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U27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M73" i="51"/>
  <c r="L73" i="51"/>
  <c r="K73" i="51"/>
  <c r="J73" i="51"/>
  <c r="Y54" i="51"/>
  <c r="Y105" i="51" s="1"/>
  <c r="X54" i="51"/>
  <c r="X105" i="51" s="1"/>
  <c r="W54" i="51"/>
  <c r="W105" i="51" s="1"/>
  <c r="V54" i="51"/>
  <c r="V105" i="51" s="1"/>
  <c r="U54" i="51"/>
  <c r="T54" i="51"/>
  <c r="S54" i="51"/>
  <c r="R54" i="51"/>
  <c r="Q54" i="51"/>
  <c r="P54" i="51"/>
  <c r="O54" i="51"/>
  <c r="O105" i="51" s="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U104" i="51" s="1"/>
  <c r="T35" i="51"/>
  <c r="T104" i="51" s="1"/>
  <c r="S35" i="51"/>
  <c r="S104" i="51" s="1"/>
  <c r="R35" i="51"/>
  <c r="R104" i="51" s="1"/>
  <c r="Q35" i="51"/>
  <c r="P35" i="51"/>
  <c r="O35" i="51"/>
  <c r="N35" i="51"/>
  <c r="M35" i="51"/>
  <c r="L35" i="51"/>
  <c r="K35" i="51"/>
  <c r="K104" i="51" s="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Q103" i="51" s="1"/>
  <c r="P27" i="51"/>
  <c r="P103" i="51" s="1"/>
  <c r="O27" i="51"/>
  <c r="O103" i="51" s="1"/>
  <c r="N27" i="51"/>
  <c r="N103" i="51" s="1"/>
  <c r="M27" i="51"/>
  <c r="L27" i="51"/>
  <c r="K27" i="51"/>
  <c r="J27" i="51"/>
  <c r="I27" i="51"/>
  <c r="H27" i="51"/>
  <c r="G27" i="51"/>
  <c r="G103" i="51" s="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G73" i="50" s="1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Y73" i="50" s="1"/>
  <c r="X76" i="50"/>
  <c r="X73" i="50" s="1"/>
  <c r="W76" i="50"/>
  <c r="W73" i="50" s="1"/>
  <c r="V76" i="50"/>
  <c r="V73" i="50" s="1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C75" i="50"/>
  <c r="B75" i="50"/>
  <c r="Y74" i="50"/>
  <c r="X74" i="50"/>
  <c r="W74" i="50"/>
  <c r="V74" i="50"/>
  <c r="U74" i="50"/>
  <c r="U73" i="50" s="1"/>
  <c r="T74" i="50"/>
  <c r="T73" i="50" s="1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J74" i="50"/>
  <c r="J73" i="50" s="1"/>
  <c r="I74" i="50"/>
  <c r="H74" i="50"/>
  <c r="G74" i="50"/>
  <c r="F74" i="50"/>
  <c r="E74" i="50"/>
  <c r="D74" i="50"/>
  <c r="D73" i="50" s="1"/>
  <c r="C74" i="50"/>
  <c r="C73" i="50" s="1"/>
  <c r="B74" i="50"/>
  <c r="B73" i="50" s="1"/>
  <c r="K73" i="50"/>
  <c r="I73" i="50"/>
  <c r="H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K73" i="49" s="1"/>
  <c r="J77" i="49"/>
  <c r="J73" i="49" s="1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I73" i="49" s="1"/>
  <c r="H76" i="49"/>
  <c r="H73" i="49" s="1"/>
  <c r="G76" i="49"/>
  <c r="G73" i="49" s="1"/>
  <c r="F76" i="49"/>
  <c r="F73" i="49" s="1"/>
  <c r="E76" i="49"/>
  <c r="D76" i="49"/>
  <c r="C76" i="49"/>
  <c r="B76" i="49"/>
  <c r="Y75" i="49"/>
  <c r="X75" i="49"/>
  <c r="W75" i="49"/>
  <c r="W73" i="49" s="1"/>
  <c r="V75" i="49"/>
  <c r="U75" i="49"/>
  <c r="T75" i="49"/>
  <c r="T73" i="49" s="1"/>
  <c r="S75" i="49"/>
  <c r="R75" i="49"/>
  <c r="R73" i="49" s="1"/>
  <c r="Q75" i="49"/>
  <c r="Q73" i="49" s="1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B75" i="49"/>
  <c r="Y74" i="49"/>
  <c r="X74" i="49"/>
  <c r="W74" i="49"/>
  <c r="V74" i="49"/>
  <c r="U74" i="49"/>
  <c r="U73" i="49" s="1"/>
  <c r="T74" i="49"/>
  <c r="S74" i="49"/>
  <c r="S73" i="49" s="1"/>
  <c r="R74" i="49"/>
  <c r="Q74" i="49"/>
  <c r="P74" i="49"/>
  <c r="P73" i="49" s="1"/>
  <c r="O74" i="49"/>
  <c r="N74" i="49"/>
  <c r="N73" i="49" s="1"/>
  <c r="M74" i="49"/>
  <c r="M73" i="49" s="1"/>
  <c r="L74" i="49"/>
  <c r="L73" i="49" s="1"/>
  <c r="K74" i="49"/>
  <c r="J74" i="49"/>
  <c r="I74" i="49"/>
  <c r="H74" i="49"/>
  <c r="G74" i="49"/>
  <c r="F74" i="49"/>
  <c r="E74" i="49"/>
  <c r="D74" i="49"/>
  <c r="C74" i="49"/>
  <c r="C73" i="49" s="1"/>
  <c r="B74" i="49"/>
  <c r="B73" i="49" s="1"/>
  <c r="Y73" i="49"/>
  <c r="X73" i="49"/>
  <c r="V73" i="49"/>
  <c r="O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X27" i="49"/>
  <c r="X103" i="49" s="1"/>
  <c r="X96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S52" i="47" s="1"/>
  <c r="R62" i="47"/>
  <c r="R52" i="47" s="1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60" i="47"/>
  <c r="I60" i="47"/>
  <c r="E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F52" i="47" s="1"/>
  <c r="E56" i="47"/>
  <c r="E52" i="47" s="1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D52" i="47" s="1"/>
  <c r="C55" i="47"/>
  <c r="C52" i="47" s="1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R53" i="47"/>
  <c r="Q53" i="47"/>
  <c r="P53" i="47"/>
  <c r="O53" i="47"/>
  <c r="N53" i="47"/>
  <c r="N52" i="47" s="1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E53" i="47"/>
  <c r="D53" i="47"/>
  <c r="C53" i="47"/>
  <c r="B53" i="47"/>
  <c r="B52" i="47" s="1"/>
  <c r="Q52" i="47"/>
  <c r="P52" i="47"/>
  <c r="Y28" i="47"/>
  <c r="X28" i="47"/>
  <c r="W28" i="47"/>
  <c r="V28" i="47"/>
  <c r="U28" i="47"/>
  <c r="U60" i="47" s="1"/>
  <c r="T28" i="47"/>
  <c r="S28" i="47"/>
  <c r="S77" i="47" s="1"/>
  <c r="R28" i="47"/>
  <c r="Q28" i="47"/>
  <c r="Q60" i="47" s="1"/>
  <c r="P28" i="47"/>
  <c r="O28" i="47"/>
  <c r="O77" i="47" s="1"/>
  <c r="N28" i="47"/>
  <c r="M28" i="47"/>
  <c r="M60" i="47" s="1"/>
  <c r="L28" i="47"/>
  <c r="K28" i="47"/>
  <c r="K77" i="47" s="1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S52" i="46" s="1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R52" i="46" s="1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X60" i="46"/>
  <c r="W60" i="46"/>
  <c r="H60" i="46"/>
  <c r="G60" i="46"/>
  <c r="D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Q52" i="46" s="1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G52" i="46" s="1"/>
  <c r="F55" i="46"/>
  <c r="F52" i="46" s="1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E52" i="46" s="1"/>
  <c r="D54" i="46"/>
  <c r="D52" i="46" s="1"/>
  <c r="C54" i="46"/>
  <c r="B54" i="46"/>
  <c r="Y53" i="46"/>
  <c r="Y52" i="46" s="1"/>
  <c r="X53" i="46"/>
  <c r="X52" i="46" s="1"/>
  <c r="W53" i="46"/>
  <c r="W52" i="46" s="1"/>
  <c r="V53" i="46"/>
  <c r="V52" i="46" s="1"/>
  <c r="U53" i="46"/>
  <c r="T53" i="46"/>
  <c r="T52" i="46" s="1"/>
  <c r="S53" i="46"/>
  <c r="R53" i="46"/>
  <c r="Q53" i="46"/>
  <c r="P53" i="46"/>
  <c r="O53" i="46"/>
  <c r="O52" i="46" s="1"/>
  <c r="N53" i="46"/>
  <c r="N52" i="46" s="1"/>
  <c r="M53" i="46"/>
  <c r="M52" i="46" s="1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F53" i="46"/>
  <c r="E53" i="46"/>
  <c r="D53" i="46"/>
  <c r="C53" i="46"/>
  <c r="C52" i="46" s="1"/>
  <c r="B53" i="46"/>
  <c r="B52" i="46" s="1"/>
  <c r="U52" i="46"/>
  <c r="P52" i="46"/>
  <c r="Y28" i="46"/>
  <c r="X28" i="46"/>
  <c r="W28" i="46"/>
  <c r="V28" i="46"/>
  <c r="U28" i="46"/>
  <c r="T28" i="46"/>
  <c r="T60" i="46" s="1"/>
  <c r="S28" i="46"/>
  <c r="R28" i="46"/>
  <c r="Q28" i="46"/>
  <c r="P28" i="46"/>
  <c r="P60" i="46" s="1"/>
  <c r="O28" i="46"/>
  <c r="O77" i="46" s="1"/>
  <c r="N28" i="46"/>
  <c r="M28" i="46"/>
  <c r="L28" i="46"/>
  <c r="L60" i="46" s="1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O77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S60" i="45"/>
  <c r="R60" i="45"/>
  <c r="O60" i="45"/>
  <c r="K60" i="45"/>
  <c r="G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B52" i="45" s="1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R52" i="45" s="1"/>
  <c r="Q55" i="45"/>
  <c r="Q52" i="45" s="1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O52" i="45" s="1"/>
  <c r="N54" i="45"/>
  <c r="N52" i="45" s="1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W53" i="45"/>
  <c r="W52" i="45" s="1"/>
  <c r="V53" i="45"/>
  <c r="V52" i="45" s="1"/>
  <c r="U53" i="45"/>
  <c r="U52" i="45" s="1"/>
  <c r="T53" i="45"/>
  <c r="T52" i="45" s="1"/>
  <c r="S53" i="45"/>
  <c r="S52" i="45" s="1"/>
  <c r="R53" i="45"/>
  <c r="Q53" i="45"/>
  <c r="P53" i="45"/>
  <c r="O53" i="45"/>
  <c r="N53" i="45"/>
  <c r="M53" i="45"/>
  <c r="M52" i="45" s="1"/>
  <c r="L53" i="45"/>
  <c r="L52" i="45" s="1"/>
  <c r="K53" i="45"/>
  <c r="K52" i="45" s="1"/>
  <c r="J53" i="45"/>
  <c r="J52" i="45" s="1"/>
  <c r="I53" i="45"/>
  <c r="I52" i="45" s="1"/>
  <c r="H53" i="45"/>
  <c r="G53" i="45"/>
  <c r="G52" i="45" s="1"/>
  <c r="F53" i="45"/>
  <c r="F52" i="45" s="1"/>
  <c r="E53" i="45"/>
  <c r="E52" i="45" s="1"/>
  <c r="D53" i="45"/>
  <c r="D52" i="45" s="1"/>
  <c r="C53" i="45"/>
  <c r="B53" i="45"/>
  <c r="C52" i="45"/>
  <c r="Y28" i="45"/>
  <c r="X28" i="45"/>
  <c r="X77" i="46" s="1"/>
  <c r="W28" i="45"/>
  <c r="W77" i="45" s="1"/>
  <c r="V28" i="45"/>
  <c r="V77" i="45" s="1"/>
  <c r="U28" i="45"/>
  <c r="T28" i="45"/>
  <c r="T77" i="45" s="1"/>
  <c r="S28" i="45"/>
  <c r="S77" i="45" s="1"/>
  <c r="R28" i="45"/>
  <c r="R77" i="45" s="1"/>
  <c r="Q28" i="45"/>
  <c r="P28" i="45"/>
  <c r="O28" i="45"/>
  <c r="N28" i="45"/>
  <c r="N77" i="45" s="1"/>
  <c r="M28" i="45"/>
  <c r="L28" i="45"/>
  <c r="L77" i="45" s="1"/>
  <c r="K28" i="45"/>
  <c r="K77" i="45" s="1"/>
  <c r="J28" i="45"/>
  <c r="J60" i="45" s="1"/>
  <c r="I28" i="45"/>
  <c r="H28" i="45"/>
  <c r="H77" i="46" s="1"/>
  <c r="G28" i="45"/>
  <c r="G77" i="45" s="1"/>
  <c r="F28" i="45"/>
  <c r="F60" i="45" s="1"/>
  <c r="E28" i="45"/>
  <c r="D28" i="45"/>
  <c r="D77" i="45" s="1"/>
  <c r="C28" i="45"/>
  <c r="C60" i="45" s="1"/>
  <c r="B28" i="45"/>
  <c r="B60" i="45" s="1"/>
  <c r="Y38" i="44"/>
  <c r="R38" i="44"/>
  <c r="Q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X33" i="44"/>
  <c r="X38" i="44" s="1"/>
  <c r="W33" i="44"/>
  <c r="W38" i="44" s="1"/>
  <c r="V33" i="44"/>
  <c r="V38" i="44" s="1"/>
  <c r="U33" i="44"/>
  <c r="U38" i="44" s="1"/>
  <c r="T33" i="44"/>
  <c r="T38" i="44" s="1"/>
  <c r="S33" i="44"/>
  <c r="S38" i="44" s="1"/>
  <c r="S179" i="4" s="1"/>
  <c r="R33" i="44"/>
  <c r="Q33" i="44"/>
  <c r="P33" i="44"/>
  <c r="P38" i="44" s="1"/>
  <c r="O33" i="44"/>
  <c r="O38" i="44" s="1"/>
  <c r="O179" i="4" s="1"/>
  <c r="N33" i="44"/>
  <c r="N38" i="44" s="1"/>
  <c r="M33" i="44"/>
  <c r="M38" i="44" s="1"/>
  <c r="L33" i="44"/>
  <c r="L38" i="44" s="1"/>
  <c r="K33" i="44"/>
  <c r="K38" i="44" s="1"/>
  <c r="K179" i="4" s="1"/>
  <c r="J33" i="44"/>
  <c r="J38" i="44" s="1"/>
  <c r="J179" i="4" s="1"/>
  <c r="I33" i="44"/>
  <c r="I38" i="44" s="1"/>
  <c r="I179" i="4" s="1"/>
  <c r="H33" i="44"/>
  <c r="H38" i="44" s="1"/>
  <c r="G33" i="44"/>
  <c r="G38" i="44" s="1"/>
  <c r="G179" i="4" s="1"/>
  <c r="F33" i="44"/>
  <c r="F38" i="44" s="1"/>
  <c r="E33" i="44"/>
  <c r="E38" i="44" s="1"/>
  <c r="E179" i="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T63" i="43" s="1"/>
  <c r="S73" i="43"/>
  <c r="R73" i="43"/>
  <c r="Q73" i="43"/>
  <c r="Q63" i="43" s="1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H72" i="43"/>
  <c r="G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P63" i="43" s="1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G63" i="43" s="1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F63" i="43" s="1"/>
  <c r="E67" i="43"/>
  <c r="E63" i="43" s="1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D63" i="43" s="1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N63" i="43" s="1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U63" i="43" s="1"/>
  <c r="T64" i="43"/>
  <c r="S64" i="43"/>
  <c r="S63" i="43" s="1"/>
  <c r="R64" i="43"/>
  <c r="Q64" i="43"/>
  <c r="P64" i="43"/>
  <c r="O64" i="43"/>
  <c r="N64" i="43"/>
  <c r="M64" i="43"/>
  <c r="M63" i="43" s="1"/>
  <c r="L64" i="43"/>
  <c r="L63" i="43" s="1"/>
  <c r="K64" i="43"/>
  <c r="K63" i="43" s="1"/>
  <c r="J64" i="43"/>
  <c r="J63" i="43" s="1"/>
  <c r="I64" i="43"/>
  <c r="I63" i="43" s="1"/>
  <c r="H64" i="43"/>
  <c r="H63" i="43" s="1"/>
  <c r="G64" i="43"/>
  <c r="F64" i="43"/>
  <c r="E64" i="43"/>
  <c r="D64" i="43"/>
  <c r="C64" i="43"/>
  <c r="C63" i="43" s="1"/>
  <c r="B64" i="43"/>
  <c r="B63" i="43" s="1"/>
  <c r="R63" i="43"/>
  <c r="O63" i="43"/>
  <c r="Y39" i="43"/>
  <c r="Y90" i="43" s="1"/>
  <c r="X39" i="43"/>
  <c r="X72" i="43" s="1"/>
  <c r="W39" i="43"/>
  <c r="W72" i="43" s="1"/>
  <c r="V39" i="43"/>
  <c r="U39" i="43"/>
  <c r="T39" i="43"/>
  <c r="S39" i="43"/>
  <c r="R39" i="43"/>
  <c r="Q39" i="43"/>
  <c r="Q90" i="43" s="1"/>
  <c r="P39" i="43"/>
  <c r="P72" i="43" s="1"/>
  <c r="O39" i="43"/>
  <c r="O72" i="43" s="1"/>
  <c r="N39" i="43"/>
  <c r="M39" i="43"/>
  <c r="L39" i="43"/>
  <c r="K39" i="43"/>
  <c r="K90" i="43" s="1"/>
  <c r="J39" i="43"/>
  <c r="I39" i="43"/>
  <c r="H39" i="43"/>
  <c r="G39" i="43"/>
  <c r="F39" i="43"/>
  <c r="E39" i="43"/>
  <c r="D39" i="43"/>
  <c r="C39" i="43"/>
  <c r="C90" i="43" s="1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J63" i="42" s="1"/>
  <c r="I73" i="42"/>
  <c r="H73" i="42"/>
  <c r="G73" i="42"/>
  <c r="G63" i="42" s="1"/>
  <c r="F73" i="42"/>
  <c r="E73" i="42"/>
  <c r="D73" i="42"/>
  <c r="C73" i="42"/>
  <c r="B73" i="42"/>
  <c r="Y72" i="42"/>
  <c r="X72" i="42"/>
  <c r="Q72" i="42"/>
  <c r="P72" i="42"/>
  <c r="I72" i="42"/>
  <c r="H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F63" i="42" s="1"/>
  <c r="E69" i="42"/>
  <c r="D69" i="42"/>
  <c r="C69" i="42"/>
  <c r="B69" i="42"/>
  <c r="Y68" i="42"/>
  <c r="Y63" i="42" s="1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X63" i="42" s="1"/>
  <c r="W67" i="42"/>
  <c r="W63" i="42" s="1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V63" i="42" s="1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D63" i="42" s="1"/>
  <c r="C65" i="42"/>
  <c r="B65" i="42"/>
  <c r="Y64" i="42"/>
  <c r="X64" i="42"/>
  <c r="W64" i="42"/>
  <c r="V64" i="42"/>
  <c r="U64" i="42"/>
  <c r="U63" i="42" s="1"/>
  <c r="T64" i="42"/>
  <c r="T63" i="42" s="1"/>
  <c r="S64" i="42"/>
  <c r="S63" i="42" s="1"/>
  <c r="R64" i="42"/>
  <c r="R63" i="42" s="1"/>
  <c r="Q64" i="42"/>
  <c r="Q63" i="42" s="1"/>
  <c r="P64" i="42"/>
  <c r="P63" i="42" s="1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I64" i="42"/>
  <c r="I63" i="42" s="1"/>
  <c r="H64" i="42"/>
  <c r="G64" i="42"/>
  <c r="F64" i="42"/>
  <c r="E64" i="42"/>
  <c r="D64" i="42"/>
  <c r="C64" i="42"/>
  <c r="C63" i="42" s="1"/>
  <c r="B64" i="42"/>
  <c r="B63" i="42" s="1"/>
  <c r="H63" i="42"/>
  <c r="E63" i="42"/>
  <c r="Y39" i="42"/>
  <c r="X39" i="42"/>
  <c r="W39" i="42"/>
  <c r="V39" i="42"/>
  <c r="U39" i="42"/>
  <c r="U90" i="42" s="1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Q81" i="41" s="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90" i="41"/>
  <c r="Q90" i="41"/>
  <c r="I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T63" i="41" s="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L63" i="41" s="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H63" i="41" s="1"/>
  <c r="G73" i="41"/>
  <c r="F73" i="41"/>
  <c r="E73" i="41"/>
  <c r="D73" i="41"/>
  <c r="C73" i="41"/>
  <c r="B73" i="41"/>
  <c r="R72" i="41"/>
  <c r="Q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Y63" i="41" s="1"/>
  <c r="X65" i="41"/>
  <c r="W65" i="41"/>
  <c r="V65" i="41"/>
  <c r="U65" i="41"/>
  <c r="T65" i="41"/>
  <c r="S65" i="41"/>
  <c r="S63" i="41" s="1"/>
  <c r="R65" i="41"/>
  <c r="R63" i="41" s="1"/>
  <c r="Q65" i="41"/>
  <c r="Q63" i="41" s="1"/>
  <c r="P65" i="41"/>
  <c r="O65" i="41"/>
  <c r="N65" i="41"/>
  <c r="M65" i="41"/>
  <c r="L65" i="41"/>
  <c r="K65" i="41"/>
  <c r="J65" i="41"/>
  <c r="I65" i="41"/>
  <c r="H65" i="41"/>
  <c r="G65" i="41"/>
  <c r="F65" i="41"/>
  <c r="E65" i="41"/>
  <c r="E63" i="41" s="1"/>
  <c r="D65" i="41"/>
  <c r="D63" i="41" s="1"/>
  <c r="C65" i="41"/>
  <c r="C63" i="41" s="1"/>
  <c r="B65" i="41"/>
  <c r="Y64" i="41"/>
  <c r="X64" i="41"/>
  <c r="X63" i="41" s="1"/>
  <c r="W64" i="41"/>
  <c r="W63" i="41" s="1"/>
  <c r="V64" i="41"/>
  <c r="V63" i="41" s="1"/>
  <c r="U64" i="41"/>
  <c r="U63" i="41" s="1"/>
  <c r="T64" i="41"/>
  <c r="S64" i="41"/>
  <c r="R64" i="41"/>
  <c r="Q64" i="41"/>
  <c r="P64" i="41"/>
  <c r="P63" i="41" s="1"/>
  <c r="O64" i="41"/>
  <c r="O63" i="41" s="1"/>
  <c r="N64" i="41"/>
  <c r="N63" i="41" s="1"/>
  <c r="M64" i="41"/>
  <c r="M63" i="41" s="1"/>
  <c r="L64" i="41"/>
  <c r="K64" i="41"/>
  <c r="J64" i="41"/>
  <c r="J63" i="41" s="1"/>
  <c r="I64" i="41"/>
  <c r="H64" i="41"/>
  <c r="G64" i="41"/>
  <c r="F64" i="41"/>
  <c r="E64" i="41"/>
  <c r="D64" i="41"/>
  <c r="C64" i="41"/>
  <c r="B64" i="41"/>
  <c r="B63" i="41" s="1"/>
  <c r="K63" i="41"/>
  <c r="I63" i="41"/>
  <c r="G63" i="41"/>
  <c r="F63" i="41"/>
  <c r="Y39" i="41"/>
  <c r="Y90" i="42" s="1"/>
  <c r="X39" i="41"/>
  <c r="W39" i="41"/>
  <c r="W90" i="43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2" s="1"/>
  <c r="P39" i="41"/>
  <c r="O39" i="41"/>
  <c r="O90" i="43" s="1"/>
  <c r="N39" i="41"/>
  <c r="N90" i="41" s="1"/>
  <c r="M39" i="41"/>
  <c r="M90" i="41" s="1"/>
  <c r="L39" i="41"/>
  <c r="L90" i="41" s="1"/>
  <c r="K39" i="41"/>
  <c r="K90" i="41" s="1"/>
  <c r="J39" i="41"/>
  <c r="J72" i="41" s="1"/>
  <c r="I39" i="41"/>
  <c r="I90" i="42" s="1"/>
  <c r="H39" i="41"/>
  <c r="H90" i="43" s="1"/>
  <c r="G39" i="41"/>
  <c r="G90" i="43" s="1"/>
  <c r="F39" i="41"/>
  <c r="F90" i="41" s="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T178" i="4" s="1"/>
  <c r="S33" i="40"/>
  <c r="S38" i="40" s="1"/>
  <c r="S178" i="4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N63" i="39"/>
  <c r="M63" i="39"/>
  <c r="B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X60" i="39"/>
  <c r="W60" i="39"/>
  <c r="O60" i="39"/>
  <c r="I60" i="39"/>
  <c r="H60" i="39"/>
  <c r="G60" i="39"/>
  <c r="F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V57" i="39"/>
  <c r="U57" i="39"/>
  <c r="R57" i="39"/>
  <c r="Q57" i="39"/>
  <c r="M57" i="39"/>
  <c r="F57" i="39"/>
  <c r="E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V51" i="39" s="1"/>
  <c r="U55" i="39"/>
  <c r="T55" i="39"/>
  <c r="T51" i="39" s="1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F51" i="39" s="1"/>
  <c r="E54" i="39"/>
  <c r="D54" i="39"/>
  <c r="C54" i="39"/>
  <c r="B54" i="39"/>
  <c r="Y53" i="39"/>
  <c r="X53" i="39"/>
  <c r="W53" i="39"/>
  <c r="V53" i="39"/>
  <c r="U53" i="39"/>
  <c r="T53" i="39"/>
  <c r="S53" i="39"/>
  <c r="S51" i="39" s="1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D51" i="39" s="1"/>
  <c r="C53" i="39"/>
  <c r="C51" i="39" s="1"/>
  <c r="B53" i="39"/>
  <c r="Y52" i="39"/>
  <c r="Y51" i="39" s="1"/>
  <c r="X52" i="39"/>
  <c r="W52" i="39"/>
  <c r="V52" i="39"/>
  <c r="U52" i="39"/>
  <c r="T52" i="39"/>
  <c r="S52" i="39"/>
  <c r="R52" i="39"/>
  <c r="Q52" i="39"/>
  <c r="P52" i="39"/>
  <c r="O52" i="39"/>
  <c r="N52" i="39"/>
  <c r="N51" i="39" s="1"/>
  <c r="M52" i="39"/>
  <c r="L52" i="39"/>
  <c r="L51" i="39" s="1"/>
  <c r="K52" i="39"/>
  <c r="K51" i="39" s="1"/>
  <c r="J52" i="39"/>
  <c r="I52" i="39"/>
  <c r="I51" i="39" s="1"/>
  <c r="H52" i="39"/>
  <c r="G52" i="39"/>
  <c r="F52" i="39"/>
  <c r="E52" i="39"/>
  <c r="D52" i="39"/>
  <c r="C52" i="39"/>
  <c r="B52" i="39"/>
  <c r="Q51" i="39"/>
  <c r="Y27" i="39"/>
  <c r="Y63" i="39" s="1"/>
  <c r="X27" i="39"/>
  <c r="X63" i="39" s="1"/>
  <c r="W27" i="39"/>
  <c r="W63" i="39" s="1"/>
  <c r="V27" i="39"/>
  <c r="V63" i="39" s="1"/>
  <c r="U27" i="39"/>
  <c r="U63" i="39" s="1"/>
  <c r="T27" i="39"/>
  <c r="S27" i="39"/>
  <c r="R27" i="39"/>
  <c r="R80" i="39" s="1"/>
  <c r="Q27" i="39"/>
  <c r="Q80" i="39" s="1"/>
  <c r="P27" i="39"/>
  <c r="P63" i="39" s="1"/>
  <c r="O27" i="39"/>
  <c r="O63" i="39" s="1"/>
  <c r="N27" i="39"/>
  <c r="M27" i="39"/>
  <c r="L27" i="39"/>
  <c r="K27" i="39"/>
  <c r="J27" i="39"/>
  <c r="J63" i="39" s="1"/>
  <c r="I27" i="39"/>
  <c r="I63" i="39" s="1"/>
  <c r="H27" i="39"/>
  <c r="H80" i="39" s="1"/>
  <c r="G27" i="39"/>
  <c r="G80" i="39" s="1"/>
  <c r="F27" i="39"/>
  <c r="F63" i="39" s="1"/>
  <c r="E27" i="39"/>
  <c r="E63" i="39" s="1"/>
  <c r="D27" i="39"/>
  <c r="C27" i="39"/>
  <c r="B27" i="39"/>
  <c r="Y24" i="39"/>
  <c r="Y60" i="39" s="1"/>
  <c r="X24" i="39"/>
  <c r="W24" i="39"/>
  <c r="V24" i="39"/>
  <c r="U24" i="39"/>
  <c r="T24" i="39"/>
  <c r="S24" i="39"/>
  <c r="R24" i="39"/>
  <c r="R60" i="39" s="1"/>
  <c r="Q24" i="39"/>
  <c r="Q60" i="39" s="1"/>
  <c r="P24" i="39"/>
  <c r="P60" i="39" s="1"/>
  <c r="O24" i="39"/>
  <c r="N24" i="39"/>
  <c r="N60" i="39" s="1"/>
  <c r="M24" i="39"/>
  <c r="M60" i="39" s="1"/>
  <c r="L24" i="39"/>
  <c r="K24" i="39"/>
  <c r="J24" i="39"/>
  <c r="I24" i="39"/>
  <c r="H24" i="39"/>
  <c r="G24" i="39"/>
  <c r="F24" i="39"/>
  <c r="E24" i="39"/>
  <c r="E60" i="39" s="1"/>
  <c r="D24" i="39"/>
  <c r="C24" i="39"/>
  <c r="B24" i="39"/>
  <c r="B60" i="39" s="1"/>
  <c r="Y16" i="39"/>
  <c r="Y57" i="39" s="1"/>
  <c r="X16" i="39"/>
  <c r="W16" i="39"/>
  <c r="V16" i="39"/>
  <c r="U16" i="39"/>
  <c r="T16" i="39"/>
  <c r="S16" i="39"/>
  <c r="R16" i="39"/>
  <c r="Q16" i="39"/>
  <c r="P16" i="39"/>
  <c r="P57" i="39" s="1"/>
  <c r="O16" i="39"/>
  <c r="O57" i="39" s="1"/>
  <c r="N16" i="39"/>
  <c r="N57" i="39" s="1"/>
  <c r="M16" i="39"/>
  <c r="L16" i="39"/>
  <c r="K16" i="39"/>
  <c r="J16" i="39"/>
  <c r="J57" i="39" s="1"/>
  <c r="I16" i="39"/>
  <c r="I57" i="39" s="1"/>
  <c r="H16" i="39"/>
  <c r="H57" i="39" s="1"/>
  <c r="G16" i="39"/>
  <c r="G57" i="39" s="1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U63" i="38"/>
  <c r="R63" i="38"/>
  <c r="Q63" i="38"/>
  <c r="M63" i="38"/>
  <c r="E63" i="38"/>
  <c r="B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S60" i="38"/>
  <c r="N60" i="38"/>
  <c r="C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K51" i="38" s="1"/>
  <c r="J58" i="38"/>
  <c r="I58" i="38"/>
  <c r="H58" i="38"/>
  <c r="G58" i="38"/>
  <c r="F58" i="38"/>
  <c r="E58" i="38"/>
  <c r="D58" i="38"/>
  <c r="C58" i="38"/>
  <c r="B58" i="38"/>
  <c r="Y57" i="38"/>
  <c r="U57" i="38"/>
  <c r="R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Y51" i="38" s="1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W51" i="38" s="1"/>
  <c r="V52" i="38"/>
  <c r="V51" i="38" s="1"/>
  <c r="U52" i="38"/>
  <c r="T52" i="38"/>
  <c r="S52" i="38"/>
  <c r="R52" i="38"/>
  <c r="Q52" i="38"/>
  <c r="Q51" i="38" s="1"/>
  <c r="P52" i="38"/>
  <c r="P51" i="38" s="1"/>
  <c r="O52" i="38"/>
  <c r="O51" i="38" s="1"/>
  <c r="N52" i="38"/>
  <c r="N51" i="38" s="1"/>
  <c r="M52" i="38"/>
  <c r="L52" i="38"/>
  <c r="K52" i="38"/>
  <c r="J52" i="38"/>
  <c r="I52" i="38"/>
  <c r="I51" i="38" s="1"/>
  <c r="H52" i="38"/>
  <c r="H51" i="38" s="1"/>
  <c r="G52" i="38"/>
  <c r="F52" i="38"/>
  <c r="E52" i="38"/>
  <c r="D52" i="38"/>
  <c r="C52" i="38"/>
  <c r="B52" i="38"/>
  <c r="X51" i="38"/>
  <c r="G51" i="38"/>
  <c r="F51" i="38"/>
  <c r="Y27" i="38"/>
  <c r="Y63" i="38" s="1"/>
  <c r="X27" i="38"/>
  <c r="W27" i="38"/>
  <c r="V27" i="38"/>
  <c r="V63" i="38" s="1"/>
  <c r="U27" i="38"/>
  <c r="T27" i="38"/>
  <c r="T63" i="38" s="1"/>
  <c r="S27" i="38"/>
  <c r="S63" i="38" s="1"/>
  <c r="R27" i="38"/>
  <c r="Q27" i="38"/>
  <c r="P27" i="38"/>
  <c r="O27" i="38"/>
  <c r="N27" i="38"/>
  <c r="N63" i="38" s="1"/>
  <c r="M27" i="38"/>
  <c r="L27" i="38"/>
  <c r="L63" i="38" s="1"/>
  <c r="K27" i="38"/>
  <c r="K63" i="38" s="1"/>
  <c r="J27" i="38"/>
  <c r="J63" i="38" s="1"/>
  <c r="I27" i="38"/>
  <c r="I63" i="38" s="1"/>
  <c r="H27" i="38"/>
  <c r="G27" i="38"/>
  <c r="F27" i="38"/>
  <c r="E27" i="38"/>
  <c r="D27" i="38"/>
  <c r="D63" i="38" s="1"/>
  <c r="C27" i="38"/>
  <c r="C63" i="38" s="1"/>
  <c r="B27" i="38"/>
  <c r="Y24" i="38"/>
  <c r="Y60" i="38" s="1"/>
  <c r="X24" i="38"/>
  <c r="W24" i="38"/>
  <c r="V24" i="38"/>
  <c r="V60" i="38" s="1"/>
  <c r="U24" i="38"/>
  <c r="U60" i="38" s="1"/>
  <c r="T24" i="38"/>
  <c r="T60" i="38" s="1"/>
  <c r="S24" i="38"/>
  <c r="R24" i="38"/>
  <c r="R60" i="38" s="1"/>
  <c r="Q24" i="38"/>
  <c r="Q60" i="38" s="1"/>
  <c r="P24" i="38"/>
  <c r="O24" i="38"/>
  <c r="N24" i="38"/>
  <c r="N79" i="38" s="1"/>
  <c r="M24" i="38"/>
  <c r="M60" i="38" s="1"/>
  <c r="L24" i="38"/>
  <c r="L60" i="38" s="1"/>
  <c r="K24" i="38"/>
  <c r="K60" i="38" s="1"/>
  <c r="J24" i="38"/>
  <c r="J79" i="38" s="1"/>
  <c r="I24" i="38"/>
  <c r="I79" i="38" s="1"/>
  <c r="H24" i="38"/>
  <c r="G24" i="38"/>
  <c r="F24" i="38"/>
  <c r="F60" i="38" s="1"/>
  <c r="E24" i="38"/>
  <c r="E60" i="38" s="1"/>
  <c r="D24" i="38"/>
  <c r="D60" i="38" s="1"/>
  <c r="C24" i="38"/>
  <c r="B24" i="38"/>
  <c r="B60" i="38" s="1"/>
  <c r="Y16" i="38"/>
  <c r="X16" i="38"/>
  <c r="W16" i="38"/>
  <c r="V16" i="38"/>
  <c r="U16" i="38"/>
  <c r="T16" i="38"/>
  <c r="T57" i="38" s="1"/>
  <c r="S16" i="38"/>
  <c r="S57" i="38" s="1"/>
  <c r="R16" i="38"/>
  <c r="Q16" i="38"/>
  <c r="Q57" i="38" s="1"/>
  <c r="P16" i="38"/>
  <c r="O16" i="38"/>
  <c r="N16" i="38"/>
  <c r="N57" i="38" s="1"/>
  <c r="M16" i="38"/>
  <c r="M57" i="38" s="1"/>
  <c r="L16" i="38"/>
  <c r="K16" i="38"/>
  <c r="K78" i="38" s="1"/>
  <c r="J16" i="38"/>
  <c r="J57" i="38" s="1"/>
  <c r="I16" i="38"/>
  <c r="I57" i="38" s="1"/>
  <c r="H16" i="38"/>
  <c r="G16" i="38"/>
  <c r="F16" i="38"/>
  <c r="F78" i="38" s="1"/>
  <c r="E16" i="38"/>
  <c r="E78" i="38" s="1"/>
  <c r="D16" i="38"/>
  <c r="D57" i="38" s="1"/>
  <c r="C16" i="38"/>
  <c r="C57" i="38" s="1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P80" i="37"/>
  <c r="H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X51" i="37" s="1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Q63" i="37"/>
  <c r="P63" i="37"/>
  <c r="H63" i="37"/>
  <c r="D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I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Y57" i="37"/>
  <c r="X57" i="37"/>
  <c r="I57" i="37"/>
  <c r="H57" i="37"/>
  <c r="Y56" i="37"/>
  <c r="X56" i="37"/>
  <c r="W56" i="37"/>
  <c r="V56" i="37"/>
  <c r="U56" i="37"/>
  <c r="T56" i="37"/>
  <c r="S56" i="37"/>
  <c r="R56" i="37"/>
  <c r="Q56" i="37"/>
  <c r="P56" i="37"/>
  <c r="P51" i="37" s="1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O51" i="37" s="1"/>
  <c r="N55" i="37"/>
  <c r="N51" i="37" s="1"/>
  <c r="M55" i="37"/>
  <c r="M51" i="37" s="1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J51" i="37" s="1"/>
  <c r="I53" i="37"/>
  <c r="I51" i="37" s="1"/>
  <c r="H53" i="37"/>
  <c r="G53" i="37"/>
  <c r="F53" i="37"/>
  <c r="E53" i="37"/>
  <c r="D53" i="37"/>
  <c r="C53" i="37"/>
  <c r="B53" i="37"/>
  <c r="Y52" i="37"/>
  <c r="X52" i="37"/>
  <c r="W52" i="37"/>
  <c r="W51" i="37" s="1"/>
  <c r="V52" i="37"/>
  <c r="V51" i="37" s="1"/>
  <c r="U52" i="37"/>
  <c r="U51" i="37" s="1"/>
  <c r="T52" i="37"/>
  <c r="T51" i="37" s="1"/>
  <c r="S52" i="37"/>
  <c r="S51" i="37" s="1"/>
  <c r="R52" i="37"/>
  <c r="R51" i="37" s="1"/>
  <c r="Q52" i="37"/>
  <c r="Q51" i="37" s="1"/>
  <c r="P52" i="37"/>
  <c r="O52" i="37"/>
  <c r="N52" i="37"/>
  <c r="M52" i="37"/>
  <c r="L52" i="37"/>
  <c r="L51" i="37" s="1"/>
  <c r="K52" i="37"/>
  <c r="K51" i="37" s="1"/>
  <c r="J52" i="37"/>
  <c r="I52" i="37"/>
  <c r="H52" i="37"/>
  <c r="H51" i="37" s="1"/>
  <c r="G52" i="37"/>
  <c r="G51" i="37" s="1"/>
  <c r="F52" i="37"/>
  <c r="F51" i="37" s="1"/>
  <c r="E52" i="37"/>
  <c r="E51" i="37" s="1"/>
  <c r="D52" i="37"/>
  <c r="D51" i="37" s="1"/>
  <c r="C52" i="37"/>
  <c r="C51" i="37" s="1"/>
  <c r="B52" i="37"/>
  <c r="B51" i="37" s="1"/>
  <c r="Y51" i="37"/>
  <c r="Y27" i="37"/>
  <c r="Y80" i="39" s="1"/>
  <c r="X27" i="37"/>
  <c r="X80" i="37" s="1"/>
  <c r="W27" i="37"/>
  <c r="W63" i="37" s="1"/>
  <c r="V27" i="37"/>
  <c r="V63" i="37" s="1"/>
  <c r="U27" i="37"/>
  <c r="U63" i="37" s="1"/>
  <c r="T27" i="37"/>
  <c r="T80" i="37" s="1"/>
  <c r="S27" i="37"/>
  <c r="S80" i="37" s="1"/>
  <c r="R27" i="37"/>
  <c r="R80" i="38" s="1"/>
  <c r="Q27" i="37"/>
  <c r="P27" i="37"/>
  <c r="O27" i="37"/>
  <c r="O80" i="37" s="1"/>
  <c r="N27" i="37"/>
  <c r="N80" i="38" s="1"/>
  <c r="M27" i="37"/>
  <c r="M80" i="38" s="1"/>
  <c r="L27" i="37"/>
  <c r="L80" i="37" s="1"/>
  <c r="K27" i="37"/>
  <c r="K80" i="37" s="1"/>
  <c r="J27" i="37"/>
  <c r="J63" i="37" s="1"/>
  <c r="I27" i="37"/>
  <c r="I80" i="39" s="1"/>
  <c r="H27" i="37"/>
  <c r="H80" i="37" s="1"/>
  <c r="G27" i="37"/>
  <c r="G80" i="37" s="1"/>
  <c r="F27" i="37"/>
  <c r="E27" i="37"/>
  <c r="D27" i="37"/>
  <c r="D80" i="37" s="1"/>
  <c r="C27" i="37"/>
  <c r="C80" i="37" s="1"/>
  <c r="B27" i="37"/>
  <c r="B63" i="37" s="1"/>
  <c r="Y24" i="37"/>
  <c r="Y79" i="37" s="1"/>
  <c r="X24" i="37"/>
  <c r="X60" i="37" s="1"/>
  <c r="W24" i="37"/>
  <c r="W60" i="37" s="1"/>
  <c r="V24" i="37"/>
  <c r="V79" i="37" s="1"/>
  <c r="U24" i="37"/>
  <c r="U79" i="37" s="1"/>
  <c r="T24" i="37"/>
  <c r="T79" i="37" s="1"/>
  <c r="S24" i="37"/>
  <c r="S79" i="37" s="1"/>
  <c r="R24" i="37"/>
  <c r="R60" i="37" s="1"/>
  <c r="Q24" i="37"/>
  <c r="Q79" i="37" s="1"/>
  <c r="P24" i="37"/>
  <c r="P60" i="37" s="1"/>
  <c r="O24" i="37"/>
  <c r="O60" i="37" s="1"/>
  <c r="N24" i="37"/>
  <c r="N60" i="37" s="1"/>
  <c r="M24" i="37"/>
  <c r="M60" i="37" s="1"/>
  <c r="L24" i="37"/>
  <c r="L79" i="37" s="1"/>
  <c r="K24" i="37"/>
  <c r="K79" i="37" s="1"/>
  <c r="J24" i="37"/>
  <c r="J79" i="37" s="1"/>
  <c r="I24" i="37"/>
  <c r="I79" i="37" s="1"/>
  <c r="H24" i="37"/>
  <c r="H79" i="39" s="1"/>
  <c r="G24" i="37"/>
  <c r="G79" i="39" s="1"/>
  <c r="F24" i="37"/>
  <c r="F79" i="37" s="1"/>
  <c r="E24" i="37"/>
  <c r="E79" i="37" s="1"/>
  <c r="D24" i="37"/>
  <c r="C24" i="37"/>
  <c r="C79" i="37" s="1"/>
  <c r="B24" i="37"/>
  <c r="B79" i="37" s="1"/>
  <c r="Y16" i="37"/>
  <c r="Y78" i="37" s="1"/>
  <c r="X16" i="37"/>
  <c r="X78" i="37" s="1"/>
  <c r="W16" i="37"/>
  <c r="W78" i="37" s="1"/>
  <c r="V16" i="37"/>
  <c r="U16" i="37"/>
  <c r="T16" i="37"/>
  <c r="T57" i="37" s="1"/>
  <c r="S16" i="37"/>
  <c r="S78" i="37" s="1"/>
  <c r="R16" i="37"/>
  <c r="R78" i="37" s="1"/>
  <c r="Q16" i="37"/>
  <c r="Q78" i="37" s="1"/>
  <c r="P16" i="37"/>
  <c r="P57" i="37" s="1"/>
  <c r="O16" i="37"/>
  <c r="O78" i="37" s="1"/>
  <c r="N16" i="37"/>
  <c r="M16" i="37"/>
  <c r="L16" i="37"/>
  <c r="L57" i="37" s="1"/>
  <c r="K16" i="37"/>
  <c r="K78" i="37" s="1"/>
  <c r="J16" i="37"/>
  <c r="J78" i="37" s="1"/>
  <c r="I16" i="37"/>
  <c r="I78" i="37" s="1"/>
  <c r="H16" i="37"/>
  <c r="G16" i="37"/>
  <c r="G78" i="37" s="1"/>
  <c r="F16" i="37"/>
  <c r="F78" i="37" s="1"/>
  <c r="E16" i="37"/>
  <c r="E78" i="37" s="1"/>
  <c r="D16" i="37"/>
  <c r="D57" i="37" s="1"/>
  <c r="C16" i="37"/>
  <c r="C78" i="37" s="1"/>
  <c r="B16" i="37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K177" i="4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O80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P51" i="35" s="1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S63" i="35"/>
  <c r="O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X60" i="35"/>
  <c r="H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K57" i="35"/>
  <c r="G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E51" i="35" s="1"/>
  <c r="D54" i="35"/>
  <c r="D51" i="35" s="1"/>
  <c r="C54" i="35"/>
  <c r="C51" i="35" s="1"/>
  <c r="B54" i="35"/>
  <c r="B51" i="35" s="1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W52" i="35"/>
  <c r="V52" i="35"/>
  <c r="V51" i="35" s="1"/>
  <c r="U52" i="35"/>
  <c r="U51" i="35" s="1"/>
  <c r="T52" i="35"/>
  <c r="T51" i="35" s="1"/>
  <c r="S52" i="35"/>
  <c r="R52" i="35"/>
  <c r="Q52" i="35"/>
  <c r="P52" i="35"/>
  <c r="O52" i="35"/>
  <c r="N52" i="35"/>
  <c r="M52" i="35"/>
  <c r="M51" i="35" s="1"/>
  <c r="L52" i="35"/>
  <c r="L51" i="35" s="1"/>
  <c r="K52" i="35"/>
  <c r="K51" i="35" s="1"/>
  <c r="J52" i="35"/>
  <c r="J51" i="35" s="1"/>
  <c r="I52" i="35"/>
  <c r="I51" i="35" s="1"/>
  <c r="H52" i="35"/>
  <c r="G52" i="35"/>
  <c r="F52" i="35"/>
  <c r="F51" i="35" s="1"/>
  <c r="E52" i="35"/>
  <c r="D52" i="35"/>
  <c r="C52" i="35"/>
  <c r="B52" i="35"/>
  <c r="S51" i="35"/>
  <c r="R51" i="35"/>
  <c r="Q51" i="35"/>
  <c r="N51" i="35"/>
  <c r="Y27" i="35"/>
  <c r="X27" i="35"/>
  <c r="X63" i="35" s="1"/>
  <c r="W27" i="35"/>
  <c r="W63" i="35" s="1"/>
  <c r="V27" i="35"/>
  <c r="U27" i="35"/>
  <c r="T27" i="35"/>
  <c r="S27" i="35"/>
  <c r="R27" i="35"/>
  <c r="Q27" i="35"/>
  <c r="P27" i="35"/>
  <c r="P63" i="35" s="1"/>
  <c r="O27" i="35"/>
  <c r="N27" i="35"/>
  <c r="M27" i="35"/>
  <c r="L27" i="35"/>
  <c r="K27" i="35"/>
  <c r="K63" i="35" s="1"/>
  <c r="J27" i="35"/>
  <c r="I27" i="35"/>
  <c r="H27" i="35"/>
  <c r="H80" i="35" s="1"/>
  <c r="G27" i="35"/>
  <c r="G63" i="35" s="1"/>
  <c r="F27" i="35"/>
  <c r="E27" i="35"/>
  <c r="D27" i="35"/>
  <c r="C27" i="35"/>
  <c r="C63" i="35" s="1"/>
  <c r="B27" i="35"/>
  <c r="Y24" i="35"/>
  <c r="X24" i="35"/>
  <c r="W24" i="35"/>
  <c r="V24" i="35"/>
  <c r="U24" i="35"/>
  <c r="U79" i="35" s="1"/>
  <c r="T24" i="35"/>
  <c r="S24" i="35"/>
  <c r="S60" i="35" s="1"/>
  <c r="R24" i="35"/>
  <c r="Q24" i="35"/>
  <c r="P24" i="35"/>
  <c r="P60" i="35" s="1"/>
  <c r="O24" i="35"/>
  <c r="O60" i="35" s="1"/>
  <c r="N24" i="35"/>
  <c r="M24" i="35"/>
  <c r="L24" i="35"/>
  <c r="K24" i="35"/>
  <c r="J24" i="35"/>
  <c r="I24" i="35"/>
  <c r="H24" i="35"/>
  <c r="H79" i="35" s="1"/>
  <c r="G24" i="35"/>
  <c r="G79" i="35" s="1"/>
  <c r="F24" i="35"/>
  <c r="E24" i="35"/>
  <c r="D24" i="35"/>
  <c r="C24" i="35"/>
  <c r="C60" i="35" s="1"/>
  <c r="B24" i="35"/>
  <c r="Y16" i="35"/>
  <c r="X16" i="35"/>
  <c r="X57" i="35" s="1"/>
  <c r="W16" i="35"/>
  <c r="W57" i="35" s="1"/>
  <c r="V16" i="35"/>
  <c r="U16" i="35"/>
  <c r="T16" i="35"/>
  <c r="S16" i="35"/>
  <c r="S57" i="35" s="1"/>
  <c r="R16" i="35"/>
  <c r="Q16" i="35"/>
  <c r="P16" i="35"/>
  <c r="P78" i="35" s="1"/>
  <c r="O16" i="35"/>
  <c r="O57" i="35" s="1"/>
  <c r="N16" i="35"/>
  <c r="M16" i="35"/>
  <c r="L16" i="35"/>
  <c r="K16" i="35"/>
  <c r="J16" i="35"/>
  <c r="I16" i="35"/>
  <c r="H16" i="35"/>
  <c r="G16" i="35"/>
  <c r="F16" i="35"/>
  <c r="E16" i="35"/>
  <c r="D16" i="35"/>
  <c r="C16" i="35"/>
  <c r="C57" i="35" s="1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W63" i="34"/>
  <c r="T63" i="34"/>
  <c r="S63" i="34"/>
  <c r="O63" i="34"/>
  <c r="L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V60" i="34"/>
  <c r="N60" i="34"/>
  <c r="L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7" i="34"/>
  <c r="T57" i="34"/>
  <c r="S57" i="34"/>
  <c r="K57" i="34"/>
  <c r="G57" i="34"/>
  <c r="D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Y51" i="34" s="1"/>
  <c r="X54" i="34"/>
  <c r="X51" i="34" s="1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K51" i="34" s="1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U51" i="34" s="1"/>
  <c r="T53" i="34"/>
  <c r="T51" i="34" s="1"/>
  <c r="S53" i="34"/>
  <c r="R53" i="34"/>
  <c r="Q53" i="34"/>
  <c r="P53" i="34"/>
  <c r="O53" i="34"/>
  <c r="N53" i="34"/>
  <c r="M53" i="34"/>
  <c r="L53" i="34"/>
  <c r="K53" i="34"/>
  <c r="J53" i="34"/>
  <c r="J51" i="34" s="1"/>
  <c r="I53" i="34"/>
  <c r="I51" i="34" s="1"/>
  <c r="H53" i="34"/>
  <c r="H51" i="34" s="1"/>
  <c r="G53" i="34"/>
  <c r="G51" i="34" s="1"/>
  <c r="F53" i="34"/>
  <c r="E53" i="34"/>
  <c r="D53" i="34"/>
  <c r="C53" i="34"/>
  <c r="B53" i="34"/>
  <c r="Y52" i="34"/>
  <c r="X52" i="34"/>
  <c r="W52" i="34"/>
  <c r="W51" i="34" s="1"/>
  <c r="V52" i="34"/>
  <c r="V51" i="34" s="1"/>
  <c r="U52" i="34"/>
  <c r="T52" i="34"/>
  <c r="S52" i="34"/>
  <c r="S51" i="34" s="1"/>
  <c r="R52" i="34"/>
  <c r="R51" i="34" s="1"/>
  <c r="Q52" i="34"/>
  <c r="Q51" i="34" s="1"/>
  <c r="P52" i="34"/>
  <c r="P51" i="34" s="1"/>
  <c r="O52" i="34"/>
  <c r="N52" i="34"/>
  <c r="M52" i="34"/>
  <c r="L52" i="34"/>
  <c r="K52" i="34"/>
  <c r="J52" i="34"/>
  <c r="I52" i="34"/>
  <c r="H52" i="34"/>
  <c r="G52" i="34"/>
  <c r="F52" i="34"/>
  <c r="F51" i="34" s="1"/>
  <c r="E52" i="34"/>
  <c r="E51" i="34" s="1"/>
  <c r="D52" i="34"/>
  <c r="D51" i="34" s="1"/>
  <c r="C52" i="34"/>
  <c r="C51" i="34" s="1"/>
  <c r="B52" i="34"/>
  <c r="B51" i="34" s="1"/>
  <c r="O51" i="34"/>
  <c r="N51" i="34"/>
  <c r="M51" i="34"/>
  <c r="L51" i="34"/>
  <c r="Y27" i="34"/>
  <c r="X27" i="34"/>
  <c r="W27" i="34"/>
  <c r="V27" i="34"/>
  <c r="U27" i="34"/>
  <c r="T27" i="34"/>
  <c r="S27" i="34"/>
  <c r="R27" i="34"/>
  <c r="R63" i="34" s="1"/>
  <c r="Q27" i="34"/>
  <c r="P27" i="34"/>
  <c r="P80" i="34" s="1"/>
  <c r="O27" i="34"/>
  <c r="N27" i="34"/>
  <c r="M27" i="34"/>
  <c r="L27" i="34"/>
  <c r="K27" i="34"/>
  <c r="K63" i="34" s="1"/>
  <c r="J27" i="34"/>
  <c r="J63" i="34" s="1"/>
  <c r="I27" i="34"/>
  <c r="H27" i="34"/>
  <c r="H63" i="34" s="1"/>
  <c r="G27" i="34"/>
  <c r="G80" i="34" s="1"/>
  <c r="F27" i="34"/>
  <c r="E27" i="34"/>
  <c r="D27" i="34"/>
  <c r="D80" i="34" s="1"/>
  <c r="C27" i="34"/>
  <c r="C80" i="34" s="1"/>
  <c r="B27" i="34"/>
  <c r="B63" i="34" s="1"/>
  <c r="Y24" i="34"/>
  <c r="X24" i="34"/>
  <c r="W24" i="34"/>
  <c r="W60" i="34" s="1"/>
  <c r="V24" i="34"/>
  <c r="U24" i="34"/>
  <c r="U60" i="34" s="1"/>
  <c r="T24" i="34"/>
  <c r="T60" i="34" s="1"/>
  <c r="S24" i="34"/>
  <c r="R24" i="34"/>
  <c r="R60" i="34" s="1"/>
  <c r="Q24" i="34"/>
  <c r="P24" i="34"/>
  <c r="O24" i="34"/>
  <c r="O79" i="34" s="1"/>
  <c r="N24" i="34"/>
  <c r="N79" i="34" s="1"/>
  <c r="M24" i="34"/>
  <c r="M60" i="34" s="1"/>
  <c r="L24" i="34"/>
  <c r="K24" i="34"/>
  <c r="K60" i="34" s="1"/>
  <c r="J24" i="34"/>
  <c r="J60" i="34" s="1"/>
  <c r="I24" i="34"/>
  <c r="H24" i="34"/>
  <c r="G24" i="34"/>
  <c r="F24" i="34"/>
  <c r="F60" i="34" s="1"/>
  <c r="E24" i="34"/>
  <c r="E60" i="34" s="1"/>
  <c r="D24" i="34"/>
  <c r="D60" i="34" s="1"/>
  <c r="C24" i="34"/>
  <c r="C79" i="34" s="1"/>
  <c r="B24" i="34"/>
  <c r="B60" i="34" s="1"/>
  <c r="Y16" i="34"/>
  <c r="X16" i="34"/>
  <c r="X57" i="34" s="1"/>
  <c r="W16" i="34"/>
  <c r="W78" i="34" s="1"/>
  <c r="V16" i="34"/>
  <c r="U16" i="34"/>
  <c r="T16" i="34"/>
  <c r="S16" i="34"/>
  <c r="R16" i="34"/>
  <c r="R57" i="34" s="1"/>
  <c r="Q16" i="34"/>
  <c r="P16" i="34"/>
  <c r="P57" i="34" s="1"/>
  <c r="O16" i="34"/>
  <c r="O57" i="34" s="1"/>
  <c r="N16" i="34"/>
  <c r="N57" i="34" s="1"/>
  <c r="M16" i="34"/>
  <c r="L16" i="34"/>
  <c r="L57" i="34" s="1"/>
  <c r="K16" i="34"/>
  <c r="K78" i="34" s="1"/>
  <c r="J16" i="34"/>
  <c r="J57" i="34" s="1"/>
  <c r="I16" i="34"/>
  <c r="I57" i="34" s="1"/>
  <c r="H16" i="34"/>
  <c r="H57" i="34" s="1"/>
  <c r="G16" i="34"/>
  <c r="F16" i="34"/>
  <c r="E16" i="34"/>
  <c r="D16" i="34"/>
  <c r="C16" i="34"/>
  <c r="C57" i="34" s="1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H80" i="33"/>
  <c r="P79" i="33"/>
  <c r="H79" i="33"/>
  <c r="X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K63" i="33"/>
  <c r="H63" i="33"/>
  <c r="G63" i="33"/>
  <c r="C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X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T51" i="33" s="1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Q51" i="33" s="1"/>
  <c r="P54" i="33"/>
  <c r="P51" i="33" s="1"/>
  <c r="O54" i="33"/>
  <c r="O51" i="33" s="1"/>
  <c r="N54" i="33"/>
  <c r="N51" i="33" s="1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M51" i="33" s="1"/>
  <c r="L53" i="33"/>
  <c r="L51" i="33" s="1"/>
  <c r="K53" i="33"/>
  <c r="K51" i="33" s="1"/>
  <c r="J53" i="33"/>
  <c r="I53" i="33"/>
  <c r="H53" i="33"/>
  <c r="G53" i="33"/>
  <c r="F53" i="33"/>
  <c r="E53" i="33"/>
  <c r="D53" i="33"/>
  <c r="C53" i="33"/>
  <c r="B53" i="33"/>
  <c r="Y52" i="33"/>
  <c r="Y51" i="33" s="1"/>
  <c r="X52" i="33"/>
  <c r="X51" i="33" s="1"/>
  <c r="W52" i="33"/>
  <c r="W51" i="33" s="1"/>
  <c r="V52" i="33"/>
  <c r="V51" i="33" s="1"/>
  <c r="U52" i="33"/>
  <c r="U51" i="33" s="1"/>
  <c r="T52" i="33"/>
  <c r="S52" i="33"/>
  <c r="S51" i="33" s="1"/>
  <c r="R52" i="33"/>
  <c r="R51" i="33" s="1"/>
  <c r="Q52" i="33"/>
  <c r="P52" i="33"/>
  <c r="O52" i="33"/>
  <c r="N52" i="33"/>
  <c r="M52" i="33"/>
  <c r="L52" i="33"/>
  <c r="K52" i="33"/>
  <c r="J52" i="33"/>
  <c r="J51" i="33" s="1"/>
  <c r="I52" i="33"/>
  <c r="I51" i="33" s="1"/>
  <c r="H52" i="33"/>
  <c r="H51" i="33" s="1"/>
  <c r="G52" i="33"/>
  <c r="G51" i="33" s="1"/>
  <c r="F52" i="33"/>
  <c r="F51" i="33" s="1"/>
  <c r="E52" i="33"/>
  <c r="D52" i="33"/>
  <c r="C52" i="33"/>
  <c r="B52" i="33"/>
  <c r="E51" i="33"/>
  <c r="D51" i="33"/>
  <c r="C51" i="33"/>
  <c r="B51" i="33"/>
  <c r="Y27" i="33"/>
  <c r="Y80" i="33" s="1"/>
  <c r="X27" i="33"/>
  <c r="X80" i="35" s="1"/>
  <c r="W27" i="33"/>
  <c r="W80" i="35" s="1"/>
  <c r="V27" i="33"/>
  <c r="V80" i="33" s="1"/>
  <c r="U27" i="33"/>
  <c r="U80" i="33" s="1"/>
  <c r="T27" i="33"/>
  <c r="T80" i="33" s="1"/>
  <c r="S27" i="33"/>
  <c r="S80" i="33" s="1"/>
  <c r="R27" i="33"/>
  <c r="Q27" i="33"/>
  <c r="Q80" i="33" s="1"/>
  <c r="P27" i="33"/>
  <c r="P63" i="33" s="1"/>
  <c r="O27" i="33"/>
  <c r="O80" i="33" s="1"/>
  <c r="N27" i="33"/>
  <c r="N80" i="33" s="1"/>
  <c r="M27" i="33"/>
  <c r="M80" i="33" s="1"/>
  <c r="L27" i="33"/>
  <c r="L80" i="33" s="1"/>
  <c r="K27" i="33"/>
  <c r="K80" i="33" s="1"/>
  <c r="J27" i="33"/>
  <c r="I27" i="33"/>
  <c r="I80" i="33" s="1"/>
  <c r="H27" i="33"/>
  <c r="H80" i="34" s="1"/>
  <c r="G27" i="33"/>
  <c r="F27" i="33"/>
  <c r="F80" i="33" s="1"/>
  <c r="E27" i="33"/>
  <c r="E80" i="33" s="1"/>
  <c r="D27" i="33"/>
  <c r="D80" i="33" s="1"/>
  <c r="C27" i="33"/>
  <c r="C80" i="35" s="1"/>
  <c r="B27" i="33"/>
  <c r="Y24" i="33"/>
  <c r="Y79" i="33" s="1"/>
  <c r="X24" i="33"/>
  <c r="X60" i="33" s="1"/>
  <c r="W24" i="33"/>
  <c r="W79" i="33" s="1"/>
  <c r="V24" i="33"/>
  <c r="V79" i="33" s="1"/>
  <c r="U24" i="33"/>
  <c r="U79" i="33" s="1"/>
  <c r="T24" i="33"/>
  <c r="S24" i="33"/>
  <c r="S79" i="33" s="1"/>
  <c r="R24" i="33"/>
  <c r="R79" i="33" s="1"/>
  <c r="Q24" i="33"/>
  <c r="Q79" i="33" s="1"/>
  <c r="P24" i="33"/>
  <c r="P60" i="33" s="1"/>
  <c r="O24" i="33"/>
  <c r="O79" i="33" s="1"/>
  <c r="N24" i="33"/>
  <c r="N79" i="33" s="1"/>
  <c r="M24" i="33"/>
  <c r="M79" i="33" s="1"/>
  <c r="L24" i="33"/>
  <c r="K24" i="33"/>
  <c r="K79" i="33" s="1"/>
  <c r="J24" i="33"/>
  <c r="J79" i="33" s="1"/>
  <c r="I24" i="33"/>
  <c r="I79" i="33" s="1"/>
  <c r="H24" i="33"/>
  <c r="H60" i="33" s="1"/>
  <c r="G24" i="33"/>
  <c r="G79" i="33" s="1"/>
  <c r="F24" i="33"/>
  <c r="F79" i="33" s="1"/>
  <c r="E24" i="33"/>
  <c r="E79" i="33" s="1"/>
  <c r="D24" i="33"/>
  <c r="C24" i="33"/>
  <c r="C79" i="33" s="1"/>
  <c r="B24" i="33"/>
  <c r="B79" i="33" s="1"/>
  <c r="Y16" i="33"/>
  <c r="Y78" i="33" s="1"/>
  <c r="X16" i="33"/>
  <c r="X78" i="34" s="1"/>
  <c r="W16" i="33"/>
  <c r="W78" i="35" s="1"/>
  <c r="V16" i="33"/>
  <c r="V78" i="33" s="1"/>
  <c r="U16" i="33"/>
  <c r="U78" i="33" s="1"/>
  <c r="T16" i="33"/>
  <c r="T78" i="33" s="1"/>
  <c r="S16" i="33"/>
  <c r="S78" i="33" s="1"/>
  <c r="R16" i="33"/>
  <c r="Q16" i="33"/>
  <c r="Q78" i="33" s="1"/>
  <c r="P16" i="33"/>
  <c r="P57" i="33" s="1"/>
  <c r="O16" i="33"/>
  <c r="O78" i="35" s="1"/>
  <c r="N16" i="33"/>
  <c r="N78" i="33" s="1"/>
  <c r="M16" i="33"/>
  <c r="M78" i="33" s="1"/>
  <c r="L16" i="33"/>
  <c r="L78" i="33" s="1"/>
  <c r="K16" i="33"/>
  <c r="K78" i="35" s="1"/>
  <c r="J16" i="33"/>
  <c r="I16" i="33"/>
  <c r="I78" i="33" s="1"/>
  <c r="H16" i="33"/>
  <c r="H57" i="33" s="1"/>
  <c r="G16" i="33"/>
  <c r="G78" i="35" s="1"/>
  <c r="F16" i="33"/>
  <c r="F78" i="33" s="1"/>
  <c r="E16" i="33"/>
  <c r="E78" i="33" s="1"/>
  <c r="D16" i="33"/>
  <c r="D78" i="33" s="1"/>
  <c r="C16" i="33"/>
  <c r="C78" i="33" s="1"/>
  <c r="B16" i="33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D176" i="4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W105" i="31"/>
  <c r="G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90" i="31"/>
  <c r="G90" i="31"/>
  <c r="Y89" i="31"/>
  <c r="Y84" i="31" s="1"/>
  <c r="X89" i="31"/>
  <c r="X84" i="31" s="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V84" i="31" s="1"/>
  <c r="U88" i="31"/>
  <c r="U84" i="31" s="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R84" i="31" s="1"/>
  <c r="Q87" i="31"/>
  <c r="Q84" i="31" s="1"/>
  <c r="P87" i="31"/>
  <c r="P84" i="31" s="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N84" i="31" s="1"/>
  <c r="M86" i="31"/>
  <c r="M84" i="31" s="1"/>
  <c r="L86" i="31"/>
  <c r="K86" i="31"/>
  <c r="J86" i="31"/>
  <c r="I86" i="31"/>
  <c r="H86" i="31"/>
  <c r="G86" i="31"/>
  <c r="F86" i="31"/>
  <c r="F84" i="31" s="1"/>
  <c r="E86" i="31"/>
  <c r="D86" i="31"/>
  <c r="C86" i="31"/>
  <c r="B86" i="31"/>
  <c r="Y85" i="31"/>
  <c r="X85" i="31"/>
  <c r="W85" i="31"/>
  <c r="V85" i="31"/>
  <c r="U85" i="31"/>
  <c r="T85" i="31"/>
  <c r="T84" i="31" s="1"/>
  <c r="S85" i="31"/>
  <c r="S84" i="31" s="1"/>
  <c r="R85" i="31"/>
  <c r="Q85" i="31"/>
  <c r="P85" i="31"/>
  <c r="O85" i="31"/>
  <c r="N85" i="31"/>
  <c r="M85" i="31"/>
  <c r="L85" i="31"/>
  <c r="L84" i="31" s="1"/>
  <c r="K85" i="31"/>
  <c r="K84" i="31" s="1"/>
  <c r="J85" i="31"/>
  <c r="J84" i="31" s="1"/>
  <c r="I85" i="31"/>
  <c r="I84" i="31" s="1"/>
  <c r="H85" i="31"/>
  <c r="H84" i="31" s="1"/>
  <c r="G85" i="31"/>
  <c r="F85" i="31"/>
  <c r="E85" i="31"/>
  <c r="E84" i="31" s="1"/>
  <c r="D85" i="31"/>
  <c r="D84" i="31" s="1"/>
  <c r="C85" i="31"/>
  <c r="B85" i="31"/>
  <c r="C84" i="31"/>
  <c r="B84" i="31"/>
  <c r="Y66" i="31"/>
  <c r="X66" i="31"/>
  <c r="W66" i="31"/>
  <c r="V66" i="31"/>
  <c r="U66" i="31"/>
  <c r="T66" i="31"/>
  <c r="S66" i="31"/>
  <c r="R66" i="31"/>
  <c r="Q66" i="31"/>
  <c r="P66" i="31"/>
  <c r="O66" i="31"/>
  <c r="O105" i="31" s="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W99" i="31" s="1"/>
  <c r="V45" i="31"/>
  <c r="U45" i="31"/>
  <c r="T45" i="31"/>
  <c r="S45" i="31"/>
  <c r="R45" i="31"/>
  <c r="Q45" i="31"/>
  <c r="P45" i="31"/>
  <c r="O45" i="31"/>
  <c r="O99" i="31" s="1"/>
  <c r="N45" i="31"/>
  <c r="M45" i="31"/>
  <c r="L45" i="31"/>
  <c r="K45" i="31"/>
  <c r="J45" i="31"/>
  <c r="I45" i="31"/>
  <c r="H45" i="31"/>
  <c r="G45" i="31"/>
  <c r="G99" i="31" s="1"/>
  <c r="F45" i="31"/>
  <c r="E45" i="31"/>
  <c r="D45" i="31"/>
  <c r="C45" i="31"/>
  <c r="B45" i="31"/>
  <c r="Y25" i="31"/>
  <c r="X25" i="31"/>
  <c r="W25" i="31"/>
  <c r="W94" i="31" s="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G94" i="31" s="1"/>
  <c r="F25" i="31"/>
  <c r="E25" i="31"/>
  <c r="D25" i="31"/>
  <c r="C25" i="31"/>
  <c r="B25" i="31"/>
  <c r="Y16" i="31"/>
  <c r="X16" i="31"/>
  <c r="W16" i="31"/>
  <c r="V16" i="31"/>
  <c r="U16" i="31"/>
  <c r="T16" i="31"/>
  <c r="S16" i="31"/>
  <c r="R16" i="31"/>
  <c r="Q16" i="31"/>
  <c r="P16" i="31"/>
  <c r="O16" i="31"/>
  <c r="O90" i="31" s="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D84" i="30" s="1"/>
  <c r="C91" i="30"/>
  <c r="B91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W84" i="30" s="1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V84" i="30" s="1"/>
  <c r="U87" i="30"/>
  <c r="U84" i="30" s="1"/>
  <c r="T87" i="30"/>
  <c r="T84" i="30" s="1"/>
  <c r="S87" i="30"/>
  <c r="S84" i="30" s="1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R84" i="30" s="1"/>
  <c r="Q86" i="30"/>
  <c r="P86" i="30"/>
  <c r="O86" i="30"/>
  <c r="N86" i="30"/>
  <c r="M86" i="30"/>
  <c r="L86" i="30"/>
  <c r="K86" i="30"/>
  <c r="J86" i="30"/>
  <c r="I86" i="30"/>
  <c r="I84" i="30" s="1"/>
  <c r="H86" i="30"/>
  <c r="G86" i="30"/>
  <c r="F86" i="30"/>
  <c r="E86" i="30"/>
  <c r="D86" i="30"/>
  <c r="C86" i="30"/>
  <c r="B86" i="30"/>
  <c r="Y85" i="30"/>
  <c r="Y84" i="30" s="1"/>
  <c r="X85" i="30"/>
  <c r="X84" i="30" s="1"/>
  <c r="W85" i="30"/>
  <c r="V85" i="30"/>
  <c r="U85" i="30"/>
  <c r="T85" i="30"/>
  <c r="S85" i="30"/>
  <c r="R85" i="30"/>
  <c r="Q85" i="30"/>
  <c r="Q84" i="30" s="1"/>
  <c r="P85" i="30"/>
  <c r="P84" i="30" s="1"/>
  <c r="O85" i="30"/>
  <c r="O84" i="30" s="1"/>
  <c r="N85" i="30"/>
  <c r="N84" i="30" s="1"/>
  <c r="M85" i="30"/>
  <c r="M84" i="30" s="1"/>
  <c r="L85" i="30"/>
  <c r="L84" i="30" s="1"/>
  <c r="K85" i="30"/>
  <c r="K84" i="30" s="1"/>
  <c r="J85" i="30"/>
  <c r="I85" i="30"/>
  <c r="H85" i="30"/>
  <c r="G85" i="30"/>
  <c r="F85" i="30"/>
  <c r="F84" i="30" s="1"/>
  <c r="E85" i="30"/>
  <c r="E84" i="30" s="1"/>
  <c r="D85" i="30"/>
  <c r="C85" i="30"/>
  <c r="C84" i="30" s="1"/>
  <c r="B85" i="30"/>
  <c r="B84" i="30" s="1"/>
  <c r="J84" i="30"/>
  <c r="H84" i="30"/>
  <c r="G84" i="30"/>
  <c r="Y66" i="30"/>
  <c r="Y105" i="30" s="1"/>
  <c r="X66" i="30"/>
  <c r="X123" i="30" s="1"/>
  <c r="W66" i="30"/>
  <c r="W105" i="30" s="1"/>
  <c r="V66" i="30"/>
  <c r="U66" i="30"/>
  <c r="T66" i="30"/>
  <c r="T105" i="30" s="1"/>
  <c r="S66" i="30"/>
  <c r="S123" i="30" s="1"/>
  <c r="R66" i="30"/>
  <c r="R123" i="30" s="1"/>
  <c r="Q66" i="30"/>
  <c r="Q105" i="30" s="1"/>
  <c r="P66" i="30"/>
  <c r="P123" i="30" s="1"/>
  <c r="O66" i="30"/>
  <c r="O105" i="30" s="1"/>
  <c r="N66" i="30"/>
  <c r="M66" i="30"/>
  <c r="L66" i="30"/>
  <c r="L105" i="30" s="1"/>
  <c r="K66" i="30"/>
  <c r="K105" i="30" s="1"/>
  <c r="J66" i="30"/>
  <c r="I66" i="30"/>
  <c r="I105" i="30" s="1"/>
  <c r="H66" i="30"/>
  <c r="H105" i="30" s="1"/>
  <c r="G66" i="30"/>
  <c r="G105" i="30" s="1"/>
  <c r="F66" i="30"/>
  <c r="E66" i="30"/>
  <c r="D66" i="30"/>
  <c r="D105" i="30" s="1"/>
  <c r="C66" i="30"/>
  <c r="B66" i="30"/>
  <c r="B123" i="30" s="1"/>
  <c r="Y45" i="30"/>
  <c r="Y99" i="30" s="1"/>
  <c r="X45" i="30"/>
  <c r="X122" i="30" s="1"/>
  <c r="W45" i="30"/>
  <c r="W99" i="30" s="1"/>
  <c r="V45" i="30"/>
  <c r="V99" i="30" s="1"/>
  <c r="U45" i="30"/>
  <c r="U99" i="30" s="1"/>
  <c r="T45" i="30"/>
  <c r="T99" i="30" s="1"/>
  <c r="S45" i="30"/>
  <c r="S99" i="30" s="1"/>
  <c r="R45" i="30"/>
  <c r="R122" i="30" s="1"/>
  <c r="Q45" i="30"/>
  <c r="Q99" i="30" s="1"/>
  <c r="P45" i="30"/>
  <c r="P122" i="30" s="1"/>
  <c r="O45" i="30"/>
  <c r="O99" i="30" s="1"/>
  <c r="N45" i="30"/>
  <c r="N99" i="30" s="1"/>
  <c r="M45" i="30"/>
  <c r="M99" i="30" s="1"/>
  <c r="L45" i="30"/>
  <c r="L99" i="30" s="1"/>
  <c r="K45" i="30"/>
  <c r="K122" i="30" s="1"/>
  <c r="J45" i="30"/>
  <c r="I45" i="30"/>
  <c r="H45" i="30"/>
  <c r="G45" i="30"/>
  <c r="F45" i="30"/>
  <c r="E45" i="30"/>
  <c r="D45" i="30"/>
  <c r="C45" i="30"/>
  <c r="C122" i="30" s="1"/>
  <c r="B45" i="30"/>
  <c r="B122" i="30" s="1"/>
  <c r="Y25" i="30"/>
  <c r="Y120" i="30" s="1"/>
  <c r="X25" i="30"/>
  <c r="X120" i="30" s="1"/>
  <c r="W25" i="30"/>
  <c r="V25" i="30"/>
  <c r="V120" i="30" s="1"/>
  <c r="U25" i="30"/>
  <c r="U120" i="30" s="1"/>
  <c r="T25" i="30"/>
  <c r="T120" i="30" s="1"/>
  <c r="S25" i="30"/>
  <c r="S120" i="30" s="1"/>
  <c r="R25" i="30"/>
  <c r="R120" i="30" s="1"/>
  <c r="Q25" i="30"/>
  <c r="Q120" i="30" s="1"/>
  <c r="P25" i="30"/>
  <c r="P120" i="30" s="1"/>
  <c r="O25" i="30"/>
  <c r="N25" i="30"/>
  <c r="N120" i="30" s="1"/>
  <c r="M25" i="30"/>
  <c r="M120" i="30" s="1"/>
  <c r="L25" i="30"/>
  <c r="L120" i="30" s="1"/>
  <c r="K25" i="30"/>
  <c r="K120" i="30" s="1"/>
  <c r="J25" i="30"/>
  <c r="J120" i="30" s="1"/>
  <c r="I25" i="30"/>
  <c r="I120" i="30" s="1"/>
  <c r="H25" i="30"/>
  <c r="H120" i="30" s="1"/>
  <c r="G25" i="30"/>
  <c r="G120" i="30" s="1"/>
  <c r="F25" i="30"/>
  <c r="E25" i="30"/>
  <c r="D25" i="30"/>
  <c r="C25" i="30"/>
  <c r="B25" i="30"/>
  <c r="Y16" i="30"/>
  <c r="X16" i="30"/>
  <c r="W16" i="30"/>
  <c r="W119" i="30" s="1"/>
  <c r="V16" i="30"/>
  <c r="V119" i="30" s="1"/>
  <c r="U16" i="30"/>
  <c r="U119" i="30" s="1"/>
  <c r="T16" i="30"/>
  <c r="T119" i="30" s="1"/>
  <c r="S16" i="30"/>
  <c r="R16" i="30"/>
  <c r="R119" i="30" s="1"/>
  <c r="Q16" i="30"/>
  <c r="Q119" i="30" s="1"/>
  <c r="P16" i="30"/>
  <c r="P119" i="30" s="1"/>
  <c r="O16" i="30"/>
  <c r="O119" i="30" s="1"/>
  <c r="N16" i="30"/>
  <c r="N119" i="30" s="1"/>
  <c r="M16" i="30"/>
  <c r="M119" i="30" s="1"/>
  <c r="L16" i="30"/>
  <c r="L119" i="30" s="1"/>
  <c r="K16" i="30"/>
  <c r="J16" i="30"/>
  <c r="J119" i="30" s="1"/>
  <c r="I16" i="30"/>
  <c r="I119" i="30" s="1"/>
  <c r="H16" i="30"/>
  <c r="H119" i="30" s="1"/>
  <c r="G16" i="30"/>
  <c r="G119" i="30" s="1"/>
  <c r="F16" i="30"/>
  <c r="F119" i="30" s="1"/>
  <c r="E16" i="30"/>
  <c r="E119" i="30" s="1"/>
  <c r="D16" i="30"/>
  <c r="D119" i="30" s="1"/>
  <c r="C16" i="30"/>
  <c r="C119" i="30" s="1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N84" i="29" s="1"/>
  <c r="M91" i="29"/>
  <c r="M84" i="29" s="1"/>
  <c r="L91" i="29"/>
  <c r="L84" i="29" s="1"/>
  <c r="K91" i="29"/>
  <c r="J91" i="29"/>
  <c r="I91" i="29"/>
  <c r="H91" i="29"/>
  <c r="G91" i="29"/>
  <c r="F91" i="29"/>
  <c r="E91" i="29"/>
  <c r="D91" i="29"/>
  <c r="C91" i="29"/>
  <c r="B91" i="29"/>
  <c r="Y89" i="29"/>
  <c r="X89" i="29"/>
  <c r="W89" i="29"/>
  <c r="V89" i="29"/>
  <c r="U89" i="29"/>
  <c r="T89" i="29"/>
  <c r="S89" i="29"/>
  <c r="S84" i="29" s="1"/>
  <c r="R89" i="29"/>
  <c r="Q89" i="29"/>
  <c r="P89" i="29"/>
  <c r="O89" i="29"/>
  <c r="N89" i="29"/>
  <c r="M89" i="29"/>
  <c r="L89" i="29"/>
  <c r="K89" i="29"/>
  <c r="J89" i="29"/>
  <c r="J84" i="29" s="1"/>
  <c r="I89" i="29"/>
  <c r="I84" i="29" s="1"/>
  <c r="H89" i="29"/>
  <c r="H84" i="29" s="1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D84" i="29" s="1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K84" i="29" s="1"/>
  <c r="J87" i="29"/>
  <c r="I87" i="29"/>
  <c r="H87" i="29"/>
  <c r="G87" i="29"/>
  <c r="F87" i="29"/>
  <c r="E87" i="29"/>
  <c r="D87" i="29"/>
  <c r="C87" i="29"/>
  <c r="B87" i="29"/>
  <c r="B84" i="29" s="1"/>
  <c r="Y86" i="29"/>
  <c r="Y84" i="29" s="1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G84" i="29" s="1"/>
  <c r="F86" i="29"/>
  <c r="E86" i="29"/>
  <c r="D86" i="29"/>
  <c r="C86" i="29"/>
  <c r="B86" i="29"/>
  <c r="Y85" i="29"/>
  <c r="X85" i="29"/>
  <c r="X84" i="29" s="1"/>
  <c r="W85" i="29"/>
  <c r="W84" i="29" s="1"/>
  <c r="V85" i="29"/>
  <c r="V84" i="29" s="1"/>
  <c r="U85" i="29"/>
  <c r="U84" i="29" s="1"/>
  <c r="T85" i="29"/>
  <c r="T84" i="29" s="1"/>
  <c r="S85" i="29"/>
  <c r="R85" i="29"/>
  <c r="Q85" i="29"/>
  <c r="P85" i="29"/>
  <c r="O85" i="29"/>
  <c r="O84" i="29" s="1"/>
  <c r="N85" i="29"/>
  <c r="M85" i="29"/>
  <c r="L85" i="29"/>
  <c r="K85" i="29"/>
  <c r="J85" i="29"/>
  <c r="I85" i="29"/>
  <c r="H85" i="29"/>
  <c r="G85" i="29"/>
  <c r="F85" i="29"/>
  <c r="F84" i="29" s="1"/>
  <c r="E85" i="29"/>
  <c r="E84" i="29" s="1"/>
  <c r="D85" i="29"/>
  <c r="C85" i="29"/>
  <c r="C84" i="29" s="1"/>
  <c r="B85" i="29"/>
  <c r="R84" i="29"/>
  <c r="Q84" i="29"/>
  <c r="P84" i="29"/>
  <c r="Y66" i="29"/>
  <c r="Y123" i="29" s="1"/>
  <c r="X66" i="29"/>
  <c r="X123" i="29" s="1"/>
  <c r="W66" i="29"/>
  <c r="W123" i="31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B113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W175" i="4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Y126" i="27" s="1"/>
  <c r="X131" i="27"/>
  <c r="W131" i="27"/>
  <c r="W126" i="27" s="1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X126" i="27" s="1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F126" i="27" s="1"/>
  <c r="E129" i="27"/>
  <c r="D129" i="27"/>
  <c r="C129" i="27"/>
  <c r="B129" i="27"/>
  <c r="Y128" i="27"/>
  <c r="X128" i="27"/>
  <c r="W128" i="27"/>
  <c r="V128" i="27"/>
  <c r="U128" i="27"/>
  <c r="U126" i="27" s="1"/>
  <c r="T128" i="27"/>
  <c r="S128" i="27"/>
  <c r="S126" i="27" s="1"/>
  <c r="R128" i="27"/>
  <c r="Q128" i="27"/>
  <c r="P128" i="27"/>
  <c r="O128" i="27"/>
  <c r="N128" i="27"/>
  <c r="N126" i="27" s="1"/>
  <c r="M128" i="27"/>
  <c r="M126" i="27" s="1"/>
  <c r="L128" i="27"/>
  <c r="K128" i="27"/>
  <c r="J128" i="27"/>
  <c r="I128" i="27"/>
  <c r="H128" i="27"/>
  <c r="G128" i="27"/>
  <c r="F128" i="27"/>
  <c r="E128" i="27"/>
  <c r="D128" i="27"/>
  <c r="C128" i="27"/>
  <c r="B128" i="27"/>
  <c r="B126" i="27" s="1"/>
  <c r="Y127" i="27"/>
  <c r="X127" i="27"/>
  <c r="W127" i="27"/>
  <c r="V127" i="27"/>
  <c r="U127" i="27"/>
  <c r="T127" i="27"/>
  <c r="T126" i="27" s="1"/>
  <c r="S127" i="27"/>
  <c r="R127" i="27"/>
  <c r="R126" i="27" s="1"/>
  <c r="Q127" i="27"/>
  <c r="Q126" i="27" s="1"/>
  <c r="P127" i="27"/>
  <c r="P126" i="27" s="1"/>
  <c r="O127" i="27"/>
  <c r="O126" i="27" s="1"/>
  <c r="N127" i="27"/>
  <c r="M127" i="27"/>
  <c r="L127" i="27"/>
  <c r="L126" i="27" s="1"/>
  <c r="K127" i="27"/>
  <c r="K126" i="27" s="1"/>
  <c r="J127" i="27"/>
  <c r="J126" i="27" s="1"/>
  <c r="I127" i="27"/>
  <c r="I126" i="27" s="1"/>
  <c r="H127" i="27"/>
  <c r="G127" i="27"/>
  <c r="G126" i="27" s="1"/>
  <c r="F127" i="27"/>
  <c r="E127" i="27"/>
  <c r="E126" i="27" s="1"/>
  <c r="D127" i="27"/>
  <c r="C127" i="27"/>
  <c r="B127" i="27"/>
  <c r="V126" i="27"/>
  <c r="H126" i="27"/>
  <c r="D126" i="27"/>
  <c r="C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2" i="27"/>
  <c r="P122" i="27"/>
  <c r="O122" i="27"/>
  <c r="M122" i="27"/>
  <c r="H122" i="27"/>
  <c r="G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D110" i="27" s="1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N110" i="27" s="1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U119" i="27"/>
  <c r="E119" i="27"/>
  <c r="D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N116" i="27"/>
  <c r="M116" i="27"/>
  <c r="I116" i="27"/>
  <c r="G116" i="27"/>
  <c r="F116" i="27"/>
  <c r="E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C110" i="27" s="1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X111" i="27"/>
  <c r="W111" i="27"/>
  <c r="V111" i="27"/>
  <c r="U111" i="27"/>
  <c r="T111" i="27"/>
  <c r="T110" i="27" s="1"/>
  <c r="S111" i="27"/>
  <c r="S110" i="27" s="1"/>
  <c r="R111" i="27"/>
  <c r="R110" i="27" s="1"/>
  <c r="Q111" i="27"/>
  <c r="P111" i="27"/>
  <c r="O111" i="27"/>
  <c r="N111" i="27"/>
  <c r="M111" i="27"/>
  <c r="L111" i="27"/>
  <c r="L110" i="27" s="1"/>
  <c r="K111" i="27"/>
  <c r="K110" i="27" s="1"/>
  <c r="J111" i="27"/>
  <c r="J110" i="27" s="1"/>
  <c r="I111" i="27"/>
  <c r="H111" i="27"/>
  <c r="G111" i="27"/>
  <c r="G110" i="27" s="1"/>
  <c r="F111" i="27"/>
  <c r="E111" i="27"/>
  <c r="D111" i="27"/>
  <c r="C111" i="27"/>
  <c r="B111" i="27"/>
  <c r="B110" i="27" s="1"/>
  <c r="W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H98" i="27" s="1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G98" i="27" s="1"/>
  <c r="F106" i="27"/>
  <c r="E106" i="27"/>
  <c r="D106" i="27"/>
  <c r="C106" i="27"/>
  <c r="B106" i="27"/>
  <c r="W105" i="27"/>
  <c r="U105" i="27"/>
  <c r="E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98" i="27" s="1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C98" i="27" s="1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Y98" i="27" s="1"/>
  <c r="X100" i="27"/>
  <c r="W100" i="27"/>
  <c r="V100" i="27"/>
  <c r="U100" i="27"/>
  <c r="T100" i="27"/>
  <c r="S100" i="27"/>
  <c r="R100" i="27"/>
  <c r="Q100" i="27"/>
  <c r="P100" i="27"/>
  <c r="O100" i="27"/>
  <c r="N100" i="27"/>
  <c r="N98" i="27" s="1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X98" i="27" s="1"/>
  <c r="W99" i="27"/>
  <c r="V99" i="27"/>
  <c r="V98" i="27" s="1"/>
  <c r="U99" i="27"/>
  <c r="T99" i="27"/>
  <c r="S99" i="27"/>
  <c r="S98" i="27" s="1"/>
  <c r="R99" i="27"/>
  <c r="R98" i="27" s="1"/>
  <c r="Q99" i="27"/>
  <c r="Q98" i="27" s="1"/>
  <c r="P99" i="27"/>
  <c r="O99" i="27"/>
  <c r="N99" i="27"/>
  <c r="M99" i="27"/>
  <c r="L99" i="27"/>
  <c r="K99" i="27"/>
  <c r="K98" i="27" s="1"/>
  <c r="J99" i="27"/>
  <c r="J98" i="27" s="1"/>
  <c r="I99" i="27"/>
  <c r="H99" i="27"/>
  <c r="G99" i="27"/>
  <c r="F99" i="27"/>
  <c r="E99" i="27"/>
  <c r="D99" i="27"/>
  <c r="C99" i="27"/>
  <c r="B99" i="27"/>
  <c r="P98" i="27"/>
  <c r="F98" i="27"/>
  <c r="Y69" i="27"/>
  <c r="X69" i="27"/>
  <c r="X122" i="27" s="1"/>
  <c r="W69" i="27"/>
  <c r="V69" i="27"/>
  <c r="U69" i="27"/>
  <c r="T69" i="27"/>
  <c r="T122" i="27" s="1"/>
  <c r="S69" i="27"/>
  <c r="R69" i="27"/>
  <c r="Q69" i="27"/>
  <c r="P69" i="27"/>
  <c r="O69" i="27"/>
  <c r="N69" i="27"/>
  <c r="M69" i="27"/>
  <c r="L69" i="27"/>
  <c r="L122" i="27" s="1"/>
  <c r="K69" i="27"/>
  <c r="J69" i="27"/>
  <c r="I69" i="27"/>
  <c r="H69" i="27"/>
  <c r="G69" i="27"/>
  <c r="F69" i="27"/>
  <c r="E69" i="27"/>
  <c r="E122" i="27" s="1"/>
  <c r="D69" i="27"/>
  <c r="D122" i="27" s="1"/>
  <c r="C69" i="27"/>
  <c r="B69" i="27"/>
  <c r="Y56" i="27"/>
  <c r="X56" i="27"/>
  <c r="X119" i="27" s="1"/>
  <c r="W56" i="27"/>
  <c r="W119" i="27" s="1"/>
  <c r="V56" i="27"/>
  <c r="V119" i="27" s="1"/>
  <c r="U56" i="27"/>
  <c r="T56" i="27"/>
  <c r="T119" i="27" s="1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G119" i="27" s="1"/>
  <c r="F56" i="27"/>
  <c r="F119" i="27" s="1"/>
  <c r="E56" i="27"/>
  <c r="D56" i="27"/>
  <c r="C56" i="27"/>
  <c r="B56" i="27"/>
  <c r="Y43" i="27"/>
  <c r="Y116" i="27" s="1"/>
  <c r="X43" i="27"/>
  <c r="X116" i="27" s="1"/>
  <c r="W43" i="27"/>
  <c r="W116" i="27" s="1"/>
  <c r="V43" i="27"/>
  <c r="V116" i="27" s="1"/>
  <c r="U43" i="27"/>
  <c r="U116" i="27" s="1"/>
  <c r="T43" i="27"/>
  <c r="S43" i="27"/>
  <c r="R43" i="27"/>
  <c r="Q43" i="27"/>
  <c r="P43" i="27"/>
  <c r="P116" i="27" s="1"/>
  <c r="O43" i="27"/>
  <c r="N43" i="27"/>
  <c r="M43" i="27"/>
  <c r="L43" i="27"/>
  <c r="K43" i="27"/>
  <c r="J43" i="27"/>
  <c r="I43" i="27"/>
  <c r="H43" i="27"/>
  <c r="H116" i="27" s="1"/>
  <c r="G43" i="27"/>
  <c r="F43" i="27"/>
  <c r="E43" i="27"/>
  <c r="D43" i="27"/>
  <c r="C43" i="27"/>
  <c r="B43" i="27"/>
  <c r="Y17" i="27"/>
  <c r="X17" i="27"/>
  <c r="W17" i="27"/>
  <c r="V17" i="27"/>
  <c r="V105" i="27" s="1"/>
  <c r="U17" i="27"/>
  <c r="T17" i="27"/>
  <c r="T105" i="27" s="1"/>
  <c r="S17" i="27"/>
  <c r="R17" i="27"/>
  <c r="Q17" i="27"/>
  <c r="P17" i="27"/>
  <c r="O17" i="27"/>
  <c r="O105" i="27" s="1"/>
  <c r="N17" i="27"/>
  <c r="N105" i="27" s="1"/>
  <c r="M17" i="27"/>
  <c r="M105" i="27" s="1"/>
  <c r="L17" i="27"/>
  <c r="L105" i="27" s="1"/>
  <c r="K17" i="27"/>
  <c r="J17" i="27"/>
  <c r="I17" i="27"/>
  <c r="H17" i="27"/>
  <c r="H105" i="27" s="1"/>
  <c r="G17" i="27"/>
  <c r="G105" i="27" s="1"/>
  <c r="F17" i="27"/>
  <c r="F105" i="27" s="1"/>
  <c r="E17" i="27"/>
  <c r="D17" i="27"/>
  <c r="D105" i="27" s="1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W126" i="26" s="1"/>
  <c r="V132" i="26"/>
  <c r="V126" i="26" s="1"/>
  <c r="U132" i="26"/>
  <c r="U126" i="26" s="1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S126" i="26" s="1"/>
  <c r="R131" i="26"/>
  <c r="R126" i="26" s="1"/>
  <c r="Q131" i="26"/>
  <c r="Q126" i="26" s="1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N126" i="26" s="1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T126" i="26" s="1"/>
  <c r="S129" i="26"/>
  <c r="R129" i="26"/>
  <c r="Q129" i="26"/>
  <c r="P129" i="26"/>
  <c r="O129" i="26"/>
  <c r="N129" i="26"/>
  <c r="M129" i="26"/>
  <c r="L129" i="26"/>
  <c r="K129" i="26"/>
  <c r="K126" i="26" s="1"/>
  <c r="J129" i="26"/>
  <c r="J126" i="26" s="1"/>
  <c r="I129" i="26"/>
  <c r="I126" i="26" s="1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P126" i="26" s="1"/>
  <c r="O128" i="26"/>
  <c r="N128" i="26"/>
  <c r="M128" i="26"/>
  <c r="L128" i="26"/>
  <c r="K128" i="26"/>
  <c r="J128" i="26"/>
  <c r="I128" i="26"/>
  <c r="H128" i="26"/>
  <c r="H126" i="26" s="1"/>
  <c r="G128" i="26"/>
  <c r="G126" i="26" s="1"/>
  <c r="F128" i="26"/>
  <c r="F126" i="26" s="1"/>
  <c r="E128" i="26"/>
  <c r="E126" i="26" s="1"/>
  <c r="D128" i="26"/>
  <c r="C128" i="26"/>
  <c r="B128" i="26"/>
  <c r="Y127" i="26"/>
  <c r="X127" i="26"/>
  <c r="X126" i="26" s="1"/>
  <c r="W127" i="26"/>
  <c r="V127" i="26"/>
  <c r="U127" i="26"/>
  <c r="T127" i="26"/>
  <c r="S127" i="26"/>
  <c r="R127" i="26"/>
  <c r="Q127" i="26"/>
  <c r="P127" i="26"/>
  <c r="O127" i="26"/>
  <c r="O126" i="26" s="1"/>
  <c r="N127" i="26"/>
  <c r="M127" i="26"/>
  <c r="M126" i="26" s="1"/>
  <c r="L127" i="26"/>
  <c r="L126" i="26" s="1"/>
  <c r="K127" i="26"/>
  <c r="J127" i="26"/>
  <c r="I127" i="26"/>
  <c r="H127" i="26"/>
  <c r="G127" i="26"/>
  <c r="F127" i="26"/>
  <c r="E127" i="26"/>
  <c r="D127" i="26"/>
  <c r="D126" i="26" s="1"/>
  <c r="C127" i="26"/>
  <c r="C126" i="26" s="1"/>
  <c r="B127" i="26"/>
  <c r="B126" i="26" s="1"/>
  <c r="Y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R122" i="26"/>
  <c r="Y121" i="26"/>
  <c r="X121" i="26"/>
  <c r="W121" i="26"/>
  <c r="V121" i="26"/>
  <c r="U121" i="26"/>
  <c r="T121" i="26"/>
  <c r="S121" i="26"/>
  <c r="S110" i="26" s="1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N110" i="26" s="1"/>
  <c r="M118" i="26"/>
  <c r="M110" i="26" s="1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K110" i="26" s="1"/>
  <c r="J115" i="26"/>
  <c r="J110" i="26" s="1"/>
  <c r="I115" i="26"/>
  <c r="I110" i="26" s="1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G110" i="26" s="1"/>
  <c r="F114" i="26"/>
  <c r="F110" i="26" s="1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C110" i="26" s="1"/>
  <c r="B113" i="26"/>
  <c r="B110" i="26" s="1"/>
  <c r="Y112" i="26"/>
  <c r="Y110" i="26" s="1"/>
  <c r="X112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H110" i="26" s="1"/>
  <c r="G112" i="26"/>
  <c r="F112" i="26"/>
  <c r="E112" i="26"/>
  <c r="D112" i="26"/>
  <c r="C112" i="26"/>
  <c r="B112" i="26"/>
  <c r="Y111" i="26"/>
  <c r="X111" i="26"/>
  <c r="X110" i="26" s="1"/>
  <c r="W111" i="26"/>
  <c r="W110" i="26" s="1"/>
  <c r="V111" i="26"/>
  <c r="V110" i="26" s="1"/>
  <c r="U111" i="26"/>
  <c r="U110" i="26" s="1"/>
  <c r="T111" i="26"/>
  <c r="S111" i="26"/>
  <c r="R111" i="26"/>
  <c r="Q111" i="26"/>
  <c r="P111" i="26"/>
  <c r="O111" i="26"/>
  <c r="O110" i="26" s="1"/>
  <c r="N111" i="26"/>
  <c r="M111" i="26"/>
  <c r="L111" i="26"/>
  <c r="K111" i="26"/>
  <c r="J111" i="26"/>
  <c r="I111" i="26"/>
  <c r="H111" i="26"/>
  <c r="G111" i="26"/>
  <c r="F111" i="26"/>
  <c r="E111" i="26"/>
  <c r="E110" i="26" s="1"/>
  <c r="D111" i="26"/>
  <c r="C111" i="26"/>
  <c r="B111" i="26"/>
  <c r="R110" i="26"/>
  <c r="Q110" i="26"/>
  <c r="P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X98" i="26" s="1"/>
  <c r="W103" i="26"/>
  <c r="W98" i="26" s="1"/>
  <c r="V103" i="26"/>
  <c r="V98" i="26" s="1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T98" i="26" s="1"/>
  <c r="S102" i="26"/>
  <c r="S98" i="26" s="1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Y98" i="26" s="1"/>
  <c r="X101" i="26"/>
  <c r="W101" i="26"/>
  <c r="V101" i="26"/>
  <c r="U101" i="26"/>
  <c r="T101" i="26"/>
  <c r="S101" i="26"/>
  <c r="R101" i="26"/>
  <c r="Q101" i="26"/>
  <c r="P101" i="26"/>
  <c r="P98" i="26" s="1"/>
  <c r="O101" i="26"/>
  <c r="O98" i="26" s="1"/>
  <c r="N101" i="26"/>
  <c r="N98" i="26" s="1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U98" i="26" s="1"/>
  <c r="T100" i="26"/>
  <c r="S100" i="26"/>
  <c r="R100" i="26"/>
  <c r="Q100" i="26"/>
  <c r="P100" i="26"/>
  <c r="O100" i="26"/>
  <c r="N100" i="26"/>
  <c r="M100" i="26"/>
  <c r="M98" i="26" s="1"/>
  <c r="L100" i="26"/>
  <c r="L98" i="26" s="1"/>
  <c r="K100" i="26"/>
  <c r="K98" i="26" s="1"/>
  <c r="J100" i="26"/>
  <c r="J98" i="26" s="1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R98" i="26" s="1"/>
  <c r="Q99" i="26"/>
  <c r="Q98" i="26" s="1"/>
  <c r="P99" i="26"/>
  <c r="O99" i="26"/>
  <c r="N99" i="26"/>
  <c r="M99" i="26"/>
  <c r="L99" i="26"/>
  <c r="K99" i="26"/>
  <c r="J99" i="26"/>
  <c r="I99" i="26"/>
  <c r="I98" i="26" s="1"/>
  <c r="H99" i="26"/>
  <c r="H98" i="26" s="1"/>
  <c r="G99" i="26"/>
  <c r="G98" i="26" s="1"/>
  <c r="F99" i="26"/>
  <c r="F98" i="26" s="1"/>
  <c r="E99" i="26"/>
  <c r="D99" i="26"/>
  <c r="C99" i="26"/>
  <c r="B99" i="26"/>
  <c r="E98" i="26"/>
  <c r="D98" i="26"/>
  <c r="C98" i="26"/>
  <c r="B98" i="26"/>
  <c r="Y69" i="26"/>
  <c r="X69" i="26"/>
  <c r="W69" i="26"/>
  <c r="V69" i="26"/>
  <c r="U69" i="26"/>
  <c r="T69" i="26"/>
  <c r="T122" i="26" s="1"/>
  <c r="S69" i="26"/>
  <c r="S154" i="26" s="1"/>
  <c r="R69" i="26"/>
  <c r="R154" i="26" s="1"/>
  <c r="Q69" i="26"/>
  <c r="P69" i="26"/>
  <c r="O69" i="26"/>
  <c r="N69" i="26"/>
  <c r="M69" i="26"/>
  <c r="L69" i="26"/>
  <c r="L122" i="26" s="1"/>
  <c r="K69" i="26"/>
  <c r="J69" i="26"/>
  <c r="J122" i="26" s="1"/>
  <c r="I69" i="26"/>
  <c r="H69" i="26"/>
  <c r="G69" i="26"/>
  <c r="F69" i="26"/>
  <c r="E69" i="26"/>
  <c r="D69" i="26"/>
  <c r="D122" i="26" s="1"/>
  <c r="C69" i="26"/>
  <c r="B69" i="26"/>
  <c r="B122" i="26" s="1"/>
  <c r="Y56" i="26"/>
  <c r="X56" i="26"/>
  <c r="X153" i="26" s="1"/>
  <c r="W56" i="26"/>
  <c r="V56" i="26"/>
  <c r="U56" i="26"/>
  <c r="T56" i="26"/>
  <c r="T119" i="26" s="1"/>
  <c r="S56" i="26"/>
  <c r="R56" i="26"/>
  <c r="Q56" i="26"/>
  <c r="P56" i="26"/>
  <c r="O56" i="26"/>
  <c r="N56" i="26"/>
  <c r="N153" i="26" s="1"/>
  <c r="M56" i="26"/>
  <c r="L56" i="26"/>
  <c r="L119" i="26" s="1"/>
  <c r="K56" i="26"/>
  <c r="J56" i="26"/>
  <c r="I56" i="26"/>
  <c r="H56" i="26"/>
  <c r="G56" i="26"/>
  <c r="F56" i="26"/>
  <c r="E56" i="26"/>
  <c r="D56" i="26"/>
  <c r="C56" i="26"/>
  <c r="B56" i="26"/>
  <c r="Y43" i="26"/>
  <c r="X43" i="26"/>
  <c r="W43" i="26"/>
  <c r="V43" i="26"/>
  <c r="U43" i="26"/>
  <c r="T43" i="26"/>
  <c r="T152" i="26" s="1"/>
  <c r="S43" i="26"/>
  <c r="R43" i="26"/>
  <c r="R116" i="26" s="1"/>
  <c r="Q43" i="26"/>
  <c r="P43" i="26"/>
  <c r="O43" i="26"/>
  <c r="N43" i="26"/>
  <c r="M43" i="26"/>
  <c r="L43" i="26"/>
  <c r="L116" i="26" s="1"/>
  <c r="K43" i="26"/>
  <c r="K152" i="26" s="1"/>
  <c r="J43" i="26"/>
  <c r="J116" i="26" s="1"/>
  <c r="I43" i="26"/>
  <c r="H43" i="26"/>
  <c r="G43" i="26"/>
  <c r="F43" i="26"/>
  <c r="E43" i="26"/>
  <c r="D43" i="26"/>
  <c r="D116" i="26" s="1"/>
  <c r="C43" i="26"/>
  <c r="B43" i="26"/>
  <c r="B116" i="26" s="1"/>
  <c r="Y17" i="26"/>
  <c r="X17" i="26"/>
  <c r="W17" i="26"/>
  <c r="V17" i="26"/>
  <c r="U17" i="26"/>
  <c r="T17" i="26"/>
  <c r="S17" i="26"/>
  <c r="R17" i="26"/>
  <c r="Q17" i="26"/>
  <c r="P17" i="26"/>
  <c r="P143" i="26" s="1"/>
  <c r="O17" i="26"/>
  <c r="N17" i="26"/>
  <c r="M17" i="26"/>
  <c r="L17" i="26"/>
  <c r="K17" i="26"/>
  <c r="J17" i="26"/>
  <c r="I17" i="26"/>
  <c r="H17" i="26"/>
  <c r="G17" i="26"/>
  <c r="F17" i="26"/>
  <c r="F143" i="26" s="1"/>
  <c r="E17" i="26"/>
  <c r="D17" i="26"/>
  <c r="D105" i="26" s="1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R156" i="25" s="1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Q156" i="25" s="1"/>
  <c r="P157" i="25"/>
  <c r="P156" i="25" s="1"/>
  <c r="O157" i="25"/>
  <c r="O156" i="25" s="1"/>
  <c r="N157" i="25"/>
  <c r="M157" i="25"/>
  <c r="M156" i="25" s="1"/>
  <c r="L157" i="25"/>
  <c r="K157" i="25"/>
  <c r="J157" i="25"/>
  <c r="J156" i="25" s="1"/>
  <c r="I157" i="25"/>
  <c r="H157" i="25"/>
  <c r="G157" i="25"/>
  <c r="F157" i="25"/>
  <c r="E157" i="25"/>
  <c r="D157" i="25"/>
  <c r="C157" i="25"/>
  <c r="B157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V126" i="25" s="1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U126" i="25" s="1"/>
  <c r="T129" i="25"/>
  <c r="T126" i="25" s="1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S126" i="25" s="1"/>
  <c r="R128" i="25"/>
  <c r="Q128" i="25"/>
  <c r="Q126" i="25" s="1"/>
  <c r="P128" i="25"/>
  <c r="P126" i="25" s="1"/>
  <c r="O128" i="25"/>
  <c r="N128" i="25"/>
  <c r="N126" i="25" s="1"/>
  <c r="M128" i="25"/>
  <c r="L128" i="25"/>
  <c r="K128" i="25"/>
  <c r="J128" i="25"/>
  <c r="I128" i="25"/>
  <c r="I126" i="25" s="1"/>
  <c r="H128" i="25"/>
  <c r="G128" i="25"/>
  <c r="F128" i="25"/>
  <c r="E128" i="25"/>
  <c r="D128" i="25"/>
  <c r="C128" i="25"/>
  <c r="B128" i="25"/>
  <c r="Y127" i="25"/>
  <c r="X127" i="25"/>
  <c r="X126" i="25" s="1"/>
  <c r="W127" i="25"/>
  <c r="W126" i="25" s="1"/>
  <c r="V127" i="25"/>
  <c r="U127" i="25"/>
  <c r="T127" i="25"/>
  <c r="S127" i="25"/>
  <c r="R127" i="25"/>
  <c r="R126" i="25" s="1"/>
  <c r="Q127" i="25"/>
  <c r="P127" i="25"/>
  <c r="O127" i="25"/>
  <c r="O126" i="25" s="1"/>
  <c r="N127" i="25"/>
  <c r="M127" i="25"/>
  <c r="M126" i="25" s="1"/>
  <c r="L127" i="25"/>
  <c r="L126" i="25" s="1"/>
  <c r="K127" i="25"/>
  <c r="K126" i="25" s="1"/>
  <c r="J127" i="25"/>
  <c r="J126" i="25" s="1"/>
  <c r="I127" i="25"/>
  <c r="H127" i="25"/>
  <c r="H126" i="25" s="1"/>
  <c r="G127" i="25"/>
  <c r="G126" i="25" s="1"/>
  <c r="F127" i="25"/>
  <c r="F126" i="25" s="1"/>
  <c r="E127" i="25"/>
  <c r="E126" i="25" s="1"/>
  <c r="D127" i="25"/>
  <c r="C127" i="25"/>
  <c r="B127" i="25"/>
  <c r="Y126" i="25"/>
  <c r="D126" i="25"/>
  <c r="C126" i="25"/>
  <c r="B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O122" i="25"/>
  <c r="G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F110" i="25" s="1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E110" i="25" s="1"/>
  <c r="D113" i="25"/>
  <c r="D110" i="25" s="1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C110" i="25" s="1"/>
  <c r="B112" i="25"/>
  <c r="Y111" i="25"/>
  <c r="Y110" i="25" s="1"/>
  <c r="X111" i="25"/>
  <c r="X110" i="25" s="1"/>
  <c r="W111" i="25"/>
  <c r="W110" i="25" s="1"/>
  <c r="V111" i="25"/>
  <c r="V110" i="25" s="1"/>
  <c r="U111" i="25"/>
  <c r="T111" i="25"/>
  <c r="T110" i="25" s="1"/>
  <c r="S111" i="25"/>
  <c r="S110" i="25" s="1"/>
  <c r="R111" i="25"/>
  <c r="R110" i="25" s="1"/>
  <c r="Q111" i="25"/>
  <c r="Q110" i="25" s="1"/>
  <c r="P111" i="25"/>
  <c r="O111" i="25"/>
  <c r="N111" i="25"/>
  <c r="M111" i="25"/>
  <c r="L111" i="25"/>
  <c r="K111" i="25"/>
  <c r="J111" i="25"/>
  <c r="I111" i="25"/>
  <c r="H111" i="25"/>
  <c r="H110" i="25" s="1"/>
  <c r="G111" i="25"/>
  <c r="G110" i="25" s="1"/>
  <c r="F111" i="25"/>
  <c r="E111" i="25"/>
  <c r="D111" i="25"/>
  <c r="C111" i="25"/>
  <c r="B111" i="25"/>
  <c r="B110" i="25" s="1"/>
  <c r="U110" i="25"/>
  <c r="P110" i="25"/>
  <c r="O110" i="25"/>
  <c r="N110" i="25"/>
  <c r="M110" i="25"/>
  <c r="L110" i="25"/>
  <c r="K110" i="25"/>
  <c r="J110" i="25"/>
  <c r="I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W105" i="25"/>
  <c r="G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X98" i="25" s="1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V98" i="25" s="1"/>
  <c r="U101" i="25"/>
  <c r="T101" i="25"/>
  <c r="T98" i="25" s="1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R98" i="25" s="1"/>
  <c r="Q100" i="25"/>
  <c r="P100" i="25"/>
  <c r="P98" i="25" s="1"/>
  <c r="O100" i="25"/>
  <c r="N100" i="25"/>
  <c r="M100" i="25"/>
  <c r="L100" i="25"/>
  <c r="K100" i="25"/>
  <c r="K98" i="25" s="1"/>
  <c r="J100" i="25"/>
  <c r="I100" i="25"/>
  <c r="H100" i="25"/>
  <c r="G100" i="25"/>
  <c r="F100" i="25"/>
  <c r="E100" i="25"/>
  <c r="D100" i="25"/>
  <c r="C100" i="25"/>
  <c r="B100" i="25"/>
  <c r="Y99" i="25"/>
  <c r="Y98" i="25" s="1"/>
  <c r="X99" i="25"/>
  <c r="W99" i="25"/>
  <c r="V99" i="25"/>
  <c r="U99" i="25"/>
  <c r="U98" i="25" s="1"/>
  <c r="T99" i="25"/>
  <c r="S99" i="25"/>
  <c r="S98" i="25" s="1"/>
  <c r="R99" i="25"/>
  <c r="Q99" i="25"/>
  <c r="Q98" i="25" s="1"/>
  <c r="P99" i="25"/>
  <c r="O99" i="25"/>
  <c r="N99" i="25"/>
  <c r="N98" i="25" s="1"/>
  <c r="M99" i="25"/>
  <c r="M98" i="25" s="1"/>
  <c r="L99" i="25"/>
  <c r="L98" i="25" s="1"/>
  <c r="K99" i="25"/>
  <c r="J99" i="25"/>
  <c r="J98" i="25" s="1"/>
  <c r="I99" i="25"/>
  <c r="I98" i="25" s="1"/>
  <c r="H99" i="25"/>
  <c r="H98" i="25" s="1"/>
  <c r="G99" i="25"/>
  <c r="F99" i="25"/>
  <c r="E99" i="25"/>
  <c r="E98" i="25" s="1"/>
  <c r="D99" i="25"/>
  <c r="D98" i="25" s="1"/>
  <c r="C99" i="25"/>
  <c r="B99" i="25"/>
  <c r="F98" i="25"/>
  <c r="C98" i="25"/>
  <c r="B98" i="25"/>
  <c r="Y69" i="25"/>
  <c r="Y154" i="25" s="1"/>
  <c r="X69" i="25"/>
  <c r="X154" i="25" s="1"/>
  <c r="W69" i="25"/>
  <c r="W154" i="25" s="1"/>
  <c r="V69" i="25"/>
  <c r="V154" i="25" s="1"/>
  <c r="U69" i="25"/>
  <c r="U154" i="25" s="1"/>
  <c r="T69" i="25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54" i="26" s="1"/>
  <c r="K69" i="25"/>
  <c r="K154" i="25" s="1"/>
  <c r="J69" i="25"/>
  <c r="J154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54" i="26" s="1"/>
  <c r="C69" i="25"/>
  <c r="C154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T56" i="25"/>
  <c r="S56" i="25"/>
  <c r="S153" i="25" s="1"/>
  <c r="R56" i="25"/>
  <c r="R153" i="25" s="1"/>
  <c r="Q56" i="25"/>
  <c r="Q153" i="25" s="1"/>
  <c r="P56" i="25"/>
  <c r="P153" i="25" s="1"/>
  <c r="O56" i="25"/>
  <c r="O119" i="25" s="1"/>
  <c r="N56" i="25"/>
  <c r="N153" i="25" s="1"/>
  <c r="M56" i="25"/>
  <c r="L56" i="25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D56" i="25"/>
  <c r="C56" i="25"/>
  <c r="C153" i="25" s="1"/>
  <c r="B56" i="25"/>
  <c r="B153" i="25" s="1"/>
  <c r="Y43" i="25"/>
  <c r="Y152" i="25" s="1"/>
  <c r="X43" i="25"/>
  <c r="W43" i="25"/>
  <c r="W152" i="25" s="1"/>
  <c r="V43" i="25"/>
  <c r="V152" i="25" s="1"/>
  <c r="U43" i="25"/>
  <c r="U152" i="25" s="1"/>
  <c r="T43" i="25"/>
  <c r="T152" i="25" s="1"/>
  <c r="S43" i="25"/>
  <c r="S152" i="25" s="1"/>
  <c r="R43" i="25"/>
  <c r="Q43" i="25"/>
  <c r="Q152" i="25" s="1"/>
  <c r="P43" i="25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I43" i="25"/>
  <c r="I152" i="25" s="1"/>
  <c r="H43" i="25"/>
  <c r="G43" i="25"/>
  <c r="G152" i="25" s="1"/>
  <c r="F43" i="25"/>
  <c r="F152" i="25" s="1"/>
  <c r="E43" i="25"/>
  <c r="E152" i="25" s="1"/>
  <c r="D43" i="25"/>
  <c r="D152" i="25" s="1"/>
  <c r="C43" i="25"/>
  <c r="C152" i="25" s="1"/>
  <c r="B43" i="25"/>
  <c r="Y17" i="25"/>
  <c r="Y143" i="25" s="1"/>
  <c r="X17" i="25"/>
  <c r="X143" i="25" s="1"/>
  <c r="W17" i="25"/>
  <c r="W143" i="25" s="1"/>
  <c r="V17" i="25"/>
  <c r="V143" i="25" s="1"/>
  <c r="U17" i="25"/>
  <c r="T17" i="25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L17" i="25"/>
  <c r="K17" i="25"/>
  <c r="K143" i="25" s="1"/>
  <c r="K136" i="25" s="1"/>
  <c r="J17" i="25"/>
  <c r="J143" i="25" s="1"/>
  <c r="J136" i="25" s="1"/>
  <c r="I17" i="25"/>
  <c r="I143" i="25" s="1"/>
  <c r="I136" i="25" s="1"/>
  <c r="H17" i="25"/>
  <c r="H143" i="25" s="1"/>
  <c r="G17" i="25"/>
  <c r="G143" i="25" s="1"/>
  <c r="F17" i="25"/>
  <c r="F143" i="25" s="1"/>
  <c r="E17" i="25"/>
  <c r="D17" i="25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J69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F119" i="4" s="1"/>
  <c r="E60" i="24"/>
  <c r="D60" i="24"/>
  <c r="C60" i="24"/>
  <c r="B60" i="24"/>
  <c r="B119" i="4" s="1"/>
  <c r="Y59" i="24"/>
  <c r="X59" i="24"/>
  <c r="X118" i="4" s="1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K57" i="24" s="1"/>
  <c r="K116" i="4" s="1"/>
  <c r="J59" i="24"/>
  <c r="I59" i="24"/>
  <c r="H59" i="24"/>
  <c r="G59" i="24"/>
  <c r="F59" i="24"/>
  <c r="E59" i="24"/>
  <c r="D59" i="24"/>
  <c r="C59" i="24"/>
  <c r="B59" i="24"/>
  <c r="B57" i="24" s="1"/>
  <c r="B116" i="4" s="1"/>
  <c r="Y58" i="24"/>
  <c r="X58" i="24"/>
  <c r="W58" i="24"/>
  <c r="V58" i="24"/>
  <c r="U58" i="24"/>
  <c r="T58" i="24"/>
  <c r="S58" i="24"/>
  <c r="R58" i="24"/>
  <c r="R57" i="24" s="1"/>
  <c r="R116" i="4" s="1"/>
  <c r="Q58" i="24"/>
  <c r="Q57" i="24" s="1"/>
  <c r="Q116" i="4" s="1"/>
  <c r="P58" i="24"/>
  <c r="O58" i="24"/>
  <c r="N58" i="24"/>
  <c r="M58" i="24"/>
  <c r="L58" i="24"/>
  <c r="L57" i="24" s="1"/>
  <c r="L116" i="4" s="1"/>
  <c r="K58" i="24"/>
  <c r="J58" i="24"/>
  <c r="J57" i="24" s="1"/>
  <c r="J116" i="4" s="1"/>
  <c r="I58" i="24"/>
  <c r="I57" i="24" s="1"/>
  <c r="I116" i="4" s="1"/>
  <c r="H58" i="24"/>
  <c r="H57" i="24" s="1"/>
  <c r="H116" i="4" s="1"/>
  <c r="G58" i="24"/>
  <c r="G57" i="24" s="1"/>
  <c r="G116" i="4" s="1"/>
  <c r="F58" i="24"/>
  <c r="F57" i="24" s="1"/>
  <c r="F116" i="4" s="1"/>
  <c r="E58" i="24"/>
  <c r="E57" i="24" s="1"/>
  <c r="E116" i="4" s="1"/>
  <c r="D58" i="24"/>
  <c r="D57" i="24" s="1"/>
  <c r="D116" i="4" s="1"/>
  <c r="C58" i="24"/>
  <c r="C57" i="24" s="1"/>
  <c r="C116" i="4" s="1"/>
  <c r="B58" i="24"/>
  <c r="B75" i="24" s="1"/>
  <c r="B172" i="4" s="1"/>
  <c r="P57" i="24"/>
  <c r="P116" i="4" s="1"/>
  <c r="O57" i="24"/>
  <c r="O116" i="4" s="1"/>
  <c r="Y55" i="24"/>
  <c r="X55" i="24"/>
  <c r="X69" i="24" s="1"/>
  <c r="W55" i="24"/>
  <c r="W69" i="24" s="1"/>
  <c r="V55" i="24"/>
  <c r="U55" i="24"/>
  <c r="T55" i="24"/>
  <c r="S55" i="24"/>
  <c r="R55" i="24"/>
  <c r="R69" i="24" s="1"/>
  <c r="Q55" i="24"/>
  <c r="Q72" i="4" s="1"/>
  <c r="P55" i="24"/>
  <c r="P69" i="24" s="1"/>
  <c r="O55" i="24"/>
  <c r="O69" i="24" s="1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69" i="24" s="1"/>
  <c r="Y54" i="24"/>
  <c r="X54" i="24"/>
  <c r="X68" i="24" s="1"/>
  <c r="W54" i="24"/>
  <c r="W68" i="24" s="1"/>
  <c r="V54" i="24"/>
  <c r="U54" i="24"/>
  <c r="T54" i="24"/>
  <c r="T68" i="24" s="1"/>
  <c r="S54" i="24"/>
  <c r="R54" i="24"/>
  <c r="R68" i="24" s="1"/>
  <c r="Q54" i="24"/>
  <c r="P54" i="24"/>
  <c r="P68" i="24" s="1"/>
  <c r="O54" i="24"/>
  <c r="N54" i="24"/>
  <c r="M54" i="24"/>
  <c r="M71" i="4" s="1"/>
  <c r="L54" i="24"/>
  <c r="L76" i="24" s="1"/>
  <c r="K54" i="24"/>
  <c r="J54" i="24"/>
  <c r="J68" i="24" s="1"/>
  <c r="I54" i="24"/>
  <c r="I52" i="24" s="1"/>
  <c r="H54" i="24"/>
  <c r="H68" i="24" s="1"/>
  <c r="G54" i="24"/>
  <c r="G68" i="24" s="1"/>
  <c r="F54" i="24"/>
  <c r="E54" i="24"/>
  <c r="D54" i="24"/>
  <c r="C54" i="24"/>
  <c r="B54" i="24"/>
  <c r="B68" i="24" s="1"/>
  <c r="Y53" i="24"/>
  <c r="X53" i="24"/>
  <c r="X52" i="24" s="1"/>
  <c r="X69" i="4" s="1"/>
  <c r="W53" i="24"/>
  <c r="W75" i="24" s="1"/>
  <c r="W172" i="4" s="1"/>
  <c r="V53" i="24"/>
  <c r="U53" i="24"/>
  <c r="U52" i="24" s="1"/>
  <c r="U69" i="4" s="1"/>
  <c r="T53" i="24"/>
  <c r="T52" i="24" s="1"/>
  <c r="T69" i="4" s="1"/>
  <c r="S53" i="24"/>
  <c r="R53" i="24"/>
  <c r="R67" i="24" s="1"/>
  <c r="Q53" i="24"/>
  <c r="P53" i="24"/>
  <c r="O53" i="24"/>
  <c r="O52" i="24" s="1"/>
  <c r="O69" i="4" s="1"/>
  <c r="N53" i="24"/>
  <c r="M53" i="24"/>
  <c r="L53" i="24"/>
  <c r="K53" i="24"/>
  <c r="J53" i="24"/>
  <c r="J67" i="24" s="1"/>
  <c r="I53" i="24"/>
  <c r="I70" i="4" s="1"/>
  <c r="H53" i="24"/>
  <c r="H75" i="24" s="1"/>
  <c r="G53" i="24"/>
  <c r="F53" i="24"/>
  <c r="F52" i="24" s="1"/>
  <c r="E53" i="24"/>
  <c r="E52" i="24" s="1"/>
  <c r="D53" i="24"/>
  <c r="D75" i="24" s="1"/>
  <c r="D172" i="4" s="1"/>
  <c r="C53" i="24"/>
  <c r="B53" i="24"/>
  <c r="B67" i="24" s="1"/>
  <c r="B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W4" i="24"/>
  <c r="V4" i="24"/>
  <c r="U4" i="24"/>
  <c r="T4" i="24"/>
  <c r="T3" i="24" s="1"/>
  <c r="S4" i="24"/>
  <c r="S3" i="24" s="1"/>
  <c r="S17" i="4" s="1"/>
  <c r="R4" i="24"/>
  <c r="Q4" i="24"/>
  <c r="Q3" i="24" s="1"/>
  <c r="Q17" i="4" s="1"/>
  <c r="P4" i="24"/>
  <c r="O4" i="24"/>
  <c r="O3" i="24" s="1"/>
  <c r="N4" i="24"/>
  <c r="N3" i="24" s="1"/>
  <c r="N17" i="4" s="1"/>
  <c r="M4" i="24"/>
  <c r="M3" i="24" s="1"/>
  <c r="L4" i="24"/>
  <c r="L3" i="24" s="1"/>
  <c r="L17" i="4" s="1"/>
  <c r="K4" i="24"/>
  <c r="J4" i="24"/>
  <c r="I4" i="24"/>
  <c r="H4" i="24"/>
  <c r="G4" i="24"/>
  <c r="G3" i="24" s="1"/>
  <c r="G17" i="4" s="1"/>
  <c r="F4" i="24"/>
  <c r="E4" i="24"/>
  <c r="D4" i="24"/>
  <c r="C4" i="24"/>
  <c r="C3" i="24" s="1"/>
  <c r="B4" i="24"/>
  <c r="X3" i="24"/>
  <c r="W3" i="24"/>
  <c r="V3" i="24"/>
  <c r="U3" i="24"/>
  <c r="R3" i="24"/>
  <c r="P3" i="24"/>
  <c r="K3" i="24"/>
  <c r="J3" i="24"/>
  <c r="I3" i="24"/>
  <c r="H3" i="24"/>
  <c r="H17" i="4" s="1"/>
  <c r="F3" i="24"/>
  <c r="E3" i="24"/>
  <c r="D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N144" i="23"/>
  <c r="N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N141" i="23"/>
  <c r="J141" i="23"/>
  <c r="B141" i="23"/>
  <c r="N140" i="23"/>
  <c r="J140" i="23"/>
  <c r="N139" i="23"/>
  <c r="J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H99" i="23" s="1"/>
  <c r="H62" i="20" s="1"/>
  <c r="H115" i="4" s="1"/>
  <c r="G119" i="23"/>
  <c r="F119" i="23"/>
  <c r="F99" i="23" s="1"/>
  <c r="E119" i="23"/>
  <c r="D119" i="23"/>
  <c r="C119" i="23"/>
  <c r="B119" i="23"/>
  <c r="Y110" i="23"/>
  <c r="X110" i="23"/>
  <c r="W110" i="23"/>
  <c r="W99" i="23" s="1"/>
  <c r="V110" i="23"/>
  <c r="U110" i="23"/>
  <c r="T110" i="23"/>
  <c r="T99" i="23" s="1"/>
  <c r="T62" i="20" s="1"/>
  <c r="T115" i="4" s="1"/>
  <c r="S110" i="23"/>
  <c r="R110" i="23"/>
  <c r="Q110" i="23"/>
  <c r="P110" i="23"/>
  <c r="O110" i="23"/>
  <c r="O99" i="23" s="1"/>
  <c r="N110" i="23"/>
  <c r="M110" i="23"/>
  <c r="L110" i="23"/>
  <c r="K110" i="23"/>
  <c r="K99" i="23" s="1"/>
  <c r="J110" i="23"/>
  <c r="I110" i="23"/>
  <c r="H110" i="23"/>
  <c r="G110" i="23"/>
  <c r="F110" i="23"/>
  <c r="E110" i="23"/>
  <c r="D110" i="23"/>
  <c r="D99" i="23" s="1"/>
  <c r="D62" i="20" s="1"/>
  <c r="C110" i="23"/>
  <c r="C99" i="23" s="1"/>
  <c r="B110" i="23"/>
  <c r="X99" i="23"/>
  <c r="P99" i="23"/>
  <c r="L99" i="23"/>
  <c r="L62" i="20" s="1"/>
  <c r="L115" i="4" s="1"/>
  <c r="Y89" i="23"/>
  <c r="X89" i="23"/>
  <c r="W89" i="23"/>
  <c r="W203" i="23" s="1"/>
  <c r="V89" i="23"/>
  <c r="U89" i="23"/>
  <c r="T89" i="23"/>
  <c r="S89" i="23"/>
  <c r="R89" i="23"/>
  <c r="Q89" i="23"/>
  <c r="P89" i="23"/>
  <c r="O89" i="23"/>
  <c r="O203" i="23" s="1"/>
  <c r="N89" i="23"/>
  <c r="M89" i="23"/>
  <c r="L89" i="23"/>
  <c r="K89" i="23"/>
  <c r="J89" i="23"/>
  <c r="I89" i="23"/>
  <c r="H89" i="23"/>
  <c r="H48" i="23" s="1"/>
  <c r="H61" i="20" s="1"/>
  <c r="H114" i="4" s="1"/>
  <c r="G89" i="23"/>
  <c r="G203" i="23" s="1"/>
  <c r="F89" i="23"/>
  <c r="E89" i="23"/>
  <c r="E48" i="23" s="1"/>
  <c r="D89" i="23"/>
  <c r="C89" i="23"/>
  <c r="B89" i="23"/>
  <c r="Y79" i="23"/>
  <c r="X79" i="23"/>
  <c r="W79" i="23"/>
  <c r="W202" i="23" s="1"/>
  <c r="V79" i="23"/>
  <c r="V202" i="23" s="1"/>
  <c r="U79" i="23"/>
  <c r="T79" i="23"/>
  <c r="S79" i="23"/>
  <c r="S202" i="23" s="1"/>
  <c r="R79" i="23"/>
  <c r="Q79" i="23"/>
  <c r="P79" i="23"/>
  <c r="O79" i="23"/>
  <c r="O202" i="23" s="1"/>
  <c r="N79" i="23"/>
  <c r="N202" i="23" s="1"/>
  <c r="M79" i="23"/>
  <c r="L79" i="23"/>
  <c r="K79" i="23"/>
  <c r="K202" i="23" s="1"/>
  <c r="J79" i="23"/>
  <c r="I79" i="23"/>
  <c r="H79" i="23"/>
  <c r="G79" i="23"/>
  <c r="G202" i="23" s="1"/>
  <c r="F79" i="23"/>
  <c r="F202" i="23" s="1"/>
  <c r="E79" i="23"/>
  <c r="D79" i="23"/>
  <c r="D48" i="23" s="1"/>
  <c r="C79" i="23"/>
  <c r="C202" i="23" s="1"/>
  <c r="B79" i="23"/>
  <c r="Y60" i="23"/>
  <c r="Y48" i="23" s="1"/>
  <c r="Y61" i="20" s="1"/>
  <c r="Y114" i="4" s="1"/>
  <c r="X60" i="23"/>
  <c r="X201" i="23" s="1"/>
  <c r="W60" i="23"/>
  <c r="W201" i="23" s="1"/>
  <c r="W194" i="23" s="1"/>
  <c r="V60" i="23"/>
  <c r="V201" i="23" s="1"/>
  <c r="U60" i="23"/>
  <c r="U201" i="23" s="1"/>
  <c r="T60" i="23"/>
  <c r="S60" i="23"/>
  <c r="S201" i="23" s="1"/>
  <c r="R60" i="23"/>
  <c r="Q60" i="23"/>
  <c r="Q48" i="23" s="1"/>
  <c r="Q61" i="20" s="1"/>
  <c r="Q114" i="4" s="1"/>
  <c r="P60" i="23"/>
  <c r="P201" i="23" s="1"/>
  <c r="O60" i="23"/>
  <c r="O201" i="23" s="1"/>
  <c r="N60" i="23"/>
  <c r="N201" i="23" s="1"/>
  <c r="M60" i="23"/>
  <c r="M201" i="23" s="1"/>
  <c r="L60" i="23"/>
  <c r="L48" i="23" s="1"/>
  <c r="K60" i="23"/>
  <c r="K201" i="23" s="1"/>
  <c r="J60" i="23"/>
  <c r="J48" i="23" s="1"/>
  <c r="I60" i="23"/>
  <c r="H60" i="23"/>
  <c r="H201" i="23" s="1"/>
  <c r="G60" i="23"/>
  <c r="G201" i="23" s="1"/>
  <c r="F60" i="23"/>
  <c r="F201" i="23" s="1"/>
  <c r="E60" i="23"/>
  <c r="E201" i="23" s="1"/>
  <c r="D60" i="23"/>
  <c r="C60" i="23"/>
  <c r="C201" i="23" s="1"/>
  <c r="B60" i="23"/>
  <c r="T48" i="23"/>
  <c r="T61" i="20" s="1"/>
  <c r="T114" i="4" s="1"/>
  <c r="P48" i="23"/>
  <c r="P61" i="20" s="1"/>
  <c r="P114" i="4" s="1"/>
  <c r="M48" i="23"/>
  <c r="M153" i="23" s="1"/>
  <c r="I48" i="23"/>
  <c r="Y33" i="23"/>
  <c r="Y192" i="23" s="1"/>
  <c r="Y183" i="23" s="1"/>
  <c r="X33" i="23"/>
  <c r="X192" i="23" s="1"/>
  <c r="W33" i="23"/>
  <c r="W192" i="23" s="1"/>
  <c r="V33" i="23"/>
  <c r="V192" i="23" s="1"/>
  <c r="U33" i="23"/>
  <c r="U192" i="23" s="1"/>
  <c r="T33" i="23"/>
  <c r="T192" i="23" s="1"/>
  <c r="S33" i="23"/>
  <c r="S192" i="23" s="1"/>
  <c r="R33" i="23"/>
  <c r="R192" i="23" s="1"/>
  <c r="Q33" i="23"/>
  <c r="Q192" i="23" s="1"/>
  <c r="P33" i="23"/>
  <c r="P192" i="23" s="1"/>
  <c r="O33" i="23"/>
  <c r="O192" i="23" s="1"/>
  <c r="N33" i="23"/>
  <c r="N192" i="23" s="1"/>
  <c r="M33" i="23"/>
  <c r="M192" i="23" s="1"/>
  <c r="L33" i="23"/>
  <c r="L192" i="23" s="1"/>
  <c r="K33" i="23"/>
  <c r="K192" i="23" s="1"/>
  <c r="J33" i="23"/>
  <c r="J192" i="23" s="1"/>
  <c r="I33" i="23"/>
  <c r="I192" i="23" s="1"/>
  <c r="H33" i="23"/>
  <c r="H192" i="23" s="1"/>
  <c r="G33" i="23"/>
  <c r="G192" i="23" s="1"/>
  <c r="F33" i="23"/>
  <c r="F192" i="23" s="1"/>
  <c r="E33" i="23"/>
  <c r="E192" i="23" s="1"/>
  <c r="E183" i="23" s="1"/>
  <c r="D33" i="23"/>
  <c r="D192" i="23" s="1"/>
  <c r="D183" i="23" s="1"/>
  <c r="C33" i="23"/>
  <c r="C192" i="23" s="1"/>
  <c r="C183" i="23" s="1"/>
  <c r="B33" i="23"/>
  <c r="B192" i="23" s="1"/>
  <c r="X5" i="23"/>
  <c r="X144" i="23" s="1"/>
  <c r="W5" i="23"/>
  <c r="W144" i="23" s="1"/>
  <c r="U5" i="23"/>
  <c r="U144" i="23" s="1"/>
  <c r="T5" i="23"/>
  <c r="T144" i="23" s="1"/>
  <c r="S5" i="23"/>
  <c r="S144" i="23" s="1"/>
  <c r="R5" i="23"/>
  <c r="R144" i="23" s="1"/>
  <c r="O5" i="23"/>
  <c r="O144" i="23" s="1"/>
  <c r="N5" i="23"/>
  <c r="N137" i="23" s="1"/>
  <c r="N132" i="23" s="1"/>
  <c r="M5" i="23"/>
  <c r="M144" i="23" s="1"/>
  <c r="L5" i="23"/>
  <c r="L144" i="23" s="1"/>
  <c r="K5" i="23"/>
  <c r="K144" i="23" s="1"/>
  <c r="J5" i="23"/>
  <c r="J144" i="23" s="1"/>
  <c r="I5" i="23"/>
  <c r="I144" i="23" s="1"/>
  <c r="B5" i="23"/>
  <c r="B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U165" i="22" s="1"/>
  <c r="T172" i="22"/>
  <c r="T165" i="22" s="1"/>
  <c r="S172" i="22"/>
  <c r="S165" i="22" s="1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R165" i="22" s="1"/>
  <c r="Q170" i="22"/>
  <c r="Q165" i="22" s="1"/>
  <c r="P170" i="22"/>
  <c r="P165" i="22" s="1"/>
  <c r="O170" i="22"/>
  <c r="O165" i="22" s="1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N165" i="22" s="1"/>
  <c r="M169" i="22"/>
  <c r="L169" i="22"/>
  <c r="K169" i="22"/>
  <c r="K165" i="22" s="1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J165" i="22" s="1"/>
  <c r="I168" i="22"/>
  <c r="I165" i="22" s="1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H165" i="22" s="1"/>
  <c r="G167" i="22"/>
  <c r="G165" i="22" s="1"/>
  <c r="F167" i="22"/>
  <c r="F165" i="22" s="1"/>
  <c r="E167" i="22"/>
  <c r="E165" i="22" s="1"/>
  <c r="D167" i="22"/>
  <c r="C167" i="22"/>
  <c r="B167" i="22"/>
  <c r="Y166" i="22"/>
  <c r="X166" i="22"/>
  <c r="W166" i="22"/>
  <c r="V166" i="22"/>
  <c r="V165" i="22" s="1"/>
  <c r="U166" i="22"/>
  <c r="T166" i="22"/>
  <c r="S166" i="22"/>
  <c r="R166" i="22"/>
  <c r="Q166" i="22"/>
  <c r="P166" i="22"/>
  <c r="O166" i="22"/>
  <c r="N166" i="22"/>
  <c r="M166" i="22"/>
  <c r="M165" i="22" s="1"/>
  <c r="L166" i="22"/>
  <c r="L165" i="22" s="1"/>
  <c r="K166" i="22"/>
  <c r="J166" i="22"/>
  <c r="I166" i="22"/>
  <c r="H166" i="22"/>
  <c r="G166" i="22"/>
  <c r="F166" i="22"/>
  <c r="E166" i="22"/>
  <c r="D166" i="22"/>
  <c r="D165" i="22" s="1"/>
  <c r="C166" i="22"/>
  <c r="C165" i="22" s="1"/>
  <c r="B166" i="22"/>
  <c r="B165" i="22" s="1"/>
  <c r="Y165" i="22"/>
  <c r="X165" i="22"/>
  <c r="W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U146" i="22" s="1"/>
  <c r="T152" i="22"/>
  <c r="T146" i="22" s="1"/>
  <c r="S152" i="22"/>
  <c r="S146" i="22" s="1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R146" i="22" s="1"/>
  <c r="Q151" i="22"/>
  <c r="Q146" i="22" s="1"/>
  <c r="P151" i="22"/>
  <c r="P146" i="22" s="1"/>
  <c r="O151" i="22"/>
  <c r="O146" i="22" s="1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N146" i="22" s="1"/>
  <c r="M150" i="22"/>
  <c r="L150" i="22"/>
  <c r="K150" i="22"/>
  <c r="K146" i="22" s="1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J146" i="22" s="1"/>
  <c r="I149" i="22"/>
  <c r="I146" i="22" s="1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H146" i="22" s="1"/>
  <c r="G148" i="22"/>
  <c r="F148" i="22"/>
  <c r="F146" i="22" s="1"/>
  <c r="E148" i="22"/>
  <c r="E146" i="22" s="1"/>
  <c r="D148" i="22"/>
  <c r="C148" i="22"/>
  <c r="B148" i="22"/>
  <c r="Y147" i="22"/>
  <c r="X147" i="22"/>
  <c r="W147" i="22"/>
  <c r="V147" i="22"/>
  <c r="V146" i="22" s="1"/>
  <c r="U147" i="22"/>
  <c r="T147" i="22"/>
  <c r="S147" i="22"/>
  <c r="R147" i="22"/>
  <c r="Q147" i="22"/>
  <c r="P147" i="22"/>
  <c r="O147" i="22"/>
  <c r="N147" i="22"/>
  <c r="M147" i="22"/>
  <c r="M146" i="22" s="1"/>
  <c r="L147" i="22"/>
  <c r="L146" i="22" s="1"/>
  <c r="K147" i="22"/>
  <c r="J147" i="22"/>
  <c r="I147" i="22"/>
  <c r="H147" i="22"/>
  <c r="G147" i="22"/>
  <c r="G146" i="22" s="1"/>
  <c r="F147" i="22"/>
  <c r="E147" i="22"/>
  <c r="D147" i="22"/>
  <c r="D146" i="22" s="1"/>
  <c r="C147" i="22"/>
  <c r="C146" i="22" s="1"/>
  <c r="B147" i="22"/>
  <c r="B146" i="22" s="1"/>
  <c r="Y146" i="22"/>
  <c r="X146" i="22"/>
  <c r="W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F165" i="21" s="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E165" i="21" s="1"/>
  <c r="D168" i="21"/>
  <c r="D165" i="21" s="1"/>
  <c r="C168" i="21"/>
  <c r="C165" i="21" s="1"/>
  <c r="B168" i="21"/>
  <c r="B165" i="21" s="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K165" i="21" s="1"/>
  <c r="J167" i="21"/>
  <c r="I167" i="21"/>
  <c r="H167" i="21"/>
  <c r="G167" i="21"/>
  <c r="F167" i="21"/>
  <c r="E167" i="21"/>
  <c r="D167" i="21"/>
  <c r="C167" i="21"/>
  <c r="B167" i="21"/>
  <c r="Y166" i="21"/>
  <c r="Y165" i="21" s="1"/>
  <c r="X166" i="21"/>
  <c r="X165" i="21" s="1"/>
  <c r="W166" i="21"/>
  <c r="W165" i="21" s="1"/>
  <c r="V166" i="21"/>
  <c r="V165" i="21" s="1"/>
  <c r="U166" i="21"/>
  <c r="T166" i="21"/>
  <c r="S166" i="21"/>
  <c r="S165" i="21" s="1"/>
  <c r="R166" i="21"/>
  <c r="R165" i="21" s="1"/>
  <c r="Q166" i="21"/>
  <c r="P166" i="21"/>
  <c r="O166" i="21"/>
  <c r="N166" i="21"/>
  <c r="M166" i="21"/>
  <c r="M165" i="21" s="1"/>
  <c r="L166" i="21"/>
  <c r="L165" i="21" s="1"/>
  <c r="K166" i="21"/>
  <c r="J166" i="21"/>
  <c r="J165" i="21" s="1"/>
  <c r="I166" i="21"/>
  <c r="I165" i="21" s="1"/>
  <c r="H166" i="21"/>
  <c r="H165" i="21" s="1"/>
  <c r="G166" i="21"/>
  <c r="G165" i="21" s="1"/>
  <c r="F166" i="21"/>
  <c r="E166" i="21"/>
  <c r="D166" i="21"/>
  <c r="C166" i="21"/>
  <c r="B166" i="21"/>
  <c r="U165" i="21"/>
  <c r="T165" i="21"/>
  <c r="Q165" i="21"/>
  <c r="P165" i="21"/>
  <c r="O165" i="21"/>
  <c r="N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Q146" i="21" s="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F146" i="21" s="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E146" i="21" s="1"/>
  <c r="D149" i="21"/>
  <c r="D146" i="21" s="1"/>
  <c r="C149" i="21"/>
  <c r="C146" i="21" s="1"/>
  <c r="B149" i="21"/>
  <c r="B146" i="21" s="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K146" i="21" s="1"/>
  <c r="J148" i="21"/>
  <c r="I148" i="21"/>
  <c r="H148" i="21"/>
  <c r="G148" i="21"/>
  <c r="F148" i="21"/>
  <c r="E148" i="21"/>
  <c r="D148" i="21"/>
  <c r="C148" i="21"/>
  <c r="B148" i="21"/>
  <c r="Y147" i="21"/>
  <c r="Y146" i="21" s="1"/>
  <c r="X147" i="21"/>
  <c r="X146" i="21" s="1"/>
  <c r="W147" i="21"/>
  <c r="W146" i="21" s="1"/>
  <c r="V147" i="21"/>
  <c r="V146" i="21" s="1"/>
  <c r="U147" i="21"/>
  <c r="T147" i="21"/>
  <c r="S147" i="21"/>
  <c r="S146" i="21" s="1"/>
  <c r="R147" i="21"/>
  <c r="R146" i="21" s="1"/>
  <c r="Q147" i="21"/>
  <c r="P147" i="21"/>
  <c r="O147" i="21"/>
  <c r="N147" i="21"/>
  <c r="M147" i="21"/>
  <c r="M146" i="21" s="1"/>
  <c r="L147" i="21"/>
  <c r="L146" i="21" s="1"/>
  <c r="K147" i="21"/>
  <c r="J147" i="21"/>
  <c r="J146" i="21" s="1"/>
  <c r="I147" i="21"/>
  <c r="I146" i="21" s="1"/>
  <c r="H147" i="21"/>
  <c r="H146" i="21" s="1"/>
  <c r="G147" i="21"/>
  <c r="G146" i="21" s="1"/>
  <c r="F147" i="21"/>
  <c r="E147" i="21"/>
  <c r="D147" i="21"/>
  <c r="C147" i="21"/>
  <c r="B147" i="21"/>
  <c r="U146" i="21"/>
  <c r="T146" i="21"/>
  <c r="P146" i="21"/>
  <c r="O146" i="21"/>
  <c r="N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Y205" i="21" s="1"/>
  <c r="X110" i="21"/>
  <c r="X211" i="21" s="1"/>
  <c r="W110" i="21"/>
  <c r="W211" i="21" s="1"/>
  <c r="V110" i="21"/>
  <c r="V211" i="21" s="1"/>
  <c r="V205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N205" i="21" s="1"/>
  <c r="M110" i="21"/>
  <c r="M211" i="21" s="1"/>
  <c r="M205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Q194" i="21" s="1"/>
  <c r="P60" i="21"/>
  <c r="P201" i="21" s="1"/>
  <c r="P194" i="21" s="1"/>
  <c r="O60" i="21"/>
  <c r="O201" i="21" s="1"/>
  <c r="N60" i="21"/>
  <c r="N201" i="21" s="1"/>
  <c r="M60" i="21"/>
  <c r="M201" i="21" s="1"/>
  <c r="M194" i="21" s="1"/>
  <c r="L60" i="21"/>
  <c r="L201" i="21" s="1"/>
  <c r="L194" i="21" s="1"/>
  <c r="K60" i="21"/>
  <c r="K201" i="21" s="1"/>
  <c r="K194" i="21" s="1"/>
  <c r="J60" i="21"/>
  <c r="J201" i="21" s="1"/>
  <c r="J194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Y183" i="21" s="1"/>
  <c r="X33" i="21"/>
  <c r="X192" i="21" s="1"/>
  <c r="X183" i="21" s="1"/>
  <c r="W33" i="21"/>
  <c r="W192" i="21" s="1"/>
  <c r="W183" i="21" s="1"/>
  <c r="V33" i="21"/>
  <c r="V192" i="21" s="1"/>
  <c r="V183" i="21" s="1"/>
  <c r="U33" i="21"/>
  <c r="U192" i="21" s="1"/>
  <c r="U183" i="21" s="1"/>
  <c r="T33" i="21"/>
  <c r="T192" i="21" s="1"/>
  <c r="T183" i="21" s="1"/>
  <c r="S33" i="21"/>
  <c r="S192" i="21" s="1"/>
  <c r="S183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M183" i="21" s="1"/>
  <c r="L33" i="21"/>
  <c r="L192" i="21" s="1"/>
  <c r="L183" i="21" s="1"/>
  <c r="K33" i="21"/>
  <c r="K192" i="21" s="1"/>
  <c r="K183" i="21" s="1"/>
  <c r="J33" i="21"/>
  <c r="J192" i="21" s="1"/>
  <c r="J183" i="21" s="1"/>
  <c r="I33" i="21"/>
  <c r="I192" i="21" s="1"/>
  <c r="I183" i="21" s="1"/>
  <c r="H33" i="21"/>
  <c r="H192" i="21" s="1"/>
  <c r="H183" i="21" s="1"/>
  <c r="G33" i="21"/>
  <c r="G192" i="21" s="1"/>
  <c r="G183" i="21" s="1"/>
  <c r="F33" i="21"/>
  <c r="F192" i="21" s="1"/>
  <c r="F183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M71" i="20"/>
  <c r="I71" i="20"/>
  <c r="E70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X62" i="20"/>
  <c r="X115" i="4" s="1"/>
  <c r="P62" i="20"/>
  <c r="P115" i="4" s="1"/>
  <c r="I61" i="20"/>
  <c r="R60" i="20"/>
  <c r="O60" i="20"/>
  <c r="O113" i="4" s="1"/>
  <c r="N60" i="20"/>
  <c r="N113" i="4" s="1"/>
  <c r="M60" i="20"/>
  <c r="M113" i="4" s="1"/>
  <c r="K60" i="20"/>
  <c r="J60" i="20"/>
  <c r="I60" i="20"/>
  <c r="Y58" i="20"/>
  <c r="X58" i="20"/>
  <c r="X42" i="7" s="1"/>
  <c r="W58" i="20"/>
  <c r="V58" i="20"/>
  <c r="U58" i="20"/>
  <c r="T58" i="20"/>
  <c r="S58" i="20"/>
  <c r="R58" i="20"/>
  <c r="Q58" i="20"/>
  <c r="P58" i="20"/>
  <c r="O58" i="20"/>
  <c r="N58" i="20"/>
  <c r="M58" i="20"/>
  <c r="L58" i="20"/>
  <c r="L42" i="7" s="1"/>
  <c r="K58" i="20"/>
  <c r="K42" i="7" s="1"/>
  <c r="J58" i="20"/>
  <c r="J42" i="7" s="1"/>
  <c r="I58" i="20"/>
  <c r="I42" i="7" s="1"/>
  <c r="H58" i="20"/>
  <c r="G58" i="20"/>
  <c r="F58" i="20"/>
  <c r="E58" i="20"/>
  <c r="D58" i="20"/>
  <c r="C58" i="20"/>
  <c r="C42" i="7" s="1"/>
  <c r="B58" i="20"/>
  <c r="Y54" i="20"/>
  <c r="Y71" i="20" s="1"/>
  <c r="X54" i="20"/>
  <c r="W54" i="20"/>
  <c r="V54" i="20"/>
  <c r="U54" i="20"/>
  <c r="U71" i="20" s="1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M70" i="20" s="1"/>
  <c r="L53" i="20"/>
  <c r="K53" i="20"/>
  <c r="J53" i="20"/>
  <c r="I53" i="20"/>
  <c r="H53" i="20"/>
  <c r="G53" i="20"/>
  <c r="F53" i="20"/>
  <c r="E53" i="20"/>
  <c r="D53" i="20"/>
  <c r="C53" i="20"/>
  <c r="C51" i="20" s="1"/>
  <c r="C65" i="4" s="1"/>
  <c r="B53" i="20"/>
  <c r="Y52" i="20"/>
  <c r="X52" i="20"/>
  <c r="X51" i="20" s="1"/>
  <c r="W52" i="20"/>
  <c r="V52" i="20"/>
  <c r="U52" i="20"/>
  <c r="T52" i="20"/>
  <c r="S52" i="20"/>
  <c r="R52" i="20"/>
  <c r="Q52" i="20"/>
  <c r="P52" i="20"/>
  <c r="O52" i="20"/>
  <c r="O51" i="20" s="1"/>
  <c r="O65" i="4" s="1"/>
  <c r="N52" i="20"/>
  <c r="M52" i="20"/>
  <c r="L52" i="20"/>
  <c r="K52" i="20"/>
  <c r="K51" i="20" s="1"/>
  <c r="K65" i="4" s="1"/>
  <c r="J52" i="20"/>
  <c r="I52" i="20"/>
  <c r="I77" i="20" s="1"/>
  <c r="I168" i="4" s="1"/>
  <c r="H52" i="20"/>
  <c r="G52" i="20"/>
  <c r="F52" i="20"/>
  <c r="E52" i="20"/>
  <c r="E51" i="20" s="1"/>
  <c r="E65" i="4" s="1"/>
  <c r="D52" i="20"/>
  <c r="D51" i="20" s="1"/>
  <c r="D65" i="4" s="1"/>
  <c r="C52" i="20"/>
  <c r="B52" i="20"/>
  <c r="N51" i="20"/>
  <c r="M51" i="20"/>
  <c r="L51" i="20"/>
  <c r="J51" i="20"/>
  <c r="I51" i="20"/>
  <c r="H51" i="20"/>
  <c r="G51" i="20"/>
  <c r="F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G197" i="19" s="1"/>
  <c r="F204" i="19"/>
  <c r="F197" i="19" s="1"/>
  <c r="E204" i="19"/>
  <c r="E197" i="19" s="1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D197" i="19" s="1"/>
  <c r="C202" i="19"/>
  <c r="C197" i="19" s="1"/>
  <c r="B202" i="19"/>
  <c r="B197" i="19" s="1"/>
  <c r="Y201" i="19"/>
  <c r="Y197" i="19" s="1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X197" i="19" s="1"/>
  <c r="W200" i="19"/>
  <c r="V200" i="19"/>
  <c r="U200" i="19"/>
  <c r="U197" i="19" s="1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S197" i="19" s="1"/>
  <c r="R199" i="19"/>
  <c r="R197" i="19" s="1"/>
  <c r="Q199" i="19"/>
  <c r="Q197" i="19" s="1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X198" i="19"/>
  <c r="W198" i="19"/>
  <c r="W197" i="19" s="1"/>
  <c r="V198" i="19"/>
  <c r="V197" i="19" s="1"/>
  <c r="U198" i="19"/>
  <c r="T198" i="19"/>
  <c r="T197" i="19" s="1"/>
  <c r="S198" i="19"/>
  <c r="R198" i="19"/>
  <c r="Q198" i="19"/>
  <c r="P198" i="19"/>
  <c r="P197" i="19" s="1"/>
  <c r="O198" i="19"/>
  <c r="O197" i="19" s="1"/>
  <c r="N198" i="19"/>
  <c r="N197" i="19" s="1"/>
  <c r="M198" i="19"/>
  <c r="M197" i="19" s="1"/>
  <c r="L198" i="19"/>
  <c r="K198" i="19"/>
  <c r="J198" i="19"/>
  <c r="I198" i="19"/>
  <c r="H198" i="19"/>
  <c r="H197" i="19" s="1"/>
  <c r="G198" i="19"/>
  <c r="F198" i="19"/>
  <c r="E198" i="19"/>
  <c r="D198" i="19"/>
  <c r="C198" i="19"/>
  <c r="B198" i="19"/>
  <c r="L197" i="19"/>
  <c r="K197" i="19"/>
  <c r="J197" i="19"/>
  <c r="I197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S61" i="19" s="1"/>
  <c r="S81" i="16" s="1"/>
  <c r="R93" i="19"/>
  <c r="R61" i="19" s="1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Y61" i="19" s="1"/>
  <c r="X72" i="19"/>
  <c r="W72" i="19"/>
  <c r="V72" i="19"/>
  <c r="U72" i="19"/>
  <c r="U61" i="19" s="1"/>
  <c r="T72" i="19"/>
  <c r="S72" i="19"/>
  <c r="R72" i="19"/>
  <c r="Q72" i="19"/>
  <c r="P72" i="19"/>
  <c r="O72" i="19"/>
  <c r="N72" i="19"/>
  <c r="N61" i="19" s="1"/>
  <c r="M72" i="19"/>
  <c r="M61" i="19" s="1"/>
  <c r="M81" i="16" s="1"/>
  <c r="L72" i="19"/>
  <c r="K72" i="19"/>
  <c r="J72" i="19"/>
  <c r="J61" i="19" s="1"/>
  <c r="I72" i="19"/>
  <c r="I61" i="19" s="1"/>
  <c r="I81" i="16" s="1"/>
  <c r="I110" i="4" s="1"/>
  <c r="H72" i="19"/>
  <c r="G72" i="19"/>
  <c r="F72" i="19"/>
  <c r="F61" i="19" s="1"/>
  <c r="E72" i="19"/>
  <c r="E61" i="19" s="1"/>
  <c r="E81" i="16" s="1"/>
  <c r="E110" i="4" s="1"/>
  <c r="D72" i="19"/>
  <c r="D61" i="19" s="1"/>
  <c r="D81" i="16" s="1"/>
  <c r="D110" i="4" s="1"/>
  <c r="C72" i="19"/>
  <c r="B72" i="19"/>
  <c r="B61" i="19" s="1"/>
  <c r="V61" i="19"/>
  <c r="V229" i="19" s="1"/>
  <c r="Y44" i="19"/>
  <c r="Y5" i="19" s="1"/>
  <c r="X44" i="19"/>
  <c r="X5" i="19" s="1"/>
  <c r="X80" i="16" s="1"/>
  <c r="X109" i="4" s="1"/>
  <c r="W44" i="19"/>
  <c r="V44" i="19"/>
  <c r="U44" i="19"/>
  <c r="T44" i="19"/>
  <c r="S44" i="19"/>
  <c r="S5" i="19" s="1"/>
  <c r="R44" i="19"/>
  <c r="R5" i="19" s="1"/>
  <c r="Q44" i="19"/>
  <c r="Q5" i="19" s="1"/>
  <c r="P44" i="19"/>
  <c r="P5" i="19" s="1"/>
  <c r="P80" i="16" s="1"/>
  <c r="P109" i="4" s="1"/>
  <c r="O44" i="19"/>
  <c r="N44" i="19"/>
  <c r="M44" i="19"/>
  <c r="M5" i="19" s="1"/>
  <c r="L44" i="19"/>
  <c r="L5" i="19" s="1"/>
  <c r="K44" i="19"/>
  <c r="K5" i="19" s="1"/>
  <c r="J44" i="19"/>
  <c r="J5" i="19" s="1"/>
  <c r="J77" i="16" s="1"/>
  <c r="I44" i="19"/>
  <c r="I5" i="19" s="1"/>
  <c r="H44" i="19"/>
  <c r="H5" i="19" s="1"/>
  <c r="H80" i="16" s="1"/>
  <c r="H109" i="4" s="1"/>
  <c r="G44" i="19"/>
  <c r="F44" i="19"/>
  <c r="E44" i="19"/>
  <c r="E5" i="19" s="1"/>
  <c r="D44" i="19"/>
  <c r="C44" i="19"/>
  <c r="C5" i="19" s="1"/>
  <c r="B44" i="19"/>
  <c r="B5" i="19" s="1"/>
  <c r="U5" i="19"/>
  <c r="T5" i="19"/>
  <c r="D5" i="19"/>
  <c r="D77" i="16" s="1"/>
  <c r="D76" i="16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9" i="18"/>
  <c r="I209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H197" i="18" s="1"/>
  <c r="G204" i="18"/>
  <c r="F204" i="18"/>
  <c r="E204" i="18"/>
  <c r="D204" i="18"/>
  <c r="C204" i="18"/>
  <c r="B204" i="18"/>
  <c r="F203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I197" i="18" s="1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O197" i="18" s="1"/>
  <c r="N201" i="18"/>
  <c r="M201" i="18"/>
  <c r="L201" i="18"/>
  <c r="K201" i="18"/>
  <c r="J201" i="18"/>
  <c r="I201" i="18"/>
  <c r="H201" i="18"/>
  <c r="G201" i="18"/>
  <c r="F201" i="18"/>
  <c r="F197" i="18" s="1"/>
  <c r="E201" i="18"/>
  <c r="E197" i="18" s="1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K197" i="18" s="1"/>
  <c r="J200" i="18"/>
  <c r="I200" i="18"/>
  <c r="H200" i="18"/>
  <c r="G200" i="18"/>
  <c r="F200" i="18"/>
  <c r="E200" i="18"/>
  <c r="D200" i="18"/>
  <c r="C200" i="18"/>
  <c r="B200" i="18"/>
  <c r="B197" i="18" s="1"/>
  <c r="Y199" i="18"/>
  <c r="Y197" i="18" s="1"/>
  <c r="X199" i="18"/>
  <c r="W199" i="18"/>
  <c r="V199" i="18"/>
  <c r="U199" i="18"/>
  <c r="T199" i="18"/>
  <c r="S199" i="18"/>
  <c r="R199" i="18"/>
  <c r="Q199" i="18"/>
  <c r="P199" i="18"/>
  <c r="O199" i="18"/>
  <c r="N199" i="18"/>
  <c r="N197" i="18" s="1"/>
  <c r="M199" i="18"/>
  <c r="L199" i="18"/>
  <c r="K199" i="18"/>
  <c r="J199" i="18"/>
  <c r="I199" i="18"/>
  <c r="H199" i="18"/>
  <c r="G199" i="18"/>
  <c r="G197" i="18" s="1"/>
  <c r="F199" i="18"/>
  <c r="E199" i="18"/>
  <c r="D199" i="18"/>
  <c r="C199" i="18"/>
  <c r="B199" i="18"/>
  <c r="Y198" i="18"/>
  <c r="X198" i="18"/>
  <c r="W198" i="18"/>
  <c r="W197" i="18" s="1"/>
  <c r="V198" i="18"/>
  <c r="V197" i="18" s="1"/>
  <c r="U198" i="18"/>
  <c r="U197" i="18" s="1"/>
  <c r="T198" i="18"/>
  <c r="S198" i="18"/>
  <c r="S197" i="18" s="1"/>
  <c r="R198" i="18"/>
  <c r="R197" i="18" s="1"/>
  <c r="Q198" i="18"/>
  <c r="P198" i="18"/>
  <c r="O198" i="18"/>
  <c r="N198" i="18"/>
  <c r="M198" i="18"/>
  <c r="M197" i="18" s="1"/>
  <c r="L198" i="18"/>
  <c r="K198" i="18"/>
  <c r="J198" i="18"/>
  <c r="J197" i="18" s="1"/>
  <c r="I198" i="18"/>
  <c r="H198" i="18"/>
  <c r="G198" i="18"/>
  <c r="F198" i="18"/>
  <c r="E198" i="18"/>
  <c r="D198" i="18"/>
  <c r="C198" i="18"/>
  <c r="C197" i="18" s="1"/>
  <c r="B198" i="18"/>
  <c r="Q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E178" i="18" s="1"/>
  <c r="D191" i="18"/>
  <c r="C191" i="18"/>
  <c r="B191" i="18"/>
  <c r="D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M178" i="18" s="1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W178" i="18" s="1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F178" i="18" s="1"/>
  <c r="E183" i="18"/>
  <c r="D183" i="18"/>
  <c r="C183" i="18"/>
  <c r="B183" i="18"/>
  <c r="Y182" i="18"/>
  <c r="Y178" i="18" s="1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C178" i="18" s="1"/>
  <c r="B182" i="18"/>
  <c r="B178" i="18" s="1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V178" i="18" s="1"/>
  <c r="U180" i="18"/>
  <c r="U178" i="18" s="1"/>
  <c r="T180" i="18"/>
  <c r="S180" i="18"/>
  <c r="R180" i="18"/>
  <c r="Q180" i="18"/>
  <c r="P180" i="18"/>
  <c r="O180" i="18"/>
  <c r="N180" i="18"/>
  <c r="M180" i="18"/>
  <c r="L180" i="18"/>
  <c r="K180" i="18"/>
  <c r="K178" i="18" s="1"/>
  <c r="J180" i="18"/>
  <c r="I180" i="18"/>
  <c r="H180" i="18"/>
  <c r="G180" i="18"/>
  <c r="F180" i="18"/>
  <c r="E180" i="18"/>
  <c r="D180" i="18"/>
  <c r="C180" i="18"/>
  <c r="B180" i="18"/>
  <c r="Y179" i="18"/>
  <c r="X179" i="18"/>
  <c r="W179" i="18"/>
  <c r="V179" i="18"/>
  <c r="U179" i="18"/>
  <c r="T179" i="18"/>
  <c r="S179" i="18"/>
  <c r="S178" i="18" s="1"/>
  <c r="R179" i="18"/>
  <c r="R178" i="18" s="1"/>
  <c r="Q179" i="18"/>
  <c r="Q178" i="18" s="1"/>
  <c r="P179" i="18"/>
  <c r="O179" i="18"/>
  <c r="O178" i="18" s="1"/>
  <c r="N179" i="18"/>
  <c r="N178" i="18" s="1"/>
  <c r="M179" i="18"/>
  <c r="L179" i="18"/>
  <c r="K179" i="18"/>
  <c r="J179" i="18"/>
  <c r="I179" i="18"/>
  <c r="I178" i="18" s="1"/>
  <c r="H179" i="18"/>
  <c r="G179" i="18"/>
  <c r="G178" i="18" s="1"/>
  <c r="F179" i="18"/>
  <c r="E179" i="18"/>
  <c r="D179" i="18"/>
  <c r="C179" i="18"/>
  <c r="B179" i="18"/>
  <c r="J178" i="18"/>
  <c r="Y142" i="18"/>
  <c r="X142" i="18"/>
  <c r="W142" i="18"/>
  <c r="V142" i="18"/>
  <c r="U142" i="18"/>
  <c r="T142" i="18"/>
  <c r="T209" i="18" s="1"/>
  <c r="S142" i="18"/>
  <c r="R142" i="18"/>
  <c r="R209" i="18" s="1"/>
  <c r="Q142" i="18"/>
  <c r="Q209" i="18" s="1"/>
  <c r="P142" i="18"/>
  <c r="O142" i="18"/>
  <c r="N142" i="18"/>
  <c r="M142" i="18"/>
  <c r="L142" i="18"/>
  <c r="L209" i="18" s="1"/>
  <c r="K142" i="18"/>
  <c r="J142" i="18"/>
  <c r="J209" i="18" s="1"/>
  <c r="I142" i="18"/>
  <c r="H142" i="18"/>
  <c r="H209" i="18" s="1"/>
  <c r="G142" i="18"/>
  <c r="F142" i="18"/>
  <c r="F209" i="18" s="1"/>
  <c r="E142" i="18"/>
  <c r="D142" i="18"/>
  <c r="D209" i="18" s="1"/>
  <c r="C142" i="18"/>
  <c r="B142" i="18"/>
  <c r="Y121" i="18"/>
  <c r="X121" i="18"/>
  <c r="W121" i="18"/>
  <c r="V121" i="18"/>
  <c r="V203" i="18" s="1"/>
  <c r="U121" i="18"/>
  <c r="U203" i="18" s="1"/>
  <c r="T121" i="18"/>
  <c r="T203" i="18" s="1"/>
  <c r="S121" i="18"/>
  <c r="R121" i="18"/>
  <c r="Q121" i="18"/>
  <c r="P121" i="18"/>
  <c r="O121" i="18"/>
  <c r="N121" i="18"/>
  <c r="M121" i="18"/>
  <c r="M203" i="18" s="1"/>
  <c r="L121" i="18"/>
  <c r="L203" i="18" s="1"/>
  <c r="K121" i="18"/>
  <c r="J121" i="18"/>
  <c r="J203" i="18" s="1"/>
  <c r="I121" i="18"/>
  <c r="I203" i="18" s="1"/>
  <c r="H121" i="18"/>
  <c r="G121" i="18"/>
  <c r="F121" i="18"/>
  <c r="E121" i="18"/>
  <c r="E203" i="18" s="1"/>
  <c r="D121" i="18"/>
  <c r="D203" i="18" s="1"/>
  <c r="C121" i="18"/>
  <c r="B121" i="18"/>
  <c r="B203" i="18" s="1"/>
  <c r="Y93" i="18"/>
  <c r="Y190" i="18" s="1"/>
  <c r="X93" i="18"/>
  <c r="X190" i="18" s="1"/>
  <c r="W93" i="18"/>
  <c r="V93" i="18"/>
  <c r="V190" i="18" s="1"/>
  <c r="U93" i="18"/>
  <c r="T93" i="18"/>
  <c r="T190" i="18" s="1"/>
  <c r="S93" i="18"/>
  <c r="R93" i="18"/>
  <c r="R190" i="18" s="1"/>
  <c r="Q93" i="18"/>
  <c r="Q190" i="18" s="1"/>
  <c r="P93" i="18"/>
  <c r="P190" i="18" s="1"/>
  <c r="O93" i="18"/>
  <c r="N93" i="18"/>
  <c r="M93" i="18"/>
  <c r="L93" i="18"/>
  <c r="K93" i="18"/>
  <c r="J93" i="18"/>
  <c r="I93" i="18"/>
  <c r="I190" i="18" s="1"/>
  <c r="H93" i="18"/>
  <c r="G93" i="18"/>
  <c r="F93" i="18"/>
  <c r="E93" i="18"/>
  <c r="D93" i="18"/>
  <c r="C93" i="18"/>
  <c r="B93" i="18"/>
  <c r="B190" i="18" s="1"/>
  <c r="Y72" i="18"/>
  <c r="Y184" i="18" s="1"/>
  <c r="X72" i="18"/>
  <c r="W72" i="18"/>
  <c r="V72" i="18"/>
  <c r="U72" i="18"/>
  <c r="T72" i="18"/>
  <c r="T184" i="18" s="1"/>
  <c r="S72" i="18"/>
  <c r="R72" i="18"/>
  <c r="R184" i="18" s="1"/>
  <c r="Q72" i="18"/>
  <c r="Q184" i="18" s="1"/>
  <c r="P72" i="18"/>
  <c r="P184" i="18" s="1"/>
  <c r="O72" i="18"/>
  <c r="N72" i="18"/>
  <c r="N184" i="18" s="1"/>
  <c r="M72" i="18"/>
  <c r="M184" i="18" s="1"/>
  <c r="L72" i="18"/>
  <c r="L184" i="18" s="1"/>
  <c r="K72" i="18"/>
  <c r="J72" i="18"/>
  <c r="I72" i="18"/>
  <c r="H72" i="18"/>
  <c r="G72" i="18"/>
  <c r="F72" i="18"/>
  <c r="E72" i="18"/>
  <c r="D72" i="18"/>
  <c r="D184" i="18" s="1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N5" i="18" s="1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5" i="18" s="1"/>
  <c r="Y97" i="16" s="1"/>
  <c r="X16" i="18"/>
  <c r="X223" i="18" s="1"/>
  <c r="W16" i="18"/>
  <c r="V16" i="18"/>
  <c r="V223" i="18" s="1"/>
  <c r="U16" i="18"/>
  <c r="U223" i="18" s="1"/>
  <c r="T16" i="18"/>
  <c r="T223" i="18" s="1"/>
  <c r="S16" i="18"/>
  <c r="R16" i="18"/>
  <c r="R223" i="18" s="1"/>
  <c r="Q16" i="18"/>
  <c r="Q223" i="18" s="1"/>
  <c r="P16" i="18"/>
  <c r="P223" i="18" s="1"/>
  <c r="O16" i="18"/>
  <c r="N16" i="18"/>
  <c r="N223" i="18" s="1"/>
  <c r="M16" i="18"/>
  <c r="M223" i="18" s="1"/>
  <c r="L16" i="18"/>
  <c r="L223" i="18" s="1"/>
  <c r="K16" i="18"/>
  <c r="J16" i="18"/>
  <c r="J223" i="18" s="1"/>
  <c r="I16" i="18"/>
  <c r="I5" i="18" s="1"/>
  <c r="I97" i="16" s="1"/>
  <c r="H16" i="18"/>
  <c r="H223" i="18" s="1"/>
  <c r="G16" i="18"/>
  <c r="G223" i="18" s="1"/>
  <c r="F16" i="18"/>
  <c r="F223" i="18" s="1"/>
  <c r="E16" i="18"/>
  <c r="E96" i="16" s="1"/>
  <c r="D16" i="18"/>
  <c r="D223" i="18" s="1"/>
  <c r="C16" i="18"/>
  <c r="C5" i="18" s="1"/>
  <c r="B16" i="18"/>
  <c r="B223" i="18" s="1"/>
  <c r="W5" i="18"/>
  <c r="W97" i="16" s="1"/>
  <c r="S5" i="18"/>
  <c r="S165" i="18" s="1"/>
  <c r="O5" i="18"/>
  <c r="O97" i="16" s="1"/>
  <c r="K5" i="18"/>
  <c r="K165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I197" i="17" s="1"/>
  <c r="H205" i="17"/>
  <c r="G205" i="17"/>
  <c r="G197" i="17" s="1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T203" i="17"/>
  <c r="L203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N197" i="17" s="1"/>
  <c r="M202" i="17"/>
  <c r="L202" i="17"/>
  <c r="K202" i="17"/>
  <c r="J202" i="17"/>
  <c r="I202" i="17"/>
  <c r="H202" i="17"/>
  <c r="G202" i="17"/>
  <c r="F202" i="17"/>
  <c r="E202" i="17"/>
  <c r="E197" i="17" s="1"/>
  <c r="D202" i="17"/>
  <c r="C202" i="17"/>
  <c r="C197" i="17" s="1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Y197" i="17" s="1"/>
  <c r="X200" i="17"/>
  <c r="X197" i="17" s="1"/>
  <c r="W200" i="17"/>
  <c r="W197" i="17" s="1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H197" i="17" s="1"/>
  <c r="G200" i="17"/>
  <c r="F200" i="17"/>
  <c r="E200" i="17"/>
  <c r="D200" i="17"/>
  <c r="C200" i="17"/>
  <c r="B200" i="17"/>
  <c r="Y199" i="17"/>
  <c r="X199" i="17"/>
  <c r="W199" i="17"/>
  <c r="V199" i="17"/>
  <c r="U199" i="17"/>
  <c r="U197" i="17" s="1"/>
  <c r="T199" i="17"/>
  <c r="T197" i="17" s="1"/>
  <c r="S199" i="17"/>
  <c r="S197" i="17" s="1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F197" i="17" s="1"/>
  <c r="E199" i="17"/>
  <c r="D199" i="17"/>
  <c r="D197" i="17" s="1"/>
  <c r="C199" i="17"/>
  <c r="B199" i="17"/>
  <c r="Y198" i="17"/>
  <c r="X198" i="17"/>
  <c r="W198" i="17"/>
  <c r="V198" i="17"/>
  <c r="U198" i="17"/>
  <c r="T198" i="17"/>
  <c r="S198" i="17"/>
  <c r="R198" i="17"/>
  <c r="R197" i="17" s="1"/>
  <c r="Q198" i="17"/>
  <c r="Q197" i="17" s="1"/>
  <c r="P198" i="17"/>
  <c r="P197" i="17" s="1"/>
  <c r="O198" i="17"/>
  <c r="O197" i="17" s="1"/>
  <c r="N198" i="17"/>
  <c r="M198" i="17"/>
  <c r="L198" i="17"/>
  <c r="K198" i="17"/>
  <c r="J198" i="17"/>
  <c r="J197" i="17" s="1"/>
  <c r="I198" i="17"/>
  <c r="H198" i="17"/>
  <c r="G198" i="17"/>
  <c r="F198" i="17"/>
  <c r="E198" i="17"/>
  <c r="D198" i="17"/>
  <c r="C198" i="17"/>
  <c r="B198" i="17"/>
  <c r="B197" i="17" s="1"/>
  <c r="V197" i="17"/>
  <c r="M197" i="17"/>
  <c r="L197" i="17"/>
  <c r="K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J178" i="17" s="1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H178" i="17" s="1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F178" i="17" s="1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M178" i="17" s="1"/>
  <c r="L183" i="17"/>
  <c r="K183" i="17"/>
  <c r="J183" i="17"/>
  <c r="I183" i="17"/>
  <c r="H183" i="17"/>
  <c r="G183" i="17"/>
  <c r="F183" i="17"/>
  <c r="E183" i="17"/>
  <c r="D183" i="17"/>
  <c r="D178" i="17" s="1"/>
  <c r="C183" i="17"/>
  <c r="B183" i="17"/>
  <c r="B178" i="17" s="1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X178" i="17" s="1"/>
  <c r="W181" i="17"/>
  <c r="W178" i="17" s="1"/>
  <c r="V181" i="17"/>
  <c r="V178" i="17" s="1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G178" i="17" s="1"/>
  <c r="F181" i="17"/>
  <c r="E181" i="17"/>
  <c r="D181" i="17"/>
  <c r="C181" i="17"/>
  <c r="B181" i="17"/>
  <c r="Y180" i="17"/>
  <c r="X180" i="17"/>
  <c r="W180" i="17"/>
  <c r="V180" i="17"/>
  <c r="U180" i="17"/>
  <c r="T180" i="17"/>
  <c r="T178" i="17" s="1"/>
  <c r="S180" i="17"/>
  <c r="S178" i="17" s="1"/>
  <c r="R180" i="17"/>
  <c r="R178" i="17" s="1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E178" i="17" s="1"/>
  <c r="D180" i="17"/>
  <c r="C180" i="17"/>
  <c r="C178" i="17" s="1"/>
  <c r="B180" i="17"/>
  <c r="Y179" i="17"/>
  <c r="Y178" i="17" s="1"/>
  <c r="X179" i="17"/>
  <c r="W179" i="17"/>
  <c r="V179" i="17"/>
  <c r="U179" i="17"/>
  <c r="T179" i="17"/>
  <c r="S179" i="17"/>
  <c r="R179" i="17"/>
  <c r="Q179" i="17"/>
  <c r="Q178" i="17" s="1"/>
  <c r="P179" i="17"/>
  <c r="P178" i="17" s="1"/>
  <c r="O179" i="17"/>
  <c r="O178" i="17" s="1"/>
  <c r="N179" i="17"/>
  <c r="N178" i="17" s="1"/>
  <c r="M179" i="17"/>
  <c r="L179" i="17"/>
  <c r="K179" i="17"/>
  <c r="J179" i="17"/>
  <c r="I179" i="17"/>
  <c r="I178" i="17" s="1"/>
  <c r="H179" i="17"/>
  <c r="G179" i="17"/>
  <c r="F179" i="17"/>
  <c r="E179" i="17"/>
  <c r="D179" i="17"/>
  <c r="C179" i="17"/>
  <c r="B179" i="17"/>
  <c r="U178" i="17"/>
  <c r="L178" i="17"/>
  <c r="K178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21" i="17"/>
  <c r="X121" i="17"/>
  <c r="W121" i="17"/>
  <c r="W246" i="17" s="1"/>
  <c r="V121" i="17"/>
  <c r="U121" i="17"/>
  <c r="T121" i="17"/>
  <c r="T246" i="17" s="1"/>
  <c r="S121" i="17"/>
  <c r="S246" i="17" s="1"/>
  <c r="R121" i="17"/>
  <c r="Q121" i="17"/>
  <c r="P121" i="17"/>
  <c r="P246" i="17" s="1"/>
  <c r="O121" i="17"/>
  <c r="O246" i="17" s="1"/>
  <c r="N121" i="17"/>
  <c r="M121" i="17"/>
  <c r="L121" i="17"/>
  <c r="L246" i="17" s="1"/>
  <c r="K121" i="17"/>
  <c r="K246" i="17" s="1"/>
  <c r="J121" i="17"/>
  <c r="I121" i="17"/>
  <c r="H121" i="17"/>
  <c r="H246" i="17" s="1"/>
  <c r="G121" i="17"/>
  <c r="G246" i="17" s="1"/>
  <c r="F121" i="17"/>
  <c r="E121" i="17"/>
  <c r="D121" i="17"/>
  <c r="D246" i="17" s="1"/>
  <c r="C121" i="17"/>
  <c r="C246" i="17" s="1"/>
  <c r="B121" i="17"/>
  <c r="Y93" i="17"/>
  <c r="X93" i="17"/>
  <c r="X237" i="17" s="1"/>
  <c r="W93" i="17"/>
  <c r="W237" i="17" s="1"/>
  <c r="V93" i="17"/>
  <c r="U93" i="17"/>
  <c r="T93" i="17"/>
  <c r="T237" i="17" s="1"/>
  <c r="S93" i="17"/>
  <c r="S237" i="17" s="1"/>
  <c r="R93" i="17"/>
  <c r="Q93" i="17"/>
  <c r="P93" i="17"/>
  <c r="P237" i="17" s="1"/>
  <c r="O93" i="17"/>
  <c r="O237" i="17" s="1"/>
  <c r="N93" i="17"/>
  <c r="M93" i="17"/>
  <c r="L93" i="17"/>
  <c r="L237" i="17" s="1"/>
  <c r="K93" i="17"/>
  <c r="K237" i="17" s="1"/>
  <c r="J93" i="17"/>
  <c r="I93" i="17"/>
  <c r="H93" i="17"/>
  <c r="H237" i="17" s="1"/>
  <c r="G93" i="17"/>
  <c r="G237" i="17" s="1"/>
  <c r="F93" i="17"/>
  <c r="E93" i="17"/>
  <c r="D93" i="17"/>
  <c r="D237" i="17" s="1"/>
  <c r="C93" i="17"/>
  <c r="C237" i="17" s="1"/>
  <c r="B93" i="17"/>
  <c r="Y72" i="17"/>
  <c r="X72" i="17"/>
  <c r="X235" i="17" s="1"/>
  <c r="X229" i="17" s="1"/>
  <c r="W72" i="17"/>
  <c r="W235" i="17" s="1"/>
  <c r="V72" i="17"/>
  <c r="U72" i="17"/>
  <c r="T72" i="17"/>
  <c r="T235" i="17" s="1"/>
  <c r="S72" i="17"/>
  <c r="S235" i="17" s="1"/>
  <c r="R72" i="17"/>
  <c r="Q72" i="17"/>
  <c r="P72" i="17"/>
  <c r="P235" i="17" s="1"/>
  <c r="O72" i="17"/>
  <c r="O235" i="17" s="1"/>
  <c r="N72" i="17"/>
  <c r="M72" i="17"/>
  <c r="L72" i="17"/>
  <c r="L235" i="17" s="1"/>
  <c r="K72" i="17"/>
  <c r="K235" i="17" s="1"/>
  <c r="J72" i="17"/>
  <c r="I72" i="17"/>
  <c r="H72" i="17"/>
  <c r="H235" i="17" s="1"/>
  <c r="G72" i="17"/>
  <c r="G235" i="17" s="1"/>
  <c r="F72" i="17"/>
  <c r="E72" i="17"/>
  <c r="D72" i="17"/>
  <c r="D235" i="17" s="1"/>
  <c r="C72" i="17"/>
  <c r="C235" i="17" s="1"/>
  <c r="B72" i="17"/>
  <c r="Y44" i="17"/>
  <c r="Y5" i="17" s="1"/>
  <c r="X44" i="17"/>
  <c r="X226" i="17" s="1"/>
  <c r="W44" i="17"/>
  <c r="W226" i="17" s="1"/>
  <c r="V44" i="17"/>
  <c r="V226" i="17" s="1"/>
  <c r="U44" i="17"/>
  <c r="U5" i="17" s="1"/>
  <c r="T44" i="17"/>
  <c r="T226" i="17" s="1"/>
  <c r="T217" i="17" s="1"/>
  <c r="S44" i="17"/>
  <c r="S226" i="17" s="1"/>
  <c r="S217" i="17" s="1"/>
  <c r="R44" i="17"/>
  <c r="R226" i="17" s="1"/>
  <c r="Q44" i="17"/>
  <c r="Q5" i="17" s="1"/>
  <c r="P44" i="17"/>
  <c r="P226" i="17" s="1"/>
  <c r="O44" i="17"/>
  <c r="O226" i="17" s="1"/>
  <c r="N44" i="17"/>
  <c r="N226" i="17" s="1"/>
  <c r="M44" i="17"/>
  <c r="M5" i="17" s="1"/>
  <c r="L44" i="17"/>
  <c r="L226" i="17" s="1"/>
  <c r="K44" i="17"/>
  <c r="K226" i="17" s="1"/>
  <c r="J44" i="17"/>
  <c r="J226" i="17" s="1"/>
  <c r="I44" i="17"/>
  <c r="I5" i="17" s="1"/>
  <c r="H44" i="17"/>
  <c r="H226" i="17" s="1"/>
  <c r="G44" i="17"/>
  <c r="G226" i="17" s="1"/>
  <c r="F44" i="17"/>
  <c r="F226" i="17" s="1"/>
  <c r="E44" i="17"/>
  <c r="E5" i="17" s="1"/>
  <c r="D44" i="17"/>
  <c r="D226" i="17" s="1"/>
  <c r="C44" i="17"/>
  <c r="C226" i="17" s="1"/>
  <c r="B44" i="17"/>
  <c r="B226" i="17" s="1"/>
  <c r="X5" i="17"/>
  <c r="X172" i="17" s="1"/>
  <c r="W5" i="17"/>
  <c r="W173" i="17" s="1"/>
  <c r="H5" i="17"/>
  <c r="H174" i="17" s="1"/>
  <c r="G5" i="17"/>
  <c r="G175" i="17" s="1"/>
  <c r="D5" i="17"/>
  <c r="D172" i="17" s="1"/>
  <c r="C5" i="17"/>
  <c r="C172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X96" i="16"/>
  <c r="W96" i="16"/>
  <c r="V96" i="16"/>
  <c r="S96" i="16"/>
  <c r="Q96" i="16"/>
  <c r="P96" i="16"/>
  <c r="O96" i="16"/>
  <c r="N96" i="16"/>
  <c r="M96" i="16"/>
  <c r="L96" i="16"/>
  <c r="K96" i="16"/>
  <c r="G96" i="16"/>
  <c r="F96" i="16"/>
  <c r="Y90" i="16"/>
  <c r="X90" i="16"/>
  <c r="T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W111" i="4" s="1"/>
  <c r="V82" i="16"/>
  <c r="U82" i="16"/>
  <c r="T82" i="16"/>
  <c r="S82" i="16"/>
  <c r="R82" i="16"/>
  <c r="Q82" i="16"/>
  <c r="P82" i="16"/>
  <c r="P103" i="16" s="1"/>
  <c r="O82" i="16"/>
  <c r="N82" i="16"/>
  <c r="M82" i="16"/>
  <c r="L82" i="16"/>
  <c r="K82" i="16"/>
  <c r="J82" i="16"/>
  <c r="J111" i="4" s="1"/>
  <c r="I82" i="16"/>
  <c r="I111" i="4" s="1"/>
  <c r="H82" i="16"/>
  <c r="H111" i="4" s="1"/>
  <c r="G82" i="16"/>
  <c r="G111" i="4" s="1"/>
  <c r="F82" i="16"/>
  <c r="F111" i="4" s="1"/>
  <c r="E82" i="16"/>
  <c r="E111" i="4" s="1"/>
  <c r="D82" i="16"/>
  <c r="D111" i="4" s="1"/>
  <c r="C82" i="16"/>
  <c r="B82" i="16"/>
  <c r="Y81" i="16"/>
  <c r="V81" i="16"/>
  <c r="V110" i="4" s="1"/>
  <c r="U81" i="16"/>
  <c r="U80" i="16"/>
  <c r="T80" i="16"/>
  <c r="S80" i="16"/>
  <c r="S109" i="4" s="1"/>
  <c r="R80" i="16"/>
  <c r="K80" i="16"/>
  <c r="J80" i="16"/>
  <c r="J109" i="4" s="1"/>
  <c r="C80" i="16"/>
  <c r="B80" i="16"/>
  <c r="Y78" i="16"/>
  <c r="X78" i="16"/>
  <c r="W78" i="16"/>
  <c r="V78" i="16"/>
  <c r="U78" i="16"/>
  <c r="T78" i="16"/>
  <c r="S78" i="16"/>
  <c r="R78" i="16"/>
  <c r="Q78" i="16"/>
  <c r="Q41" i="7" s="1"/>
  <c r="P78" i="16"/>
  <c r="O78" i="16"/>
  <c r="N78" i="16"/>
  <c r="N41" i="7" s="1"/>
  <c r="M78" i="16"/>
  <c r="M41" i="7" s="1"/>
  <c r="L78" i="16"/>
  <c r="L41" i="7" s="1"/>
  <c r="K78" i="16"/>
  <c r="K41" i="7" s="1"/>
  <c r="J78" i="16"/>
  <c r="I78" i="16"/>
  <c r="H78" i="16"/>
  <c r="G78" i="16"/>
  <c r="F78" i="16"/>
  <c r="F41" i="7" s="1"/>
  <c r="E78" i="16"/>
  <c r="D78" i="16"/>
  <c r="D41" i="7" s="1"/>
  <c r="C78" i="16"/>
  <c r="C41" i="7" s="1"/>
  <c r="B78" i="16"/>
  <c r="B41" i="7" s="1"/>
  <c r="U77" i="16"/>
  <c r="U76" i="16" s="1"/>
  <c r="A74" i="16"/>
  <c r="A73" i="16"/>
  <c r="Y72" i="16"/>
  <c r="Y71" i="16" s="1"/>
  <c r="X72" i="16"/>
  <c r="W72" i="16"/>
  <c r="W90" i="16" s="1"/>
  <c r="V72" i="16"/>
  <c r="V90" i="16" s="1"/>
  <c r="U72" i="16"/>
  <c r="U71" i="16" s="1"/>
  <c r="T72" i="16"/>
  <c r="S72" i="16"/>
  <c r="S90" i="16" s="1"/>
  <c r="R72" i="16"/>
  <c r="R71" i="16" s="1"/>
  <c r="Q72" i="16"/>
  <c r="Q71" i="16" s="1"/>
  <c r="P72" i="16"/>
  <c r="P71" i="16" s="1"/>
  <c r="O72" i="16"/>
  <c r="O90" i="16" s="1"/>
  <c r="N72" i="16"/>
  <c r="N90" i="16" s="1"/>
  <c r="M72" i="16"/>
  <c r="M71" i="16" s="1"/>
  <c r="L72" i="16"/>
  <c r="L71" i="16" s="1"/>
  <c r="K72" i="16"/>
  <c r="K90" i="16" s="1"/>
  <c r="J72" i="16"/>
  <c r="J71" i="16" s="1"/>
  <c r="I72" i="16"/>
  <c r="I71" i="16" s="1"/>
  <c r="H72" i="16"/>
  <c r="H71" i="16" s="1"/>
  <c r="G72" i="16"/>
  <c r="G90" i="16" s="1"/>
  <c r="F72" i="16"/>
  <c r="F90" i="16" s="1"/>
  <c r="E72" i="16"/>
  <c r="E71" i="16" s="1"/>
  <c r="D72" i="16"/>
  <c r="D90" i="16" s="1"/>
  <c r="C72" i="16"/>
  <c r="C90" i="16" s="1"/>
  <c r="B72" i="16"/>
  <c r="B71" i="16" s="1"/>
  <c r="A72" i="16"/>
  <c r="X71" i="16"/>
  <c r="W71" i="16"/>
  <c r="T71" i="16"/>
  <c r="G71" i="16"/>
  <c r="D71" i="16"/>
  <c r="C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X64" i="4" s="1"/>
  <c r="W55" i="16"/>
  <c r="W64" i="4" s="1"/>
  <c r="V55" i="16"/>
  <c r="U55" i="16"/>
  <c r="T55" i="16"/>
  <c r="T93" i="16" s="1"/>
  <c r="S55" i="16"/>
  <c r="S103" i="16" s="1"/>
  <c r="S166" i="4" s="1"/>
  <c r="R55" i="16"/>
  <c r="R103" i="16" s="1"/>
  <c r="R166" i="4" s="1"/>
  <c r="Q55" i="16"/>
  <c r="Q103" i="16" s="1"/>
  <c r="Q166" i="4" s="1"/>
  <c r="P55" i="16"/>
  <c r="P93" i="16" s="1"/>
  <c r="O55" i="16"/>
  <c r="O103" i="16" s="1"/>
  <c r="N55" i="16"/>
  <c r="M55" i="16"/>
  <c r="M103" i="16" s="1"/>
  <c r="M166" i="4" s="1"/>
  <c r="L55" i="16"/>
  <c r="L93" i="16" s="1"/>
  <c r="K55" i="16"/>
  <c r="J55" i="16"/>
  <c r="I55" i="16"/>
  <c r="H55" i="16"/>
  <c r="H93" i="16" s="1"/>
  <c r="G55" i="16"/>
  <c r="F55" i="16"/>
  <c r="E55" i="16"/>
  <c r="D55" i="16"/>
  <c r="D93" i="16" s="1"/>
  <c r="C55" i="16"/>
  <c r="C103" i="16" s="1"/>
  <c r="B55" i="16"/>
  <c r="Y54" i="16"/>
  <c r="X54" i="16"/>
  <c r="X92" i="16" s="1"/>
  <c r="W54" i="16"/>
  <c r="V54" i="16"/>
  <c r="U54" i="16"/>
  <c r="T54" i="16"/>
  <c r="T92" i="16" s="1"/>
  <c r="S54" i="16"/>
  <c r="S63" i="4" s="1"/>
  <c r="R54" i="16"/>
  <c r="R63" i="4" s="1"/>
  <c r="Q54" i="16"/>
  <c r="Q63" i="4" s="1"/>
  <c r="P54" i="16"/>
  <c r="P63" i="4" s="1"/>
  <c r="O54" i="16"/>
  <c r="O63" i="4" s="1"/>
  <c r="N54" i="16"/>
  <c r="M54" i="16"/>
  <c r="L54" i="16"/>
  <c r="L92" i="16" s="1"/>
  <c r="K54" i="16"/>
  <c r="J54" i="16"/>
  <c r="I54" i="16"/>
  <c r="H54" i="16"/>
  <c r="H92" i="16" s="1"/>
  <c r="G54" i="16"/>
  <c r="F54" i="16"/>
  <c r="E54" i="16"/>
  <c r="D54" i="16"/>
  <c r="D92" i="16" s="1"/>
  <c r="C54" i="16"/>
  <c r="B5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U3" i="16" s="1"/>
  <c r="U9" i="4" s="1"/>
  <c r="T4" i="16"/>
  <c r="S4" i="16"/>
  <c r="R4" i="16"/>
  <c r="Q4" i="16"/>
  <c r="Q3" i="16" s="1"/>
  <c r="Q9" i="4" s="1"/>
  <c r="P4" i="16"/>
  <c r="O4" i="16"/>
  <c r="N4" i="16"/>
  <c r="M4" i="16"/>
  <c r="L4" i="16"/>
  <c r="L3" i="16" s="1"/>
  <c r="K4" i="16"/>
  <c r="K3" i="16" s="1"/>
  <c r="K9" i="4" s="1"/>
  <c r="J4" i="16"/>
  <c r="J3" i="16" s="1"/>
  <c r="I4" i="16"/>
  <c r="H4" i="16"/>
  <c r="G4" i="16"/>
  <c r="F4" i="16"/>
  <c r="E4" i="16"/>
  <c r="D4" i="16"/>
  <c r="C4" i="16"/>
  <c r="B4" i="16"/>
  <c r="Y3" i="16"/>
  <c r="X3" i="16"/>
  <c r="X3" i="4" s="1"/>
  <c r="W3" i="16"/>
  <c r="V3" i="16"/>
  <c r="T3" i="16"/>
  <c r="S3" i="16"/>
  <c r="R3" i="16"/>
  <c r="P3" i="16"/>
  <c r="O3" i="16"/>
  <c r="N3" i="16"/>
  <c r="M3" i="16"/>
  <c r="I3" i="16"/>
  <c r="H3" i="16"/>
  <c r="G3" i="16"/>
  <c r="F3" i="16"/>
  <c r="F9" i="4" s="1"/>
  <c r="E3" i="16"/>
  <c r="D3" i="16"/>
  <c r="C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H187" i="15" s="1"/>
  <c r="G193" i="15"/>
  <c r="G187" i="15" s="1"/>
  <c r="F193" i="15"/>
  <c r="F187" i="15" s="1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D187" i="15" s="1"/>
  <c r="C192" i="15"/>
  <c r="C187" i="15" s="1"/>
  <c r="B192" i="15"/>
  <c r="B187" i="15" s="1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Y187" i="15" s="1"/>
  <c r="X190" i="15"/>
  <c r="X187" i="15" s="1"/>
  <c r="W190" i="15"/>
  <c r="W187" i="15" s="1"/>
  <c r="V190" i="15"/>
  <c r="V187" i="15" s="1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U187" i="15" s="1"/>
  <c r="T189" i="15"/>
  <c r="T187" i="15" s="1"/>
  <c r="S189" i="15"/>
  <c r="S187" i="15" s="1"/>
  <c r="R189" i="15"/>
  <c r="R187" i="15" s="1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E187" i="15" s="1"/>
  <c r="D189" i="15"/>
  <c r="C189" i="15"/>
  <c r="B189" i="15"/>
  <c r="Y188" i="15"/>
  <c r="X188" i="15"/>
  <c r="W188" i="15"/>
  <c r="V188" i="15"/>
  <c r="U188" i="15"/>
  <c r="T188" i="15"/>
  <c r="S188" i="15"/>
  <c r="R188" i="15"/>
  <c r="Q188" i="15"/>
  <c r="Q187" i="15" s="1"/>
  <c r="P188" i="15"/>
  <c r="P187" i="15" s="1"/>
  <c r="O188" i="15"/>
  <c r="O187" i="15" s="1"/>
  <c r="N188" i="15"/>
  <c r="N187" i="15" s="1"/>
  <c r="M188" i="15"/>
  <c r="L188" i="15"/>
  <c r="K188" i="15"/>
  <c r="J188" i="15"/>
  <c r="I188" i="15"/>
  <c r="I187" i="15" s="1"/>
  <c r="H188" i="15"/>
  <c r="G188" i="15"/>
  <c r="F188" i="15"/>
  <c r="E188" i="15"/>
  <c r="D188" i="15"/>
  <c r="C188" i="15"/>
  <c r="B188" i="15"/>
  <c r="M187" i="15"/>
  <c r="L187" i="15"/>
  <c r="K187" i="15"/>
  <c r="J187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H162" i="15" s="1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D162" i="15" s="1"/>
  <c r="C168" i="15"/>
  <c r="C162" i="15" s="1"/>
  <c r="B168" i="15"/>
  <c r="B162" i="15" s="1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V162" i="15" s="1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U162" i="15" s="1"/>
  <c r="T165" i="15"/>
  <c r="T162" i="15" s="1"/>
  <c r="S165" i="15"/>
  <c r="S162" i="15" s="1"/>
  <c r="R165" i="15"/>
  <c r="R162" i="15" s="1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Q162" i="15" s="1"/>
  <c r="P164" i="15"/>
  <c r="P162" i="15" s="1"/>
  <c r="O164" i="15"/>
  <c r="O162" i="15" s="1"/>
  <c r="N164" i="15"/>
  <c r="N162" i="15" s="1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Y163" i="15"/>
  <c r="Y162" i="15" s="1"/>
  <c r="X163" i="15"/>
  <c r="X162" i="15" s="1"/>
  <c r="W163" i="15"/>
  <c r="W162" i="15" s="1"/>
  <c r="V163" i="15"/>
  <c r="U163" i="15"/>
  <c r="T163" i="15"/>
  <c r="S163" i="15"/>
  <c r="R163" i="15"/>
  <c r="Q163" i="15"/>
  <c r="P163" i="15"/>
  <c r="O163" i="15"/>
  <c r="N163" i="15"/>
  <c r="M163" i="15"/>
  <c r="M162" i="15" s="1"/>
  <c r="L163" i="15"/>
  <c r="L162" i="15" s="1"/>
  <c r="K163" i="15"/>
  <c r="K162" i="15" s="1"/>
  <c r="J163" i="15"/>
  <c r="J162" i="15" s="1"/>
  <c r="I163" i="15"/>
  <c r="H163" i="15"/>
  <c r="G163" i="15"/>
  <c r="F163" i="15"/>
  <c r="E163" i="15"/>
  <c r="E162" i="15" s="1"/>
  <c r="D163" i="15"/>
  <c r="C163" i="15"/>
  <c r="B163" i="15"/>
  <c r="I162" i="15"/>
  <c r="G162" i="15"/>
  <c r="F162" i="15"/>
  <c r="Y141" i="15"/>
  <c r="Y115" i="15" s="1"/>
  <c r="X141" i="15"/>
  <c r="W141" i="15"/>
  <c r="V141" i="15"/>
  <c r="U141" i="15"/>
  <c r="T141" i="15"/>
  <c r="S141" i="15"/>
  <c r="R141" i="15"/>
  <c r="Q141" i="15"/>
  <c r="Q115" i="15" s="1"/>
  <c r="P141" i="15"/>
  <c r="P115" i="15" s="1"/>
  <c r="O141" i="15"/>
  <c r="O115" i="15" s="1"/>
  <c r="N141" i="15"/>
  <c r="M141" i="15"/>
  <c r="L141" i="15"/>
  <c r="K141" i="15"/>
  <c r="J141" i="15"/>
  <c r="I141" i="15"/>
  <c r="H141" i="15"/>
  <c r="G141" i="15"/>
  <c r="F141" i="15"/>
  <c r="E141" i="15"/>
  <c r="E115" i="15" s="1"/>
  <c r="D141" i="15"/>
  <c r="D115" i="15" s="1"/>
  <c r="C141" i="15"/>
  <c r="C115" i="15" s="1"/>
  <c r="B141" i="15"/>
  <c r="B115" i="15" s="1"/>
  <c r="X115" i="15"/>
  <c r="X253" i="15" s="1"/>
  <c r="W115" i="15"/>
  <c r="W253" i="15" s="1"/>
  <c r="V115" i="15"/>
  <c r="V253" i="15" s="1"/>
  <c r="U115" i="15"/>
  <c r="U253" i="15" s="1"/>
  <c r="T115" i="15"/>
  <c r="T253" i="15" s="1"/>
  <c r="S115" i="15"/>
  <c r="S253" i="15" s="1"/>
  <c r="R115" i="15"/>
  <c r="R253" i="15" s="1"/>
  <c r="N115" i="15"/>
  <c r="N253" i="15" s="1"/>
  <c r="M115" i="15"/>
  <c r="M253" i="15" s="1"/>
  <c r="L115" i="15"/>
  <c r="L253" i="15" s="1"/>
  <c r="K115" i="15"/>
  <c r="K253" i="15" s="1"/>
  <c r="J115" i="15"/>
  <c r="J253" i="15" s="1"/>
  <c r="I115" i="15"/>
  <c r="I253" i="15" s="1"/>
  <c r="H115" i="15"/>
  <c r="H253" i="15" s="1"/>
  <c r="G115" i="15"/>
  <c r="G253" i="15" s="1"/>
  <c r="F115" i="15"/>
  <c r="F253" i="15" s="1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X53" i="15"/>
  <c r="W53" i="15"/>
  <c r="V53" i="15"/>
  <c r="U53" i="15"/>
  <c r="U34" i="15" s="1"/>
  <c r="T53" i="15"/>
  <c r="T34" i="15" s="1"/>
  <c r="S53" i="15"/>
  <c r="R53" i="15"/>
  <c r="R34" i="15" s="1"/>
  <c r="Q53" i="15"/>
  <c r="Q34" i="15" s="1"/>
  <c r="P53" i="15"/>
  <c r="P34" i="15" s="1"/>
  <c r="O53" i="15"/>
  <c r="N53" i="15"/>
  <c r="M53" i="15"/>
  <c r="L53" i="15"/>
  <c r="K53" i="15"/>
  <c r="J53" i="15"/>
  <c r="I53" i="15"/>
  <c r="I34" i="15" s="1"/>
  <c r="H53" i="15"/>
  <c r="G53" i="15"/>
  <c r="F53" i="15"/>
  <c r="E53" i="15"/>
  <c r="E34" i="15" s="1"/>
  <c r="D53" i="15"/>
  <c r="C53" i="15"/>
  <c r="B53" i="15"/>
  <c r="Y34" i="15"/>
  <c r="Y233" i="15" s="1"/>
  <c r="X34" i="15"/>
  <c r="X233" i="15" s="1"/>
  <c r="V34" i="15"/>
  <c r="V233" i="15" s="1"/>
  <c r="N34" i="15"/>
  <c r="N233" i="15" s="1"/>
  <c r="M34" i="15"/>
  <c r="M233" i="15" s="1"/>
  <c r="L34" i="15"/>
  <c r="L233" i="15" s="1"/>
  <c r="J34" i="15"/>
  <c r="J233" i="15" s="1"/>
  <c r="H34" i="15"/>
  <c r="H233" i="15" s="1"/>
  <c r="F34" i="15"/>
  <c r="F233" i="15" s="1"/>
  <c r="D34" i="15"/>
  <c r="D233" i="15" s="1"/>
  <c r="B34" i="15"/>
  <c r="B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Q204" i="14" s="1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I204" i="14" s="1"/>
  <c r="H209" i="14"/>
  <c r="H204" i="14" s="1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G204" i="14" s="1"/>
  <c r="F208" i="14"/>
  <c r="F204" i="14" s="1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D204" i="14" s="1"/>
  <c r="C207" i="14"/>
  <c r="C204" i="14" s="1"/>
  <c r="B207" i="14"/>
  <c r="B204" i="14" s="1"/>
  <c r="Y206" i="14"/>
  <c r="Y204" i="14" s="1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X205" i="14"/>
  <c r="X204" i="14" s="1"/>
  <c r="W205" i="14"/>
  <c r="W204" i="14" s="1"/>
  <c r="V205" i="14"/>
  <c r="V204" i="14" s="1"/>
  <c r="U205" i="14"/>
  <c r="U204" i="14" s="1"/>
  <c r="T205" i="14"/>
  <c r="T204" i="14" s="1"/>
  <c r="S205" i="14"/>
  <c r="R205" i="14"/>
  <c r="Q205" i="14"/>
  <c r="P205" i="14"/>
  <c r="O205" i="14"/>
  <c r="O204" i="14" s="1"/>
  <c r="N205" i="14"/>
  <c r="N204" i="14" s="1"/>
  <c r="M205" i="14"/>
  <c r="M204" i="14" s="1"/>
  <c r="L205" i="14"/>
  <c r="L204" i="14" s="1"/>
  <c r="K205" i="14"/>
  <c r="K204" i="14" s="1"/>
  <c r="J205" i="14"/>
  <c r="J204" i="14" s="1"/>
  <c r="I205" i="14"/>
  <c r="H205" i="14"/>
  <c r="G205" i="14"/>
  <c r="F205" i="14"/>
  <c r="E205" i="14"/>
  <c r="E204" i="14" s="1"/>
  <c r="D205" i="14"/>
  <c r="C205" i="14"/>
  <c r="B205" i="14"/>
  <c r="S204" i="14"/>
  <c r="R204" i="14"/>
  <c r="P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M187" i="14" s="1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E187" i="14" s="1"/>
  <c r="D192" i="14"/>
  <c r="D187" i="14" s="1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C187" i="14" s="1"/>
  <c r="B191" i="14"/>
  <c r="B187" i="14" s="1"/>
  <c r="Y190" i="14"/>
  <c r="Y187" i="14" s="1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X187" i="14" s="1"/>
  <c r="W189" i="14"/>
  <c r="W187" i="14" s="1"/>
  <c r="V189" i="14"/>
  <c r="V187" i="14" s="1"/>
  <c r="U189" i="14"/>
  <c r="U187" i="14" s="1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Y188" i="14"/>
  <c r="X188" i="14"/>
  <c r="W188" i="14"/>
  <c r="V188" i="14"/>
  <c r="U188" i="14"/>
  <c r="T188" i="14"/>
  <c r="T187" i="14" s="1"/>
  <c r="S188" i="14"/>
  <c r="S187" i="14" s="1"/>
  <c r="R188" i="14"/>
  <c r="R187" i="14" s="1"/>
  <c r="Q188" i="14"/>
  <c r="Q187" i="14" s="1"/>
  <c r="P188" i="14"/>
  <c r="P187" i="14" s="1"/>
  <c r="O188" i="14"/>
  <c r="N188" i="14"/>
  <c r="M188" i="14"/>
  <c r="L188" i="14"/>
  <c r="K188" i="14"/>
  <c r="K187" i="14" s="1"/>
  <c r="J188" i="14"/>
  <c r="J187" i="14" s="1"/>
  <c r="I188" i="14"/>
  <c r="I187" i="14" s="1"/>
  <c r="H188" i="14"/>
  <c r="H187" i="14" s="1"/>
  <c r="G188" i="14"/>
  <c r="G187" i="14" s="1"/>
  <c r="F188" i="14"/>
  <c r="F187" i="14" s="1"/>
  <c r="E188" i="14"/>
  <c r="D188" i="14"/>
  <c r="C188" i="14"/>
  <c r="B188" i="14"/>
  <c r="O187" i="14"/>
  <c r="N187" i="14"/>
  <c r="L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I171" i="14" s="1"/>
  <c r="H176" i="14"/>
  <c r="H171" i="14" s="1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G171" i="14" s="1"/>
  <c r="F175" i="14"/>
  <c r="F171" i="14" s="1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D171" i="14" s="1"/>
  <c r="C174" i="14"/>
  <c r="C171" i="14" s="1"/>
  <c r="B174" i="14"/>
  <c r="B171" i="14" s="1"/>
  <c r="Y173" i="14"/>
  <c r="Y171" i="14" s="1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Y172" i="14"/>
  <c r="X172" i="14"/>
  <c r="X171" i="14" s="1"/>
  <c r="W172" i="14"/>
  <c r="W171" i="14" s="1"/>
  <c r="V172" i="14"/>
  <c r="V171" i="14" s="1"/>
  <c r="U172" i="14"/>
  <c r="U171" i="14" s="1"/>
  <c r="T172" i="14"/>
  <c r="T171" i="14" s="1"/>
  <c r="S172" i="14"/>
  <c r="R172" i="14"/>
  <c r="Q172" i="14"/>
  <c r="P172" i="14"/>
  <c r="O172" i="14"/>
  <c r="O171" i="14" s="1"/>
  <c r="N172" i="14"/>
  <c r="N171" i="14" s="1"/>
  <c r="M172" i="14"/>
  <c r="M171" i="14" s="1"/>
  <c r="L172" i="14"/>
  <c r="L171" i="14" s="1"/>
  <c r="K172" i="14"/>
  <c r="K171" i="14" s="1"/>
  <c r="J172" i="14"/>
  <c r="J171" i="14" s="1"/>
  <c r="I172" i="14"/>
  <c r="H172" i="14"/>
  <c r="G172" i="14"/>
  <c r="F172" i="14"/>
  <c r="E172" i="14"/>
  <c r="E171" i="14" s="1"/>
  <c r="D172" i="14"/>
  <c r="C172" i="14"/>
  <c r="B172" i="14"/>
  <c r="S171" i="14"/>
  <c r="R171" i="14"/>
  <c r="Q171" i="14"/>
  <c r="P171" i="14"/>
  <c r="Y169" i="14"/>
  <c r="X169" i="14"/>
  <c r="W169" i="14"/>
  <c r="V169" i="14"/>
  <c r="U169" i="14"/>
  <c r="T169" i="14"/>
  <c r="S169" i="14"/>
  <c r="R169" i="14"/>
  <c r="Q169" i="14"/>
  <c r="P169" i="14"/>
  <c r="O169" i="14"/>
  <c r="O162" i="14" s="1"/>
  <c r="N169" i="14"/>
  <c r="N162" i="14" s="1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E162" i="14" s="1"/>
  <c r="D167" i="14"/>
  <c r="D162" i="14" s="1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C162" i="14" s="1"/>
  <c r="B166" i="14"/>
  <c r="B162" i="14" s="1"/>
  <c r="Y165" i="14"/>
  <c r="Y162" i="14" s="1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X162" i="14" s="1"/>
  <c r="W164" i="14"/>
  <c r="W162" i="14" s="1"/>
  <c r="V164" i="14"/>
  <c r="V162" i="14" s="1"/>
  <c r="U164" i="14"/>
  <c r="U162" i="14" s="1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Y163" i="14"/>
  <c r="X163" i="14"/>
  <c r="W163" i="14"/>
  <c r="V163" i="14"/>
  <c r="U163" i="14"/>
  <c r="T163" i="14"/>
  <c r="T162" i="14" s="1"/>
  <c r="S163" i="14"/>
  <c r="S162" i="14" s="1"/>
  <c r="R163" i="14"/>
  <c r="R162" i="14" s="1"/>
  <c r="Q163" i="14"/>
  <c r="Q162" i="14" s="1"/>
  <c r="P163" i="14"/>
  <c r="P162" i="14" s="1"/>
  <c r="O163" i="14"/>
  <c r="N163" i="14"/>
  <c r="M163" i="14"/>
  <c r="L163" i="14"/>
  <c r="K163" i="14"/>
  <c r="K162" i="14" s="1"/>
  <c r="J163" i="14"/>
  <c r="J162" i="14" s="1"/>
  <c r="I163" i="14"/>
  <c r="I162" i="14" s="1"/>
  <c r="H163" i="14"/>
  <c r="H162" i="14" s="1"/>
  <c r="G163" i="14"/>
  <c r="G162" i="14" s="1"/>
  <c r="F163" i="14"/>
  <c r="F162" i="14" s="1"/>
  <c r="E163" i="14"/>
  <c r="D163" i="14"/>
  <c r="C163" i="14"/>
  <c r="B163" i="14"/>
  <c r="M162" i="14"/>
  <c r="L16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97" i="14"/>
  <c r="X97" i="14"/>
  <c r="W97" i="14"/>
  <c r="V97" i="14"/>
  <c r="U97" i="14"/>
  <c r="T97" i="14"/>
  <c r="S97" i="14"/>
  <c r="S199" i="14" s="1"/>
  <c r="R97" i="14"/>
  <c r="Q97" i="14"/>
  <c r="P97" i="14"/>
  <c r="O97" i="14"/>
  <c r="O199" i="14" s="1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53" i="14"/>
  <c r="X53" i="14"/>
  <c r="W53" i="14"/>
  <c r="V53" i="14"/>
  <c r="V181" i="14" s="1"/>
  <c r="U53" i="14"/>
  <c r="T53" i="14"/>
  <c r="S53" i="14"/>
  <c r="R53" i="14"/>
  <c r="Q53" i="14"/>
  <c r="P53" i="14"/>
  <c r="O53" i="14"/>
  <c r="N53" i="14"/>
  <c r="N181" i="14" s="1"/>
  <c r="M53" i="14"/>
  <c r="L53" i="14"/>
  <c r="K53" i="14"/>
  <c r="J53" i="14"/>
  <c r="I53" i="14"/>
  <c r="H53" i="14"/>
  <c r="G53" i="14"/>
  <c r="F53" i="14"/>
  <c r="F181" i="14" s="1"/>
  <c r="E53" i="14"/>
  <c r="D53" i="14"/>
  <c r="C53" i="14"/>
  <c r="B53" i="14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U224" i="13" s="1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Q224" i="13" s="1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Y224" i="13" s="1"/>
  <c r="X225" i="13"/>
  <c r="X224" i="13" s="1"/>
  <c r="W225" i="13"/>
  <c r="W224" i="13" s="1"/>
  <c r="V225" i="13"/>
  <c r="U225" i="13"/>
  <c r="T225" i="13"/>
  <c r="S225" i="13"/>
  <c r="R225" i="13"/>
  <c r="Q225" i="13"/>
  <c r="P225" i="13"/>
  <c r="O225" i="13"/>
  <c r="N225" i="13"/>
  <c r="M225" i="13"/>
  <c r="M224" i="13" s="1"/>
  <c r="L225" i="13"/>
  <c r="K225" i="13"/>
  <c r="J225" i="13"/>
  <c r="I225" i="13"/>
  <c r="H225" i="13"/>
  <c r="G225" i="13"/>
  <c r="F225" i="13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P204" i="13" s="1"/>
  <c r="O209" i="13"/>
  <c r="N209" i="13"/>
  <c r="N204" i="13" s="1"/>
  <c r="M209" i="13"/>
  <c r="M204" i="13" s="1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L204" i="13" s="1"/>
  <c r="K208" i="13"/>
  <c r="J208" i="13"/>
  <c r="J204" i="13" s="1"/>
  <c r="I208" i="13"/>
  <c r="H208" i="13"/>
  <c r="G208" i="13"/>
  <c r="F208" i="13"/>
  <c r="E208" i="13"/>
  <c r="D208" i="13"/>
  <c r="C208" i="13"/>
  <c r="B208" i="13"/>
  <c r="Y207" i="13"/>
  <c r="X207" i="13"/>
  <c r="W207" i="13"/>
  <c r="W204" i="13" s="1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I204" i="13" s="1"/>
  <c r="H207" i="13"/>
  <c r="H204" i="13" s="1"/>
  <c r="G207" i="13"/>
  <c r="G204" i="13" s="1"/>
  <c r="F207" i="13"/>
  <c r="F204" i="13" s="1"/>
  <c r="E207" i="13"/>
  <c r="D207" i="13"/>
  <c r="C207" i="13"/>
  <c r="B207" i="13"/>
  <c r="Y206" i="13"/>
  <c r="X206" i="13"/>
  <c r="W206" i="13"/>
  <c r="V206" i="13"/>
  <c r="U206" i="13"/>
  <c r="T206" i="13"/>
  <c r="S206" i="13"/>
  <c r="S204" i="13" s="1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E204" i="13" s="1"/>
  <c r="D206" i="13"/>
  <c r="D204" i="13" s="1"/>
  <c r="C206" i="13"/>
  <c r="C204" i="13" s="1"/>
  <c r="B206" i="13"/>
  <c r="B204" i="13" s="1"/>
  <c r="Y205" i="13"/>
  <c r="Y204" i="13" s="1"/>
  <c r="X205" i="13"/>
  <c r="W205" i="13"/>
  <c r="V205" i="13"/>
  <c r="U205" i="13"/>
  <c r="T205" i="13"/>
  <c r="S205" i="13"/>
  <c r="R205" i="13"/>
  <c r="Q205" i="13"/>
  <c r="P205" i="13"/>
  <c r="O205" i="13"/>
  <c r="O204" i="13" s="1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X204" i="13"/>
  <c r="V204" i="13"/>
  <c r="U204" i="13"/>
  <c r="T204" i="13"/>
  <c r="R204" i="13"/>
  <c r="Q204" i="13"/>
  <c r="K204" i="13"/>
  <c r="Y202" i="13"/>
  <c r="X202" i="13"/>
  <c r="W202" i="13"/>
  <c r="V202" i="13"/>
  <c r="U202" i="13"/>
  <c r="T202" i="13"/>
  <c r="T187" i="13" s="1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L187" i="13" s="1"/>
  <c r="K192" i="13"/>
  <c r="J192" i="13"/>
  <c r="J187" i="13" s="1"/>
  <c r="I192" i="13"/>
  <c r="I187" i="13" s="1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H187" i="13" s="1"/>
  <c r="G191" i="13"/>
  <c r="F191" i="13"/>
  <c r="F187" i="13" s="1"/>
  <c r="E191" i="13"/>
  <c r="D191" i="13"/>
  <c r="C191" i="13"/>
  <c r="B191" i="13"/>
  <c r="Y190" i="13"/>
  <c r="X190" i="13"/>
  <c r="W190" i="13"/>
  <c r="V190" i="13"/>
  <c r="U190" i="13"/>
  <c r="T190" i="13"/>
  <c r="S190" i="13"/>
  <c r="S187" i="13" s="1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E187" i="13" s="1"/>
  <c r="D190" i="13"/>
  <c r="D187" i="13" s="1"/>
  <c r="C190" i="13"/>
  <c r="C187" i="13" s="1"/>
  <c r="B190" i="13"/>
  <c r="B187" i="13" s="1"/>
  <c r="Y189" i="13"/>
  <c r="X189" i="13"/>
  <c r="W189" i="13"/>
  <c r="V189" i="13"/>
  <c r="U189" i="13"/>
  <c r="T189" i="13"/>
  <c r="S189" i="13"/>
  <c r="R189" i="13"/>
  <c r="Q189" i="13"/>
  <c r="P189" i="13"/>
  <c r="O189" i="13"/>
  <c r="O187" i="13" s="1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Y187" i="13" s="1"/>
  <c r="X188" i="13"/>
  <c r="X187" i="13" s="1"/>
  <c r="W188" i="13"/>
  <c r="W187" i="13" s="1"/>
  <c r="V188" i="13"/>
  <c r="V187" i="13" s="1"/>
  <c r="U188" i="13"/>
  <c r="U187" i="13" s="1"/>
  <c r="T188" i="13"/>
  <c r="S188" i="13"/>
  <c r="R188" i="13"/>
  <c r="Q188" i="13"/>
  <c r="P188" i="13"/>
  <c r="O188" i="13"/>
  <c r="N188" i="13"/>
  <c r="M188" i="13"/>
  <c r="L188" i="13"/>
  <c r="K188" i="13"/>
  <c r="K187" i="13" s="1"/>
  <c r="J188" i="13"/>
  <c r="I188" i="13"/>
  <c r="H188" i="13"/>
  <c r="G188" i="13"/>
  <c r="F188" i="13"/>
  <c r="E188" i="13"/>
  <c r="D188" i="13"/>
  <c r="C188" i="13"/>
  <c r="B188" i="13"/>
  <c r="R187" i="13"/>
  <c r="Q187" i="13"/>
  <c r="P187" i="13"/>
  <c r="N187" i="13"/>
  <c r="M187" i="13"/>
  <c r="G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P171" i="13" s="1"/>
  <c r="O176" i="13"/>
  <c r="N176" i="13"/>
  <c r="N171" i="13" s="1"/>
  <c r="M176" i="13"/>
  <c r="M171" i="13" s="1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L171" i="13" s="1"/>
  <c r="K175" i="13"/>
  <c r="J175" i="13"/>
  <c r="J171" i="13" s="1"/>
  <c r="I175" i="13"/>
  <c r="H175" i="13"/>
  <c r="G175" i="13"/>
  <c r="F175" i="13"/>
  <c r="E175" i="13"/>
  <c r="D175" i="13"/>
  <c r="C175" i="13"/>
  <c r="B175" i="13"/>
  <c r="Y174" i="13"/>
  <c r="X174" i="13"/>
  <c r="W174" i="13"/>
  <c r="W171" i="13" s="1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I171" i="13" s="1"/>
  <c r="H174" i="13"/>
  <c r="H171" i="13" s="1"/>
  <c r="G174" i="13"/>
  <c r="F174" i="13"/>
  <c r="F171" i="13" s="1"/>
  <c r="E174" i="13"/>
  <c r="D174" i="13"/>
  <c r="C174" i="13"/>
  <c r="B174" i="13"/>
  <c r="Y173" i="13"/>
  <c r="X173" i="13"/>
  <c r="W173" i="13"/>
  <c r="V173" i="13"/>
  <c r="U173" i="13"/>
  <c r="T173" i="13"/>
  <c r="S173" i="13"/>
  <c r="S171" i="13" s="1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E171" i="13" s="1"/>
  <c r="D173" i="13"/>
  <c r="D171" i="13" s="1"/>
  <c r="C173" i="13"/>
  <c r="C171" i="13" s="1"/>
  <c r="B173" i="13"/>
  <c r="B171" i="13" s="1"/>
  <c r="Y172" i="13"/>
  <c r="Y171" i="13" s="1"/>
  <c r="X172" i="13"/>
  <c r="W172" i="13"/>
  <c r="V172" i="13"/>
  <c r="U172" i="13"/>
  <c r="T172" i="13"/>
  <c r="S172" i="13"/>
  <c r="R172" i="13"/>
  <c r="Q172" i="13"/>
  <c r="P172" i="13"/>
  <c r="O172" i="13"/>
  <c r="O171" i="13" s="1"/>
  <c r="N172" i="13"/>
  <c r="M172" i="13"/>
  <c r="L172" i="13"/>
  <c r="K172" i="13"/>
  <c r="J172" i="13"/>
  <c r="I172" i="13"/>
  <c r="H172" i="13"/>
  <c r="G172" i="13"/>
  <c r="G171" i="13" s="1"/>
  <c r="F172" i="13"/>
  <c r="E172" i="13"/>
  <c r="D172" i="13"/>
  <c r="C172" i="13"/>
  <c r="B172" i="13"/>
  <c r="X171" i="13"/>
  <c r="V171" i="13"/>
  <c r="U171" i="13"/>
  <c r="T171" i="13"/>
  <c r="R171" i="13"/>
  <c r="Q171" i="13"/>
  <c r="K171" i="13"/>
  <c r="Y169" i="13"/>
  <c r="X169" i="13"/>
  <c r="W169" i="13"/>
  <c r="V169" i="13"/>
  <c r="U169" i="13"/>
  <c r="T169" i="13"/>
  <c r="T162" i="13" s="1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P162" i="13" s="1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L162" i="13" s="1"/>
  <c r="K167" i="13"/>
  <c r="J167" i="13"/>
  <c r="J162" i="13" s="1"/>
  <c r="I167" i="13"/>
  <c r="I162" i="13" s="1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H162" i="13" s="1"/>
  <c r="G166" i="13"/>
  <c r="F166" i="13"/>
  <c r="F162" i="13" s="1"/>
  <c r="E166" i="13"/>
  <c r="D166" i="13"/>
  <c r="C166" i="13"/>
  <c r="B166" i="13"/>
  <c r="Y165" i="13"/>
  <c r="X165" i="13"/>
  <c r="W165" i="13"/>
  <c r="V165" i="13"/>
  <c r="U165" i="13"/>
  <c r="T165" i="13"/>
  <c r="S165" i="13"/>
  <c r="S162" i="13" s="1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E162" i="13" s="1"/>
  <c r="D165" i="13"/>
  <c r="D162" i="13" s="1"/>
  <c r="C165" i="13"/>
  <c r="B165" i="13"/>
  <c r="B162" i="13" s="1"/>
  <c r="Y164" i="13"/>
  <c r="X164" i="13"/>
  <c r="W164" i="13"/>
  <c r="V164" i="13"/>
  <c r="U164" i="13"/>
  <c r="T164" i="13"/>
  <c r="S164" i="13"/>
  <c r="R164" i="13"/>
  <c r="Q164" i="13"/>
  <c r="P164" i="13"/>
  <c r="O164" i="13"/>
  <c r="O162" i="13" s="1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Y162" i="13" s="1"/>
  <c r="X163" i="13"/>
  <c r="X162" i="13" s="1"/>
  <c r="W163" i="13"/>
  <c r="W162" i="13" s="1"/>
  <c r="V163" i="13"/>
  <c r="V162" i="13" s="1"/>
  <c r="U163" i="13"/>
  <c r="U162" i="13" s="1"/>
  <c r="T163" i="13"/>
  <c r="S163" i="13"/>
  <c r="R163" i="13"/>
  <c r="Q163" i="13"/>
  <c r="P163" i="13"/>
  <c r="O163" i="13"/>
  <c r="N163" i="13"/>
  <c r="M163" i="13"/>
  <c r="L163" i="13"/>
  <c r="K163" i="13"/>
  <c r="K162" i="13" s="1"/>
  <c r="J163" i="13"/>
  <c r="I163" i="13"/>
  <c r="H163" i="13"/>
  <c r="G163" i="13"/>
  <c r="F163" i="13"/>
  <c r="E163" i="13"/>
  <c r="D163" i="13"/>
  <c r="C163" i="13"/>
  <c r="C162" i="13" s="1"/>
  <c r="B163" i="13"/>
  <c r="R162" i="13"/>
  <c r="Q162" i="13"/>
  <c r="N162" i="13"/>
  <c r="M162" i="13"/>
  <c r="G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O253" i="13" s="1"/>
  <c r="N141" i="13"/>
  <c r="N261" i="13" s="1"/>
  <c r="N253" i="13" s="1"/>
  <c r="M141" i="13"/>
  <c r="M261" i="13" s="1"/>
  <c r="M253" i="13" s="1"/>
  <c r="L141" i="13"/>
  <c r="L261" i="13" s="1"/>
  <c r="L253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J243" i="13" s="1"/>
  <c r="I97" i="13"/>
  <c r="I251" i="13" s="1"/>
  <c r="I243" i="13" s="1"/>
  <c r="H97" i="13"/>
  <c r="H251" i="13" s="1"/>
  <c r="H243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G233" i="13" s="1"/>
  <c r="F53" i="13"/>
  <c r="F241" i="13" s="1"/>
  <c r="F233" i="13" s="1"/>
  <c r="E53" i="13"/>
  <c r="E241" i="13" s="1"/>
  <c r="E233" i="13" s="1"/>
  <c r="D53" i="13"/>
  <c r="D241" i="13" s="1"/>
  <c r="D233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X78" i="12"/>
  <c r="X107" i="4" s="1"/>
  <c r="W78" i="12"/>
  <c r="W107" i="4" s="1"/>
  <c r="V78" i="12"/>
  <c r="V107" i="4" s="1"/>
  <c r="U78" i="12"/>
  <c r="U107" i="4" s="1"/>
  <c r="S78" i="12"/>
  <c r="S107" i="4" s="1"/>
  <c r="R78" i="12"/>
  <c r="R107" i="4" s="1"/>
  <c r="N78" i="12"/>
  <c r="N107" i="4" s="1"/>
  <c r="M78" i="12"/>
  <c r="M107" i="4" s="1"/>
  <c r="L78" i="12"/>
  <c r="L107" i="4" s="1"/>
  <c r="K78" i="12"/>
  <c r="K107" i="4" s="1"/>
  <c r="J78" i="12"/>
  <c r="I78" i="12"/>
  <c r="H78" i="12"/>
  <c r="G78" i="12"/>
  <c r="G107" i="4" s="1"/>
  <c r="F78" i="12"/>
  <c r="F107" i="4" s="1"/>
  <c r="Y77" i="12"/>
  <c r="X77" i="12"/>
  <c r="W77" i="12"/>
  <c r="V77" i="12"/>
  <c r="U77" i="12"/>
  <c r="T77" i="12"/>
  <c r="T106" i="4" s="1"/>
  <c r="S77" i="12"/>
  <c r="S106" i="4" s="1"/>
  <c r="R77" i="12"/>
  <c r="R106" i="4" s="1"/>
  <c r="Q77" i="12"/>
  <c r="Q106" i="4" s="1"/>
  <c r="P77" i="12"/>
  <c r="O77" i="12"/>
  <c r="N77" i="12"/>
  <c r="M77" i="12"/>
  <c r="M106" i="4" s="1"/>
  <c r="L77" i="12"/>
  <c r="L106" i="4" s="1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B106" i="4" s="1"/>
  <c r="Y76" i="12"/>
  <c r="Y75" i="12" s="1"/>
  <c r="X76" i="12"/>
  <c r="X75" i="12" s="1"/>
  <c r="V76" i="12"/>
  <c r="V75" i="12" s="1"/>
  <c r="L76" i="12"/>
  <c r="L105" i="4" s="1"/>
  <c r="J76" i="12"/>
  <c r="J105" i="4" s="1"/>
  <c r="F76" i="12"/>
  <c r="F75" i="12" s="1"/>
  <c r="F104" i="4" s="1"/>
  <c r="D76" i="12"/>
  <c r="D75" i="12" s="1"/>
  <c r="D104" i="4" s="1"/>
  <c r="B76" i="12"/>
  <c r="B105" i="4" s="1"/>
  <c r="Y74" i="12"/>
  <c r="Y103" i="4" s="1"/>
  <c r="X74" i="12"/>
  <c r="W74" i="12"/>
  <c r="W103" i="4" s="1"/>
  <c r="V74" i="12"/>
  <c r="V103" i="4" s="1"/>
  <c r="U74" i="12"/>
  <c r="T74" i="12"/>
  <c r="S74" i="12"/>
  <c r="R74" i="12"/>
  <c r="Q74" i="12"/>
  <c r="P74" i="12"/>
  <c r="O74" i="12"/>
  <c r="N74" i="12"/>
  <c r="M74" i="12"/>
  <c r="L74" i="12"/>
  <c r="K74" i="12"/>
  <c r="K103" i="4" s="1"/>
  <c r="J74" i="12"/>
  <c r="J103" i="4" s="1"/>
  <c r="I74" i="12"/>
  <c r="H74" i="12"/>
  <c r="G74" i="12"/>
  <c r="G103" i="4" s="1"/>
  <c r="F74" i="12"/>
  <c r="E74" i="12"/>
  <c r="D74" i="12"/>
  <c r="C74" i="12"/>
  <c r="B74" i="12"/>
  <c r="Y72" i="12"/>
  <c r="X72" i="12"/>
  <c r="W72" i="12"/>
  <c r="V72" i="12"/>
  <c r="U72" i="12"/>
  <c r="U40" i="7" s="1"/>
  <c r="T72" i="12"/>
  <c r="T40" i="7" s="1"/>
  <c r="S72" i="12"/>
  <c r="S40" i="7" s="1"/>
  <c r="R72" i="12"/>
  <c r="R40" i="7" s="1"/>
  <c r="Q72" i="12"/>
  <c r="P72" i="12"/>
  <c r="O72" i="12"/>
  <c r="N72" i="12"/>
  <c r="M72" i="12"/>
  <c r="L72" i="12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X71" i="12"/>
  <c r="X70" i="12" s="1"/>
  <c r="V71" i="12"/>
  <c r="V70" i="12"/>
  <c r="Y68" i="12"/>
  <c r="X68" i="12"/>
  <c r="X101" i="12" s="1"/>
  <c r="X162" i="4" s="1"/>
  <c r="W68" i="12"/>
  <c r="V68" i="12"/>
  <c r="U68" i="12"/>
  <c r="T68" i="12"/>
  <c r="S68" i="12"/>
  <c r="S101" i="12" s="1"/>
  <c r="R68" i="12"/>
  <c r="R101" i="12" s="1"/>
  <c r="R162" i="4" s="1"/>
  <c r="Q68" i="12"/>
  <c r="P68" i="12"/>
  <c r="O68" i="12"/>
  <c r="N68" i="12"/>
  <c r="M68" i="12"/>
  <c r="L68" i="12"/>
  <c r="K68" i="12"/>
  <c r="K101" i="12" s="1"/>
  <c r="K162" i="4" s="1"/>
  <c r="J68" i="12"/>
  <c r="J101" i="12" s="1"/>
  <c r="J162" i="4" s="1"/>
  <c r="I68" i="12"/>
  <c r="H68" i="12"/>
  <c r="G68" i="12"/>
  <c r="G60" i="4" s="1"/>
  <c r="F68" i="12"/>
  <c r="F60" i="4" s="1"/>
  <c r="E68" i="12"/>
  <c r="E60" i="4" s="1"/>
  <c r="D68" i="12"/>
  <c r="D60" i="4" s="1"/>
  <c r="C68" i="12"/>
  <c r="B68" i="12"/>
  <c r="Y67" i="12"/>
  <c r="Y59" i="4" s="1"/>
  <c r="X67" i="12"/>
  <c r="X59" i="4" s="1"/>
  <c r="W67" i="12"/>
  <c r="W59" i="4" s="1"/>
  <c r="V67" i="12"/>
  <c r="V59" i="4" s="1"/>
  <c r="U67" i="12"/>
  <c r="U100" i="12" s="1"/>
  <c r="U161" i="4" s="1"/>
  <c r="T67" i="12"/>
  <c r="T100" i="12" s="1"/>
  <c r="T161" i="4" s="1"/>
  <c r="S67" i="12"/>
  <c r="R67" i="12"/>
  <c r="Q67" i="12"/>
  <c r="P67" i="12"/>
  <c r="P100" i="12" s="1"/>
  <c r="P161" i="4" s="1"/>
  <c r="O67" i="12"/>
  <c r="O100" i="12" s="1"/>
  <c r="O161" i="4" s="1"/>
  <c r="N67" i="12"/>
  <c r="N100" i="12" s="1"/>
  <c r="N161" i="4" s="1"/>
  <c r="M67" i="12"/>
  <c r="L67" i="12"/>
  <c r="L100" i="12" s="1"/>
  <c r="L161" i="4" s="1"/>
  <c r="K67" i="12"/>
  <c r="K100" i="12" s="1"/>
  <c r="K161" i="4" s="1"/>
  <c r="J67" i="12"/>
  <c r="I67" i="12"/>
  <c r="H67" i="12"/>
  <c r="G67" i="12"/>
  <c r="G100" i="12" s="1"/>
  <c r="G161" i="4" s="1"/>
  <c r="F67" i="12"/>
  <c r="F100" i="12" s="1"/>
  <c r="F161" i="4" s="1"/>
  <c r="E67" i="12"/>
  <c r="D67" i="12"/>
  <c r="C67" i="12"/>
  <c r="B67" i="12"/>
  <c r="B59" i="4" s="1"/>
  <c r="Y66" i="12"/>
  <c r="Y58" i="4" s="1"/>
  <c r="X66" i="12"/>
  <c r="X58" i="4" s="1"/>
  <c r="W66" i="12"/>
  <c r="V66" i="12"/>
  <c r="U66" i="12"/>
  <c r="T66" i="12"/>
  <c r="S66" i="12"/>
  <c r="R66" i="12"/>
  <c r="R58" i="4" s="1"/>
  <c r="Q66" i="12"/>
  <c r="P66" i="12"/>
  <c r="O66" i="12"/>
  <c r="O65" i="12" s="1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Y65" i="12"/>
  <c r="X65" i="12"/>
  <c r="X57" i="4" s="1"/>
  <c r="W65" i="12"/>
  <c r="W63" i="12" s="1"/>
  <c r="W55" i="4" s="1"/>
  <c r="V65" i="12"/>
  <c r="V57" i="4" s="1"/>
  <c r="M65" i="12"/>
  <c r="L65" i="12"/>
  <c r="K65" i="12"/>
  <c r="J65" i="12"/>
  <c r="H65" i="12"/>
  <c r="E65" i="12"/>
  <c r="Y64" i="12"/>
  <c r="Y97" i="12" s="1"/>
  <c r="Y158" i="4" s="1"/>
  <c r="X64" i="12"/>
  <c r="W64" i="12"/>
  <c r="V64" i="12"/>
  <c r="U64" i="12"/>
  <c r="U97" i="12" s="1"/>
  <c r="T64" i="12"/>
  <c r="T97" i="12" s="1"/>
  <c r="S64" i="12"/>
  <c r="S97" i="12" s="1"/>
  <c r="R64" i="12"/>
  <c r="Q64" i="12"/>
  <c r="P64" i="12"/>
  <c r="O64" i="12"/>
  <c r="O97" i="12" s="1"/>
  <c r="O158" i="4" s="1"/>
  <c r="N64" i="12"/>
  <c r="N97" i="12" s="1"/>
  <c r="N158" i="4" s="1"/>
  <c r="M64" i="12"/>
  <c r="L64" i="12"/>
  <c r="K64" i="12"/>
  <c r="J64" i="12"/>
  <c r="I64" i="12"/>
  <c r="I97" i="12" s="1"/>
  <c r="I158" i="4" s="1"/>
  <c r="H64" i="12"/>
  <c r="G64" i="12"/>
  <c r="F64" i="12"/>
  <c r="E64" i="12"/>
  <c r="E63" i="12" s="1"/>
  <c r="D64" i="12"/>
  <c r="C64" i="12"/>
  <c r="B6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W37" i="12" s="1"/>
  <c r="V39" i="12"/>
  <c r="U39" i="12"/>
  <c r="T39" i="12"/>
  <c r="S39" i="12"/>
  <c r="R39" i="12"/>
  <c r="Q39" i="12"/>
  <c r="P39" i="12"/>
  <c r="O39" i="12"/>
  <c r="N39" i="12"/>
  <c r="M39" i="12"/>
  <c r="M37" i="12" s="1"/>
  <c r="L39" i="12"/>
  <c r="L37" i="12" s="1"/>
  <c r="K39" i="12"/>
  <c r="K37" i="12" s="1"/>
  <c r="J39" i="12"/>
  <c r="J37" i="12" s="1"/>
  <c r="I39" i="12"/>
  <c r="H39" i="12"/>
  <c r="G39" i="12"/>
  <c r="F39" i="12"/>
  <c r="E39" i="12"/>
  <c r="D39" i="12"/>
  <c r="C39" i="12"/>
  <c r="B39" i="12"/>
  <c r="Y38" i="12"/>
  <c r="X38" i="12"/>
  <c r="W38" i="12"/>
  <c r="V38" i="12"/>
  <c r="U38" i="12"/>
  <c r="T38" i="12"/>
  <c r="S38" i="12"/>
  <c r="S37" i="12" s="1"/>
  <c r="R38" i="12"/>
  <c r="R37" i="12" s="1"/>
  <c r="Q38" i="12"/>
  <c r="P38" i="12"/>
  <c r="O38" i="12"/>
  <c r="N38" i="12"/>
  <c r="M38" i="12"/>
  <c r="L38" i="12"/>
  <c r="K38" i="12"/>
  <c r="J38" i="12"/>
  <c r="I38" i="12"/>
  <c r="I37" i="12" s="1"/>
  <c r="H38" i="12"/>
  <c r="H37" i="12" s="1"/>
  <c r="G38" i="12"/>
  <c r="G37" i="12" s="1"/>
  <c r="F38" i="12"/>
  <c r="F37" i="12" s="1"/>
  <c r="E38" i="12"/>
  <c r="D38" i="12"/>
  <c r="C38" i="12"/>
  <c r="B38" i="12"/>
  <c r="Y37" i="12"/>
  <c r="X37" i="12"/>
  <c r="V37" i="12"/>
  <c r="U37" i="12"/>
  <c r="T37" i="12"/>
  <c r="Q37" i="12"/>
  <c r="P37" i="12"/>
  <c r="O37" i="12"/>
  <c r="N37" i="12"/>
  <c r="E37" i="12"/>
  <c r="D37" i="12"/>
  <c r="C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T31" i="12" s="1"/>
  <c r="S33" i="12"/>
  <c r="R33" i="12"/>
  <c r="R31" i="12" s="1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Y31" i="12" s="1"/>
  <c r="X32" i="12"/>
  <c r="W32" i="12"/>
  <c r="V32" i="12"/>
  <c r="U32" i="12"/>
  <c r="U31" i="12" s="1"/>
  <c r="T32" i="12"/>
  <c r="S32" i="12"/>
  <c r="R32" i="12"/>
  <c r="Q32" i="12"/>
  <c r="P32" i="12"/>
  <c r="O32" i="12"/>
  <c r="O31" i="12" s="1"/>
  <c r="N32" i="12"/>
  <c r="M32" i="12"/>
  <c r="M31" i="12" s="1"/>
  <c r="L32" i="12"/>
  <c r="L31" i="12" s="1"/>
  <c r="K32" i="12"/>
  <c r="J32" i="12"/>
  <c r="I32" i="12"/>
  <c r="I31" i="12" s="1"/>
  <c r="H32" i="12"/>
  <c r="H31" i="12" s="1"/>
  <c r="G32" i="12"/>
  <c r="G31" i="12" s="1"/>
  <c r="F32" i="12"/>
  <c r="E32" i="12"/>
  <c r="E31" i="12" s="1"/>
  <c r="D32" i="12"/>
  <c r="D31" i="12" s="1"/>
  <c r="C32" i="12"/>
  <c r="C31" i="12" s="1"/>
  <c r="X31" i="12"/>
  <c r="W31" i="12"/>
  <c r="P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X5" i="12"/>
  <c r="X3" i="12" s="1"/>
  <c r="W5" i="12"/>
  <c r="W82" i="12" s="1"/>
  <c r="V5" i="12"/>
  <c r="V82" i="12" s="1"/>
  <c r="U5" i="12"/>
  <c r="U82" i="12" s="1"/>
  <c r="T5" i="12"/>
  <c r="T3" i="12" s="1"/>
  <c r="S5" i="12"/>
  <c r="S82" i="12" s="1"/>
  <c r="R5" i="12"/>
  <c r="R3" i="12" s="1"/>
  <c r="Q5" i="12"/>
  <c r="Q82" i="12" s="1"/>
  <c r="P5" i="12"/>
  <c r="P3" i="12" s="1"/>
  <c r="O5" i="12"/>
  <c r="N5" i="12"/>
  <c r="N82" i="12" s="1"/>
  <c r="M5" i="12"/>
  <c r="M82" i="12" s="1"/>
  <c r="L5" i="12"/>
  <c r="L3" i="12" s="1"/>
  <c r="K5" i="12"/>
  <c r="K82" i="12" s="1"/>
  <c r="J5" i="12"/>
  <c r="J3" i="12" s="1"/>
  <c r="I5" i="12"/>
  <c r="I82" i="12" s="1"/>
  <c r="H5" i="12"/>
  <c r="H3" i="12" s="1"/>
  <c r="G5" i="12"/>
  <c r="G82" i="12" s="1"/>
  <c r="F5" i="12"/>
  <c r="F82" i="12" s="1"/>
  <c r="E5" i="12"/>
  <c r="D5" i="12"/>
  <c r="D3" i="12" s="1"/>
  <c r="C5" i="12"/>
  <c r="B5" i="12"/>
  <c r="B3" i="12" s="1"/>
  <c r="Y3" i="12"/>
  <c r="W3" i="12"/>
  <c r="W5" i="4" s="1"/>
  <c r="U3" i="12"/>
  <c r="U5" i="4" s="1"/>
  <c r="S3" i="12"/>
  <c r="S5" i="4" s="1"/>
  <c r="O3" i="12"/>
  <c r="M3" i="12"/>
  <c r="I3" i="12"/>
  <c r="G3" i="12"/>
  <c r="E3" i="12"/>
  <c r="C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R113" i="11"/>
  <c r="N113" i="11"/>
  <c r="N112" i="11"/>
  <c r="N111" i="11"/>
  <c r="B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N109" i="11"/>
  <c r="B109" i="11"/>
  <c r="R108" i="11"/>
  <c r="B107" i="11"/>
  <c r="V106" i="11"/>
  <c r="N106" i="11"/>
  <c r="N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54" i="11" s="1"/>
  <c r="Y56" i="8" s="1"/>
  <c r="Y101" i="4" s="1"/>
  <c r="X79" i="11"/>
  <c r="W79" i="11"/>
  <c r="W54" i="11" s="1"/>
  <c r="W56" i="8" s="1"/>
  <c r="V79" i="11"/>
  <c r="U79" i="11"/>
  <c r="T79" i="11"/>
  <c r="S79" i="11"/>
  <c r="R79" i="11"/>
  <c r="Q79" i="11"/>
  <c r="Q54" i="11" s="1"/>
  <c r="Q56" i="8" s="1"/>
  <c r="Q101" i="4" s="1"/>
  <c r="P79" i="11"/>
  <c r="O79" i="11"/>
  <c r="O54" i="11" s="1"/>
  <c r="N79" i="11"/>
  <c r="N54" i="11" s="1"/>
  <c r="M79" i="11"/>
  <c r="M54" i="11" s="1"/>
  <c r="M56" i="8" s="1"/>
  <c r="M101" i="4" s="1"/>
  <c r="L79" i="11"/>
  <c r="K79" i="11"/>
  <c r="K54" i="11" s="1"/>
  <c r="K56" i="8" s="1"/>
  <c r="K101" i="4" s="1"/>
  <c r="J79" i="11"/>
  <c r="J54" i="11" s="1"/>
  <c r="J56" i="8" s="1"/>
  <c r="J101" i="4" s="1"/>
  <c r="I79" i="11"/>
  <c r="I54" i="11" s="1"/>
  <c r="I56" i="8" s="1"/>
  <c r="I101" i="4" s="1"/>
  <c r="H79" i="11"/>
  <c r="G79" i="11"/>
  <c r="G54" i="11" s="1"/>
  <c r="G56" i="8" s="1"/>
  <c r="F79" i="11"/>
  <c r="E79" i="11"/>
  <c r="D79" i="11"/>
  <c r="C79" i="11"/>
  <c r="B79" i="11"/>
  <c r="V54" i="11"/>
  <c r="V56" i="8" s="1"/>
  <c r="V101" i="4" s="1"/>
  <c r="U54" i="11"/>
  <c r="U56" i="8" s="1"/>
  <c r="S54" i="11"/>
  <c r="S56" i="8" s="1"/>
  <c r="S101" i="4" s="1"/>
  <c r="R54" i="11"/>
  <c r="R56" i="8" s="1"/>
  <c r="R101" i="4" s="1"/>
  <c r="F54" i="11"/>
  <c r="E54" i="11"/>
  <c r="C54" i="11"/>
  <c r="B54" i="11"/>
  <c r="B56" i="8" s="1"/>
  <c r="B101" i="4" s="1"/>
  <c r="Y35" i="11"/>
  <c r="Y5" i="11" s="1"/>
  <c r="X35" i="11"/>
  <c r="X5" i="11" s="1"/>
  <c r="X55" i="8" s="1"/>
  <c r="X100" i="4" s="1"/>
  <c r="W35" i="11"/>
  <c r="W5" i="11" s="1"/>
  <c r="V35" i="11"/>
  <c r="V111" i="11" s="1"/>
  <c r="U35" i="11"/>
  <c r="U5" i="11" s="1"/>
  <c r="T35" i="11"/>
  <c r="S35" i="11"/>
  <c r="R35" i="11"/>
  <c r="Q35" i="11"/>
  <c r="P35" i="11"/>
  <c r="O35" i="11"/>
  <c r="N35" i="11"/>
  <c r="M35" i="11"/>
  <c r="M5" i="11" s="1"/>
  <c r="L35" i="11"/>
  <c r="L5" i="11" s="1"/>
  <c r="L55" i="8" s="1"/>
  <c r="L100" i="4" s="1"/>
  <c r="K35" i="11"/>
  <c r="K5" i="11" s="1"/>
  <c r="J35" i="11"/>
  <c r="J5" i="11" s="1"/>
  <c r="I35" i="11"/>
  <c r="H35" i="11"/>
  <c r="G35" i="11"/>
  <c r="F35" i="11"/>
  <c r="E35" i="11"/>
  <c r="E5" i="11" s="1"/>
  <c r="D35" i="11"/>
  <c r="C35" i="11"/>
  <c r="B35" i="11"/>
  <c r="V5" i="11"/>
  <c r="V136" i="11" s="1"/>
  <c r="T5" i="11"/>
  <c r="S5" i="11"/>
  <c r="S52" i="8" s="1"/>
  <c r="S51" i="8" s="1"/>
  <c r="R5" i="11"/>
  <c r="R136" i="11" s="1"/>
  <c r="Q5" i="11"/>
  <c r="Q52" i="8" s="1"/>
  <c r="Q51" i="8" s="1"/>
  <c r="P5" i="11"/>
  <c r="O5" i="11"/>
  <c r="N5" i="11"/>
  <c r="N136" i="11" s="1"/>
  <c r="I5" i="11"/>
  <c r="I52" i="8" s="1"/>
  <c r="I51" i="8" s="1"/>
  <c r="H5" i="11"/>
  <c r="H55" i="8" s="1"/>
  <c r="H100" i="4" s="1"/>
  <c r="G5" i="11"/>
  <c r="F5" i="11"/>
  <c r="F136" i="11" s="1"/>
  <c r="D5" i="11"/>
  <c r="C5" i="11"/>
  <c r="C52" i="8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U117" i="10" s="1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Q117" i="10" s="1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D117" i="10" s="1"/>
  <c r="C120" i="10"/>
  <c r="C117" i="10" s="1"/>
  <c r="B120" i="10"/>
  <c r="B117" i="10" s="1"/>
  <c r="Y119" i="10"/>
  <c r="X119" i="10"/>
  <c r="W119" i="10"/>
  <c r="V119" i="10"/>
  <c r="U119" i="10"/>
  <c r="T119" i="10"/>
  <c r="S119" i="10"/>
  <c r="R119" i="10"/>
  <c r="Q119" i="10"/>
  <c r="P119" i="10"/>
  <c r="P117" i="10" s="1"/>
  <c r="O119" i="10"/>
  <c r="O117" i="10" s="1"/>
  <c r="N119" i="10"/>
  <c r="N117" i="10" s="1"/>
  <c r="M119" i="10"/>
  <c r="M117" i="10" s="1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Y117" i="10" s="1"/>
  <c r="X118" i="10"/>
  <c r="X117" i="10" s="1"/>
  <c r="W118" i="10"/>
  <c r="W117" i="10" s="1"/>
  <c r="V118" i="10"/>
  <c r="V117" i="10" s="1"/>
  <c r="U118" i="10"/>
  <c r="T118" i="10"/>
  <c r="S118" i="10"/>
  <c r="R118" i="10"/>
  <c r="Q118" i="10"/>
  <c r="P118" i="10"/>
  <c r="O118" i="10"/>
  <c r="N118" i="10"/>
  <c r="M118" i="10"/>
  <c r="L118" i="10"/>
  <c r="L117" i="10" s="1"/>
  <c r="K118" i="10"/>
  <c r="K117" i="10" s="1"/>
  <c r="J118" i="10"/>
  <c r="J117" i="10" s="1"/>
  <c r="I118" i="10"/>
  <c r="I117" i="10" s="1"/>
  <c r="H118" i="10"/>
  <c r="H117" i="10" s="1"/>
  <c r="G118" i="10"/>
  <c r="G117" i="10" s="1"/>
  <c r="F118" i="10"/>
  <c r="F117" i="10" s="1"/>
  <c r="E118" i="10"/>
  <c r="E117" i="10" s="1"/>
  <c r="D118" i="10"/>
  <c r="C118" i="10"/>
  <c r="B118" i="10"/>
  <c r="T117" i="10"/>
  <c r="S117" i="10"/>
  <c r="R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T100" i="10" s="1"/>
  <c r="S107" i="10"/>
  <c r="S100" i="10" s="1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U100" i="10" s="1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Q100" i="10" s="1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D100" i="10" s="1"/>
  <c r="C103" i="10"/>
  <c r="C100" i="10" s="1"/>
  <c r="B103" i="10"/>
  <c r="B100" i="10" s="1"/>
  <c r="Y102" i="10"/>
  <c r="X102" i="10"/>
  <c r="W102" i="10"/>
  <c r="V102" i="10"/>
  <c r="U102" i="10"/>
  <c r="T102" i="10"/>
  <c r="S102" i="10"/>
  <c r="R102" i="10"/>
  <c r="Q102" i="10"/>
  <c r="P102" i="10"/>
  <c r="P100" i="10" s="1"/>
  <c r="O102" i="10"/>
  <c r="O100" i="10" s="1"/>
  <c r="N102" i="10"/>
  <c r="N100" i="10" s="1"/>
  <c r="M102" i="10"/>
  <c r="M100" i="10" s="1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X100" i="10" s="1"/>
  <c r="W101" i="10"/>
  <c r="W100" i="10" s="1"/>
  <c r="V101" i="10"/>
  <c r="V100" i="10" s="1"/>
  <c r="U101" i="10"/>
  <c r="T101" i="10"/>
  <c r="S101" i="10"/>
  <c r="R101" i="10"/>
  <c r="Q101" i="10"/>
  <c r="P101" i="10"/>
  <c r="O101" i="10"/>
  <c r="N101" i="10"/>
  <c r="M101" i="10"/>
  <c r="L101" i="10"/>
  <c r="L100" i="10" s="1"/>
  <c r="K101" i="10"/>
  <c r="K100" i="10" s="1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E100" i="10" s="1"/>
  <c r="D101" i="10"/>
  <c r="C101" i="10"/>
  <c r="B101" i="10"/>
  <c r="R100" i="10"/>
  <c r="Y79" i="10"/>
  <c r="Y156" i="10" s="1"/>
  <c r="X79" i="10"/>
  <c r="W79" i="10"/>
  <c r="W128" i="10" s="1"/>
  <c r="V79" i="10"/>
  <c r="U79" i="10"/>
  <c r="U128" i="10" s="1"/>
  <c r="T79" i="10"/>
  <c r="T128" i="10" s="1"/>
  <c r="S79" i="10"/>
  <c r="S128" i="10" s="1"/>
  <c r="R79" i="10"/>
  <c r="R128" i="10" s="1"/>
  <c r="Q79" i="10"/>
  <c r="Q128" i="10" s="1"/>
  <c r="P79" i="10"/>
  <c r="P128" i="10" s="1"/>
  <c r="O79" i="10"/>
  <c r="O128" i="10" s="1"/>
  <c r="N79" i="10"/>
  <c r="N156" i="10" s="1"/>
  <c r="M79" i="10"/>
  <c r="M128" i="10" s="1"/>
  <c r="L79" i="10"/>
  <c r="L128" i="10" s="1"/>
  <c r="K79" i="10"/>
  <c r="K128" i="10" s="1"/>
  <c r="J79" i="10"/>
  <c r="J156" i="10" s="1"/>
  <c r="I79" i="10"/>
  <c r="I156" i="10" s="1"/>
  <c r="H79" i="10"/>
  <c r="H156" i="10" s="1"/>
  <c r="G79" i="10"/>
  <c r="G128" i="10" s="1"/>
  <c r="F79" i="10"/>
  <c r="E79" i="10"/>
  <c r="E128" i="10" s="1"/>
  <c r="D79" i="10"/>
  <c r="C79" i="10"/>
  <c r="C128" i="10" s="1"/>
  <c r="B79" i="10"/>
  <c r="Y35" i="10"/>
  <c r="X35" i="10"/>
  <c r="X145" i="10" s="1"/>
  <c r="W35" i="10"/>
  <c r="W111" i="10" s="1"/>
  <c r="V35" i="10"/>
  <c r="U35" i="10"/>
  <c r="U111" i="10" s="1"/>
  <c r="T35" i="10"/>
  <c r="T111" i="10" s="1"/>
  <c r="S35" i="10"/>
  <c r="S111" i="10" s="1"/>
  <c r="R35" i="10"/>
  <c r="R111" i="10" s="1"/>
  <c r="Q35" i="10"/>
  <c r="P35" i="10"/>
  <c r="O35" i="10"/>
  <c r="O111" i="10" s="1"/>
  <c r="N35" i="10"/>
  <c r="M35" i="10"/>
  <c r="M111" i="10" s="1"/>
  <c r="L35" i="10"/>
  <c r="L111" i="10" s="1"/>
  <c r="K35" i="10"/>
  <c r="K111" i="10" s="1"/>
  <c r="J35" i="10"/>
  <c r="J111" i="10" s="1"/>
  <c r="I35" i="10"/>
  <c r="I111" i="10" s="1"/>
  <c r="H35" i="10"/>
  <c r="H111" i="10" s="1"/>
  <c r="G35" i="10"/>
  <c r="G111" i="10" s="1"/>
  <c r="F35" i="10"/>
  <c r="F145" i="10" s="1"/>
  <c r="E35" i="10"/>
  <c r="E111" i="10" s="1"/>
  <c r="D35" i="10"/>
  <c r="D111" i="10" s="1"/>
  <c r="C35" i="10"/>
  <c r="C111" i="10" s="1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D117" i="9" s="1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V117" i="9" s="1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R117" i="9" s="1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C117" i="9" s="1"/>
  <c r="B121" i="9"/>
  <c r="Y120" i="9"/>
  <c r="X120" i="9"/>
  <c r="W120" i="9"/>
  <c r="V120" i="9"/>
  <c r="U120" i="9"/>
  <c r="T120" i="9"/>
  <c r="S120" i="9"/>
  <c r="R120" i="9"/>
  <c r="Q120" i="9"/>
  <c r="P120" i="9"/>
  <c r="P117" i="9" s="1"/>
  <c r="O120" i="9"/>
  <c r="N120" i="9"/>
  <c r="N117" i="9" s="1"/>
  <c r="M120" i="9"/>
  <c r="M117" i="9" s="1"/>
  <c r="L120" i="9"/>
  <c r="K120" i="9"/>
  <c r="J120" i="9"/>
  <c r="I120" i="9"/>
  <c r="H120" i="9"/>
  <c r="G120" i="9"/>
  <c r="F120" i="9"/>
  <c r="E120" i="9"/>
  <c r="D120" i="9"/>
  <c r="C120" i="9"/>
  <c r="B120" i="9"/>
  <c r="Y119" i="9"/>
  <c r="Y117" i="9" s="1"/>
  <c r="X119" i="9"/>
  <c r="X117" i="9" s="1"/>
  <c r="W119" i="9"/>
  <c r="W117" i="9" s="1"/>
  <c r="V119" i="9"/>
  <c r="U119" i="9"/>
  <c r="T119" i="9"/>
  <c r="S119" i="9"/>
  <c r="R119" i="9"/>
  <c r="Q119" i="9"/>
  <c r="P119" i="9"/>
  <c r="O119" i="9"/>
  <c r="N119" i="9"/>
  <c r="M119" i="9"/>
  <c r="L119" i="9"/>
  <c r="L117" i="9" s="1"/>
  <c r="K119" i="9"/>
  <c r="J119" i="9"/>
  <c r="J117" i="9" s="1"/>
  <c r="I119" i="9"/>
  <c r="H119" i="9"/>
  <c r="G119" i="9"/>
  <c r="F119" i="9"/>
  <c r="E119" i="9"/>
  <c r="D119" i="9"/>
  <c r="C119" i="9"/>
  <c r="B119" i="9"/>
  <c r="Y118" i="9"/>
  <c r="X118" i="9"/>
  <c r="W118" i="9"/>
  <c r="V118" i="9"/>
  <c r="U118" i="9"/>
  <c r="U117" i="9" s="1"/>
  <c r="T118" i="9"/>
  <c r="T117" i="9" s="1"/>
  <c r="S118" i="9"/>
  <c r="S117" i="9" s="1"/>
  <c r="R118" i="9"/>
  <c r="Q118" i="9"/>
  <c r="Q117" i="9" s="1"/>
  <c r="P118" i="9"/>
  <c r="O118" i="9"/>
  <c r="N118" i="9"/>
  <c r="M118" i="9"/>
  <c r="L118" i="9"/>
  <c r="K118" i="9"/>
  <c r="K117" i="9" s="1"/>
  <c r="J118" i="9"/>
  <c r="I118" i="9"/>
  <c r="I117" i="9" s="1"/>
  <c r="H118" i="9"/>
  <c r="H117" i="9" s="1"/>
  <c r="G118" i="9"/>
  <c r="G117" i="9" s="1"/>
  <c r="F118" i="9"/>
  <c r="F117" i="9" s="1"/>
  <c r="E118" i="9"/>
  <c r="E117" i="9" s="1"/>
  <c r="D118" i="9"/>
  <c r="C118" i="9"/>
  <c r="B118" i="9"/>
  <c r="O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G100" i="9" s="1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D100" i="9" s="1"/>
  <c r="C112" i="9"/>
  <c r="B112" i="9"/>
  <c r="V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X100" i="9" s="1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I100" i="9" s="1"/>
  <c r="H104" i="9"/>
  <c r="G104" i="9"/>
  <c r="F104" i="9"/>
  <c r="E104" i="9"/>
  <c r="D104" i="9"/>
  <c r="C104" i="9"/>
  <c r="B104" i="9"/>
  <c r="Y103" i="9"/>
  <c r="X103" i="9"/>
  <c r="W103" i="9"/>
  <c r="V103" i="9"/>
  <c r="V100" i="9" s="1"/>
  <c r="U103" i="9"/>
  <c r="T103" i="9"/>
  <c r="T100" i="9" s="1"/>
  <c r="S103" i="9"/>
  <c r="S100" i="9" s="1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E100" i="9" s="1"/>
  <c r="D103" i="9"/>
  <c r="C103" i="9"/>
  <c r="B103" i="9"/>
  <c r="Y102" i="9"/>
  <c r="X102" i="9"/>
  <c r="W102" i="9"/>
  <c r="V102" i="9"/>
  <c r="U102" i="9"/>
  <c r="T102" i="9"/>
  <c r="S102" i="9"/>
  <c r="R102" i="9"/>
  <c r="R100" i="9" s="1"/>
  <c r="Q102" i="9"/>
  <c r="P102" i="9"/>
  <c r="P100" i="9" s="1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C100" i="9" s="1"/>
  <c r="B102" i="9"/>
  <c r="B100" i="9" s="1"/>
  <c r="Y101" i="9"/>
  <c r="Y100" i="9" s="1"/>
  <c r="X101" i="9"/>
  <c r="W101" i="9"/>
  <c r="W100" i="9" s="1"/>
  <c r="V101" i="9"/>
  <c r="U101" i="9"/>
  <c r="T101" i="9"/>
  <c r="S101" i="9"/>
  <c r="R101" i="9"/>
  <c r="Q101" i="9"/>
  <c r="Q100" i="9" s="1"/>
  <c r="P101" i="9"/>
  <c r="O101" i="9"/>
  <c r="O100" i="9" s="1"/>
  <c r="N101" i="9"/>
  <c r="N100" i="9" s="1"/>
  <c r="M101" i="9"/>
  <c r="M100" i="9" s="1"/>
  <c r="L101" i="9"/>
  <c r="L100" i="9" s="1"/>
  <c r="K101" i="9"/>
  <c r="K100" i="9" s="1"/>
  <c r="J101" i="9"/>
  <c r="I101" i="9"/>
  <c r="H101" i="9"/>
  <c r="G101" i="9"/>
  <c r="F101" i="9"/>
  <c r="F100" i="9" s="1"/>
  <c r="E101" i="9"/>
  <c r="D101" i="9"/>
  <c r="C101" i="9"/>
  <c r="B101" i="9"/>
  <c r="U100" i="9"/>
  <c r="J100" i="9"/>
  <c r="H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D147" i="9" s="1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Q62" i="8"/>
  <c r="U58" i="8"/>
  <c r="Q58" i="8"/>
  <c r="M58" i="8"/>
  <c r="I58" i="8"/>
  <c r="F56" i="8"/>
  <c r="F101" i="4" s="1"/>
  <c r="E56" i="8"/>
  <c r="E101" i="4" s="1"/>
  <c r="C56" i="8"/>
  <c r="C101" i="4" s="1"/>
  <c r="T55" i="8"/>
  <c r="T100" i="4" s="1"/>
  <c r="S55" i="8"/>
  <c r="R55" i="8"/>
  <c r="P55" i="8"/>
  <c r="P100" i="4" s="1"/>
  <c r="O55" i="8"/>
  <c r="N55" i="8"/>
  <c r="D55" i="8"/>
  <c r="D100" i="4" s="1"/>
  <c r="C55" i="8"/>
  <c r="C54" i="8" s="1"/>
  <c r="C99" i="4" s="1"/>
  <c r="Y53" i="8"/>
  <c r="Y39" i="7" s="1"/>
  <c r="X53" i="8"/>
  <c r="X39" i="7" s="1"/>
  <c r="W53" i="8"/>
  <c r="W39" i="7" s="1"/>
  <c r="V53" i="8"/>
  <c r="V39" i="7" s="1"/>
  <c r="U53" i="8"/>
  <c r="U39" i="7" s="1"/>
  <c r="T53" i="8"/>
  <c r="T39" i="7" s="1"/>
  <c r="S53" i="8"/>
  <c r="R53" i="8"/>
  <c r="R39" i="7" s="1"/>
  <c r="Q53" i="8"/>
  <c r="Q39" i="7" s="1"/>
  <c r="P53" i="8"/>
  <c r="O53" i="8"/>
  <c r="N53" i="8"/>
  <c r="M53" i="8"/>
  <c r="M39" i="7" s="1"/>
  <c r="L53" i="8"/>
  <c r="K53" i="8"/>
  <c r="J53" i="8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B53" i="8"/>
  <c r="B39" i="7" s="1"/>
  <c r="Y49" i="8"/>
  <c r="X49" i="8"/>
  <c r="X47" i="8" s="1"/>
  <c r="X52" i="4" s="1"/>
  <c r="W49" i="8"/>
  <c r="W47" i="8" s="1"/>
  <c r="V49" i="8"/>
  <c r="U49" i="8"/>
  <c r="U54" i="4" s="1"/>
  <c r="T49" i="8"/>
  <c r="S49" i="8"/>
  <c r="R49" i="8"/>
  <c r="Q49" i="8"/>
  <c r="P49" i="8"/>
  <c r="O49" i="8"/>
  <c r="N49" i="8"/>
  <c r="M49" i="8"/>
  <c r="L49" i="8"/>
  <c r="L54" i="4" s="1"/>
  <c r="K49" i="8"/>
  <c r="K54" i="4" s="1"/>
  <c r="J49" i="8"/>
  <c r="I49" i="8"/>
  <c r="H49" i="8"/>
  <c r="H54" i="4" s="1"/>
  <c r="G49" i="8"/>
  <c r="F49" i="8"/>
  <c r="F54" i="4" s="1"/>
  <c r="E49" i="8"/>
  <c r="E67" i="8" s="1"/>
  <c r="E156" i="4" s="1"/>
  <c r="D49" i="8"/>
  <c r="D54" i="4" s="1"/>
  <c r="C49" i="8"/>
  <c r="C67" i="8" s="1"/>
  <c r="C156" i="4" s="1"/>
  <c r="B49" i="8"/>
  <c r="Y48" i="8"/>
  <c r="X48" i="8"/>
  <c r="W48" i="8"/>
  <c r="V48" i="8"/>
  <c r="U48" i="8"/>
  <c r="T48" i="8"/>
  <c r="T47" i="8" s="1"/>
  <c r="T52" i="4" s="1"/>
  <c r="S48" i="8"/>
  <c r="S53" i="4" s="1"/>
  <c r="R48" i="8"/>
  <c r="R53" i="4" s="1"/>
  <c r="Q48" i="8"/>
  <c r="Q53" i="4" s="1"/>
  <c r="P48" i="8"/>
  <c r="O48" i="8"/>
  <c r="O66" i="8" s="1"/>
  <c r="O155" i="4" s="1"/>
  <c r="N48" i="8"/>
  <c r="M48" i="8"/>
  <c r="L48" i="8"/>
  <c r="K48" i="8"/>
  <c r="J48" i="8"/>
  <c r="I48" i="8"/>
  <c r="H48" i="8"/>
  <c r="H53" i="4" s="1"/>
  <c r="G48" i="8"/>
  <c r="G53" i="4" s="1"/>
  <c r="F48" i="8"/>
  <c r="E48" i="8"/>
  <c r="D48" i="8"/>
  <c r="C48" i="8"/>
  <c r="B48" i="8"/>
  <c r="V47" i="8"/>
  <c r="N47" i="8"/>
  <c r="M47" i="8"/>
  <c r="M52" i="4" s="1"/>
  <c r="B47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S20" i="8" s="1"/>
  <c r="R22" i="8"/>
  <c r="Q22" i="8"/>
  <c r="P22" i="8"/>
  <c r="O22" i="8"/>
  <c r="N22" i="8"/>
  <c r="M22" i="8"/>
  <c r="L22" i="8"/>
  <c r="K22" i="8"/>
  <c r="J22" i="8"/>
  <c r="J20" i="8" s="1"/>
  <c r="I22" i="8"/>
  <c r="H22" i="8"/>
  <c r="G22" i="8"/>
  <c r="G20" i="8" s="1"/>
  <c r="F22" i="8"/>
  <c r="E22" i="8"/>
  <c r="D22" i="8"/>
  <c r="C22" i="8"/>
  <c r="B22" i="8"/>
  <c r="Y21" i="8"/>
  <c r="X21" i="8"/>
  <c r="W21" i="8"/>
  <c r="V21" i="8"/>
  <c r="U21" i="8"/>
  <c r="T21" i="8"/>
  <c r="S21" i="8"/>
  <c r="R21" i="8"/>
  <c r="R20" i="8" s="1"/>
  <c r="Q21" i="8"/>
  <c r="Q20" i="8" s="1"/>
  <c r="P21" i="8"/>
  <c r="P20" i="8" s="1"/>
  <c r="O21" i="8"/>
  <c r="O20" i="8" s="1"/>
  <c r="N21" i="8"/>
  <c r="M21" i="8"/>
  <c r="L21" i="8"/>
  <c r="K21" i="8"/>
  <c r="J21" i="8"/>
  <c r="I21" i="8"/>
  <c r="I20" i="8" s="1"/>
  <c r="H21" i="8"/>
  <c r="H20" i="8" s="1"/>
  <c r="G21" i="8"/>
  <c r="F21" i="8"/>
  <c r="F20" i="8" s="1"/>
  <c r="E21" i="8"/>
  <c r="E20" i="8" s="1"/>
  <c r="D21" i="8"/>
  <c r="D20" i="8" s="1"/>
  <c r="C21" i="8"/>
  <c r="C20" i="8" s="1"/>
  <c r="B21" i="8"/>
  <c r="Y20" i="8"/>
  <c r="X20" i="8"/>
  <c r="W20" i="8"/>
  <c r="V20" i="8"/>
  <c r="U20" i="8"/>
  <c r="T20" i="8"/>
  <c r="N20" i="8"/>
  <c r="M20" i="8"/>
  <c r="L20" i="8"/>
  <c r="K20" i="8"/>
  <c r="B20" i="8"/>
  <c r="Y19" i="8"/>
  <c r="Y17" i="8" s="1"/>
  <c r="X19" i="8"/>
  <c r="X17" i="8" s="1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H17" i="8" s="1"/>
  <c r="G19" i="8"/>
  <c r="F19" i="8"/>
  <c r="E19" i="8"/>
  <c r="D19" i="8"/>
  <c r="C19" i="8"/>
  <c r="Y18" i="8"/>
  <c r="X18" i="8"/>
  <c r="W18" i="8"/>
  <c r="V18" i="8"/>
  <c r="U18" i="8"/>
  <c r="U17" i="8" s="1"/>
  <c r="T18" i="8"/>
  <c r="S18" i="8"/>
  <c r="S17" i="8" s="1"/>
  <c r="R18" i="8"/>
  <c r="R17" i="8" s="1"/>
  <c r="Q18" i="8"/>
  <c r="Q17" i="8" s="1"/>
  <c r="P18" i="8"/>
  <c r="O18" i="8"/>
  <c r="O17" i="8" s="1"/>
  <c r="N18" i="8"/>
  <c r="N17" i="8" s="1"/>
  <c r="M18" i="8"/>
  <c r="M17" i="8" s="1"/>
  <c r="L18" i="8"/>
  <c r="K18" i="8"/>
  <c r="K17" i="8" s="1"/>
  <c r="J18" i="8"/>
  <c r="J17" i="8" s="1"/>
  <c r="I18" i="8"/>
  <c r="I17" i="8" s="1"/>
  <c r="H18" i="8"/>
  <c r="G18" i="8"/>
  <c r="F18" i="8"/>
  <c r="F17" i="8" s="1"/>
  <c r="E18" i="8"/>
  <c r="E17" i="8" s="1"/>
  <c r="D18" i="8"/>
  <c r="C18" i="8"/>
  <c r="C17" i="8" s="1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I4" i="4" s="1"/>
  <c r="H3" i="8"/>
  <c r="G3" i="8"/>
  <c r="F3" i="8"/>
  <c r="F4" i="4" s="1"/>
  <c r="E3" i="8"/>
  <c r="D3" i="8"/>
  <c r="C3" i="8"/>
  <c r="B3" i="8"/>
  <c r="A54" i="7"/>
  <c r="A53" i="7"/>
  <c r="A47" i="7"/>
  <c r="Y42" i="7"/>
  <c r="W42" i="7"/>
  <c r="V42" i="7"/>
  <c r="U42" i="7"/>
  <c r="T42" i="7"/>
  <c r="S42" i="7"/>
  <c r="R42" i="7"/>
  <c r="Q42" i="7"/>
  <c r="P42" i="7"/>
  <c r="O42" i="7"/>
  <c r="N42" i="7"/>
  <c r="M42" i="7"/>
  <c r="H42" i="7"/>
  <c r="G42" i="7"/>
  <c r="F42" i="7"/>
  <c r="E42" i="7"/>
  <c r="D42" i="7"/>
  <c r="B42" i="7"/>
  <c r="Y41" i="7"/>
  <c r="X41" i="7"/>
  <c r="W41" i="7"/>
  <c r="V41" i="7"/>
  <c r="U41" i="7"/>
  <c r="T41" i="7"/>
  <c r="S41" i="7"/>
  <c r="R41" i="7"/>
  <c r="P41" i="7"/>
  <c r="O41" i="7"/>
  <c r="J41" i="7"/>
  <c r="I41" i="7"/>
  <c r="H41" i="7"/>
  <c r="G41" i="7"/>
  <c r="E41" i="7"/>
  <c r="Y40" i="7"/>
  <c r="X40" i="7"/>
  <c r="W40" i="7"/>
  <c r="V40" i="7"/>
  <c r="Q40" i="7"/>
  <c r="P40" i="7"/>
  <c r="O40" i="7"/>
  <c r="N40" i="7"/>
  <c r="M40" i="7"/>
  <c r="L40" i="7"/>
  <c r="S39" i="7"/>
  <c r="P39" i="7"/>
  <c r="O39" i="7"/>
  <c r="N39" i="7"/>
  <c r="L39" i="7"/>
  <c r="K39" i="7"/>
  <c r="J39" i="7"/>
  <c r="S27" i="7"/>
  <c r="R27" i="7"/>
  <c r="K27" i="7"/>
  <c r="Y27" i="7"/>
  <c r="X27" i="7"/>
  <c r="W27" i="7"/>
  <c r="V27" i="7"/>
  <c r="U27" i="7"/>
  <c r="T27" i="7"/>
  <c r="Q27" i="7"/>
  <c r="P27" i="7"/>
  <c r="O27" i="7"/>
  <c r="N27" i="7"/>
  <c r="M27" i="7"/>
  <c r="L27" i="7"/>
  <c r="J27" i="7"/>
  <c r="I27" i="7"/>
  <c r="H27" i="7"/>
  <c r="G27" i="7"/>
  <c r="F27" i="7"/>
  <c r="E27" i="7"/>
  <c r="D27" i="7"/>
  <c r="C27" i="7"/>
  <c r="B27" i="7"/>
  <c r="W16" i="7"/>
  <c r="J16" i="7"/>
  <c r="H16" i="7"/>
  <c r="C16" i="7"/>
  <c r="B16" i="7"/>
  <c r="Y16" i="7"/>
  <c r="X16" i="7"/>
  <c r="V16" i="7"/>
  <c r="U16" i="7"/>
  <c r="T16" i="7"/>
  <c r="S16" i="7"/>
  <c r="I16" i="7"/>
  <c r="G16" i="7"/>
  <c r="F16" i="7"/>
  <c r="E16" i="7"/>
  <c r="D16" i="7"/>
  <c r="R16" i="7"/>
  <c r="Q16" i="7"/>
  <c r="P16" i="7"/>
  <c r="O16" i="7"/>
  <c r="N16" i="7"/>
  <c r="M16" i="7"/>
  <c r="L16" i="7"/>
  <c r="K16" i="7"/>
  <c r="N10" i="7"/>
  <c r="L10" i="7"/>
  <c r="G10" i="7"/>
  <c r="F10" i="7"/>
  <c r="E10" i="7"/>
  <c r="D10" i="7"/>
  <c r="Y10" i="7"/>
  <c r="X10" i="7"/>
  <c r="W10" i="7"/>
  <c r="M10" i="7"/>
  <c r="K10" i="7"/>
  <c r="J10" i="7"/>
  <c r="I10" i="7"/>
  <c r="H10" i="7"/>
  <c r="C10" i="7"/>
  <c r="B10" i="7"/>
  <c r="V10" i="7"/>
  <c r="U10" i="7"/>
  <c r="T10" i="7"/>
  <c r="S10" i="7"/>
  <c r="R10" i="7"/>
  <c r="Q10" i="7"/>
  <c r="P10" i="7"/>
  <c r="O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U27" i="6"/>
  <c r="P27" i="6"/>
  <c r="C27" i="6"/>
  <c r="Y27" i="6"/>
  <c r="X27" i="6"/>
  <c r="W27" i="6"/>
  <c r="V27" i="6"/>
  <c r="T27" i="6"/>
  <c r="S27" i="6"/>
  <c r="R27" i="6"/>
  <c r="Q27" i="6"/>
  <c r="O27" i="6"/>
  <c r="N27" i="6"/>
  <c r="M27" i="6"/>
  <c r="L27" i="6"/>
  <c r="K27" i="6"/>
  <c r="B27" i="6"/>
  <c r="J27" i="6"/>
  <c r="I27" i="6"/>
  <c r="H27" i="6"/>
  <c r="G27" i="6"/>
  <c r="F27" i="6"/>
  <c r="E27" i="6"/>
  <c r="D27" i="6"/>
  <c r="O16" i="6"/>
  <c r="N16" i="6"/>
  <c r="M16" i="6"/>
  <c r="H16" i="6"/>
  <c r="G16" i="6"/>
  <c r="F16" i="6"/>
  <c r="E16" i="6"/>
  <c r="Y16" i="6"/>
  <c r="X16" i="6"/>
  <c r="W16" i="6"/>
  <c r="L16" i="6"/>
  <c r="K16" i="6"/>
  <c r="J16" i="6"/>
  <c r="I16" i="6"/>
  <c r="D16" i="6"/>
  <c r="C16" i="6"/>
  <c r="B16" i="6"/>
  <c r="V16" i="6"/>
  <c r="U16" i="6"/>
  <c r="T16" i="6"/>
  <c r="S16" i="6"/>
  <c r="R16" i="6"/>
  <c r="Q16" i="6"/>
  <c r="P16" i="6"/>
  <c r="S10" i="6"/>
  <c r="R10" i="6"/>
  <c r="Q10" i="6"/>
  <c r="K10" i="6"/>
  <c r="J10" i="6"/>
  <c r="I10" i="6"/>
  <c r="D10" i="6"/>
  <c r="C10" i="6"/>
  <c r="P10" i="6"/>
  <c r="O10" i="6"/>
  <c r="N10" i="6"/>
  <c r="M10" i="6"/>
  <c r="L10" i="6"/>
  <c r="H10" i="6"/>
  <c r="G10" i="6"/>
  <c r="F10" i="6"/>
  <c r="E10" i="6"/>
  <c r="B10" i="6"/>
  <c r="Y10" i="6"/>
  <c r="X10" i="6"/>
  <c r="W10" i="6"/>
  <c r="V10" i="6"/>
  <c r="U10" i="6"/>
  <c r="T10" i="6"/>
  <c r="X5" i="6"/>
  <c r="V5" i="6"/>
  <c r="A48" i="5"/>
  <c r="A47" i="5"/>
  <c r="A41" i="5"/>
  <c r="N16" i="5"/>
  <c r="M16" i="5"/>
  <c r="L16" i="5"/>
  <c r="E16" i="5"/>
  <c r="D16" i="5"/>
  <c r="Y16" i="5"/>
  <c r="X16" i="5"/>
  <c r="W16" i="5"/>
  <c r="V16" i="5"/>
  <c r="U16" i="5"/>
  <c r="K16" i="5"/>
  <c r="J16" i="5"/>
  <c r="I16" i="5"/>
  <c r="H16" i="5"/>
  <c r="G16" i="5"/>
  <c r="F16" i="5"/>
  <c r="C16" i="5"/>
  <c r="B16" i="5"/>
  <c r="T16" i="5"/>
  <c r="S16" i="5"/>
  <c r="R16" i="5"/>
  <c r="Q16" i="5"/>
  <c r="P16" i="5"/>
  <c r="O16" i="5"/>
  <c r="R10" i="5"/>
  <c r="Q10" i="5"/>
  <c r="P10" i="5"/>
  <c r="I10" i="5"/>
  <c r="C10" i="5"/>
  <c r="B10" i="5"/>
  <c r="O10" i="5"/>
  <c r="N10" i="5"/>
  <c r="M10" i="5"/>
  <c r="L10" i="5"/>
  <c r="K10" i="5"/>
  <c r="J10" i="5"/>
  <c r="H10" i="5"/>
  <c r="G10" i="5"/>
  <c r="F10" i="5"/>
  <c r="E10" i="5"/>
  <c r="D10" i="5"/>
  <c r="Y10" i="5"/>
  <c r="X10" i="5"/>
  <c r="W10" i="5"/>
  <c r="V10" i="5"/>
  <c r="U10" i="5"/>
  <c r="T10" i="5"/>
  <c r="S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U179" i="4"/>
  <c r="T179" i="4"/>
  <c r="R179" i="4"/>
  <c r="Q179" i="4"/>
  <c r="P179" i="4"/>
  <c r="N179" i="4"/>
  <c r="M179" i="4"/>
  <c r="L179" i="4"/>
  <c r="H179" i="4"/>
  <c r="F179" i="4"/>
  <c r="D179" i="4"/>
  <c r="C179" i="4"/>
  <c r="B179" i="4"/>
  <c r="Y178" i="4"/>
  <c r="X178" i="4"/>
  <c r="W178" i="4"/>
  <c r="V178" i="4"/>
  <c r="U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C176" i="4"/>
  <c r="B176" i="4"/>
  <c r="Y175" i="4"/>
  <c r="X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L173" i="4"/>
  <c r="H172" i="4"/>
  <c r="P166" i="4"/>
  <c r="O166" i="4"/>
  <c r="C166" i="4"/>
  <c r="S162" i="4"/>
  <c r="U158" i="4"/>
  <c r="T158" i="4"/>
  <c r="S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R123" i="4"/>
  <c r="Q123" i="4"/>
  <c r="P123" i="4"/>
  <c r="O123" i="4"/>
  <c r="N123" i="4"/>
  <c r="M123" i="4"/>
  <c r="L123" i="4"/>
  <c r="K123" i="4"/>
  <c r="J123" i="4"/>
  <c r="I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E119" i="4"/>
  <c r="D119" i="4"/>
  <c r="C119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Y117" i="4"/>
  <c r="X117" i="4"/>
  <c r="W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I114" i="4"/>
  <c r="R113" i="4"/>
  <c r="K113" i="4"/>
  <c r="J113" i="4"/>
  <c r="I113" i="4"/>
  <c r="Y111" i="4"/>
  <c r="X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C111" i="4"/>
  <c r="B111" i="4"/>
  <c r="Y110" i="4"/>
  <c r="U110" i="4"/>
  <c r="T109" i="4"/>
  <c r="K109" i="4"/>
  <c r="C109" i="4"/>
  <c r="B109" i="4"/>
  <c r="J107" i="4"/>
  <c r="I107" i="4"/>
  <c r="H107" i="4"/>
  <c r="Y106" i="4"/>
  <c r="X106" i="4"/>
  <c r="W106" i="4"/>
  <c r="V106" i="4"/>
  <c r="U106" i="4"/>
  <c r="P106" i="4"/>
  <c r="O106" i="4"/>
  <c r="N106" i="4"/>
  <c r="V105" i="4"/>
  <c r="F105" i="4"/>
  <c r="X103" i="4"/>
  <c r="U103" i="4"/>
  <c r="T103" i="4"/>
  <c r="S103" i="4"/>
  <c r="R103" i="4"/>
  <c r="Q103" i="4"/>
  <c r="P103" i="4"/>
  <c r="O103" i="4"/>
  <c r="N103" i="4"/>
  <c r="M103" i="4"/>
  <c r="L103" i="4"/>
  <c r="I103" i="4"/>
  <c r="H103" i="4"/>
  <c r="C103" i="4"/>
  <c r="B103" i="4"/>
  <c r="R100" i="4"/>
  <c r="O100" i="4"/>
  <c r="Y95" i="4"/>
  <c r="X95" i="4"/>
  <c r="W95" i="4"/>
  <c r="V95" i="4"/>
  <c r="U95" i="4"/>
  <c r="T95" i="4"/>
  <c r="S95" i="4"/>
  <c r="R95" i="4"/>
  <c r="R94" i="4" s="1"/>
  <c r="Q95" i="4"/>
  <c r="Q94" i="4" s="1"/>
  <c r="P95" i="4"/>
  <c r="O95" i="4"/>
  <c r="N95" i="4"/>
  <c r="M95" i="4"/>
  <c r="L95" i="4"/>
  <c r="K95" i="4"/>
  <c r="J95" i="4"/>
  <c r="I95" i="4"/>
  <c r="I94" i="4" s="1"/>
  <c r="H95" i="4"/>
  <c r="H94" i="4" s="1"/>
  <c r="G95" i="4"/>
  <c r="F95" i="4"/>
  <c r="E95" i="4"/>
  <c r="E94" i="4" s="1"/>
  <c r="D95" i="4"/>
  <c r="D94" i="4" s="1"/>
  <c r="C95" i="4"/>
  <c r="B95" i="4"/>
  <c r="B94" i="4" s="1"/>
  <c r="V88" i="4"/>
  <c r="U88" i="4"/>
  <c r="T88" i="4"/>
  <c r="S88" i="4"/>
  <c r="R88" i="4"/>
  <c r="Q88" i="4"/>
  <c r="Y94" i="4"/>
  <c r="X94" i="4"/>
  <c r="W94" i="4"/>
  <c r="V94" i="4"/>
  <c r="U94" i="4"/>
  <c r="T94" i="4"/>
  <c r="S94" i="4"/>
  <c r="P94" i="4"/>
  <c r="O94" i="4"/>
  <c r="N94" i="4"/>
  <c r="M94" i="4"/>
  <c r="L94" i="4"/>
  <c r="K94" i="4"/>
  <c r="J94" i="4"/>
  <c r="G94" i="4"/>
  <c r="F94" i="4"/>
  <c r="C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T72" i="4"/>
  <c r="S72" i="4"/>
  <c r="R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Y71" i="4"/>
  <c r="X71" i="4"/>
  <c r="W71" i="4"/>
  <c r="V71" i="4"/>
  <c r="U71" i="4"/>
  <c r="T71" i="4"/>
  <c r="S71" i="4"/>
  <c r="R71" i="4"/>
  <c r="Q71" i="4"/>
  <c r="P71" i="4"/>
  <c r="O71" i="4"/>
  <c r="N71" i="4"/>
  <c r="L71" i="4"/>
  <c r="K71" i="4"/>
  <c r="J71" i="4"/>
  <c r="I71" i="4"/>
  <c r="H71" i="4"/>
  <c r="G71" i="4"/>
  <c r="F71" i="4"/>
  <c r="E71" i="4"/>
  <c r="D71" i="4"/>
  <c r="C71" i="4"/>
  <c r="B71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H70" i="4"/>
  <c r="G70" i="4"/>
  <c r="F70" i="4"/>
  <c r="E70" i="4"/>
  <c r="D70" i="4"/>
  <c r="C70" i="4"/>
  <c r="B70" i="4"/>
  <c r="B69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N65" i="4"/>
  <c r="M65" i="4"/>
  <c r="L65" i="4"/>
  <c r="J65" i="4"/>
  <c r="I65" i="4"/>
  <c r="H65" i="4"/>
  <c r="G65" i="4"/>
  <c r="F65" i="4"/>
  <c r="Y64" i="4"/>
  <c r="V64" i="4"/>
  <c r="U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C64" i="4"/>
  <c r="B64" i="4"/>
  <c r="X63" i="4"/>
  <c r="W63" i="4"/>
  <c r="V63" i="4"/>
  <c r="U63" i="4"/>
  <c r="M63" i="4"/>
  <c r="L63" i="4"/>
  <c r="K63" i="4"/>
  <c r="J63" i="4"/>
  <c r="I63" i="4"/>
  <c r="H63" i="4"/>
  <c r="G63" i="4"/>
  <c r="F63" i="4"/>
  <c r="E63" i="4"/>
  <c r="D63" i="4"/>
  <c r="C63" i="4"/>
  <c r="B63" i="4"/>
  <c r="U60" i="4"/>
  <c r="T60" i="4"/>
  <c r="S60" i="4"/>
  <c r="R60" i="4"/>
  <c r="Q60" i="4"/>
  <c r="P60" i="4"/>
  <c r="O60" i="4"/>
  <c r="N60" i="4"/>
  <c r="M60" i="4"/>
  <c r="L60" i="4"/>
  <c r="K60" i="4"/>
  <c r="C60" i="4"/>
  <c r="B60" i="4"/>
  <c r="Q59" i="4"/>
  <c r="P59" i="4"/>
  <c r="O59" i="4"/>
  <c r="N59" i="4"/>
  <c r="M59" i="4"/>
  <c r="L59" i="4"/>
  <c r="K59" i="4"/>
  <c r="J59" i="4"/>
  <c r="I59" i="4"/>
  <c r="H59" i="4"/>
  <c r="C59" i="4"/>
  <c r="W58" i="4"/>
  <c r="V58" i="4"/>
  <c r="U58" i="4"/>
  <c r="T58" i="4"/>
  <c r="S58" i="4"/>
  <c r="M58" i="4"/>
  <c r="L58" i="4"/>
  <c r="K58" i="4"/>
  <c r="J58" i="4"/>
  <c r="I58" i="4"/>
  <c r="H58" i="4"/>
  <c r="G58" i="4"/>
  <c r="F58" i="4"/>
  <c r="E58" i="4"/>
  <c r="D58" i="4"/>
  <c r="C58" i="4"/>
  <c r="B58" i="4"/>
  <c r="Y57" i="4"/>
  <c r="H57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E56" i="4"/>
  <c r="D56" i="4"/>
  <c r="C56" i="4"/>
  <c r="B56" i="4"/>
  <c r="Y54" i="4"/>
  <c r="V54" i="4"/>
  <c r="T54" i="4"/>
  <c r="S54" i="4"/>
  <c r="R54" i="4"/>
  <c r="Q54" i="4"/>
  <c r="P54" i="4"/>
  <c r="O54" i="4"/>
  <c r="N54" i="4"/>
  <c r="M54" i="4"/>
  <c r="X53" i="4"/>
  <c r="V53" i="4"/>
  <c r="U53" i="4"/>
  <c r="T53" i="4"/>
  <c r="P53" i="4"/>
  <c r="O53" i="4"/>
  <c r="N53" i="4"/>
  <c r="M53" i="4"/>
  <c r="L53" i="4"/>
  <c r="K53" i="4"/>
  <c r="J53" i="4"/>
  <c r="I53" i="4"/>
  <c r="B53" i="4"/>
  <c r="N52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Q39" i="4" s="1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X17" i="4"/>
  <c r="W17" i="4"/>
  <c r="V17" i="4"/>
  <c r="U17" i="4"/>
  <c r="R17" i="4"/>
  <c r="P17" i="4"/>
  <c r="K17" i="4"/>
  <c r="J17" i="4"/>
  <c r="I17" i="4"/>
  <c r="F17" i="4"/>
  <c r="E17" i="4"/>
  <c r="D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W9" i="4"/>
  <c r="V9" i="4"/>
  <c r="T9" i="4"/>
  <c r="S9" i="4"/>
  <c r="R9" i="4"/>
  <c r="P9" i="4"/>
  <c r="O9" i="4"/>
  <c r="N9" i="4"/>
  <c r="M9" i="4"/>
  <c r="I9" i="4"/>
  <c r="H9" i="4"/>
  <c r="G9" i="4"/>
  <c r="E9" i="4"/>
  <c r="D9" i="4"/>
  <c r="C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T5" i="4"/>
  <c r="R5" i="4"/>
  <c r="P5" i="4"/>
  <c r="O5" i="4"/>
  <c r="M5" i="4"/>
  <c r="L5" i="4"/>
  <c r="J5" i="4"/>
  <c r="I5" i="4"/>
  <c r="H5" i="4"/>
  <c r="G5" i="4"/>
  <c r="E5" i="4"/>
  <c r="D5" i="4"/>
  <c r="C5" i="4"/>
  <c r="B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E4" i="4"/>
  <c r="D4" i="4"/>
  <c r="C4" i="4"/>
  <c r="B4" i="4"/>
  <c r="R3" i="4"/>
  <c r="P3" i="4"/>
  <c r="E3" i="4"/>
  <c r="D3" i="4"/>
  <c r="B3" i="4"/>
  <c r="B6" i="2"/>
  <c r="B43" i="2"/>
  <c r="B21" i="2"/>
  <c r="B48" i="2"/>
  <c r="B4" i="2"/>
  <c r="B56" i="2"/>
  <c r="B23" i="2"/>
  <c r="B30" i="2"/>
  <c r="B16" i="2"/>
  <c r="B18" i="2"/>
  <c r="B8" i="2"/>
  <c r="B54" i="2"/>
  <c r="B29" i="2"/>
  <c r="B41" i="2"/>
  <c r="B24" i="2"/>
  <c r="B9" i="2"/>
  <c r="B11" i="2"/>
  <c r="B44" i="2"/>
  <c r="B34" i="2"/>
  <c r="B55" i="2"/>
  <c r="B60" i="2"/>
  <c r="B10" i="2"/>
  <c r="B35" i="2"/>
  <c r="B13" i="2"/>
  <c r="B15" i="2"/>
  <c r="B45" i="2"/>
  <c r="B26" i="2"/>
  <c r="B33" i="2"/>
  <c r="B25" i="2"/>
  <c r="B14" i="2"/>
  <c r="B59" i="2"/>
  <c r="B20" i="2"/>
  <c r="B51" i="2"/>
  <c r="B46" i="2"/>
  <c r="B50" i="2"/>
  <c r="B58" i="2"/>
  <c r="B36" i="2"/>
  <c r="B31" i="2"/>
  <c r="B28" i="2"/>
  <c r="B19" i="2"/>
  <c r="B49" i="2"/>
  <c r="B38" i="2"/>
  <c r="B39" i="2"/>
  <c r="B5" i="2"/>
  <c r="B40" i="2"/>
  <c r="B61" i="2"/>
  <c r="B53" i="2"/>
  <c r="V96" i="49" l="1"/>
  <c r="V103" i="50"/>
  <c r="B105" i="50"/>
  <c r="B104" i="51"/>
  <c r="F105" i="51"/>
  <c r="W103" i="50"/>
  <c r="C105" i="50"/>
  <c r="C104" i="51"/>
  <c r="G105" i="51"/>
  <c r="X103" i="50"/>
  <c r="D105" i="50"/>
  <c r="D104" i="51"/>
  <c r="H105" i="51"/>
  <c r="Y96" i="49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K103" i="50"/>
  <c r="O104" i="50"/>
  <c r="S105" i="50"/>
  <c r="L103" i="50"/>
  <c r="P104" i="50"/>
  <c r="T105" i="50"/>
  <c r="M103" i="50"/>
  <c r="Q104" i="50"/>
  <c r="U105" i="50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W96" i="49"/>
  <c r="B96" i="49"/>
  <c r="C96" i="49"/>
  <c r="D96" i="49"/>
  <c r="E96" i="49"/>
  <c r="F96" i="49"/>
  <c r="G96" i="49"/>
  <c r="H96" i="49"/>
  <c r="H30" i="4"/>
  <c r="I96" i="49"/>
  <c r="J96" i="49"/>
  <c r="K96" i="49"/>
  <c r="L96" i="49"/>
  <c r="M96" i="49"/>
  <c r="N96" i="49"/>
  <c r="O96" i="49"/>
  <c r="P96" i="49"/>
  <c r="Q96" i="49"/>
  <c r="R96" i="49"/>
  <c r="S96" i="49"/>
  <c r="T96" i="49"/>
  <c r="U96" i="49"/>
  <c r="O60" i="46"/>
  <c r="P77" i="46"/>
  <c r="X52" i="45"/>
  <c r="S69" i="45"/>
  <c r="W60" i="45"/>
  <c r="W77" i="46"/>
  <c r="H52" i="45"/>
  <c r="W77" i="47"/>
  <c r="B77" i="45"/>
  <c r="C77" i="45"/>
  <c r="C69" i="45" s="1"/>
  <c r="J77" i="45"/>
  <c r="J69" i="45"/>
  <c r="K69" i="45"/>
  <c r="P52" i="45"/>
  <c r="C77" i="47"/>
  <c r="G77" i="46"/>
  <c r="G77" i="47"/>
  <c r="W69" i="45"/>
  <c r="D69" i="45"/>
  <c r="L69" i="45"/>
  <c r="G69" i="45"/>
  <c r="B69" i="45"/>
  <c r="T69" i="45"/>
  <c r="O69" i="45"/>
  <c r="P90" i="43"/>
  <c r="T123" i="4"/>
  <c r="X90" i="43"/>
  <c r="J90" i="41"/>
  <c r="B90" i="42"/>
  <c r="L90" i="43"/>
  <c r="C90" i="42"/>
  <c r="M90" i="43"/>
  <c r="B81" i="41"/>
  <c r="D90" i="42"/>
  <c r="N90" i="43"/>
  <c r="E90" i="42"/>
  <c r="F90" i="42"/>
  <c r="G90" i="42"/>
  <c r="R90" i="43"/>
  <c r="S90" i="43"/>
  <c r="J90" i="42"/>
  <c r="T90" i="43"/>
  <c r="I81" i="41"/>
  <c r="K90" i="42"/>
  <c r="U90" i="43"/>
  <c r="J81" i="41"/>
  <c r="L90" i="42"/>
  <c r="V90" i="43"/>
  <c r="M90" i="42"/>
  <c r="N90" i="42"/>
  <c r="O90" i="42"/>
  <c r="B72" i="41"/>
  <c r="I72" i="41"/>
  <c r="R90" i="42"/>
  <c r="Y81" i="41"/>
  <c r="S90" i="42"/>
  <c r="R81" i="41"/>
  <c r="T90" i="42"/>
  <c r="B90" i="43"/>
  <c r="Y72" i="41"/>
  <c r="V90" i="42"/>
  <c r="D90" i="43"/>
  <c r="W90" i="42"/>
  <c r="E90" i="43"/>
  <c r="F90" i="43"/>
  <c r="I90" i="43"/>
  <c r="J90" i="43"/>
  <c r="K39" i="4"/>
  <c r="K81" i="41"/>
  <c r="L81" i="41"/>
  <c r="M81" i="41"/>
  <c r="N81" i="41"/>
  <c r="O39" i="4"/>
  <c r="S123" i="4"/>
  <c r="S81" i="41"/>
  <c r="T81" i="41"/>
  <c r="U81" i="41"/>
  <c r="V81" i="41"/>
  <c r="C81" i="41"/>
  <c r="D81" i="41"/>
  <c r="E81" i="41"/>
  <c r="H123" i="4"/>
  <c r="F81" i="41"/>
  <c r="U51" i="39"/>
  <c r="W51" i="39"/>
  <c r="G63" i="39"/>
  <c r="X51" i="39"/>
  <c r="Q63" i="39"/>
  <c r="B51" i="39"/>
  <c r="M78" i="39"/>
  <c r="E51" i="39"/>
  <c r="N78" i="39"/>
  <c r="G51" i="39"/>
  <c r="H51" i="39"/>
  <c r="J51" i="39"/>
  <c r="K122" i="4"/>
  <c r="U78" i="39"/>
  <c r="M51" i="39"/>
  <c r="V78" i="39"/>
  <c r="O51" i="39"/>
  <c r="E80" i="39"/>
  <c r="P51" i="39"/>
  <c r="F80" i="39"/>
  <c r="R51" i="39"/>
  <c r="L51" i="38"/>
  <c r="M51" i="38"/>
  <c r="D79" i="38"/>
  <c r="B78" i="38"/>
  <c r="R51" i="38"/>
  <c r="S51" i="38"/>
  <c r="T51" i="38"/>
  <c r="U51" i="38"/>
  <c r="E57" i="38"/>
  <c r="F57" i="38"/>
  <c r="Q80" i="38"/>
  <c r="I60" i="38"/>
  <c r="B51" i="38"/>
  <c r="C51" i="38"/>
  <c r="D51" i="38"/>
  <c r="E51" i="38"/>
  <c r="J51" i="38"/>
  <c r="D78" i="37"/>
  <c r="L80" i="38"/>
  <c r="L78" i="37"/>
  <c r="P78" i="37"/>
  <c r="T78" i="37"/>
  <c r="I63" i="37"/>
  <c r="L63" i="37"/>
  <c r="R79" i="37"/>
  <c r="Q78" i="39"/>
  <c r="U79" i="39"/>
  <c r="W79" i="37"/>
  <c r="R78" i="39"/>
  <c r="V79" i="39"/>
  <c r="I80" i="37"/>
  <c r="I72" i="37" s="1"/>
  <c r="Q60" i="37"/>
  <c r="T63" i="37"/>
  <c r="L78" i="38"/>
  <c r="Y60" i="37"/>
  <c r="X63" i="37"/>
  <c r="U80" i="37"/>
  <c r="U80" i="38"/>
  <c r="Y63" i="37"/>
  <c r="V80" i="38"/>
  <c r="B80" i="39"/>
  <c r="Q57" i="37"/>
  <c r="W78" i="39"/>
  <c r="X78" i="39"/>
  <c r="U78" i="38"/>
  <c r="V78" i="38"/>
  <c r="B78" i="39"/>
  <c r="F79" i="39"/>
  <c r="E80" i="38"/>
  <c r="I79" i="39"/>
  <c r="F80" i="38"/>
  <c r="J79" i="39"/>
  <c r="T72" i="37"/>
  <c r="L39" i="4"/>
  <c r="S72" i="37"/>
  <c r="P39" i="4"/>
  <c r="L72" i="37"/>
  <c r="W51" i="35"/>
  <c r="P57" i="35"/>
  <c r="H51" i="35"/>
  <c r="G51" i="35"/>
  <c r="G80" i="35"/>
  <c r="O51" i="35"/>
  <c r="X51" i="35"/>
  <c r="H63" i="35"/>
  <c r="C63" i="34"/>
  <c r="D63" i="34"/>
  <c r="G63" i="34"/>
  <c r="T78" i="34"/>
  <c r="W79" i="35"/>
  <c r="X79" i="35"/>
  <c r="F79" i="34"/>
  <c r="C78" i="34"/>
  <c r="G79" i="34"/>
  <c r="K80" i="34"/>
  <c r="L80" i="34"/>
  <c r="H78" i="33"/>
  <c r="P78" i="33"/>
  <c r="S78" i="35"/>
  <c r="G78" i="34"/>
  <c r="O80" i="34"/>
  <c r="E79" i="35"/>
  <c r="P79" i="35"/>
  <c r="X79" i="33"/>
  <c r="C57" i="33"/>
  <c r="O63" i="33"/>
  <c r="P80" i="33"/>
  <c r="P72" i="33" s="1"/>
  <c r="L78" i="34"/>
  <c r="T80" i="34"/>
  <c r="G57" i="33"/>
  <c r="X80" i="33"/>
  <c r="K79" i="35"/>
  <c r="S63" i="33"/>
  <c r="D78" i="34"/>
  <c r="H78" i="35"/>
  <c r="K57" i="33"/>
  <c r="W63" i="33"/>
  <c r="O78" i="34"/>
  <c r="S79" i="34"/>
  <c r="W80" i="34"/>
  <c r="M79" i="35"/>
  <c r="O57" i="33"/>
  <c r="X63" i="33"/>
  <c r="X80" i="34"/>
  <c r="K79" i="34"/>
  <c r="V79" i="34"/>
  <c r="S57" i="33"/>
  <c r="W57" i="33"/>
  <c r="S78" i="34"/>
  <c r="S80" i="34"/>
  <c r="I72" i="33"/>
  <c r="Y30" i="4"/>
  <c r="H72" i="33"/>
  <c r="Q72" i="33"/>
  <c r="J39" i="4"/>
  <c r="S72" i="33"/>
  <c r="Y72" i="33"/>
  <c r="X72" i="33"/>
  <c r="O84" i="31"/>
  <c r="W84" i="31"/>
  <c r="G84" i="31"/>
  <c r="P105" i="30"/>
  <c r="X105" i="30"/>
  <c r="G120" i="31"/>
  <c r="K119" i="30"/>
  <c r="O120" i="30"/>
  <c r="O120" i="31"/>
  <c r="S119" i="30"/>
  <c r="W120" i="30"/>
  <c r="C123" i="30"/>
  <c r="X119" i="30"/>
  <c r="D122" i="30"/>
  <c r="H123" i="30"/>
  <c r="Y119" i="30"/>
  <c r="E122" i="30"/>
  <c r="B120" i="30"/>
  <c r="F122" i="30"/>
  <c r="J123" i="30"/>
  <c r="C120" i="30"/>
  <c r="G122" i="30"/>
  <c r="D120" i="30"/>
  <c r="H122" i="30"/>
  <c r="E120" i="30"/>
  <c r="I122" i="30"/>
  <c r="B119" i="30"/>
  <c r="F120" i="30"/>
  <c r="J122" i="30"/>
  <c r="M113" i="29"/>
  <c r="F39" i="4"/>
  <c r="P113" i="29"/>
  <c r="G39" i="4"/>
  <c r="G30" i="4"/>
  <c r="H39" i="4"/>
  <c r="R113" i="29"/>
  <c r="W120" i="4"/>
  <c r="U113" i="29"/>
  <c r="X113" i="29"/>
  <c r="S39" i="4"/>
  <c r="E113" i="29"/>
  <c r="U39" i="4"/>
  <c r="H113" i="29"/>
  <c r="J113" i="29"/>
  <c r="M110" i="27"/>
  <c r="P110" i="27"/>
  <c r="Q110" i="27"/>
  <c r="G77" i="24"/>
  <c r="G174" i="4" s="1"/>
  <c r="D98" i="27"/>
  <c r="D76" i="24"/>
  <c r="D173" i="4" s="1"/>
  <c r="H77" i="24"/>
  <c r="H174" i="4" s="1"/>
  <c r="E98" i="27"/>
  <c r="V110" i="27"/>
  <c r="U110" i="27"/>
  <c r="Y110" i="27"/>
  <c r="L98" i="27"/>
  <c r="M98" i="27"/>
  <c r="X110" i="27"/>
  <c r="O110" i="27"/>
  <c r="M57" i="24"/>
  <c r="M116" i="4" s="1"/>
  <c r="O98" i="27"/>
  <c r="N57" i="24"/>
  <c r="N116" i="4" s="1"/>
  <c r="T98" i="27"/>
  <c r="F110" i="27"/>
  <c r="S57" i="24"/>
  <c r="S116" i="4" s="1"/>
  <c r="W57" i="24"/>
  <c r="W116" i="4" s="1"/>
  <c r="U98" i="27"/>
  <c r="T57" i="24"/>
  <c r="T116" i="4" s="1"/>
  <c r="E110" i="27"/>
  <c r="H110" i="27"/>
  <c r="U57" i="24"/>
  <c r="U116" i="4" s="1"/>
  <c r="Y57" i="24"/>
  <c r="Y116" i="4" s="1"/>
  <c r="W98" i="27"/>
  <c r="I110" i="27"/>
  <c r="V57" i="24"/>
  <c r="V116" i="4" s="1"/>
  <c r="X57" i="24"/>
  <c r="X116" i="4" s="1"/>
  <c r="B118" i="4"/>
  <c r="I98" i="27"/>
  <c r="T110" i="26"/>
  <c r="T116" i="26"/>
  <c r="D110" i="26"/>
  <c r="L110" i="26"/>
  <c r="Y52" i="24"/>
  <c r="O77" i="24"/>
  <c r="O174" i="4" s="1"/>
  <c r="C152" i="26"/>
  <c r="K154" i="26"/>
  <c r="R52" i="24"/>
  <c r="R69" i="4" s="1"/>
  <c r="D156" i="25"/>
  <c r="H153" i="26"/>
  <c r="E156" i="25"/>
  <c r="E152" i="26"/>
  <c r="I153" i="26"/>
  <c r="M154" i="26"/>
  <c r="Q153" i="27"/>
  <c r="B143" i="26"/>
  <c r="F152" i="26"/>
  <c r="J153" i="26"/>
  <c r="N154" i="26"/>
  <c r="G156" i="25"/>
  <c r="K156" i="25"/>
  <c r="C143" i="26"/>
  <c r="K153" i="26"/>
  <c r="O154" i="26"/>
  <c r="W98" i="25"/>
  <c r="P154" i="26"/>
  <c r="C52" i="24"/>
  <c r="C74" i="24" s="1"/>
  <c r="C171" i="4" s="1"/>
  <c r="K52" i="24"/>
  <c r="K74" i="24" s="1"/>
  <c r="K171" i="4" s="1"/>
  <c r="I152" i="26"/>
  <c r="M52" i="24"/>
  <c r="H143" i="26"/>
  <c r="P153" i="26"/>
  <c r="I143" i="26"/>
  <c r="M152" i="26"/>
  <c r="Q153" i="26"/>
  <c r="U154" i="26"/>
  <c r="N156" i="25"/>
  <c r="J143" i="26"/>
  <c r="N152" i="26"/>
  <c r="R153" i="26"/>
  <c r="V154" i="26"/>
  <c r="K143" i="26"/>
  <c r="S153" i="26"/>
  <c r="W154" i="26"/>
  <c r="N52" i="24"/>
  <c r="L143" i="26"/>
  <c r="X154" i="26"/>
  <c r="Q152" i="26"/>
  <c r="N143" i="26"/>
  <c r="V153" i="26"/>
  <c r="S156" i="25"/>
  <c r="W156" i="25"/>
  <c r="C156" i="25"/>
  <c r="S152" i="26"/>
  <c r="G98" i="25"/>
  <c r="T156" i="25"/>
  <c r="L156" i="25"/>
  <c r="U156" i="25"/>
  <c r="Y156" i="25"/>
  <c r="I156" i="25"/>
  <c r="Q143" i="26"/>
  <c r="U152" i="26"/>
  <c r="Y153" i="26"/>
  <c r="W122" i="25"/>
  <c r="V156" i="25"/>
  <c r="F156" i="25"/>
  <c r="R143" i="26"/>
  <c r="V152" i="26"/>
  <c r="B154" i="26"/>
  <c r="Q52" i="24"/>
  <c r="Q74" i="24" s="1"/>
  <c r="Q171" i="4" s="1"/>
  <c r="S143" i="26"/>
  <c r="C154" i="26"/>
  <c r="D152" i="26"/>
  <c r="X156" i="25"/>
  <c r="H156" i="25"/>
  <c r="T143" i="26"/>
  <c r="L152" i="26"/>
  <c r="S52" i="24"/>
  <c r="Y152" i="26"/>
  <c r="E154" i="26"/>
  <c r="B156" i="25"/>
  <c r="V143" i="26"/>
  <c r="B153" i="26"/>
  <c r="F154" i="26"/>
  <c r="W119" i="25"/>
  <c r="C153" i="26"/>
  <c r="G154" i="26"/>
  <c r="V52" i="24"/>
  <c r="O98" i="25"/>
  <c r="X143" i="26"/>
  <c r="D153" i="26"/>
  <c r="H154" i="26"/>
  <c r="Y143" i="26"/>
  <c r="R75" i="24"/>
  <c r="R172" i="4" s="1"/>
  <c r="F153" i="26"/>
  <c r="J154" i="26"/>
  <c r="Y69" i="4"/>
  <c r="T3" i="4"/>
  <c r="T17" i="4"/>
  <c r="E74" i="24"/>
  <c r="E171" i="4" s="1"/>
  <c r="E69" i="4"/>
  <c r="I74" i="24"/>
  <c r="I171" i="4" s="1"/>
  <c r="I69" i="4"/>
  <c r="I142" i="4" s="1"/>
  <c r="F74" i="24"/>
  <c r="F171" i="4" s="1"/>
  <c r="F69" i="4"/>
  <c r="F142" i="4" s="1"/>
  <c r="N69" i="4"/>
  <c r="N142" i="4" s="1"/>
  <c r="C3" i="4"/>
  <c r="C128" i="4" s="1"/>
  <c r="C17" i="4"/>
  <c r="M17" i="4"/>
  <c r="M3" i="4"/>
  <c r="V74" i="24"/>
  <c r="V171" i="4" s="1"/>
  <c r="V69" i="4"/>
  <c r="O17" i="4"/>
  <c r="O3" i="4"/>
  <c r="M39" i="4"/>
  <c r="N39" i="4"/>
  <c r="O75" i="24"/>
  <c r="O172" i="4" s="1"/>
  <c r="L52" i="24"/>
  <c r="P75" i="24"/>
  <c r="P172" i="4" s="1"/>
  <c r="T76" i="24"/>
  <c r="T173" i="4" s="1"/>
  <c r="X77" i="24"/>
  <c r="X174" i="4" s="1"/>
  <c r="V136" i="25"/>
  <c r="S117" i="4"/>
  <c r="W118" i="4"/>
  <c r="D67" i="24"/>
  <c r="X136" i="25"/>
  <c r="T117" i="4"/>
  <c r="O74" i="24"/>
  <c r="O171" i="4" s="1"/>
  <c r="Y136" i="25"/>
  <c r="U117" i="4"/>
  <c r="Y118" i="4"/>
  <c r="P52" i="24"/>
  <c r="T75" i="24"/>
  <c r="T172" i="4" s="1"/>
  <c r="T67" i="24"/>
  <c r="B76" i="24"/>
  <c r="B173" i="4" s="1"/>
  <c r="V117" i="4"/>
  <c r="P76" i="24"/>
  <c r="P173" i="4" s="1"/>
  <c r="R74" i="24"/>
  <c r="R171" i="4" s="1"/>
  <c r="D68" i="24"/>
  <c r="L68" i="24"/>
  <c r="R77" i="24"/>
  <c r="R174" i="4" s="1"/>
  <c r="X75" i="24"/>
  <c r="X172" i="4" s="1"/>
  <c r="D77" i="24"/>
  <c r="D174" i="4" s="1"/>
  <c r="B136" i="25"/>
  <c r="C136" i="25"/>
  <c r="D69" i="24"/>
  <c r="W52" i="24"/>
  <c r="X74" i="24"/>
  <c r="X171" i="4" s="1"/>
  <c r="F136" i="25"/>
  <c r="G136" i="25"/>
  <c r="G42" i="4"/>
  <c r="J77" i="24"/>
  <c r="J174" i="4" s="1"/>
  <c r="H136" i="25"/>
  <c r="B74" i="24"/>
  <c r="B171" i="4" s="1"/>
  <c r="G75" i="24"/>
  <c r="G172" i="4" s="1"/>
  <c r="D52" i="24"/>
  <c r="N136" i="25"/>
  <c r="J75" i="24"/>
  <c r="J172" i="4" s="1"/>
  <c r="P136" i="25"/>
  <c r="G52" i="24"/>
  <c r="O76" i="24"/>
  <c r="O173" i="4" s="1"/>
  <c r="Q136" i="25"/>
  <c r="G3" i="4"/>
  <c r="G128" i="4" s="1"/>
  <c r="H52" i="24"/>
  <c r="L75" i="24"/>
  <c r="L172" i="4" s="1"/>
  <c r="R136" i="25"/>
  <c r="H3" i="4"/>
  <c r="H128" i="4" s="1"/>
  <c r="S136" i="25"/>
  <c r="J52" i="24"/>
  <c r="R76" i="24"/>
  <c r="R173" i="4" s="1"/>
  <c r="L151" i="23"/>
  <c r="L61" i="20"/>
  <c r="L114" i="4" s="1"/>
  <c r="D115" i="4"/>
  <c r="E154" i="23"/>
  <c r="E61" i="20"/>
  <c r="E114" i="4" s="1"/>
  <c r="D151" i="23"/>
  <c r="D61" i="20"/>
  <c r="D114" i="4" s="1"/>
  <c r="O183" i="23"/>
  <c r="G194" i="23"/>
  <c r="R137" i="23"/>
  <c r="R132" i="23" s="1"/>
  <c r="P183" i="23"/>
  <c r="U77" i="20"/>
  <c r="U168" i="4" s="1"/>
  <c r="Q183" i="23"/>
  <c r="R139" i="23"/>
  <c r="R183" i="23"/>
  <c r="S183" i="23"/>
  <c r="B140" i="23"/>
  <c r="B132" i="23" s="1"/>
  <c r="L57" i="20"/>
  <c r="L56" i="20" s="1"/>
  <c r="B60" i="20"/>
  <c r="B113" i="4" s="1"/>
  <c r="P5" i="23"/>
  <c r="T183" i="23"/>
  <c r="V99" i="23"/>
  <c r="V176" i="23" s="1"/>
  <c r="M61" i="20"/>
  <c r="M114" i="4" s="1"/>
  <c r="Q5" i="23"/>
  <c r="S99" i="23"/>
  <c r="S62" i="20" s="1"/>
  <c r="T57" i="20"/>
  <c r="T56" i="20" s="1"/>
  <c r="V183" i="23"/>
  <c r="W183" i="23"/>
  <c r="O194" i="23"/>
  <c r="R140" i="23"/>
  <c r="X183" i="23"/>
  <c r="V5" i="23"/>
  <c r="R48" i="23"/>
  <c r="F141" i="23"/>
  <c r="Y5" i="23"/>
  <c r="R141" i="23"/>
  <c r="L60" i="20"/>
  <c r="V141" i="23"/>
  <c r="F183" i="23"/>
  <c r="C5" i="23"/>
  <c r="G183" i="23"/>
  <c r="U48" i="23"/>
  <c r="D5" i="23"/>
  <c r="H183" i="23"/>
  <c r="X48" i="23"/>
  <c r="M77" i="20"/>
  <c r="M168" i="4" s="1"/>
  <c r="Q78" i="20"/>
  <c r="Q169" i="4" s="1"/>
  <c r="S60" i="20"/>
  <c r="S113" i="4" s="1"/>
  <c r="E5" i="23"/>
  <c r="I183" i="23"/>
  <c r="G99" i="23"/>
  <c r="G62" i="20" s="1"/>
  <c r="G115" i="4" s="1"/>
  <c r="T60" i="20"/>
  <c r="F5" i="23"/>
  <c r="J183" i="23"/>
  <c r="B48" i="23"/>
  <c r="U60" i="20"/>
  <c r="U113" i="4" s="1"/>
  <c r="G5" i="23"/>
  <c r="K183" i="23"/>
  <c r="B137" i="23"/>
  <c r="H5" i="23"/>
  <c r="L183" i="23"/>
  <c r="N99" i="23"/>
  <c r="W60" i="20"/>
  <c r="W113" i="4" s="1"/>
  <c r="M183" i="23"/>
  <c r="J137" i="23"/>
  <c r="B139" i="23"/>
  <c r="X60" i="20"/>
  <c r="J132" i="23"/>
  <c r="N183" i="23"/>
  <c r="C201" i="22"/>
  <c r="G202" i="22"/>
  <c r="K203" i="22"/>
  <c r="O211" i="22"/>
  <c r="S213" i="22"/>
  <c r="D201" i="22"/>
  <c r="H202" i="22"/>
  <c r="L203" i="22"/>
  <c r="P211" i="22"/>
  <c r="T213" i="22"/>
  <c r="P51" i="20"/>
  <c r="T51" i="20"/>
  <c r="E201" i="22"/>
  <c r="I202" i="22"/>
  <c r="M203" i="22"/>
  <c r="Q211" i="22"/>
  <c r="U213" i="22"/>
  <c r="U51" i="20"/>
  <c r="U65" i="4" s="1"/>
  <c r="B192" i="22"/>
  <c r="F201" i="22"/>
  <c r="J202" i="22"/>
  <c r="N203" i="22"/>
  <c r="R211" i="22"/>
  <c r="V213" i="22"/>
  <c r="R51" i="20"/>
  <c r="R65" i="4" s="1"/>
  <c r="R138" i="4" s="1"/>
  <c r="V51" i="20"/>
  <c r="V65" i="4" s="1"/>
  <c r="V138" i="4" s="1"/>
  <c r="C192" i="22"/>
  <c r="G201" i="22"/>
  <c r="K202" i="22"/>
  <c r="O203" i="22"/>
  <c r="S211" i="22"/>
  <c r="W213" i="22"/>
  <c r="S51" i="20"/>
  <c r="S65" i="4" s="1"/>
  <c r="W51" i="20"/>
  <c r="W65" i="4" s="1"/>
  <c r="D192" i="22"/>
  <c r="H201" i="22"/>
  <c r="L202" i="22"/>
  <c r="P203" i="22"/>
  <c r="T211" i="22"/>
  <c r="X213" i="22"/>
  <c r="E192" i="22"/>
  <c r="I201" i="22"/>
  <c r="M202" i="22"/>
  <c r="Q203" i="22"/>
  <c r="U211" i="22"/>
  <c r="Y213" i="22"/>
  <c r="F192" i="22"/>
  <c r="J201" i="22"/>
  <c r="N202" i="22"/>
  <c r="R203" i="22"/>
  <c r="V211" i="22"/>
  <c r="G192" i="22"/>
  <c r="K201" i="22"/>
  <c r="O202" i="22"/>
  <c r="S203" i="22"/>
  <c r="W211" i="22"/>
  <c r="H192" i="22"/>
  <c r="L201" i="22"/>
  <c r="P202" i="22"/>
  <c r="T203" i="22"/>
  <c r="X211" i="22"/>
  <c r="I192" i="22"/>
  <c r="M201" i="22"/>
  <c r="Q202" i="22"/>
  <c r="U203" i="22"/>
  <c r="Y211" i="22"/>
  <c r="N194" i="21"/>
  <c r="J192" i="22"/>
  <c r="N201" i="22"/>
  <c r="R202" i="22"/>
  <c r="V203" i="22"/>
  <c r="B213" i="22"/>
  <c r="O194" i="21"/>
  <c r="K192" i="22"/>
  <c r="O201" i="22"/>
  <c r="S202" i="22"/>
  <c r="W203" i="22"/>
  <c r="C213" i="22"/>
  <c r="L192" i="22"/>
  <c r="P201" i="22"/>
  <c r="T202" i="22"/>
  <c r="X203" i="22"/>
  <c r="D213" i="22"/>
  <c r="M192" i="22"/>
  <c r="Q201" i="22"/>
  <c r="U202" i="22"/>
  <c r="Y203" i="22"/>
  <c r="E213" i="22"/>
  <c r="N192" i="22"/>
  <c r="R201" i="22"/>
  <c r="V202" i="22"/>
  <c r="B211" i="22"/>
  <c r="F213" i="22"/>
  <c r="B51" i="20"/>
  <c r="B65" i="4" s="1"/>
  <c r="B138" i="4" s="1"/>
  <c r="O183" i="21"/>
  <c r="S194" i="21"/>
  <c r="O192" i="22"/>
  <c r="S201" i="22"/>
  <c r="W202" i="22"/>
  <c r="C211" i="22"/>
  <c r="G213" i="22"/>
  <c r="P183" i="21"/>
  <c r="T194" i="21"/>
  <c r="P192" i="22"/>
  <c r="T201" i="22"/>
  <c r="X202" i="22"/>
  <c r="D211" i="22"/>
  <c r="H213" i="22"/>
  <c r="Q183" i="21"/>
  <c r="U194" i="21"/>
  <c r="E205" i="21"/>
  <c r="Q192" i="22"/>
  <c r="U201" i="22"/>
  <c r="Y202" i="22"/>
  <c r="E211" i="22"/>
  <c r="I213" i="22"/>
  <c r="R183" i="21"/>
  <c r="V194" i="21"/>
  <c r="F205" i="21"/>
  <c r="R192" i="22"/>
  <c r="V201" i="22"/>
  <c r="B203" i="22"/>
  <c r="F211" i="22"/>
  <c r="J213" i="22"/>
  <c r="S192" i="22"/>
  <c r="W201" i="22"/>
  <c r="C203" i="22"/>
  <c r="G211" i="22"/>
  <c r="K213" i="22"/>
  <c r="T192" i="22"/>
  <c r="X201" i="22"/>
  <c r="D203" i="22"/>
  <c r="H211" i="22"/>
  <c r="L213" i="22"/>
  <c r="U192" i="22"/>
  <c r="Y201" i="22"/>
  <c r="E203" i="22"/>
  <c r="I211" i="22"/>
  <c r="M213" i="22"/>
  <c r="V192" i="22"/>
  <c r="B202" i="22"/>
  <c r="F203" i="22"/>
  <c r="J211" i="22"/>
  <c r="N213" i="22"/>
  <c r="W192" i="22"/>
  <c r="C202" i="22"/>
  <c r="G203" i="22"/>
  <c r="K211" i="22"/>
  <c r="O213" i="22"/>
  <c r="X192" i="22"/>
  <c r="D202" i="22"/>
  <c r="H203" i="22"/>
  <c r="L211" i="22"/>
  <c r="P213" i="22"/>
  <c r="Y192" i="22"/>
  <c r="E202" i="22"/>
  <c r="I203" i="22"/>
  <c r="M211" i="22"/>
  <c r="Q213" i="22"/>
  <c r="B201" i="22"/>
  <c r="F202" i="22"/>
  <c r="J203" i="22"/>
  <c r="N211" i="22"/>
  <c r="R213" i="22"/>
  <c r="P65" i="4"/>
  <c r="P138" i="4" s="1"/>
  <c r="T65" i="4"/>
  <c r="T138" i="4" s="1"/>
  <c r="X65" i="4"/>
  <c r="L30" i="4"/>
  <c r="D39" i="4"/>
  <c r="C194" i="21"/>
  <c r="C39" i="4"/>
  <c r="Y51" i="20"/>
  <c r="Y65" i="4" s="1"/>
  <c r="D194" i="21"/>
  <c r="T30" i="4"/>
  <c r="E194" i="21"/>
  <c r="Q205" i="21"/>
  <c r="B183" i="21"/>
  <c r="F194" i="21"/>
  <c r="R205" i="21"/>
  <c r="R39" i="4"/>
  <c r="C183" i="21"/>
  <c r="G194" i="21"/>
  <c r="M30" i="4"/>
  <c r="I78" i="20"/>
  <c r="I169" i="4" s="1"/>
  <c r="D183" i="21"/>
  <c r="H194" i="21"/>
  <c r="D33" i="4"/>
  <c r="I69" i="20"/>
  <c r="E183" i="21"/>
  <c r="I194" i="21"/>
  <c r="U205" i="21"/>
  <c r="U183" i="23"/>
  <c r="M69" i="20"/>
  <c r="B39" i="4"/>
  <c r="Y69" i="20"/>
  <c r="Q70" i="20"/>
  <c r="U70" i="20"/>
  <c r="B30" i="4"/>
  <c r="V39" i="4"/>
  <c r="C30" i="4"/>
  <c r="W39" i="4"/>
  <c r="D30" i="4"/>
  <c r="X39" i="4"/>
  <c r="E30" i="4"/>
  <c r="N183" i="21"/>
  <c r="R194" i="21"/>
  <c r="B205" i="21"/>
  <c r="B183" i="23"/>
  <c r="W194" i="21"/>
  <c r="Q51" i="20"/>
  <c r="Q65" i="4" s="1"/>
  <c r="Q138" i="4" s="1"/>
  <c r="Y78" i="20"/>
  <c r="Y169" i="4" s="1"/>
  <c r="X194" i="21"/>
  <c r="Y194" i="21"/>
  <c r="I205" i="21"/>
  <c r="J205" i="21"/>
  <c r="B194" i="21"/>
  <c r="F229" i="19"/>
  <c r="F81" i="16"/>
  <c r="F110" i="4" s="1"/>
  <c r="E77" i="16"/>
  <c r="E76" i="16" s="1"/>
  <c r="E80" i="16"/>
  <c r="J229" i="19"/>
  <c r="J81" i="16"/>
  <c r="J110" i="4" s="1"/>
  <c r="I77" i="16"/>
  <c r="I76" i="16" s="1"/>
  <c r="I80" i="16"/>
  <c r="M110" i="4"/>
  <c r="N229" i="19"/>
  <c r="N81" i="16"/>
  <c r="N110" i="4" s="1"/>
  <c r="R229" i="19"/>
  <c r="R81" i="16"/>
  <c r="R110" i="4" s="1"/>
  <c r="L80" i="16"/>
  <c r="L109" i="4" s="1"/>
  <c r="S79" i="16"/>
  <c r="S108" i="4" s="1"/>
  <c r="S110" i="4"/>
  <c r="M80" i="16"/>
  <c r="M109" i="4" s="1"/>
  <c r="M77" i="16"/>
  <c r="M76" i="16" s="1"/>
  <c r="R79" i="16"/>
  <c r="R108" i="4" s="1"/>
  <c r="Q80" i="16"/>
  <c r="R77" i="16"/>
  <c r="R76" i="16" s="1"/>
  <c r="Y80" i="16"/>
  <c r="Y109" i="4" s="1"/>
  <c r="Y77" i="16"/>
  <c r="Y76" i="16" s="1"/>
  <c r="B229" i="19"/>
  <c r="B81" i="16"/>
  <c r="B110" i="4" s="1"/>
  <c r="B77" i="16"/>
  <c r="B76" i="16" s="1"/>
  <c r="E102" i="16"/>
  <c r="E165" i="4" s="1"/>
  <c r="R109" i="4"/>
  <c r="F102" i="16"/>
  <c r="F165" i="4" s="1"/>
  <c r="J103" i="16"/>
  <c r="J166" i="4" s="1"/>
  <c r="C61" i="19"/>
  <c r="K103" i="16"/>
  <c r="K166" i="4" s="1"/>
  <c r="S77" i="16"/>
  <c r="S76" i="16" s="1"/>
  <c r="I102" i="16"/>
  <c r="I165" i="4" s="1"/>
  <c r="J102" i="16"/>
  <c r="J165" i="4" s="1"/>
  <c r="N103" i="16"/>
  <c r="N166" i="4" s="1"/>
  <c r="B79" i="16"/>
  <c r="B108" i="4" s="1"/>
  <c r="D80" i="16"/>
  <c r="M102" i="16"/>
  <c r="M165" i="4" s="1"/>
  <c r="N102" i="16"/>
  <c r="N165" i="4" s="1"/>
  <c r="K61" i="19"/>
  <c r="K81" i="16" s="1"/>
  <c r="J76" i="16"/>
  <c r="L61" i="19"/>
  <c r="L81" i="16" s="1"/>
  <c r="L110" i="4" s="1"/>
  <c r="Q61" i="19"/>
  <c r="Q81" i="16" s="1"/>
  <c r="Q110" i="4" s="1"/>
  <c r="Y102" i="16"/>
  <c r="Y165" i="4" s="1"/>
  <c r="U79" i="16"/>
  <c r="U108" i="4" s="1"/>
  <c r="B103" i="16"/>
  <c r="B166" i="4" s="1"/>
  <c r="T61" i="19"/>
  <c r="E103" i="16"/>
  <c r="E166" i="4" s="1"/>
  <c r="F103" i="16"/>
  <c r="F166" i="4" s="1"/>
  <c r="G103" i="16"/>
  <c r="G166" i="4" s="1"/>
  <c r="N172" i="18"/>
  <c r="N97" i="16"/>
  <c r="N95" i="16" s="1"/>
  <c r="T178" i="18"/>
  <c r="B96" i="16"/>
  <c r="X197" i="18"/>
  <c r="C96" i="16"/>
  <c r="D96" i="16"/>
  <c r="B5" i="18"/>
  <c r="B175" i="18" s="1"/>
  <c r="F5" i="18"/>
  <c r="X178" i="18"/>
  <c r="W95" i="16"/>
  <c r="D197" i="18"/>
  <c r="O95" i="16"/>
  <c r="D178" i="18"/>
  <c r="U96" i="16"/>
  <c r="H178" i="18"/>
  <c r="L197" i="18"/>
  <c r="Y96" i="16"/>
  <c r="Y95" i="16" s="1"/>
  <c r="L178" i="18"/>
  <c r="K97" i="16"/>
  <c r="K95" i="16" s="1"/>
  <c r="P197" i="18"/>
  <c r="P178" i="18"/>
  <c r="T197" i="18"/>
  <c r="C165" i="18"/>
  <c r="C97" i="16"/>
  <c r="C95" i="16" s="1"/>
  <c r="U90" i="16"/>
  <c r="R96" i="16"/>
  <c r="G5" i="18"/>
  <c r="G97" i="16" s="1"/>
  <c r="G95" i="16" s="1"/>
  <c r="D64" i="4"/>
  <c r="J5" i="18"/>
  <c r="T96" i="16"/>
  <c r="R5" i="18"/>
  <c r="F171" i="18"/>
  <c r="X93" i="16"/>
  <c r="V5" i="18"/>
  <c r="B97" i="16"/>
  <c r="B95" i="16" s="1"/>
  <c r="X103" i="16"/>
  <c r="X166" i="4" s="1"/>
  <c r="D203" i="17"/>
  <c r="J171" i="18"/>
  <c r="G184" i="17"/>
  <c r="O184" i="17"/>
  <c r="W184" i="17"/>
  <c r="W203" i="17"/>
  <c r="R171" i="18"/>
  <c r="N63" i="4"/>
  <c r="N136" i="4" s="1"/>
  <c r="H96" i="16"/>
  <c r="S97" i="16"/>
  <c r="S95" i="16" s="1"/>
  <c r="K5" i="17"/>
  <c r="K173" i="17" s="1"/>
  <c r="I96" i="16"/>
  <c r="I95" i="16" s="1"/>
  <c r="L5" i="17"/>
  <c r="L173" i="17" s="1"/>
  <c r="J96" i="16"/>
  <c r="O5" i="17"/>
  <c r="O172" i="17" s="1"/>
  <c r="P5" i="17"/>
  <c r="P175" i="17" s="1"/>
  <c r="T63" i="4"/>
  <c r="S5" i="17"/>
  <c r="S174" i="17" s="1"/>
  <c r="T5" i="17"/>
  <c r="T174" i="17" s="1"/>
  <c r="J3" i="4"/>
  <c r="J128" i="4" s="1"/>
  <c r="J9" i="4"/>
  <c r="L3" i="4"/>
  <c r="L9" i="4"/>
  <c r="E33" i="4"/>
  <c r="U109" i="4"/>
  <c r="B217" i="17"/>
  <c r="Y63" i="4"/>
  <c r="Y136" i="4" s="1"/>
  <c r="C217" i="17"/>
  <c r="J79" i="16"/>
  <c r="J108" i="4" s="1"/>
  <c r="L103" i="16"/>
  <c r="L166" i="4" s="1"/>
  <c r="D217" i="17"/>
  <c r="H229" i="17"/>
  <c r="Y3" i="4"/>
  <c r="Y128" i="4" s="1"/>
  <c r="B102" i="16"/>
  <c r="B165" i="4" s="1"/>
  <c r="L79" i="16"/>
  <c r="L108" i="4" s="1"/>
  <c r="D102" i="16"/>
  <c r="D165" i="4" s="1"/>
  <c r="F217" i="17"/>
  <c r="T39" i="4"/>
  <c r="E90" i="16"/>
  <c r="G217" i="17"/>
  <c r="H90" i="16"/>
  <c r="H217" i="17"/>
  <c r="L229" i="17"/>
  <c r="I103" i="16"/>
  <c r="I166" i="4" s="1"/>
  <c r="I90" i="16"/>
  <c r="L90" i="16"/>
  <c r="J217" i="17"/>
  <c r="M90" i="16"/>
  <c r="K217" i="17"/>
  <c r="M42" i="4"/>
  <c r="T103" i="16"/>
  <c r="T166" i="4" s="1"/>
  <c r="P90" i="16"/>
  <c r="L217" i="17"/>
  <c r="P229" i="17"/>
  <c r="J42" i="4"/>
  <c r="Q90" i="16"/>
  <c r="K42" i="4"/>
  <c r="N217" i="17"/>
  <c r="H42" i="4"/>
  <c r="O217" i="17"/>
  <c r="I30" i="4"/>
  <c r="J30" i="4"/>
  <c r="L42" i="4"/>
  <c r="X9" i="4"/>
  <c r="K30" i="4"/>
  <c r="P217" i="17"/>
  <c r="T229" i="17"/>
  <c r="R217" i="17"/>
  <c r="S64" i="4"/>
  <c r="S137" i="4" s="1"/>
  <c r="U103" i="16"/>
  <c r="U166" i="4" s="1"/>
  <c r="P92" i="16"/>
  <c r="Q30" i="4"/>
  <c r="U30" i="4"/>
  <c r="T64" i="4"/>
  <c r="V103" i="16"/>
  <c r="V166" i="4" s="1"/>
  <c r="K71" i="16"/>
  <c r="V217" i="17"/>
  <c r="R30" i="4"/>
  <c r="S102" i="16"/>
  <c r="S165" i="4" s="1"/>
  <c r="W103" i="16"/>
  <c r="W166" i="4" s="1"/>
  <c r="W217" i="17"/>
  <c r="S30" i="4"/>
  <c r="O71" i="16"/>
  <c r="D103" i="16"/>
  <c r="D166" i="4" s="1"/>
  <c r="X217" i="17"/>
  <c r="U102" i="16"/>
  <c r="U165" i="4" s="1"/>
  <c r="Y103" i="16"/>
  <c r="Y166" i="4" s="1"/>
  <c r="V102" i="16"/>
  <c r="V165" i="4" s="1"/>
  <c r="S71" i="16"/>
  <c r="B33" i="4"/>
  <c r="C33" i="4"/>
  <c r="H103" i="16"/>
  <c r="H166" i="4" s="1"/>
  <c r="D229" i="17"/>
  <c r="I233" i="15"/>
  <c r="I71" i="12"/>
  <c r="I70" i="12" s="1"/>
  <c r="I76" i="12"/>
  <c r="B253" i="15"/>
  <c r="B78" i="12"/>
  <c r="B107" i="4" s="1"/>
  <c r="C253" i="15"/>
  <c r="C78" i="12"/>
  <c r="C107" i="4" s="1"/>
  <c r="D253" i="15"/>
  <c r="D78" i="12"/>
  <c r="D107" i="4" s="1"/>
  <c r="E253" i="15"/>
  <c r="E78" i="12"/>
  <c r="E107" i="4" s="1"/>
  <c r="P233" i="15"/>
  <c r="P76" i="12"/>
  <c r="P71" i="12"/>
  <c r="Q233" i="15"/>
  <c r="Q76" i="12"/>
  <c r="Q71" i="12"/>
  <c r="Q70" i="12" s="1"/>
  <c r="R233" i="15"/>
  <c r="R76" i="12"/>
  <c r="R71" i="12"/>
  <c r="R70" i="12" s="1"/>
  <c r="T233" i="15"/>
  <c r="T76" i="12"/>
  <c r="T71" i="12"/>
  <c r="U233" i="15"/>
  <c r="U76" i="12"/>
  <c r="U71" i="12"/>
  <c r="U70" i="12" s="1"/>
  <c r="O253" i="15"/>
  <c r="O78" i="12"/>
  <c r="O107" i="4" s="1"/>
  <c r="P253" i="15"/>
  <c r="P78" i="12"/>
  <c r="P107" i="4" s="1"/>
  <c r="Q253" i="15"/>
  <c r="Q78" i="12"/>
  <c r="Q107" i="4" s="1"/>
  <c r="E233" i="15"/>
  <c r="E71" i="12"/>
  <c r="E70" i="12" s="1"/>
  <c r="E76" i="12"/>
  <c r="Y253" i="15"/>
  <c r="Y78" i="12"/>
  <c r="Y107" i="4" s="1"/>
  <c r="Y71" i="12"/>
  <c r="Y70" i="12" s="1"/>
  <c r="F97" i="12"/>
  <c r="F158" i="4" s="1"/>
  <c r="D100" i="12"/>
  <c r="D161" i="4" s="1"/>
  <c r="H101" i="12"/>
  <c r="H162" i="4" s="1"/>
  <c r="J71" i="12"/>
  <c r="J70" i="12" s="1"/>
  <c r="G97" i="12"/>
  <c r="G158" i="4" s="1"/>
  <c r="E100" i="12"/>
  <c r="E161" i="4" s="1"/>
  <c r="I101" i="12"/>
  <c r="I162" i="4" s="1"/>
  <c r="L71" i="12"/>
  <c r="L70" i="12" s="1"/>
  <c r="H97" i="12"/>
  <c r="H158" i="4" s="1"/>
  <c r="B99" i="12"/>
  <c r="B160" i="4" s="1"/>
  <c r="M71" i="12"/>
  <c r="M70" i="12" s="1"/>
  <c r="N71" i="12"/>
  <c r="N70" i="12" s="1"/>
  <c r="J97" i="12"/>
  <c r="J158" i="4" s="1"/>
  <c r="H100" i="12"/>
  <c r="H161" i="4" s="1"/>
  <c r="L101" i="12"/>
  <c r="L162" i="4" s="1"/>
  <c r="K97" i="12"/>
  <c r="K158" i="4" s="1"/>
  <c r="E99" i="12"/>
  <c r="E160" i="4" s="1"/>
  <c r="I100" i="12"/>
  <c r="I161" i="4" s="1"/>
  <c r="M101" i="12"/>
  <c r="M162" i="4" s="1"/>
  <c r="D105" i="4"/>
  <c r="L97" i="12"/>
  <c r="L158" i="4" s="1"/>
  <c r="F99" i="12"/>
  <c r="F160" i="4" s="1"/>
  <c r="J100" i="12"/>
  <c r="J161" i="4" s="1"/>
  <c r="N101" i="12"/>
  <c r="N162" i="4" s="1"/>
  <c r="Q38" i="7"/>
  <c r="Q5" i="7" s="1"/>
  <c r="Q55" i="7" s="1"/>
  <c r="M97" i="12"/>
  <c r="M158" i="4" s="1"/>
  <c r="J75" i="12"/>
  <c r="J104" i="4" s="1"/>
  <c r="P101" i="12"/>
  <c r="P162" i="4" s="1"/>
  <c r="L75" i="12"/>
  <c r="L104" i="4" s="1"/>
  <c r="I99" i="12"/>
  <c r="I160" i="4" s="1"/>
  <c r="J99" i="12"/>
  <c r="J160" i="4" s="1"/>
  <c r="D73" i="12"/>
  <c r="D102" i="4" s="1"/>
  <c r="L99" i="12"/>
  <c r="L160" i="4" s="1"/>
  <c r="F73" i="12"/>
  <c r="F102" i="4" s="1"/>
  <c r="N99" i="12"/>
  <c r="N160" i="4" s="1"/>
  <c r="R100" i="12"/>
  <c r="R161" i="4" s="1"/>
  <c r="V101" i="12"/>
  <c r="V162" i="4" s="1"/>
  <c r="S100" i="12"/>
  <c r="S161" i="4" s="1"/>
  <c r="W101" i="12"/>
  <c r="W162" i="4" s="1"/>
  <c r="H76" i="12"/>
  <c r="T78" i="12"/>
  <c r="T107" i="4" s="1"/>
  <c r="P99" i="12"/>
  <c r="P160" i="4" s="1"/>
  <c r="N76" i="12"/>
  <c r="L38" i="7"/>
  <c r="L5" i="7" s="1"/>
  <c r="L55" i="7" s="1"/>
  <c r="B71" i="12"/>
  <c r="B70" i="12" s="1"/>
  <c r="N38" i="7"/>
  <c r="N5" i="7" s="1"/>
  <c r="D71" i="12"/>
  <c r="D70" i="12" s="1"/>
  <c r="B97" i="12"/>
  <c r="B158" i="4" s="1"/>
  <c r="L98" i="12"/>
  <c r="L159" i="4" s="1"/>
  <c r="P38" i="7"/>
  <c r="P5" i="7" s="1"/>
  <c r="C97" i="12"/>
  <c r="C158" i="4" s="1"/>
  <c r="F71" i="12"/>
  <c r="F70" i="12" s="1"/>
  <c r="M76" i="12"/>
  <c r="H71" i="12"/>
  <c r="H70" i="12" s="1"/>
  <c r="P70" i="12"/>
  <c r="E57" i="4"/>
  <c r="J60" i="4"/>
  <c r="D65" i="12"/>
  <c r="L224" i="13"/>
  <c r="D59" i="4"/>
  <c r="F65" i="12"/>
  <c r="E59" i="4"/>
  <c r="G65" i="12"/>
  <c r="G57" i="4" s="1"/>
  <c r="F59" i="4"/>
  <c r="W57" i="4"/>
  <c r="G59" i="4"/>
  <c r="K63" i="12"/>
  <c r="K55" i="4" s="1"/>
  <c r="R224" i="13"/>
  <c r="D224" i="13"/>
  <c r="H224" i="13"/>
  <c r="P224" i="13"/>
  <c r="T224" i="13"/>
  <c r="I224" i="13"/>
  <c r="B224" i="13"/>
  <c r="J224" i="13"/>
  <c r="N224" i="13"/>
  <c r="V224" i="13"/>
  <c r="C224" i="13"/>
  <c r="G224" i="13"/>
  <c r="K224" i="13"/>
  <c r="O224" i="13"/>
  <c r="S224" i="13"/>
  <c r="E224" i="13"/>
  <c r="F224" i="13"/>
  <c r="H60" i="4"/>
  <c r="I60" i="4"/>
  <c r="B65" i="12"/>
  <c r="B57" i="4" s="1"/>
  <c r="V73" i="12"/>
  <c r="V102" i="4" s="1"/>
  <c r="V104" i="4"/>
  <c r="X73" i="12"/>
  <c r="X102" i="4" s="1"/>
  <c r="X104" i="4"/>
  <c r="Y104" i="4"/>
  <c r="B73" i="12"/>
  <c r="B102" i="4" s="1"/>
  <c r="O57" i="4"/>
  <c r="O132" i="4" s="1"/>
  <c r="O63" i="12"/>
  <c r="O55" i="4" s="1"/>
  <c r="O130" i="4" s="1"/>
  <c r="S3" i="4"/>
  <c r="S128" i="4" s="1"/>
  <c r="Q42" i="4"/>
  <c r="U42" i="4"/>
  <c r="Y42" i="4"/>
  <c r="E42" i="4"/>
  <c r="R97" i="12"/>
  <c r="R158" i="4" s="1"/>
  <c r="V98" i="12"/>
  <c r="V159" i="4" s="1"/>
  <c r="B100" i="12"/>
  <c r="B161" i="4" s="1"/>
  <c r="F101" i="12"/>
  <c r="F162" i="4" s="1"/>
  <c r="P233" i="13"/>
  <c r="T243" i="13"/>
  <c r="X253" i="13"/>
  <c r="C100" i="12"/>
  <c r="C161" i="4" s="1"/>
  <c r="G101" i="12"/>
  <c r="G162" i="4" s="1"/>
  <c r="Q233" i="13"/>
  <c r="U243" i="13"/>
  <c r="Y253" i="13"/>
  <c r="J33" i="4"/>
  <c r="V33" i="4"/>
  <c r="W3" i="4"/>
  <c r="W128" i="4" s="1"/>
  <c r="G33" i="4"/>
  <c r="K33" i="4"/>
  <c r="O33" i="4"/>
  <c r="S33" i="4"/>
  <c r="W33" i="4"/>
  <c r="X98" i="12"/>
  <c r="X159" i="4" s="1"/>
  <c r="J73" i="12"/>
  <c r="J102" i="4" s="1"/>
  <c r="R233" i="13"/>
  <c r="V243" i="13"/>
  <c r="K243" i="13"/>
  <c r="H33" i="4"/>
  <c r="L33" i="4"/>
  <c r="P33" i="4"/>
  <c r="T33" i="4"/>
  <c r="X33" i="4"/>
  <c r="Y98" i="12"/>
  <c r="Y159" i="4" s="1"/>
  <c r="L73" i="12"/>
  <c r="L102" i="4" s="1"/>
  <c r="S233" i="13"/>
  <c r="W243" i="13"/>
  <c r="F33" i="4"/>
  <c r="I33" i="4"/>
  <c r="M33" i="4"/>
  <c r="Q33" i="4"/>
  <c r="U33" i="4"/>
  <c r="Y33" i="4"/>
  <c r="V97" i="12"/>
  <c r="V158" i="4" s="1"/>
  <c r="T233" i="13"/>
  <c r="X243" i="13"/>
  <c r="N33" i="4"/>
  <c r="F30" i="4"/>
  <c r="F56" i="4"/>
  <c r="F131" i="4" s="1"/>
  <c r="J57" i="4"/>
  <c r="J132" i="4" s="1"/>
  <c r="N58" i="4"/>
  <c r="R59" i="4"/>
  <c r="V60" i="4"/>
  <c r="V133" i="4" s="1"/>
  <c r="O82" i="12"/>
  <c r="F31" i="12"/>
  <c r="W97" i="12"/>
  <c r="W158" i="4" s="1"/>
  <c r="T70" i="12"/>
  <c r="U233" i="13"/>
  <c r="Y243" i="13"/>
  <c r="U3" i="4"/>
  <c r="U128" i="4" s="1"/>
  <c r="G56" i="4"/>
  <c r="K57" i="4"/>
  <c r="O58" i="4"/>
  <c r="S59" i="4"/>
  <c r="W60" i="4"/>
  <c r="X97" i="12"/>
  <c r="X158" i="4" s="1"/>
  <c r="D99" i="12"/>
  <c r="D160" i="4" s="1"/>
  <c r="V233" i="13"/>
  <c r="B253" i="13"/>
  <c r="H56" i="4"/>
  <c r="H131" i="4" s="1"/>
  <c r="L57" i="4"/>
  <c r="L132" i="4" s="1"/>
  <c r="P58" i="4"/>
  <c r="T59" i="4"/>
  <c r="X60" i="4"/>
  <c r="X133" i="4" s="1"/>
  <c r="W233" i="13"/>
  <c r="C253" i="13"/>
  <c r="E55" i="4"/>
  <c r="E130" i="4" s="1"/>
  <c r="I56" i="4"/>
  <c r="I131" i="4" s="1"/>
  <c r="M57" i="4"/>
  <c r="M132" i="4" s="1"/>
  <c r="Q58" i="4"/>
  <c r="U59" i="4"/>
  <c r="Y60" i="4"/>
  <c r="V63" i="12"/>
  <c r="X233" i="13"/>
  <c r="D253" i="13"/>
  <c r="R38" i="7"/>
  <c r="R5" i="7" s="1"/>
  <c r="R55" i="7" s="1"/>
  <c r="J31" i="12"/>
  <c r="C65" i="12"/>
  <c r="Y233" i="13"/>
  <c r="E253" i="13"/>
  <c r="X63" i="12"/>
  <c r="D98" i="12"/>
  <c r="D159" i="4" s="1"/>
  <c r="B75" i="12"/>
  <c r="B104" i="4" s="1"/>
  <c r="B243" i="13"/>
  <c r="F253" i="13"/>
  <c r="J38" i="7"/>
  <c r="J5" i="7" s="1"/>
  <c r="J55" i="7" s="1"/>
  <c r="T38" i="7"/>
  <c r="T5" i="7" s="1"/>
  <c r="T53" i="7" s="1"/>
  <c r="Y63" i="12"/>
  <c r="M100" i="12"/>
  <c r="M161" i="4" s="1"/>
  <c r="Q101" i="12"/>
  <c r="Q162" i="4" s="1"/>
  <c r="C243" i="13"/>
  <c r="G253" i="13"/>
  <c r="Y39" i="4"/>
  <c r="K38" i="7"/>
  <c r="K5" i="7" s="1"/>
  <c r="K55" i="7" s="1"/>
  <c r="K3" i="12"/>
  <c r="D243" i="13"/>
  <c r="H253" i="13"/>
  <c r="N31" i="12"/>
  <c r="E243" i="13"/>
  <c r="I253" i="13"/>
  <c r="D97" i="12"/>
  <c r="D158" i="4" s="1"/>
  <c r="B233" i="13"/>
  <c r="F243" i="13"/>
  <c r="J253" i="13"/>
  <c r="N30" i="4"/>
  <c r="R33" i="4"/>
  <c r="O30" i="4"/>
  <c r="P30" i="4"/>
  <c r="O38" i="7"/>
  <c r="O5" i="7" s="1"/>
  <c r="O54" i="7" s="1"/>
  <c r="Q3" i="12"/>
  <c r="Y82" i="12"/>
  <c r="K31" i="12"/>
  <c r="E97" i="12"/>
  <c r="E158" i="4" s="1"/>
  <c r="I65" i="12"/>
  <c r="Q100" i="12"/>
  <c r="Q161" i="4" s="1"/>
  <c r="U101" i="12"/>
  <c r="U162" i="4" s="1"/>
  <c r="C233" i="13"/>
  <c r="G243" i="13"/>
  <c r="K253" i="13"/>
  <c r="E39" i="4"/>
  <c r="I39" i="4"/>
  <c r="I42" i="4"/>
  <c r="N65" i="12"/>
  <c r="V100" i="12"/>
  <c r="V161" i="4" s="1"/>
  <c r="H233" i="13"/>
  <c r="L243" i="13"/>
  <c r="P253" i="13"/>
  <c r="V30" i="4"/>
  <c r="D103" i="4"/>
  <c r="X105" i="4"/>
  <c r="C82" i="12"/>
  <c r="Q31" i="12"/>
  <c r="V31" i="12"/>
  <c r="G63" i="12"/>
  <c r="G55" i="4" s="1"/>
  <c r="G130" i="4" s="1"/>
  <c r="W100" i="12"/>
  <c r="W161" i="4" s="1"/>
  <c r="I233" i="13"/>
  <c r="M243" i="13"/>
  <c r="Q253" i="13"/>
  <c r="W30" i="4"/>
  <c r="E103" i="4"/>
  <c r="Y105" i="4"/>
  <c r="H63" i="12"/>
  <c r="P65" i="12"/>
  <c r="X100" i="12"/>
  <c r="X161" i="4" s="1"/>
  <c r="J233" i="13"/>
  <c r="N243" i="13"/>
  <c r="R253" i="13"/>
  <c r="X30" i="4"/>
  <c r="F103" i="4"/>
  <c r="D38" i="7"/>
  <c r="D5" i="7" s="1"/>
  <c r="D54" i="7" s="1"/>
  <c r="E82" i="12"/>
  <c r="S31" i="12"/>
  <c r="Q65" i="12"/>
  <c r="Y100" i="12"/>
  <c r="Y161" i="4" s="1"/>
  <c r="K233" i="13"/>
  <c r="O243" i="13"/>
  <c r="S253" i="13"/>
  <c r="E38" i="7"/>
  <c r="E5" i="7" s="1"/>
  <c r="E55" i="7" s="1"/>
  <c r="J63" i="12"/>
  <c r="R65" i="12"/>
  <c r="R86" i="12" s="1"/>
  <c r="V99" i="12"/>
  <c r="V160" i="4" s="1"/>
  <c r="L233" i="13"/>
  <c r="P243" i="13"/>
  <c r="T253" i="13"/>
  <c r="N42" i="4"/>
  <c r="R42" i="4"/>
  <c r="V42" i="4"/>
  <c r="B42" i="4"/>
  <c r="F42" i="4"/>
  <c r="F38" i="7"/>
  <c r="F5" i="7" s="1"/>
  <c r="F53" i="7" s="1"/>
  <c r="S65" i="12"/>
  <c r="S57" i="4" s="1"/>
  <c r="S132" i="4" s="1"/>
  <c r="C101" i="12"/>
  <c r="C162" i="4" s="1"/>
  <c r="M233" i="13"/>
  <c r="Q243" i="13"/>
  <c r="U253" i="13"/>
  <c r="O42" i="4"/>
  <c r="S42" i="4"/>
  <c r="W42" i="4"/>
  <c r="C42" i="4"/>
  <c r="G38" i="7"/>
  <c r="G5" i="7" s="1"/>
  <c r="G52" i="7" s="1"/>
  <c r="L63" i="12"/>
  <c r="P97" i="12"/>
  <c r="P158" i="4" s="1"/>
  <c r="T65" i="12"/>
  <c r="X99" i="12"/>
  <c r="X160" i="4" s="1"/>
  <c r="D101" i="12"/>
  <c r="D162" i="4" s="1"/>
  <c r="N233" i="13"/>
  <c r="R243" i="13"/>
  <c r="V253" i="13"/>
  <c r="P42" i="4"/>
  <c r="T42" i="4"/>
  <c r="X42" i="4"/>
  <c r="D42" i="4"/>
  <c r="H38" i="7"/>
  <c r="H5" i="7" s="1"/>
  <c r="H54" i="7" s="1"/>
  <c r="M63" i="12"/>
  <c r="Q97" i="12"/>
  <c r="Q158" i="4" s="1"/>
  <c r="U65" i="12"/>
  <c r="Y99" i="12"/>
  <c r="Y160" i="4" s="1"/>
  <c r="E101" i="12"/>
  <c r="E162" i="4" s="1"/>
  <c r="O233" i="13"/>
  <c r="S243" i="13"/>
  <c r="W253" i="13"/>
  <c r="Y55" i="8"/>
  <c r="Y52" i="8"/>
  <c r="Y51" i="8" s="1"/>
  <c r="W101" i="4"/>
  <c r="U101" i="4"/>
  <c r="E106" i="11"/>
  <c r="E52" i="8"/>
  <c r="E55" i="8"/>
  <c r="J136" i="11"/>
  <c r="J108" i="11"/>
  <c r="J115" i="11"/>
  <c r="J55" i="8"/>
  <c r="J107" i="11"/>
  <c r="J113" i="11"/>
  <c r="J106" i="11"/>
  <c r="J112" i="11"/>
  <c r="J105" i="11"/>
  <c r="J109" i="11"/>
  <c r="J52" i="8"/>
  <c r="J51" i="8" s="1"/>
  <c r="K55" i="8"/>
  <c r="K52" i="8"/>
  <c r="K51" i="8" s="1"/>
  <c r="G101" i="4"/>
  <c r="M105" i="11"/>
  <c r="M55" i="8"/>
  <c r="M52" i="8"/>
  <c r="M51" i="8" s="1"/>
  <c r="N56" i="8"/>
  <c r="N101" i="4" s="1"/>
  <c r="N52" i="8"/>
  <c r="N51" i="8" s="1"/>
  <c r="G52" i="8"/>
  <c r="G51" i="8" s="1"/>
  <c r="O56" i="8"/>
  <c r="O101" i="4" s="1"/>
  <c r="O52" i="8"/>
  <c r="O51" i="8" s="1"/>
  <c r="U106" i="11"/>
  <c r="U52" i="8"/>
  <c r="U51" i="8" s="1"/>
  <c r="U55" i="8"/>
  <c r="U100" i="4" s="1"/>
  <c r="W52" i="8"/>
  <c r="W51" i="8" s="1"/>
  <c r="W55" i="8"/>
  <c r="W100" i="4" s="1"/>
  <c r="N54" i="8"/>
  <c r="N99" i="4" s="1"/>
  <c r="C100" i="4"/>
  <c r="O54" i="8"/>
  <c r="O99" i="4" s="1"/>
  <c r="V108" i="11"/>
  <c r="B38" i="7"/>
  <c r="B5" i="7" s="1"/>
  <c r="Q55" i="8"/>
  <c r="Q54" i="8" s="1"/>
  <c r="Q99" i="4" s="1"/>
  <c r="F109" i="11"/>
  <c r="R54" i="8"/>
  <c r="R99" i="4" s="1"/>
  <c r="F111" i="11"/>
  <c r="S67" i="8"/>
  <c r="S156" i="4" s="1"/>
  <c r="R52" i="8"/>
  <c r="R51" i="8" s="1"/>
  <c r="R109" i="11"/>
  <c r="J111" i="11"/>
  <c r="S54" i="8"/>
  <c r="S99" i="4" s="1"/>
  <c r="P66" i="8"/>
  <c r="P155" i="4" s="1"/>
  <c r="F105" i="11"/>
  <c r="F100" i="11" s="1"/>
  <c r="V109" i="11"/>
  <c r="V55" i="8"/>
  <c r="R111" i="11"/>
  <c r="V52" i="8"/>
  <c r="V51" i="8" s="1"/>
  <c r="R105" i="11"/>
  <c r="R100" i="11" s="1"/>
  <c r="B112" i="11"/>
  <c r="B100" i="11" s="1"/>
  <c r="N100" i="4"/>
  <c r="V105" i="11"/>
  <c r="F112" i="11"/>
  <c r="U66" i="8"/>
  <c r="U155" i="4" s="1"/>
  <c r="B106" i="11"/>
  <c r="V66" i="8"/>
  <c r="V155" i="4" s="1"/>
  <c r="C51" i="8"/>
  <c r="F106" i="11"/>
  <c r="W66" i="8"/>
  <c r="W155" i="4" s="1"/>
  <c r="R112" i="11"/>
  <c r="X66" i="8"/>
  <c r="X155" i="4" s="1"/>
  <c r="V112" i="11"/>
  <c r="S100" i="4"/>
  <c r="Y66" i="8"/>
  <c r="Y155" i="4" s="1"/>
  <c r="B55" i="8"/>
  <c r="R106" i="11"/>
  <c r="B113" i="11"/>
  <c r="F113" i="11"/>
  <c r="F55" i="8"/>
  <c r="F100" i="4" s="1"/>
  <c r="G55" i="8"/>
  <c r="G100" i="4" s="1"/>
  <c r="N107" i="11"/>
  <c r="N100" i="11" s="1"/>
  <c r="V113" i="11"/>
  <c r="N115" i="11"/>
  <c r="B67" i="8"/>
  <c r="B156" i="4" s="1"/>
  <c r="F107" i="11"/>
  <c r="C66" i="8"/>
  <c r="C155" i="4" s="1"/>
  <c r="G67" i="8"/>
  <c r="G156" i="4" s="1"/>
  <c r="B52" i="8"/>
  <c r="B51" i="8" s="1"/>
  <c r="R107" i="11"/>
  <c r="R115" i="11"/>
  <c r="D66" i="8"/>
  <c r="D155" i="4" s="1"/>
  <c r="I55" i="8"/>
  <c r="V107" i="11"/>
  <c r="V115" i="11"/>
  <c r="E66" i="8"/>
  <c r="E155" i="4" s="1"/>
  <c r="I67" i="8"/>
  <c r="I156" i="4" s="1"/>
  <c r="B108" i="11"/>
  <c r="J67" i="8"/>
  <c r="J156" i="4" s="1"/>
  <c r="F52" i="8"/>
  <c r="F51" i="8" s="1"/>
  <c r="F108" i="11"/>
  <c r="F115" i="11"/>
  <c r="N108" i="11"/>
  <c r="V145" i="10"/>
  <c r="Y145" i="10"/>
  <c r="K47" i="8"/>
  <c r="K52" i="4" s="1"/>
  <c r="L47" i="8"/>
  <c r="L52" i="4" s="1"/>
  <c r="B156" i="10"/>
  <c r="D156" i="10"/>
  <c r="W54" i="4"/>
  <c r="X54" i="4"/>
  <c r="U47" i="8"/>
  <c r="U52" i="4" s="1"/>
  <c r="B145" i="10"/>
  <c r="F156" i="10"/>
  <c r="C147" i="9"/>
  <c r="W53" i="4"/>
  <c r="E147" i="9"/>
  <c r="N145" i="10"/>
  <c r="Y53" i="4"/>
  <c r="B111" i="9"/>
  <c r="P145" i="10"/>
  <c r="F111" i="9"/>
  <c r="Q145" i="10"/>
  <c r="J111" i="9"/>
  <c r="V156" i="10"/>
  <c r="N111" i="9"/>
  <c r="R111" i="9"/>
  <c r="X156" i="10"/>
  <c r="B136" i="9"/>
  <c r="K136" i="9"/>
  <c r="O147" i="9"/>
  <c r="L136" i="9"/>
  <c r="P147" i="9"/>
  <c r="S38" i="7"/>
  <c r="S5" i="7" s="1"/>
  <c r="Q66" i="8"/>
  <c r="Q155" i="4" s="1"/>
  <c r="U67" i="8"/>
  <c r="U156" i="4" s="1"/>
  <c r="M136" i="9"/>
  <c r="Q147" i="9"/>
  <c r="R66" i="8"/>
  <c r="R155" i="4" s="1"/>
  <c r="V67" i="8"/>
  <c r="V156" i="4" s="1"/>
  <c r="N136" i="9"/>
  <c r="R147" i="9"/>
  <c r="B52" i="4"/>
  <c r="B129" i="4" s="1"/>
  <c r="C39" i="7"/>
  <c r="C38" i="7" s="1"/>
  <c r="C5" i="7" s="1"/>
  <c r="O47" i="8"/>
  <c r="S66" i="8"/>
  <c r="S155" i="4" s="1"/>
  <c r="W67" i="8"/>
  <c r="W156" i="4" s="1"/>
  <c r="O136" i="9"/>
  <c r="S147" i="9"/>
  <c r="I3" i="4"/>
  <c r="I128" i="4" s="1"/>
  <c r="G17" i="8"/>
  <c r="L17" i="8"/>
  <c r="P47" i="8"/>
  <c r="P52" i="4" s="1"/>
  <c r="P129" i="4" s="1"/>
  <c r="T66" i="8"/>
  <c r="T155" i="4" s="1"/>
  <c r="P136" i="9"/>
  <c r="T147" i="9"/>
  <c r="J54" i="4"/>
  <c r="Q47" i="8"/>
  <c r="Y67" i="8"/>
  <c r="Y156" i="4" s="1"/>
  <c r="Q136" i="9"/>
  <c r="U147" i="9"/>
  <c r="F147" i="9"/>
  <c r="F53" i="4"/>
  <c r="R47" i="8"/>
  <c r="R136" i="9"/>
  <c r="V147" i="9"/>
  <c r="S47" i="8"/>
  <c r="S136" i="9"/>
  <c r="W147" i="9"/>
  <c r="P17" i="8"/>
  <c r="E51" i="8"/>
  <c r="T136" i="9"/>
  <c r="X147" i="9"/>
  <c r="U136" i="9"/>
  <c r="Y147" i="9"/>
  <c r="V136" i="9"/>
  <c r="W136" i="9"/>
  <c r="V38" i="7"/>
  <c r="T17" i="8"/>
  <c r="X136" i="9"/>
  <c r="W38" i="7"/>
  <c r="W5" i="7" s="1"/>
  <c r="W54" i="7" s="1"/>
  <c r="Y47" i="8"/>
  <c r="Y136" i="9"/>
  <c r="Q100" i="4"/>
  <c r="X38" i="7"/>
  <c r="X5" i="7" s="1"/>
  <c r="B66" i="8"/>
  <c r="B155" i="4" s="1"/>
  <c r="F67" i="8"/>
  <c r="F156" i="4" s="1"/>
  <c r="E58" i="8"/>
  <c r="B147" i="9"/>
  <c r="G4" i="4"/>
  <c r="V52" i="4"/>
  <c r="V129" i="4" s="1"/>
  <c r="B54" i="4"/>
  <c r="V17" i="8"/>
  <c r="C47" i="8"/>
  <c r="K67" i="8"/>
  <c r="K156" i="4" s="1"/>
  <c r="Y58" i="8"/>
  <c r="C136" i="9"/>
  <c r="G147" i="9"/>
  <c r="H4" i="4"/>
  <c r="W52" i="4"/>
  <c r="W129" i="4" s="1"/>
  <c r="C54" i="4"/>
  <c r="W17" i="8"/>
  <c r="D47" i="8"/>
  <c r="D52" i="4" s="1"/>
  <c r="D129" i="4" s="1"/>
  <c r="H66" i="8"/>
  <c r="H155" i="4" s="1"/>
  <c r="D136" i="9"/>
  <c r="H147" i="9"/>
  <c r="E47" i="8"/>
  <c r="E59" i="8" s="1"/>
  <c r="I66" i="8"/>
  <c r="I155" i="4" s="1"/>
  <c r="M67" i="8"/>
  <c r="M156" i="4" s="1"/>
  <c r="E136" i="9"/>
  <c r="I147" i="9"/>
  <c r="E54" i="4"/>
  <c r="F47" i="8"/>
  <c r="N67" i="8"/>
  <c r="N156" i="4" s="1"/>
  <c r="F136" i="9"/>
  <c r="J147" i="9"/>
  <c r="G47" i="8"/>
  <c r="O67" i="8"/>
  <c r="O156" i="4" s="1"/>
  <c r="G136" i="9"/>
  <c r="K147" i="9"/>
  <c r="C53" i="4"/>
  <c r="G54" i="4"/>
  <c r="D17" i="8"/>
  <c r="H47" i="8"/>
  <c r="H52" i="4" s="1"/>
  <c r="L66" i="8"/>
  <c r="L155" i="4" s="1"/>
  <c r="H136" i="9"/>
  <c r="L147" i="9"/>
  <c r="D53" i="4"/>
  <c r="I47" i="8"/>
  <c r="Q67" i="8"/>
  <c r="Q156" i="4" s="1"/>
  <c r="I136" i="9"/>
  <c r="M147" i="9"/>
  <c r="E53" i="4"/>
  <c r="I54" i="4"/>
  <c r="J47" i="8"/>
  <c r="N66" i="8"/>
  <c r="N155" i="4" s="1"/>
  <c r="R67" i="8"/>
  <c r="R156" i="4" s="1"/>
  <c r="J136" i="9"/>
  <c r="N147" i="9"/>
  <c r="U38" i="7"/>
  <c r="U5" i="7" s="1"/>
  <c r="U55" i="7" s="1"/>
  <c r="Y38" i="7"/>
  <c r="Y5" i="7" s="1"/>
  <c r="Y54" i="7" s="1"/>
  <c r="I38" i="7"/>
  <c r="I5" i="7" s="1"/>
  <c r="M38" i="7"/>
  <c r="M5" i="7" s="1"/>
  <c r="M53" i="7" s="1"/>
  <c r="P46" i="6"/>
  <c r="C47" i="6"/>
  <c r="G47" i="6"/>
  <c r="D47" i="6"/>
  <c r="P48" i="6"/>
  <c r="I47" i="6"/>
  <c r="N48" i="6"/>
  <c r="N47" i="6"/>
  <c r="O48" i="6"/>
  <c r="K47" i="6"/>
  <c r="C5" i="6"/>
  <c r="D5" i="6"/>
  <c r="R48" i="6"/>
  <c r="B5" i="6"/>
  <c r="T48" i="6"/>
  <c r="U5" i="6"/>
  <c r="Y5" i="6"/>
  <c r="V48" i="6"/>
  <c r="W5" i="6"/>
  <c r="E5" i="6"/>
  <c r="I46" i="6"/>
  <c r="W48" i="6"/>
  <c r="F5" i="6"/>
  <c r="X48" i="6"/>
  <c r="G46" i="6"/>
  <c r="K46" i="6"/>
  <c r="Y48" i="6"/>
  <c r="X47" i="6"/>
  <c r="Y47" i="6"/>
  <c r="I88" i="4"/>
  <c r="R27" i="5"/>
  <c r="J88" i="4"/>
  <c r="Y42" i="6"/>
  <c r="K88" i="4"/>
  <c r="B43" i="6"/>
  <c r="F44" i="6"/>
  <c r="L88" i="4"/>
  <c r="C43" i="6"/>
  <c r="G44" i="6"/>
  <c r="K45" i="6"/>
  <c r="H88" i="4"/>
  <c r="M88" i="4"/>
  <c r="D43" i="6"/>
  <c r="N88" i="4"/>
  <c r="E43" i="6"/>
  <c r="O88" i="4"/>
  <c r="F43" i="6"/>
  <c r="N45" i="6"/>
  <c r="P88" i="4"/>
  <c r="C42" i="6"/>
  <c r="G43" i="6"/>
  <c r="K44" i="6"/>
  <c r="D42" i="6"/>
  <c r="L44" i="6"/>
  <c r="P45" i="6"/>
  <c r="T46" i="6"/>
  <c r="P47" i="6"/>
  <c r="D48" i="6"/>
  <c r="E48" i="6"/>
  <c r="F42" i="6"/>
  <c r="N44" i="6"/>
  <c r="R45" i="6"/>
  <c r="V46" i="6"/>
  <c r="R47" i="6"/>
  <c r="F48" i="6"/>
  <c r="K43" i="6"/>
  <c r="W46" i="6"/>
  <c r="G48" i="6"/>
  <c r="L43" i="6"/>
  <c r="P44" i="6"/>
  <c r="T45" i="6"/>
  <c r="X46" i="6"/>
  <c r="T47" i="6"/>
  <c r="Y46" i="6"/>
  <c r="I48" i="6"/>
  <c r="N43" i="6"/>
  <c r="R44" i="6"/>
  <c r="V45" i="6"/>
  <c r="V47" i="6"/>
  <c r="G5" i="6"/>
  <c r="G42" i="6" s="1"/>
  <c r="G41" i="6" s="1"/>
  <c r="W88" i="4"/>
  <c r="X88" i="4"/>
  <c r="K42" i="6"/>
  <c r="O43" i="6"/>
  <c r="S44" i="6"/>
  <c r="Y88" i="4"/>
  <c r="H5" i="6"/>
  <c r="L42" i="6"/>
  <c r="X45" i="6"/>
  <c r="I5" i="6"/>
  <c r="I45" i="6" s="1"/>
  <c r="Y45" i="6"/>
  <c r="J5" i="6"/>
  <c r="J42" i="6" s="1"/>
  <c r="N42" i="6"/>
  <c r="R43" i="6"/>
  <c r="V44" i="6"/>
  <c r="K5" i="6"/>
  <c r="K48" i="6" s="1"/>
  <c r="L5" i="6"/>
  <c r="P42" i="6"/>
  <c r="X44" i="6"/>
  <c r="J27" i="5"/>
  <c r="B88" i="4"/>
  <c r="M5" i="6"/>
  <c r="Q42" i="6"/>
  <c r="U43" i="6"/>
  <c r="Y44" i="6"/>
  <c r="K27" i="5"/>
  <c r="C88" i="4"/>
  <c r="N5" i="6"/>
  <c r="V43" i="6"/>
  <c r="D88" i="4"/>
  <c r="O5" i="6"/>
  <c r="O45" i="6" s="1"/>
  <c r="S42" i="6"/>
  <c r="W43" i="6"/>
  <c r="C45" i="6"/>
  <c r="M27" i="5"/>
  <c r="E88" i="4"/>
  <c r="P5" i="6"/>
  <c r="X43" i="6"/>
  <c r="F88" i="4"/>
  <c r="Q5" i="6"/>
  <c r="Q46" i="6" s="1"/>
  <c r="Y43" i="6"/>
  <c r="E45" i="6"/>
  <c r="O27" i="5"/>
  <c r="G88" i="4"/>
  <c r="R5" i="6"/>
  <c r="R46" i="6" s="1"/>
  <c r="V42" i="6"/>
  <c r="S5" i="6"/>
  <c r="S48" i="6" s="1"/>
  <c r="W42" i="6"/>
  <c r="C44" i="6"/>
  <c r="G45" i="6"/>
  <c r="T5" i="6"/>
  <c r="X42" i="6"/>
  <c r="D44" i="6"/>
  <c r="B128" i="4"/>
  <c r="R128" i="4"/>
  <c r="B131" i="4"/>
  <c r="J131" i="4"/>
  <c r="R131" i="4"/>
  <c r="B132" i="4"/>
  <c r="B133" i="4"/>
  <c r="J133" i="4"/>
  <c r="R133" i="4"/>
  <c r="B136" i="4"/>
  <c r="J136" i="4"/>
  <c r="R136" i="4"/>
  <c r="B137" i="4"/>
  <c r="J137" i="4"/>
  <c r="R137" i="4"/>
  <c r="J138" i="4"/>
  <c r="B139" i="4"/>
  <c r="J139" i="4"/>
  <c r="R139" i="4"/>
  <c r="B140" i="4"/>
  <c r="J140" i="4"/>
  <c r="R140" i="4"/>
  <c r="B141" i="4"/>
  <c r="J141" i="4"/>
  <c r="R141" i="4"/>
  <c r="B142" i="4"/>
  <c r="R142" i="4"/>
  <c r="B143" i="4"/>
  <c r="J143" i="4"/>
  <c r="R143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K129" i="4"/>
  <c r="C131" i="4"/>
  <c r="K131" i="4"/>
  <c r="S131" i="4"/>
  <c r="K132" i="4"/>
  <c r="C133" i="4"/>
  <c r="K133" i="4"/>
  <c r="S133" i="4"/>
  <c r="C136" i="4"/>
  <c r="K136" i="4"/>
  <c r="S136" i="4"/>
  <c r="C137" i="4"/>
  <c r="K137" i="4"/>
  <c r="C138" i="4"/>
  <c r="K138" i="4"/>
  <c r="S138" i="4"/>
  <c r="C139" i="4"/>
  <c r="K139" i="4"/>
  <c r="S139" i="4"/>
  <c r="C140" i="4"/>
  <c r="K140" i="4"/>
  <c r="S140" i="4"/>
  <c r="C141" i="4"/>
  <c r="K141" i="4"/>
  <c r="S141" i="4"/>
  <c r="C143" i="4"/>
  <c r="K143" i="4"/>
  <c r="S143" i="4"/>
  <c r="C144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D128" i="4"/>
  <c r="L128" i="4"/>
  <c r="T128" i="4"/>
  <c r="L129" i="4"/>
  <c r="T129" i="4"/>
  <c r="D131" i="4"/>
  <c r="L131" i="4"/>
  <c r="T131" i="4"/>
  <c r="D133" i="4"/>
  <c r="L133" i="4"/>
  <c r="T133" i="4"/>
  <c r="D136" i="4"/>
  <c r="L136" i="4"/>
  <c r="T136" i="4"/>
  <c r="D137" i="4"/>
  <c r="L137" i="4"/>
  <c r="T137" i="4"/>
  <c r="D138" i="4"/>
  <c r="L138" i="4"/>
  <c r="D139" i="4"/>
  <c r="L139" i="4"/>
  <c r="T139" i="4"/>
  <c r="D140" i="4"/>
  <c r="L140" i="4"/>
  <c r="T140" i="4"/>
  <c r="D141" i="4"/>
  <c r="L141" i="4"/>
  <c r="T141" i="4"/>
  <c r="T142" i="4"/>
  <c r="D143" i="4"/>
  <c r="L143" i="4"/>
  <c r="T143" i="4"/>
  <c r="D144" i="4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E128" i="4"/>
  <c r="M128" i="4"/>
  <c r="M129" i="4"/>
  <c r="U129" i="4"/>
  <c r="E131" i="4"/>
  <c r="M131" i="4"/>
  <c r="U131" i="4"/>
  <c r="E132" i="4"/>
  <c r="E133" i="4"/>
  <c r="M133" i="4"/>
  <c r="U133" i="4"/>
  <c r="E136" i="4"/>
  <c r="M136" i="4"/>
  <c r="U136" i="4"/>
  <c r="E137" i="4"/>
  <c r="M137" i="4"/>
  <c r="U137" i="4"/>
  <c r="E138" i="4"/>
  <c r="M138" i="4"/>
  <c r="U138" i="4"/>
  <c r="E139" i="4"/>
  <c r="M139" i="4"/>
  <c r="U139" i="4"/>
  <c r="E140" i="4"/>
  <c r="M140" i="4"/>
  <c r="U140" i="4"/>
  <c r="E141" i="4"/>
  <c r="M141" i="4"/>
  <c r="U141" i="4"/>
  <c r="E142" i="4"/>
  <c r="U142" i="4"/>
  <c r="E143" i="4"/>
  <c r="M143" i="4"/>
  <c r="U143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N129" i="4"/>
  <c r="N131" i="4"/>
  <c r="V131" i="4"/>
  <c r="V132" i="4"/>
  <c r="F133" i="4"/>
  <c r="N133" i="4"/>
  <c r="F136" i="4"/>
  <c r="V136" i="4"/>
  <c r="F137" i="4"/>
  <c r="N137" i="4"/>
  <c r="V137" i="4"/>
  <c r="F138" i="4"/>
  <c r="N138" i="4"/>
  <c r="F139" i="4"/>
  <c r="N139" i="4"/>
  <c r="V139" i="4"/>
  <c r="F140" i="4"/>
  <c r="N140" i="4"/>
  <c r="V140" i="4"/>
  <c r="F141" i="4"/>
  <c r="N141" i="4"/>
  <c r="V141" i="4"/>
  <c r="V142" i="4"/>
  <c r="F143" i="4"/>
  <c r="N143" i="4"/>
  <c r="V143" i="4"/>
  <c r="F144" i="4"/>
  <c r="N144" i="4"/>
  <c r="V144" i="4"/>
  <c r="F145" i="4"/>
  <c r="N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O128" i="4"/>
  <c r="W130" i="4"/>
  <c r="G131" i="4"/>
  <c r="O131" i="4"/>
  <c r="W131" i="4"/>
  <c r="G132" i="4"/>
  <c r="W132" i="4"/>
  <c r="G133" i="4"/>
  <c r="O133" i="4"/>
  <c r="W133" i="4"/>
  <c r="G136" i="4"/>
  <c r="O136" i="4"/>
  <c r="W136" i="4"/>
  <c r="G137" i="4"/>
  <c r="O137" i="4"/>
  <c r="W137" i="4"/>
  <c r="G138" i="4"/>
  <c r="O138" i="4"/>
  <c r="W138" i="4"/>
  <c r="G139" i="4"/>
  <c r="O139" i="4"/>
  <c r="W139" i="4"/>
  <c r="G140" i="4"/>
  <c r="O140" i="4"/>
  <c r="W140" i="4"/>
  <c r="G141" i="4"/>
  <c r="O141" i="4"/>
  <c r="W141" i="4"/>
  <c r="O142" i="4"/>
  <c r="G143" i="4"/>
  <c r="O143" i="4"/>
  <c r="W143" i="4"/>
  <c r="G144" i="4"/>
  <c r="O144" i="4"/>
  <c r="W144" i="4"/>
  <c r="G145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A1" i="51"/>
  <c r="A1" i="50"/>
  <c r="A1" i="47"/>
  <c r="A1" i="49"/>
  <c r="A1" i="48"/>
  <c r="A1" i="46"/>
  <c r="A1" i="44"/>
  <c r="A1" i="43"/>
  <c r="A1" i="45"/>
  <c r="A1" i="42"/>
  <c r="A1" i="41"/>
  <c r="A1" i="36"/>
  <c r="A1" i="40"/>
  <c r="A1" i="39"/>
  <c r="A1" i="38"/>
  <c r="A1" i="37"/>
  <c r="A1" i="33"/>
  <c r="A1" i="35"/>
  <c r="A1" i="32"/>
  <c r="A1" i="34"/>
  <c r="A1" i="31"/>
  <c r="A1" i="28"/>
  <c r="A1" i="30"/>
  <c r="A1" i="29"/>
  <c r="A1" i="27"/>
  <c r="A1" i="26"/>
  <c r="A1" i="24"/>
  <c r="A1" i="25"/>
  <c r="A1" i="22"/>
  <c r="A1" i="21"/>
  <c r="A1" i="23"/>
  <c r="A1" i="19"/>
  <c r="A1" i="20"/>
  <c r="A1" i="18"/>
  <c r="A1" i="16"/>
  <c r="A1" i="15"/>
  <c r="A1" i="17"/>
  <c r="A1" i="12"/>
  <c r="A1" i="14"/>
  <c r="A1" i="13"/>
  <c r="A1" i="7"/>
  <c r="A1" i="10"/>
  <c r="A1" i="9"/>
  <c r="A1" i="8"/>
  <c r="A1" i="6"/>
  <c r="A1" i="11"/>
  <c r="A1" i="5"/>
  <c r="P128" i="4"/>
  <c r="X128" i="4"/>
  <c r="X129" i="4"/>
  <c r="P131" i="4"/>
  <c r="X131" i="4"/>
  <c r="H132" i="4"/>
  <c r="X132" i="4"/>
  <c r="H133" i="4"/>
  <c r="P133" i="4"/>
  <c r="H136" i="4"/>
  <c r="P136" i="4"/>
  <c r="X136" i="4"/>
  <c r="H137" i="4"/>
  <c r="P137" i="4"/>
  <c r="X137" i="4"/>
  <c r="H138" i="4"/>
  <c r="X138" i="4"/>
  <c r="H139" i="4"/>
  <c r="P139" i="4"/>
  <c r="X139" i="4"/>
  <c r="H140" i="4"/>
  <c r="P140" i="4"/>
  <c r="X140" i="4"/>
  <c r="H141" i="4"/>
  <c r="P141" i="4"/>
  <c r="X141" i="4"/>
  <c r="X142" i="4"/>
  <c r="H143" i="4"/>
  <c r="P143" i="4"/>
  <c r="X143" i="4"/>
  <c r="H144" i="4"/>
  <c r="P144" i="4"/>
  <c r="X144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A1" i="4"/>
  <c r="Q131" i="4"/>
  <c r="Y131" i="4"/>
  <c r="Y132" i="4"/>
  <c r="I133" i="4"/>
  <c r="Q133" i="4"/>
  <c r="Y133" i="4"/>
  <c r="I136" i="4"/>
  <c r="Q136" i="4"/>
  <c r="I137" i="4"/>
  <c r="Q137" i="4"/>
  <c r="Y137" i="4"/>
  <c r="I138" i="4"/>
  <c r="Y138" i="4"/>
  <c r="I139" i="4"/>
  <c r="Q139" i="4"/>
  <c r="Y139" i="4"/>
  <c r="I140" i="4"/>
  <c r="Q140" i="4"/>
  <c r="Y140" i="4"/>
  <c r="I141" i="4"/>
  <c r="Q141" i="4"/>
  <c r="Y141" i="4"/>
  <c r="Y142" i="4"/>
  <c r="I143" i="4"/>
  <c r="Q143" i="4"/>
  <c r="Y143" i="4"/>
  <c r="I144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F58" i="8"/>
  <c r="N58" i="8"/>
  <c r="V58" i="8"/>
  <c r="F59" i="8"/>
  <c r="N59" i="8"/>
  <c r="V59" i="8"/>
  <c r="F60" i="8"/>
  <c r="N60" i="8"/>
  <c r="V60" i="8"/>
  <c r="F61" i="8"/>
  <c r="N61" i="8"/>
  <c r="V61" i="8"/>
  <c r="F128" i="9"/>
  <c r="N128" i="9"/>
  <c r="V128" i="9"/>
  <c r="F111" i="10"/>
  <c r="N111" i="10"/>
  <c r="V111" i="10"/>
  <c r="F128" i="10"/>
  <c r="N128" i="10"/>
  <c r="V128" i="10"/>
  <c r="H145" i="10"/>
  <c r="R145" i="10"/>
  <c r="E156" i="10"/>
  <c r="P156" i="10"/>
  <c r="I136" i="11"/>
  <c r="I115" i="11"/>
  <c r="I113" i="11"/>
  <c r="I112" i="11"/>
  <c r="I109" i="11"/>
  <c r="I108" i="11"/>
  <c r="I107" i="11"/>
  <c r="Q136" i="11"/>
  <c r="Q115" i="11"/>
  <c r="Q113" i="11"/>
  <c r="Q112" i="11"/>
  <c r="Q109" i="11"/>
  <c r="Q108" i="11"/>
  <c r="Q107" i="11"/>
  <c r="Y136" i="11"/>
  <c r="Y115" i="11"/>
  <c r="Y113" i="11"/>
  <c r="Y112" i="11"/>
  <c r="Y109" i="11"/>
  <c r="Y108" i="11"/>
  <c r="Y107" i="11"/>
  <c r="I145" i="11"/>
  <c r="I111" i="11"/>
  <c r="Q145" i="11"/>
  <c r="Q111" i="11"/>
  <c r="Y145" i="11"/>
  <c r="Y111" i="11"/>
  <c r="C147" i="11"/>
  <c r="C132" i="11"/>
  <c r="C130" i="11"/>
  <c r="C129" i="11"/>
  <c r="C126" i="11"/>
  <c r="C125" i="11"/>
  <c r="C123" i="11"/>
  <c r="C122" i="11"/>
  <c r="N147" i="11"/>
  <c r="N132" i="11"/>
  <c r="N130" i="11"/>
  <c r="N129" i="11"/>
  <c r="N126" i="11"/>
  <c r="N125" i="11"/>
  <c r="N123" i="11"/>
  <c r="N122" i="11"/>
  <c r="N117" i="11" s="1"/>
  <c r="Y147" i="11"/>
  <c r="Y132" i="11"/>
  <c r="Y130" i="11"/>
  <c r="Y129" i="11"/>
  <c r="Y128" i="11"/>
  <c r="Y126" i="11"/>
  <c r="Y125" i="11"/>
  <c r="Y123" i="11"/>
  <c r="Y122" i="11"/>
  <c r="F156" i="11"/>
  <c r="F128" i="11"/>
  <c r="N156" i="11"/>
  <c r="N128" i="11"/>
  <c r="V156" i="11"/>
  <c r="V128" i="11"/>
  <c r="G58" i="8"/>
  <c r="O58" i="8"/>
  <c r="W58" i="8"/>
  <c r="G59" i="8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I145" i="10"/>
  <c r="T145" i="10"/>
  <c r="Q156" i="10"/>
  <c r="B145" i="11"/>
  <c r="J145" i="11"/>
  <c r="R145" i="11"/>
  <c r="E147" i="11"/>
  <c r="E132" i="11"/>
  <c r="E130" i="11"/>
  <c r="E129" i="11"/>
  <c r="E126" i="11"/>
  <c r="E125" i="11"/>
  <c r="E123" i="11"/>
  <c r="E122" i="11"/>
  <c r="O147" i="11"/>
  <c r="O132" i="11"/>
  <c r="O130" i="11"/>
  <c r="O129" i="11"/>
  <c r="O126" i="11"/>
  <c r="O125" i="11"/>
  <c r="O123" i="11"/>
  <c r="O122" i="11"/>
  <c r="G156" i="11"/>
  <c r="G128" i="11"/>
  <c r="O156" i="11"/>
  <c r="O128" i="11"/>
  <c r="W156" i="11"/>
  <c r="W128" i="11"/>
  <c r="H58" i="8"/>
  <c r="P58" i="8"/>
  <c r="X58" i="8"/>
  <c r="X59" i="8"/>
  <c r="H60" i="8"/>
  <c r="P60" i="8"/>
  <c r="X60" i="8"/>
  <c r="H61" i="8"/>
  <c r="P61" i="8"/>
  <c r="X61" i="8"/>
  <c r="H111" i="9"/>
  <c r="P111" i="9"/>
  <c r="X111" i="9"/>
  <c r="H128" i="9"/>
  <c r="P128" i="9"/>
  <c r="X128" i="9"/>
  <c r="G145" i="10"/>
  <c r="O145" i="10"/>
  <c r="W145" i="10"/>
  <c r="P111" i="10"/>
  <c r="X111" i="10"/>
  <c r="H128" i="10"/>
  <c r="X128" i="10"/>
  <c r="J145" i="10"/>
  <c r="U145" i="10"/>
  <c r="R156" i="10"/>
  <c r="C136" i="11"/>
  <c r="C115" i="11"/>
  <c r="C113" i="11"/>
  <c r="C112" i="11"/>
  <c r="C109" i="11"/>
  <c r="C108" i="11"/>
  <c r="C107" i="11"/>
  <c r="C106" i="11"/>
  <c r="C105" i="11"/>
  <c r="K136" i="11"/>
  <c r="K115" i="11"/>
  <c r="K113" i="11"/>
  <c r="K112" i="11"/>
  <c r="K109" i="11"/>
  <c r="K108" i="11"/>
  <c r="K107" i="11"/>
  <c r="K106" i="11"/>
  <c r="K105" i="11"/>
  <c r="S136" i="11"/>
  <c r="S115" i="11"/>
  <c r="S113" i="11"/>
  <c r="S112" i="11"/>
  <c r="S109" i="11"/>
  <c r="S108" i="11"/>
  <c r="S107" i="11"/>
  <c r="S106" i="11"/>
  <c r="S105" i="11"/>
  <c r="C145" i="11"/>
  <c r="C111" i="11"/>
  <c r="K145" i="11"/>
  <c r="K111" i="11"/>
  <c r="S145" i="11"/>
  <c r="S111" i="11"/>
  <c r="F147" i="11"/>
  <c r="F132" i="11"/>
  <c r="F130" i="11"/>
  <c r="F129" i="11"/>
  <c r="F126" i="11"/>
  <c r="F125" i="11"/>
  <c r="F123" i="11"/>
  <c r="F122" i="11"/>
  <c r="Q147" i="11"/>
  <c r="Q132" i="11"/>
  <c r="Q130" i="11"/>
  <c r="Q129" i="11"/>
  <c r="Q128" i="11"/>
  <c r="Q126" i="11"/>
  <c r="Q125" i="11"/>
  <c r="Q123" i="11"/>
  <c r="Q122" i="11"/>
  <c r="Q117" i="11" s="1"/>
  <c r="H156" i="11"/>
  <c r="H54" i="11"/>
  <c r="H128" i="11" s="1"/>
  <c r="P156" i="11"/>
  <c r="P54" i="11"/>
  <c r="P128" i="11" s="1"/>
  <c r="X156" i="11"/>
  <c r="X54" i="11"/>
  <c r="X128" i="11" s="1"/>
  <c r="Q59" i="8"/>
  <c r="Y59" i="8"/>
  <c r="I60" i="8"/>
  <c r="Q60" i="8"/>
  <c r="Y60" i="8"/>
  <c r="I61" i="8"/>
  <c r="Q61" i="8"/>
  <c r="Y61" i="8"/>
  <c r="I111" i="9"/>
  <c r="Q111" i="9"/>
  <c r="Y111" i="9"/>
  <c r="I128" i="9"/>
  <c r="Q128" i="9"/>
  <c r="Y128" i="9"/>
  <c r="G156" i="10"/>
  <c r="O156" i="10"/>
  <c r="W156" i="10"/>
  <c r="Q111" i="10"/>
  <c r="Y111" i="10"/>
  <c r="I128" i="10"/>
  <c r="Y128" i="10"/>
  <c r="L145" i="10"/>
  <c r="T156" i="10"/>
  <c r="D136" i="11"/>
  <c r="D115" i="11"/>
  <c r="D113" i="11"/>
  <c r="D112" i="11"/>
  <c r="D109" i="11"/>
  <c r="D108" i="11"/>
  <c r="D107" i="11"/>
  <c r="D106" i="11"/>
  <c r="D105" i="11"/>
  <c r="D100" i="11" s="1"/>
  <c r="L136" i="11"/>
  <c r="L115" i="11"/>
  <c r="L113" i="11"/>
  <c r="L112" i="11"/>
  <c r="L109" i="11"/>
  <c r="L108" i="11"/>
  <c r="L107" i="11"/>
  <c r="L106" i="11"/>
  <c r="L105" i="11"/>
  <c r="T136" i="11"/>
  <c r="T115" i="11"/>
  <c r="T113" i="11"/>
  <c r="T112" i="11"/>
  <c r="T109" i="11"/>
  <c r="T108" i="11"/>
  <c r="T107" i="11"/>
  <c r="T106" i="11"/>
  <c r="T105" i="11"/>
  <c r="T100" i="11" s="1"/>
  <c r="D145" i="11"/>
  <c r="D111" i="11"/>
  <c r="L145" i="11"/>
  <c r="L111" i="11"/>
  <c r="T145" i="11"/>
  <c r="T111" i="11"/>
  <c r="G147" i="11"/>
  <c r="G132" i="11"/>
  <c r="G130" i="11"/>
  <c r="G129" i="11"/>
  <c r="G126" i="11"/>
  <c r="G125" i="11"/>
  <c r="G123" i="11"/>
  <c r="G122" i="11"/>
  <c r="R147" i="11"/>
  <c r="R132" i="11"/>
  <c r="R130" i="11"/>
  <c r="R129" i="11"/>
  <c r="R126" i="11"/>
  <c r="R125" i="11"/>
  <c r="R123" i="11"/>
  <c r="R122" i="11"/>
  <c r="I156" i="11"/>
  <c r="Q156" i="11"/>
  <c r="Y156" i="11"/>
  <c r="Q105" i="11"/>
  <c r="Q100" i="11" s="1"/>
  <c r="I106" i="11"/>
  <c r="Y106" i="11"/>
  <c r="B58" i="8"/>
  <c r="J58" i="8"/>
  <c r="R58" i="8"/>
  <c r="B59" i="8"/>
  <c r="J59" i="8"/>
  <c r="R59" i="8"/>
  <c r="B60" i="8"/>
  <c r="J60" i="8"/>
  <c r="R60" i="8"/>
  <c r="B61" i="8"/>
  <c r="J61" i="8"/>
  <c r="R61" i="8"/>
  <c r="B128" i="9"/>
  <c r="J128" i="9"/>
  <c r="R128" i="9"/>
  <c r="B111" i="10"/>
  <c r="B128" i="10"/>
  <c r="J128" i="10"/>
  <c r="M145" i="10"/>
  <c r="U156" i="10"/>
  <c r="E136" i="11"/>
  <c r="E115" i="11"/>
  <c r="E113" i="11"/>
  <c r="E112" i="11"/>
  <c r="E109" i="11"/>
  <c r="E108" i="11"/>
  <c r="M136" i="11"/>
  <c r="M115" i="11"/>
  <c r="M113" i="11"/>
  <c r="M112" i="11"/>
  <c r="M109" i="11"/>
  <c r="M108" i="11"/>
  <c r="M107" i="11"/>
  <c r="U136" i="11"/>
  <c r="U115" i="11"/>
  <c r="U113" i="11"/>
  <c r="U112" i="11"/>
  <c r="U109" i="11"/>
  <c r="U108" i="11"/>
  <c r="U107" i="11"/>
  <c r="E145" i="11"/>
  <c r="E111" i="11"/>
  <c r="M145" i="11"/>
  <c r="M111" i="11"/>
  <c r="U145" i="11"/>
  <c r="U111" i="11"/>
  <c r="I147" i="11"/>
  <c r="I132" i="11"/>
  <c r="I130" i="11"/>
  <c r="I129" i="11"/>
  <c r="I128" i="11"/>
  <c r="I126" i="11"/>
  <c r="I125" i="11"/>
  <c r="I123" i="11"/>
  <c r="I122" i="11"/>
  <c r="S147" i="11"/>
  <c r="S132" i="11"/>
  <c r="S130" i="11"/>
  <c r="S129" i="11"/>
  <c r="S126" i="11"/>
  <c r="S125" i="11"/>
  <c r="S123" i="11"/>
  <c r="S122" i="11"/>
  <c r="S117" i="11" s="1"/>
  <c r="B156" i="11"/>
  <c r="B128" i="11"/>
  <c r="J156" i="11"/>
  <c r="J128" i="11"/>
  <c r="R156" i="11"/>
  <c r="R128" i="11"/>
  <c r="C58" i="8"/>
  <c r="K58" i="8"/>
  <c r="S58" i="8"/>
  <c r="C59" i="8"/>
  <c r="K59" i="8"/>
  <c r="S59" i="8"/>
  <c r="C60" i="8"/>
  <c r="K60" i="8"/>
  <c r="S60" i="8"/>
  <c r="C61" i="8"/>
  <c r="K61" i="8"/>
  <c r="S61" i="8"/>
  <c r="C111" i="9"/>
  <c r="K111" i="9"/>
  <c r="S111" i="9"/>
  <c r="C128" i="9"/>
  <c r="K128" i="9"/>
  <c r="S128" i="9"/>
  <c r="D145" i="10"/>
  <c r="L156" i="10"/>
  <c r="F145" i="11"/>
  <c r="N145" i="11"/>
  <c r="V145" i="11"/>
  <c r="J147" i="11"/>
  <c r="J132" i="11"/>
  <c r="J130" i="11"/>
  <c r="J129" i="11"/>
  <c r="J126" i="11"/>
  <c r="J125" i="11"/>
  <c r="J123" i="11"/>
  <c r="J122" i="11"/>
  <c r="U147" i="11"/>
  <c r="U132" i="11"/>
  <c r="U130" i="11"/>
  <c r="U129" i="11"/>
  <c r="U126" i="11"/>
  <c r="U125" i="11"/>
  <c r="U123" i="11"/>
  <c r="U122" i="11"/>
  <c r="C156" i="11"/>
  <c r="C128" i="11"/>
  <c r="K156" i="11"/>
  <c r="K128" i="11"/>
  <c r="S156" i="11"/>
  <c r="S128" i="11"/>
  <c r="E105" i="11"/>
  <c r="U105" i="11"/>
  <c r="M106" i="11"/>
  <c r="E107" i="11"/>
  <c r="D58" i="8"/>
  <c r="L58" i="8"/>
  <c r="T58" i="8"/>
  <c r="L59" i="8"/>
  <c r="T59" i="8"/>
  <c r="D60" i="8"/>
  <c r="L60" i="8"/>
  <c r="T60" i="8"/>
  <c r="D61" i="8"/>
  <c r="L61" i="8"/>
  <c r="T61" i="8"/>
  <c r="D111" i="9"/>
  <c r="L111" i="9"/>
  <c r="T111" i="9"/>
  <c r="D128" i="9"/>
  <c r="L128" i="9"/>
  <c r="T128" i="9"/>
  <c r="C145" i="10"/>
  <c r="K145" i="10"/>
  <c r="S145" i="10"/>
  <c r="D128" i="10"/>
  <c r="E145" i="10"/>
  <c r="M156" i="10"/>
  <c r="G136" i="11"/>
  <c r="G115" i="11"/>
  <c r="G113" i="11"/>
  <c r="G112" i="11"/>
  <c r="G109" i="11"/>
  <c r="G108" i="11"/>
  <c r="G107" i="11"/>
  <c r="G106" i="11"/>
  <c r="G105" i="11"/>
  <c r="O136" i="11"/>
  <c r="O115" i="11"/>
  <c r="O113" i="11"/>
  <c r="O112" i="11"/>
  <c r="O109" i="11"/>
  <c r="O108" i="11"/>
  <c r="O107" i="11"/>
  <c r="O106" i="11"/>
  <c r="O105" i="11"/>
  <c r="W136" i="11"/>
  <c r="W115" i="11"/>
  <c r="W113" i="11"/>
  <c r="W112" i="11"/>
  <c r="W109" i="11"/>
  <c r="W108" i="11"/>
  <c r="W107" i="11"/>
  <c r="W106" i="11"/>
  <c r="W105" i="11"/>
  <c r="G145" i="11"/>
  <c r="G111" i="11"/>
  <c r="O145" i="11"/>
  <c r="O111" i="11"/>
  <c r="W145" i="11"/>
  <c r="W111" i="11"/>
  <c r="K147" i="11"/>
  <c r="K132" i="11"/>
  <c r="K130" i="11"/>
  <c r="K129" i="11"/>
  <c r="K126" i="11"/>
  <c r="K125" i="11"/>
  <c r="K123" i="11"/>
  <c r="K122" i="11"/>
  <c r="K117" i="11" s="1"/>
  <c r="V147" i="11"/>
  <c r="V132" i="11"/>
  <c r="V130" i="11"/>
  <c r="V129" i="11"/>
  <c r="V126" i="11"/>
  <c r="V125" i="11"/>
  <c r="V123" i="11"/>
  <c r="V122" i="11"/>
  <c r="D156" i="11"/>
  <c r="D54" i="11"/>
  <c r="L156" i="11"/>
  <c r="L54" i="11"/>
  <c r="L128" i="11" s="1"/>
  <c r="T156" i="11"/>
  <c r="T54" i="11"/>
  <c r="M59" i="8"/>
  <c r="U59" i="8"/>
  <c r="E60" i="8"/>
  <c r="M60" i="8"/>
  <c r="U60" i="8"/>
  <c r="E61" i="8"/>
  <c r="M61" i="8"/>
  <c r="U61" i="8"/>
  <c r="E111" i="9"/>
  <c r="M111" i="9"/>
  <c r="U111" i="9"/>
  <c r="E128" i="9"/>
  <c r="M128" i="9"/>
  <c r="U128" i="9"/>
  <c r="C156" i="10"/>
  <c r="K156" i="10"/>
  <c r="S156" i="10"/>
  <c r="H136" i="11"/>
  <c r="H115" i="11"/>
  <c r="H113" i="11"/>
  <c r="H112" i="11"/>
  <c r="H109" i="11"/>
  <c r="H108" i="11"/>
  <c r="H107" i="11"/>
  <c r="H106" i="11"/>
  <c r="H105" i="11"/>
  <c r="P136" i="11"/>
  <c r="P115" i="11"/>
  <c r="P113" i="11"/>
  <c r="P112" i="11"/>
  <c r="P109" i="11"/>
  <c r="P108" i="11"/>
  <c r="P107" i="11"/>
  <c r="P106" i="11"/>
  <c r="P105" i="11"/>
  <c r="P100" i="11" s="1"/>
  <c r="X136" i="11"/>
  <c r="X115" i="11"/>
  <c r="X113" i="11"/>
  <c r="X112" i="11"/>
  <c r="X109" i="11"/>
  <c r="X108" i="11"/>
  <c r="X107" i="11"/>
  <c r="X106" i="11"/>
  <c r="X105" i="11"/>
  <c r="H145" i="11"/>
  <c r="H111" i="11"/>
  <c r="P145" i="11"/>
  <c r="P111" i="11"/>
  <c r="X145" i="11"/>
  <c r="X111" i="11"/>
  <c r="B147" i="11"/>
  <c r="B132" i="11"/>
  <c r="B130" i="11"/>
  <c r="B129" i="11"/>
  <c r="B126" i="11"/>
  <c r="B125" i="11"/>
  <c r="B123" i="11"/>
  <c r="B122" i="11"/>
  <c r="M147" i="11"/>
  <c r="M132" i="11"/>
  <c r="M130" i="11"/>
  <c r="M129" i="11"/>
  <c r="M126" i="11"/>
  <c r="M125" i="11"/>
  <c r="M123" i="11"/>
  <c r="M122" i="11"/>
  <c r="W147" i="11"/>
  <c r="W132" i="11"/>
  <c r="W130" i="11"/>
  <c r="W129" i="11"/>
  <c r="W126" i="11"/>
  <c r="W125" i="11"/>
  <c r="W123" i="11"/>
  <c r="W122" i="11"/>
  <c r="E156" i="11"/>
  <c r="M156" i="11"/>
  <c r="U156" i="11"/>
  <c r="I105" i="11"/>
  <c r="Y105" i="11"/>
  <c r="Q106" i="11"/>
  <c r="H82" i="12"/>
  <c r="P82" i="12"/>
  <c r="X82" i="12"/>
  <c r="H85" i="12"/>
  <c r="P85" i="12"/>
  <c r="X85" i="12"/>
  <c r="H86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G241" i="14"/>
  <c r="O241" i="14"/>
  <c r="W241" i="14"/>
  <c r="F251" i="14"/>
  <c r="F199" i="14"/>
  <c r="N251" i="14"/>
  <c r="N199" i="14"/>
  <c r="V251" i="14"/>
  <c r="V199" i="14"/>
  <c r="D261" i="14"/>
  <c r="D216" i="14"/>
  <c r="L261" i="14"/>
  <c r="L216" i="14"/>
  <c r="T261" i="14"/>
  <c r="T216" i="14"/>
  <c r="F241" i="15"/>
  <c r="N241" i="15"/>
  <c r="V241" i="15"/>
  <c r="E251" i="15"/>
  <c r="M251" i="15"/>
  <c r="U251" i="15"/>
  <c r="C261" i="15"/>
  <c r="K261" i="15"/>
  <c r="S261" i="15"/>
  <c r="F3" i="12"/>
  <c r="N3" i="12"/>
  <c r="V3" i="12"/>
  <c r="I85" i="12"/>
  <c r="Q85" i="12"/>
  <c r="Y85" i="12"/>
  <c r="I86" i="12"/>
  <c r="Q86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H241" i="14"/>
  <c r="P241" i="14"/>
  <c r="X241" i="14"/>
  <c r="G251" i="14"/>
  <c r="O251" i="14"/>
  <c r="W251" i="14"/>
  <c r="E261" i="14"/>
  <c r="E216" i="14"/>
  <c r="M261" i="14"/>
  <c r="M216" i="14"/>
  <c r="U261" i="14"/>
  <c r="U216" i="14"/>
  <c r="G181" i="14"/>
  <c r="O181" i="14"/>
  <c r="W181" i="14"/>
  <c r="G241" i="15"/>
  <c r="O241" i="15"/>
  <c r="W241" i="15"/>
  <c r="F251" i="15"/>
  <c r="N251" i="15"/>
  <c r="V251" i="15"/>
  <c r="D261" i="15"/>
  <c r="L261" i="15"/>
  <c r="T261" i="15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E53" i="16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M53" i="16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U53" i="16"/>
  <c r="B82" i="12"/>
  <c r="J82" i="12"/>
  <c r="R82" i="12"/>
  <c r="B85" i="12"/>
  <c r="J85" i="12"/>
  <c r="R85" i="12"/>
  <c r="B86" i="12"/>
  <c r="J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I241" i="14"/>
  <c r="Q241" i="14"/>
  <c r="Y241" i="14"/>
  <c r="H251" i="14"/>
  <c r="H199" i="14"/>
  <c r="P251" i="14"/>
  <c r="P199" i="14"/>
  <c r="X251" i="14"/>
  <c r="X199" i="14"/>
  <c r="F261" i="14"/>
  <c r="F216" i="14"/>
  <c r="N261" i="14"/>
  <c r="N216" i="14"/>
  <c r="V261" i="14"/>
  <c r="V216" i="14"/>
  <c r="H181" i="14"/>
  <c r="P181" i="14"/>
  <c r="X181" i="14"/>
  <c r="W199" i="14"/>
  <c r="H241" i="15"/>
  <c r="P241" i="15"/>
  <c r="X241" i="15"/>
  <c r="G251" i="15"/>
  <c r="O251" i="15"/>
  <c r="W251" i="15"/>
  <c r="E261" i="15"/>
  <c r="M261" i="15"/>
  <c r="U261" i="15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J216" i="13"/>
  <c r="R216" i="13"/>
  <c r="B241" i="14"/>
  <c r="J241" i="14"/>
  <c r="R241" i="14"/>
  <c r="I251" i="14"/>
  <c r="I199" i="14"/>
  <c r="Q251" i="14"/>
  <c r="Q199" i="14"/>
  <c r="Y251" i="14"/>
  <c r="Y199" i="14"/>
  <c r="G261" i="14"/>
  <c r="G216" i="14"/>
  <c r="O261" i="14"/>
  <c r="O216" i="14"/>
  <c r="W261" i="14"/>
  <c r="W216" i="14"/>
  <c r="I181" i="14"/>
  <c r="Q181" i="14"/>
  <c r="Y181" i="14"/>
  <c r="I241" i="15"/>
  <c r="Q241" i="15"/>
  <c r="Y241" i="15"/>
  <c r="H251" i="15"/>
  <c r="P251" i="15"/>
  <c r="X251" i="15"/>
  <c r="F261" i="15"/>
  <c r="N261" i="15"/>
  <c r="V261" i="15"/>
  <c r="D82" i="12"/>
  <c r="L82" i="12"/>
  <c r="T82" i="12"/>
  <c r="D85" i="12"/>
  <c r="L85" i="12"/>
  <c r="T85" i="12"/>
  <c r="D86" i="12"/>
  <c r="L86" i="12"/>
  <c r="T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C241" i="14"/>
  <c r="K241" i="14"/>
  <c r="S241" i="14"/>
  <c r="B251" i="14"/>
  <c r="J251" i="14"/>
  <c r="J199" i="14"/>
  <c r="R251" i="14"/>
  <c r="R199" i="14"/>
  <c r="H261" i="14"/>
  <c r="H216" i="14"/>
  <c r="P261" i="14"/>
  <c r="P216" i="14"/>
  <c r="X261" i="14"/>
  <c r="X216" i="14"/>
  <c r="B181" i="14"/>
  <c r="J181" i="14"/>
  <c r="R181" i="14"/>
  <c r="B199" i="14"/>
  <c r="B241" i="15"/>
  <c r="J241" i="15"/>
  <c r="R241" i="15"/>
  <c r="I251" i="15"/>
  <c r="Q251" i="15"/>
  <c r="Y251" i="15"/>
  <c r="G261" i="15"/>
  <c r="O261" i="15"/>
  <c r="W261" i="15"/>
  <c r="E85" i="12"/>
  <c r="M85" i="12"/>
  <c r="U85" i="12"/>
  <c r="E86" i="12"/>
  <c r="M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D241" i="14"/>
  <c r="L241" i="14"/>
  <c r="T241" i="14"/>
  <c r="C251" i="14"/>
  <c r="K251" i="14"/>
  <c r="S251" i="14"/>
  <c r="I261" i="14"/>
  <c r="I216" i="14"/>
  <c r="Q261" i="14"/>
  <c r="Q216" i="14"/>
  <c r="Y261" i="14"/>
  <c r="Y216" i="14"/>
  <c r="C181" i="14"/>
  <c r="K181" i="14"/>
  <c r="S181" i="14"/>
  <c r="C199" i="14"/>
  <c r="C241" i="15"/>
  <c r="K241" i="15"/>
  <c r="S241" i="15"/>
  <c r="B251" i="15"/>
  <c r="J251" i="15"/>
  <c r="R251" i="15"/>
  <c r="H261" i="15"/>
  <c r="P261" i="15"/>
  <c r="X261" i="15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I53" i="16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Q53" i="16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Y53" i="16"/>
  <c r="F85" i="12"/>
  <c r="N85" i="12"/>
  <c r="V85" i="12"/>
  <c r="F86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E241" i="14"/>
  <c r="M241" i="14"/>
  <c r="U241" i="14"/>
  <c r="D251" i="14"/>
  <c r="D199" i="14"/>
  <c r="L251" i="14"/>
  <c r="L199" i="14"/>
  <c r="T251" i="14"/>
  <c r="T199" i="14"/>
  <c r="B261" i="14"/>
  <c r="B216" i="14"/>
  <c r="J261" i="14"/>
  <c r="J216" i="14"/>
  <c r="R261" i="14"/>
  <c r="R216" i="14"/>
  <c r="D181" i="14"/>
  <c r="L181" i="14"/>
  <c r="T181" i="14"/>
  <c r="G199" i="14"/>
  <c r="D241" i="15"/>
  <c r="L241" i="15"/>
  <c r="T241" i="15"/>
  <c r="C251" i="15"/>
  <c r="K251" i="15"/>
  <c r="S251" i="15"/>
  <c r="I261" i="15"/>
  <c r="Q261" i="15"/>
  <c r="Y261" i="15"/>
  <c r="E128" i="11"/>
  <c r="M128" i="11"/>
  <c r="U128" i="11"/>
  <c r="G85" i="12"/>
  <c r="O85" i="12"/>
  <c r="W85" i="12"/>
  <c r="G86" i="12"/>
  <c r="O86" i="12"/>
  <c r="W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F241" i="14"/>
  <c r="N241" i="14"/>
  <c r="V241" i="14"/>
  <c r="E251" i="14"/>
  <c r="E199" i="14"/>
  <c r="M251" i="14"/>
  <c r="M199" i="14"/>
  <c r="U251" i="14"/>
  <c r="U199" i="14"/>
  <c r="C261" i="14"/>
  <c r="C216" i="14"/>
  <c r="K261" i="14"/>
  <c r="K216" i="14"/>
  <c r="S261" i="14"/>
  <c r="S216" i="14"/>
  <c r="E181" i="14"/>
  <c r="M181" i="14"/>
  <c r="U181" i="14"/>
  <c r="K199" i="14"/>
  <c r="E241" i="15"/>
  <c r="M241" i="15"/>
  <c r="U241" i="15"/>
  <c r="D251" i="15"/>
  <c r="L251" i="15"/>
  <c r="T251" i="15"/>
  <c r="B261" i="15"/>
  <c r="J261" i="15"/>
  <c r="R261" i="15"/>
  <c r="C34" i="15"/>
  <c r="K34" i="15"/>
  <c r="K181" i="15" s="1"/>
  <c r="S34" i="15"/>
  <c r="S181" i="15" s="1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6" i="15"/>
  <c r="K216" i="15"/>
  <c r="S216" i="15"/>
  <c r="C217" i="15"/>
  <c r="K217" i="15"/>
  <c r="S217" i="15"/>
  <c r="C218" i="15"/>
  <c r="K218" i="15"/>
  <c r="S218" i="15"/>
  <c r="C220" i="15"/>
  <c r="K220" i="15"/>
  <c r="S220" i="15"/>
  <c r="C53" i="16"/>
  <c r="K53" i="16"/>
  <c r="S53" i="16"/>
  <c r="B90" i="16"/>
  <c r="J90" i="16"/>
  <c r="R90" i="16"/>
  <c r="B92" i="16"/>
  <c r="J92" i="16"/>
  <c r="R92" i="16"/>
  <c r="B93" i="16"/>
  <c r="J93" i="16"/>
  <c r="R93" i="16"/>
  <c r="B235" i="17"/>
  <c r="B184" i="17"/>
  <c r="J235" i="17"/>
  <c r="J184" i="17"/>
  <c r="R235" i="17"/>
  <c r="R184" i="17"/>
  <c r="I237" i="17"/>
  <c r="I190" i="17"/>
  <c r="Q237" i="17"/>
  <c r="Q190" i="17"/>
  <c r="Y237" i="17"/>
  <c r="Y190" i="17"/>
  <c r="B248" i="17"/>
  <c r="B209" i="17"/>
  <c r="J248" i="17"/>
  <c r="J209" i="17"/>
  <c r="R248" i="17"/>
  <c r="R209" i="17"/>
  <c r="C161" i="17"/>
  <c r="X161" i="17"/>
  <c r="K162" i="17"/>
  <c r="H163" i="17"/>
  <c r="S163" i="17"/>
  <c r="P164" i="17"/>
  <c r="C165" i="17"/>
  <c r="X165" i="17"/>
  <c r="K166" i="17"/>
  <c r="H167" i="17"/>
  <c r="S167" i="17"/>
  <c r="P168" i="17"/>
  <c r="C169" i="17"/>
  <c r="X169" i="17"/>
  <c r="K170" i="17"/>
  <c r="H171" i="17"/>
  <c r="S171" i="17"/>
  <c r="P172" i="17"/>
  <c r="C173" i="17"/>
  <c r="X173" i="17"/>
  <c r="K174" i="17"/>
  <c r="H175" i="17"/>
  <c r="S175" i="17"/>
  <c r="H184" i="17"/>
  <c r="X184" i="17"/>
  <c r="P190" i="17"/>
  <c r="H203" i="17"/>
  <c r="U226" i="18"/>
  <c r="D176" i="15"/>
  <c r="L176" i="15"/>
  <c r="T176" i="15"/>
  <c r="D178" i="15"/>
  <c r="L178" i="15"/>
  <c r="T178" i="15"/>
  <c r="D179" i="15"/>
  <c r="L179" i="15"/>
  <c r="T179" i="15"/>
  <c r="D181" i="15"/>
  <c r="L181" i="15"/>
  <c r="T181" i="15"/>
  <c r="D182" i="15"/>
  <c r="L182" i="15"/>
  <c r="T182" i="15"/>
  <c r="D183" i="15"/>
  <c r="L183" i="15"/>
  <c r="T183" i="15"/>
  <c r="D185" i="15"/>
  <c r="L185" i="15"/>
  <c r="T185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L213" i="15"/>
  <c r="T213" i="15"/>
  <c r="D214" i="15"/>
  <c r="L214" i="15"/>
  <c r="T214" i="15"/>
  <c r="D216" i="15"/>
  <c r="L216" i="15"/>
  <c r="T216" i="15"/>
  <c r="D217" i="15"/>
  <c r="L217" i="15"/>
  <c r="T217" i="15"/>
  <c r="D218" i="15"/>
  <c r="L218" i="15"/>
  <c r="T218" i="15"/>
  <c r="D220" i="15"/>
  <c r="L220" i="15"/>
  <c r="T220" i="15"/>
  <c r="D53" i="16"/>
  <c r="L53" i="16"/>
  <c r="T53" i="16"/>
  <c r="F71" i="16"/>
  <c r="N71" i="16"/>
  <c r="V71" i="16"/>
  <c r="C92" i="16"/>
  <c r="K92" i="16"/>
  <c r="S92" i="16"/>
  <c r="C93" i="16"/>
  <c r="K93" i="16"/>
  <c r="S93" i="16"/>
  <c r="B5" i="17"/>
  <c r="J5" i="17"/>
  <c r="J171" i="17" s="1"/>
  <c r="R5" i="17"/>
  <c r="R217" i="19" s="1"/>
  <c r="I226" i="17"/>
  <c r="I217" i="17" s="1"/>
  <c r="I171" i="17"/>
  <c r="Q226" i="17"/>
  <c r="Q217" i="17" s="1"/>
  <c r="Q171" i="17"/>
  <c r="Y226" i="17"/>
  <c r="Y217" i="17" s="1"/>
  <c r="Y171" i="17"/>
  <c r="C229" i="17"/>
  <c r="K229" i="17"/>
  <c r="S229" i="17"/>
  <c r="B237" i="17"/>
  <c r="B190" i="17"/>
  <c r="J237" i="17"/>
  <c r="J190" i="17"/>
  <c r="R237" i="17"/>
  <c r="R190" i="17"/>
  <c r="C248" i="17"/>
  <c r="C240" i="17" s="1"/>
  <c r="C209" i="17"/>
  <c r="K248" i="17"/>
  <c r="K240" i="17" s="1"/>
  <c r="K209" i="17"/>
  <c r="S248" i="17"/>
  <c r="S240" i="17" s="1"/>
  <c r="S209" i="17"/>
  <c r="D161" i="17"/>
  <c r="O161" i="17"/>
  <c r="L162" i="17"/>
  <c r="W162" i="17"/>
  <c r="T163" i="17"/>
  <c r="G164" i="17"/>
  <c r="D165" i="17"/>
  <c r="O165" i="17"/>
  <c r="L166" i="17"/>
  <c r="W166" i="17"/>
  <c r="T167" i="17"/>
  <c r="G168" i="17"/>
  <c r="D169" i="17"/>
  <c r="O169" i="17"/>
  <c r="L170" i="17"/>
  <c r="W170" i="17"/>
  <c r="T171" i="17"/>
  <c r="G172" i="17"/>
  <c r="D173" i="17"/>
  <c r="O173" i="17"/>
  <c r="L174" i="17"/>
  <c r="W174" i="17"/>
  <c r="T175" i="17"/>
  <c r="K184" i="17"/>
  <c r="C190" i="17"/>
  <c r="S190" i="17"/>
  <c r="K203" i="17"/>
  <c r="E176" i="15"/>
  <c r="M176" i="15"/>
  <c r="U176" i="15"/>
  <c r="E178" i="15"/>
  <c r="M178" i="15"/>
  <c r="U178" i="15"/>
  <c r="E179" i="15"/>
  <c r="M179" i="15"/>
  <c r="U179" i="15"/>
  <c r="E181" i="15"/>
  <c r="M181" i="15"/>
  <c r="U181" i="15"/>
  <c r="E182" i="15"/>
  <c r="M182" i="15"/>
  <c r="U182" i="15"/>
  <c r="E183" i="15"/>
  <c r="M183" i="15"/>
  <c r="U183" i="15"/>
  <c r="E185" i="15"/>
  <c r="M185" i="15"/>
  <c r="U185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6" i="15"/>
  <c r="M216" i="15"/>
  <c r="U216" i="15"/>
  <c r="E217" i="15"/>
  <c r="M217" i="15"/>
  <c r="U217" i="15"/>
  <c r="E218" i="15"/>
  <c r="M218" i="15"/>
  <c r="U218" i="15"/>
  <c r="E220" i="15"/>
  <c r="M220" i="15"/>
  <c r="U220" i="15"/>
  <c r="E246" i="17"/>
  <c r="E203" i="17"/>
  <c r="M246" i="17"/>
  <c r="M203" i="17"/>
  <c r="U246" i="17"/>
  <c r="U203" i="17"/>
  <c r="D248" i="17"/>
  <c r="D240" i="17" s="1"/>
  <c r="D209" i="17"/>
  <c r="L248" i="17"/>
  <c r="L240" i="17" s="1"/>
  <c r="L209" i="17"/>
  <c r="T248" i="17"/>
  <c r="T240" i="17" s="1"/>
  <c r="T209" i="17"/>
  <c r="P161" i="17"/>
  <c r="C162" i="17"/>
  <c r="X162" i="17"/>
  <c r="K163" i="17"/>
  <c r="H164" i="17"/>
  <c r="S164" i="17"/>
  <c r="P165" i="17"/>
  <c r="C166" i="17"/>
  <c r="X166" i="17"/>
  <c r="K167" i="17"/>
  <c r="H168" i="17"/>
  <c r="S168" i="17"/>
  <c r="P169" i="17"/>
  <c r="C170" i="17"/>
  <c r="X170" i="17"/>
  <c r="K171" i="17"/>
  <c r="H172" i="17"/>
  <c r="S172" i="17"/>
  <c r="P173" i="17"/>
  <c r="C174" i="17"/>
  <c r="X174" i="17"/>
  <c r="K175" i="17"/>
  <c r="L184" i="17"/>
  <c r="D190" i="17"/>
  <c r="T190" i="17"/>
  <c r="F176" i="15"/>
  <c r="N176" i="15"/>
  <c r="V176" i="15"/>
  <c r="F178" i="15"/>
  <c r="N178" i="15"/>
  <c r="V178" i="15"/>
  <c r="F179" i="15"/>
  <c r="N179" i="15"/>
  <c r="V179" i="15"/>
  <c r="F181" i="15"/>
  <c r="N181" i="15"/>
  <c r="V181" i="15"/>
  <c r="F182" i="15"/>
  <c r="N182" i="15"/>
  <c r="V182" i="15"/>
  <c r="F183" i="15"/>
  <c r="N183" i="15"/>
  <c r="V183" i="15"/>
  <c r="F185" i="15"/>
  <c r="N185" i="15"/>
  <c r="V185" i="15"/>
  <c r="F199" i="15"/>
  <c r="N199" i="15"/>
  <c r="V199" i="15"/>
  <c r="F209" i="15"/>
  <c r="N209" i="15"/>
  <c r="V209" i="15"/>
  <c r="F210" i="15"/>
  <c r="N210" i="15"/>
  <c r="V210" i="15"/>
  <c r="F211" i="15"/>
  <c r="N211" i="15"/>
  <c r="V211" i="15"/>
  <c r="F213" i="15"/>
  <c r="N213" i="15"/>
  <c r="V213" i="15"/>
  <c r="F214" i="15"/>
  <c r="N214" i="15"/>
  <c r="V214" i="15"/>
  <c r="F216" i="15"/>
  <c r="N216" i="15"/>
  <c r="V216" i="15"/>
  <c r="F217" i="15"/>
  <c r="N217" i="15"/>
  <c r="V217" i="15"/>
  <c r="F218" i="15"/>
  <c r="N218" i="15"/>
  <c r="V218" i="15"/>
  <c r="F220" i="15"/>
  <c r="N220" i="15"/>
  <c r="V220" i="15"/>
  <c r="E92" i="16"/>
  <c r="M92" i="16"/>
  <c r="U92" i="16"/>
  <c r="E93" i="16"/>
  <c r="M93" i="16"/>
  <c r="U93" i="16"/>
  <c r="E235" i="17"/>
  <c r="E184" i="17"/>
  <c r="M235" i="17"/>
  <c r="M184" i="17"/>
  <c r="U235" i="17"/>
  <c r="U184" i="17"/>
  <c r="F246" i="17"/>
  <c r="F203" i="17"/>
  <c r="N246" i="17"/>
  <c r="N240" i="17" s="1"/>
  <c r="N203" i="17"/>
  <c r="V246" i="17"/>
  <c r="V203" i="17"/>
  <c r="E248" i="17"/>
  <c r="E209" i="17"/>
  <c r="M248" i="17"/>
  <c r="M209" i="17"/>
  <c r="U248" i="17"/>
  <c r="U209" i="17"/>
  <c r="G161" i="17"/>
  <c r="D162" i="17"/>
  <c r="O162" i="17"/>
  <c r="L163" i="17"/>
  <c r="W163" i="17"/>
  <c r="T164" i="17"/>
  <c r="G165" i="17"/>
  <c r="D166" i="17"/>
  <c r="O166" i="17"/>
  <c r="L167" i="17"/>
  <c r="W167" i="17"/>
  <c r="T168" i="17"/>
  <c r="G169" i="17"/>
  <c r="D170" i="17"/>
  <c r="O170" i="17"/>
  <c r="B171" i="17"/>
  <c r="L171" i="17"/>
  <c r="W171" i="17"/>
  <c r="T172" i="17"/>
  <c r="G173" i="17"/>
  <c r="D174" i="17"/>
  <c r="O174" i="17"/>
  <c r="L175" i="17"/>
  <c r="W175" i="17"/>
  <c r="G190" i="17"/>
  <c r="W190" i="17"/>
  <c r="O203" i="17"/>
  <c r="G34" i="15"/>
  <c r="O34" i="15"/>
  <c r="O181" i="15" s="1"/>
  <c r="W34" i="15"/>
  <c r="G181" i="15"/>
  <c r="W181" i="15"/>
  <c r="G199" i="15"/>
  <c r="O199" i="15"/>
  <c r="W199" i="15"/>
  <c r="G209" i="15"/>
  <c r="O209" i="15"/>
  <c r="W209" i="15"/>
  <c r="G210" i="15"/>
  <c r="O210" i="15"/>
  <c r="W210" i="15"/>
  <c r="G211" i="15"/>
  <c r="O211" i="15"/>
  <c r="W211" i="15"/>
  <c r="G213" i="15"/>
  <c r="O213" i="15"/>
  <c r="W213" i="15"/>
  <c r="G214" i="15"/>
  <c r="O214" i="15"/>
  <c r="W214" i="15"/>
  <c r="G216" i="15"/>
  <c r="O216" i="15"/>
  <c r="W216" i="15"/>
  <c r="G217" i="15"/>
  <c r="O217" i="15"/>
  <c r="W217" i="15"/>
  <c r="G218" i="15"/>
  <c r="O218" i="15"/>
  <c r="W218" i="15"/>
  <c r="G220" i="15"/>
  <c r="O220" i="15"/>
  <c r="W220" i="15"/>
  <c r="G53" i="16"/>
  <c r="O53" i="16"/>
  <c r="W53" i="16"/>
  <c r="F92" i="16"/>
  <c r="N92" i="16"/>
  <c r="V92" i="16"/>
  <c r="F93" i="16"/>
  <c r="N93" i="16"/>
  <c r="V93" i="16"/>
  <c r="F235" i="17"/>
  <c r="F184" i="17"/>
  <c r="N235" i="17"/>
  <c r="N184" i="17"/>
  <c r="V235" i="17"/>
  <c r="V184" i="17"/>
  <c r="E237" i="17"/>
  <c r="E190" i="17"/>
  <c r="M237" i="17"/>
  <c r="M190" i="17"/>
  <c r="U237" i="17"/>
  <c r="U190" i="17"/>
  <c r="F248" i="17"/>
  <c r="F209" i="17"/>
  <c r="N248" i="17"/>
  <c r="N209" i="17"/>
  <c r="V248" i="17"/>
  <c r="V209" i="17"/>
  <c r="H161" i="17"/>
  <c r="S161" i="17"/>
  <c r="P162" i="17"/>
  <c r="C163" i="17"/>
  <c r="X163" i="17"/>
  <c r="K164" i="17"/>
  <c r="H165" i="17"/>
  <c r="S165" i="17"/>
  <c r="P166" i="17"/>
  <c r="C167" i="17"/>
  <c r="X167" i="17"/>
  <c r="K168" i="17"/>
  <c r="H169" i="17"/>
  <c r="S169" i="17"/>
  <c r="P170" i="17"/>
  <c r="C171" i="17"/>
  <c r="X171" i="17"/>
  <c r="K172" i="17"/>
  <c r="H173" i="17"/>
  <c r="S173" i="17"/>
  <c r="P174" i="17"/>
  <c r="C175" i="17"/>
  <c r="X175" i="17"/>
  <c r="P184" i="17"/>
  <c r="H190" i="17"/>
  <c r="X190" i="17"/>
  <c r="P203" i="17"/>
  <c r="I173" i="18"/>
  <c r="I169" i="18"/>
  <c r="I172" i="18"/>
  <c r="I168" i="18"/>
  <c r="I217" i="18"/>
  <c r="I175" i="18"/>
  <c r="I167" i="18"/>
  <c r="I165" i="18"/>
  <c r="I164" i="18"/>
  <c r="I163" i="18"/>
  <c r="I162" i="18"/>
  <c r="I161" i="18"/>
  <c r="I174" i="18"/>
  <c r="I170" i="18"/>
  <c r="Y175" i="18"/>
  <c r="Y167" i="18"/>
  <c r="Y174" i="18"/>
  <c r="Y170" i="18"/>
  <c r="Y217" i="18"/>
  <c r="Y173" i="18"/>
  <c r="Y169" i="18"/>
  <c r="Y165" i="18"/>
  <c r="Y164" i="18"/>
  <c r="Y163" i="18"/>
  <c r="Y162" i="18"/>
  <c r="Y161" i="18"/>
  <c r="Y172" i="18"/>
  <c r="Y168" i="18"/>
  <c r="I226" i="18"/>
  <c r="Q226" i="18"/>
  <c r="Y226" i="18"/>
  <c r="H176" i="15"/>
  <c r="P176" i="15"/>
  <c r="X176" i="15"/>
  <c r="H178" i="15"/>
  <c r="P178" i="15"/>
  <c r="X178" i="15"/>
  <c r="H179" i="15"/>
  <c r="P179" i="15"/>
  <c r="X179" i="15"/>
  <c r="H181" i="15"/>
  <c r="P181" i="15"/>
  <c r="X181" i="15"/>
  <c r="H182" i="15"/>
  <c r="P182" i="15"/>
  <c r="X182" i="15"/>
  <c r="H183" i="15"/>
  <c r="P183" i="15"/>
  <c r="X183" i="15"/>
  <c r="H185" i="15"/>
  <c r="P185" i="15"/>
  <c r="X185" i="15"/>
  <c r="H199" i="15"/>
  <c r="P199" i="15"/>
  <c r="X199" i="15"/>
  <c r="H209" i="15"/>
  <c r="P209" i="15"/>
  <c r="X209" i="15"/>
  <c r="H210" i="15"/>
  <c r="P210" i="15"/>
  <c r="X210" i="15"/>
  <c r="H211" i="15"/>
  <c r="P211" i="15"/>
  <c r="X211" i="15"/>
  <c r="H213" i="15"/>
  <c r="P213" i="15"/>
  <c r="X213" i="15"/>
  <c r="H214" i="15"/>
  <c r="P214" i="15"/>
  <c r="X214" i="15"/>
  <c r="H216" i="15"/>
  <c r="P216" i="15"/>
  <c r="X216" i="15"/>
  <c r="H217" i="15"/>
  <c r="P217" i="15"/>
  <c r="X217" i="15"/>
  <c r="H218" i="15"/>
  <c r="P218" i="15"/>
  <c r="X218" i="15"/>
  <c r="H220" i="15"/>
  <c r="P220" i="15"/>
  <c r="X220" i="15"/>
  <c r="H53" i="16"/>
  <c r="P53" i="16"/>
  <c r="X53" i="16"/>
  <c r="G92" i="16"/>
  <c r="O92" i="16"/>
  <c r="W92" i="16"/>
  <c r="G93" i="16"/>
  <c r="O93" i="16"/>
  <c r="W93" i="16"/>
  <c r="F5" i="17"/>
  <c r="F171" i="17" s="1"/>
  <c r="N5" i="17"/>
  <c r="N217" i="18" s="1"/>
  <c r="V5" i="17"/>
  <c r="V171" i="17" s="1"/>
  <c r="E226" i="17"/>
  <c r="E217" i="17" s="1"/>
  <c r="E171" i="17"/>
  <c r="M226" i="17"/>
  <c r="M217" i="17" s="1"/>
  <c r="M171" i="17"/>
  <c r="U226" i="17"/>
  <c r="U217" i="17" s="1"/>
  <c r="U171" i="17"/>
  <c r="G229" i="17"/>
  <c r="O229" i="17"/>
  <c r="W229" i="17"/>
  <c r="F237" i="17"/>
  <c r="F190" i="17"/>
  <c r="N237" i="17"/>
  <c r="N190" i="17"/>
  <c r="V237" i="17"/>
  <c r="V190" i="17"/>
  <c r="X246" i="17"/>
  <c r="X203" i="17"/>
  <c r="G248" i="17"/>
  <c r="G240" i="17" s="1"/>
  <c r="G209" i="17"/>
  <c r="O248" i="17"/>
  <c r="O240" i="17" s="1"/>
  <c r="O209" i="17"/>
  <c r="W248" i="17"/>
  <c r="W240" i="17" s="1"/>
  <c r="W209" i="17"/>
  <c r="T161" i="17"/>
  <c r="G162" i="17"/>
  <c r="D163" i="17"/>
  <c r="O163" i="17"/>
  <c r="L164" i="17"/>
  <c r="W164" i="17"/>
  <c r="T165" i="17"/>
  <c r="G166" i="17"/>
  <c r="D167" i="17"/>
  <c r="O167" i="17"/>
  <c r="L168" i="17"/>
  <c r="W168" i="17"/>
  <c r="T169" i="17"/>
  <c r="G170" i="17"/>
  <c r="D171" i="17"/>
  <c r="O171" i="17"/>
  <c r="L172" i="17"/>
  <c r="W172" i="17"/>
  <c r="T173" i="17"/>
  <c r="G174" i="17"/>
  <c r="D175" i="17"/>
  <c r="O175" i="17"/>
  <c r="C184" i="17"/>
  <c r="S184" i="17"/>
  <c r="K190" i="17"/>
  <c r="C203" i="17"/>
  <c r="S203" i="17"/>
  <c r="I176" i="15"/>
  <c r="Q176" i="15"/>
  <c r="Y176" i="15"/>
  <c r="I178" i="15"/>
  <c r="Q178" i="15"/>
  <c r="Y178" i="15"/>
  <c r="I179" i="15"/>
  <c r="Q179" i="15"/>
  <c r="Y179" i="15"/>
  <c r="I181" i="15"/>
  <c r="Q181" i="15"/>
  <c r="Y181" i="15"/>
  <c r="I182" i="15"/>
  <c r="Q182" i="15"/>
  <c r="Y182" i="15"/>
  <c r="I183" i="15"/>
  <c r="Q183" i="15"/>
  <c r="Y183" i="15"/>
  <c r="I185" i="15"/>
  <c r="Q185" i="15"/>
  <c r="Y185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6" i="15"/>
  <c r="Q216" i="15"/>
  <c r="Y216" i="15"/>
  <c r="I217" i="15"/>
  <c r="Q217" i="15"/>
  <c r="Y217" i="15"/>
  <c r="I218" i="15"/>
  <c r="Q218" i="15"/>
  <c r="Y218" i="15"/>
  <c r="I220" i="15"/>
  <c r="Q220" i="15"/>
  <c r="Y220" i="15"/>
  <c r="I246" i="17"/>
  <c r="I203" i="17"/>
  <c r="Q246" i="17"/>
  <c r="Q203" i="17"/>
  <c r="Y246" i="17"/>
  <c r="Y203" i="17"/>
  <c r="H248" i="17"/>
  <c r="H240" i="17" s="1"/>
  <c r="H209" i="17"/>
  <c r="P248" i="17"/>
  <c r="P240" i="17" s="1"/>
  <c r="P209" i="17"/>
  <c r="X248" i="17"/>
  <c r="X209" i="17"/>
  <c r="K161" i="17"/>
  <c r="H162" i="17"/>
  <c r="S162" i="17"/>
  <c r="P163" i="17"/>
  <c r="C164" i="17"/>
  <c r="X164" i="17"/>
  <c r="K165" i="17"/>
  <c r="H166" i="17"/>
  <c r="S166" i="17"/>
  <c r="P167" i="17"/>
  <c r="C168" i="17"/>
  <c r="X168" i="17"/>
  <c r="K169" i="17"/>
  <c r="H170" i="17"/>
  <c r="S170" i="17"/>
  <c r="P171" i="17"/>
  <c r="D184" i="17"/>
  <c r="T184" i="17"/>
  <c r="L190" i="17"/>
  <c r="B176" i="15"/>
  <c r="J176" i="15"/>
  <c r="R176" i="15"/>
  <c r="B178" i="15"/>
  <c r="J178" i="15"/>
  <c r="R178" i="15"/>
  <c r="B179" i="15"/>
  <c r="J179" i="15"/>
  <c r="R179" i="15"/>
  <c r="B181" i="15"/>
  <c r="J181" i="15"/>
  <c r="R181" i="15"/>
  <c r="B182" i="15"/>
  <c r="J182" i="15"/>
  <c r="R182" i="15"/>
  <c r="B183" i="15"/>
  <c r="J183" i="15"/>
  <c r="R183" i="15"/>
  <c r="B185" i="15"/>
  <c r="J185" i="15"/>
  <c r="R185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I92" i="16"/>
  <c r="Q92" i="16"/>
  <c r="Y92" i="16"/>
  <c r="I93" i="16"/>
  <c r="Q93" i="16"/>
  <c r="Y93" i="16"/>
  <c r="I235" i="17"/>
  <c r="I184" i="17"/>
  <c r="Q235" i="17"/>
  <c r="Q184" i="17"/>
  <c r="Y235" i="17"/>
  <c r="Y184" i="17"/>
  <c r="B246" i="17"/>
  <c r="B203" i="17"/>
  <c r="J246" i="17"/>
  <c r="J240" i="17" s="1"/>
  <c r="J203" i="17"/>
  <c r="R246" i="17"/>
  <c r="R240" i="17" s="1"/>
  <c r="R203" i="17"/>
  <c r="I248" i="17"/>
  <c r="I209" i="17"/>
  <c r="Q248" i="17"/>
  <c r="Q209" i="17"/>
  <c r="Y248" i="17"/>
  <c r="Y209" i="17"/>
  <c r="L161" i="17"/>
  <c r="W161" i="17"/>
  <c r="T162" i="17"/>
  <c r="G163" i="17"/>
  <c r="D164" i="17"/>
  <c r="O164" i="17"/>
  <c r="L165" i="17"/>
  <c r="W165" i="17"/>
  <c r="T166" i="17"/>
  <c r="G167" i="17"/>
  <c r="D168" i="17"/>
  <c r="O168" i="17"/>
  <c r="L169" i="17"/>
  <c r="W169" i="17"/>
  <c r="T170" i="17"/>
  <c r="G171" i="17"/>
  <c r="R171" i="17"/>
  <c r="O190" i="17"/>
  <c r="G203" i="17"/>
  <c r="D5" i="18"/>
  <c r="L5" i="18"/>
  <c r="L171" i="18" s="1"/>
  <c r="T5" i="18"/>
  <c r="T166" i="18" s="1"/>
  <c r="C223" i="18"/>
  <c r="C166" i="18"/>
  <c r="K223" i="18"/>
  <c r="K166" i="18"/>
  <c r="S223" i="18"/>
  <c r="S166" i="18"/>
  <c r="C226" i="18"/>
  <c r="C171" i="18"/>
  <c r="K226" i="18"/>
  <c r="K171" i="18"/>
  <c r="S226" i="18"/>
  <c r="S171" i="18"/>
  <c r="E235" i="18"/>
  <c r="M235" i="18"/>
  <c r="U235" i="18"/>
  <c r="D237" i="18"/>
  <c r="L237" i="18"/>
  <c r="T237" i="18"/>
  <c r="F246" i="18"/>
  <c r="N246" i="18"/>
  <c r="V246" i="18"/>
  <c r="E248" i="18"/>
  <c r="M248" i="18"/>
  <c r="U248" i="18"/>
  <c r="I166" i="18"/>
  <c r="F167" i="18"/>
  <c r="N168" i="18"/>
  <c r="L190" i="18"/>
  <c r="Y223" i="18"/>
  <c r="E217" i="19"/>
  <c r="U217" i="19"/>
  <c r="F226" i="19"/>
  <c r="N226" i="19"/>
  <c r="V226" i="19"/>
  <c r="B235" i="19"/>
  <c r="J235" i="19"/>
  <c r="R235" i="19"/>
  <c r="I237" i="19"/>
  <c r="Q237" i="19"/>
  <c r="Y237" i="19"/>
  <c r="C246" i="19"/>
  <c r="K246" i="19"/>
  <c r="S246" i="19"/>
  <c r="B248" i="19"/>
  <c r="J248" i="19"/>
  <c r="R248" i="19"/>
  <c r="E5" i="18"/>
  <c r="M5" i="18"/>
  <c r="M166" i="18" s="1"/>
  <c r="U5" i="18"/>
  <c r="U171" i="18" s="1"/>
  <c r="D226" i="18"/>
  <c r="L226" i="18"/>
  <c r="T226" i="18"/>
  <c r="F235" i="18"/>
  <c r="N235" i="18"/>
  <c r="V235" i="18"/>
  <c r="E237" i="18"/>
  <c r="M237" i="18"/>
  <c r="U237" i="18"/>
  <c r="G246" i="18"/>
  <c r="G203" i="18"/>
  <c r="O246" i="18"/>
  <c r="O203" i="18"/>
  <c r="W246" i="18"/>
  <c r="W203" i="18"/>
  <c r="F248" i="18"/>
  <c r="N248" i="18"/>
  <c r="V248" i="18"/>
  <c r="J166" i="18"/>
  <c r="R167" i="18"/>
  <c r="B169" i="18"/>
  <c r="J170" i="18"/>
  <c r="B173" i="18"/>
  <c r="J174" i="18"/>
  <c r="R175" i="18"/>
  <c r="E184" i="18"/>
  <c r="M190" i="18"/>
  <c r="E226" i="18"/>
  <c r="H217" i="19"/>
  <c r="X217" i="19"/>
  <c r="G226" i="19"/>
  <c r="O226" i="19"/>
  <c r="W226" i="19"/>
  <c r="C235" i="19"/>
  <c r="K235" i="19"/>
  <c r="S235" i="19"/>
  <c r="B237" i="19"/>
  <c r="J237" i="19"/>
  <c r="R237" i="19"/>
  <c r="D246" i="19"/>
  <c r="L246" i="19"/>
  <c r="T246" i="19"/>
  <c r="C248" i="19"/>
  <c r="K248" i="19"/>
  <c r="S248" i="19"/>
  <c r="F217" i="18"/>
  <c r="G235" i="18"/>
  <c r="G184" i="18"/>
  <c r="O235" i="18"/>
  <c r="O184" i="18"/>
  <c r="W235" i="18"/>
  <c r="W184" i="18"/>
  <c r="F237" i="18"/>
  <c r="N237" i="18"/>
  <c r="V237" i="18"/>
  <c r="H246" i="18"/>
  <c r="P246" i="18"/>
  <c r="X246" i="18"/>
  <c r="G248" i="18"/>
  <c r="G209" i="18"/>
  <c r="O248" i="18"/>
  <c r="O209" i="18"/>
  <c r="W248" i="18"/>
  <c r="W209" i="18"/>
  <c r="B161" i="18"/>
  <c r="J161" i="18"/>
  <c r="R161" i="18"/>
  <c r="B162" i="18"/>
  <c r="J162" i="18"/>
  <c r="R162" i="18"/>
  <c r="B163" i="18"/>
  <c r="J163" i="18"/>
  <c r="R163" i="18"/>
  <c r="B164" i="18"/>
  <c r="J164" i="18"/>
  <c r="R164" i="18"/>
  <c r="B165" i="18"/>
  <c r="J165" i="18"/>
  <c r="R165" i="18"/>
  <c r="B166" i="18"/>
  <c r="V166" i="18"/>
  <c r="F168" i="18"/>
  <c r="N169" i="18"/>
  <c r="V170" i="18"/>
  <c r="I171" i="18"/>
  <c r="F172" i="18"/>
  <c r="N173" i="18"/>
  <c r="V174" i="18"/>
  <c r="F184" i="18"/>
  <c r="N190" i="18"/>
  <c r="I217" i="19"/>
  <c r="Y217" i="19"/>
  <c r="H226" i="19"/>
  <c r="P226" i="19"/>
  <c r="X226" i="19"/>
  <c r="D229" i="19"/>
  <c r="D195" i="19"/>
  <c r="D192" i="19"/>
  <c r="D191" i="19"/>
  <c r="D188" i="19"/>
  <c r="D187" i="19"/>
  <c r="D185" i="19"/>
  <c r="D183" i="19"/>
  <c r="L188" i="19"/>
  <c r="L187" i="19"/>
  <c r="L185" i="19"/>
  <c r="L183" i="19"/>
  <c r="T229" i="19"/>
  <c r="T195" i="19"/>
  <c r="T192" i="19"/>
  <c r="T191" i="19"/>
  <c r="T188" i="19"/>
  <c r="T187" i="19"/>
  <c r="T185" i="19"/>
  <c r="T183" i="19"/>
  <c r="C229" i="19"/>
  <c r="C195" i="19"/>
  <c r="C192" i="19"/>
  <c r="C191" i="19"/>
  <c r="C188" i="19"/>
  <c r="C187" i="19"/>
  <c r="C185" i="19"/>
  <c r="C184" i="19"/>
  <c r="C183" i="19"/>
  <c r="K188" i="19"/>
  <c r="K187" i="19"/>
  <c r="K185" i="19"/>
  <c r="K184" i="19"/>
  <c r="K183" i="19"/>
  <c r="S229" i="19"/>
  <c r="S195" i="19"/>
  <c r="S192" i="19"/>
  <c r="S191" i="19"/>
  <c r="S188" i="19"/>
  <c r="S187" i="19"/>
  <c r="S185" i="19"/>
  <c r="S184" i="19"/>
  <c r="S183" i="19"/>
  <c r="E246" i="19"/>
  <c r="M246" i="19"/>
  <c r="U246" i="19"/>
  <c r="D248" i="19"/>
  <c r="L248" i="19"/>
  <c r="T248" i="19"/>
  <c r="G217" i="18"/>
  <c r="G175" i="18"/>
  <c r="G174" i="18"/>
  <c r="G173" i="18"/>
  <c r="G172" i="18"/>
  <c r="G170" i="18"/>
  <c r="G169" i="18"/>
  <c r="G168" i="18"/>
  <c r="G167" i="18"/>
  <c r="O217" i="18"/>
  <c r="O175" i="18"/>
  <c r="O174" i="18"/>
  <c r="O173" i="18"/>
  <c r="O172" i="18"/>
  <c r="O170" i="18"/>
  <c r="O169" i="18"/>
  <c r="O168" i="18"/>
  <c r="O167" i="18"/>
  <c r="W217" i="18"/>
  <c r="W175" i="18"/>
  <c r="W174" i="18"/>
  <c r="W173" i="18"/>
  <c r="W172" i="18"/>
  <c r="W170" i="18"/>
  <c r="W169" i="18"/>
  <c r="W168" i="18"/>
  <c r="W167" i="18"/>
  <c r="F226" i="18"/>
  <c r="N226" i="18"/>
  <c r="V226" i="18"/>
  <c r="H235" i="18"/>
  <c r="P235" i="18"/>
  <c r="X235" i="18"/>
  <c r="G237" i="18"/>
  <c r="G190" i="18"/>
  <c r="O237" i="18"/>
  <c r="O190" i="18"/>
  <c r="W237" i="18"/>
  <c r="W190" i="18"/>
  <c r="I246" i="18"/>
  <c r="Q246" i="18"/>
  <c r="Y246" i="18"/>
  <c r="H248" i="18"/>
  <c r="P248" i="18"/>
  <c r="X248" i="18"/>
  <c r="C161" i="18"/>
  <c r="K161" i="18"/>
  <c r="S161" i="18"/>
  <c r="C162" i="18"/>
  <c r="K162" i="18"/>
  <c r="S162" i="18"/>
  <c r="C163" i="18"/>
  <c r="K163" i="18"/>
  <c r="S163" i="18"/>
  <c r="C164" i="18"/>
  <c r="K164" i="18"/>
  <c r="S164" i="18"/>
  <c r="D166" i="18"/>
  <c r="J167" i="18"/>
  <c r="R168" i="18"/>
  <c r="B170" i="18"/>
  <c r="R172" i="18"/>
  <c r="B174" i="18"/>
  <c r="J175" i="18"/>
  <c r="H184" i="18"/>
  <c r="E190" i="18"/>
  <c r="X203" i="18"/>
  <c r="U209" i="18"/>
  <c r="E223" i="18"/>
  <c r="M226" i="18"/>
  <c r="L217" i="19"/>
  <c r="I226" i="19"/>
  <c r="Q226" i="19"/>
  <c r="Y226" i="19"/>
  <c r="E229" i="19"/>
  <c r="E195" i="19"/>
  <c r="E192" i="19"/>
  <c r="E191" i="19"/>
  <c r="E188" i="19"/>
  <c r="E187" i="19"/>
  <c r="E185" i="19"/>
  <c r="E183" i="19"/>
  <c r="M229" i="19"/>
  <c r="M195" i="19"/>
  <c r="M192" i="19"/>
  <c r="M191" i="19"/>
  <c r="M188" i="19"/>
  <c r="M187" i="19"/>
  <c r="M185" i="19"/>
  <c r="M183" i="19"/>
  <c r="U229" i="19"/>
  <c r="U195" i="19"/>
  <c r="U192" i="19"/>
  <c r="U191" i="19"/>
  <c r="U188" i="19"/>
  <c r="U187" i="19"/>
  <c r="U185" i="19"/>
  <c r="U183" i="19"/>
  <c r="D237" i="19"/>
  <c r="L237" i="19"/>
  <c r="T237" i="19"/>
  <c r="F246" i="19"/>
  <c r="N246" i="19"/>
  <c r="V246" i="19"/>
  <c r="E248" i="19"/>
  <c r="M248" i="19"/>
  <c r="U248" i="19"/>
  <c r="H5" i="18"/>
  <c r="H166" i="18" s="1"/>
  <c r="P5" i="18"/>
  <c r="P166" i="18" s="1"/>
  <c r="X5" i="18"/>
  <c r="X166" i="18" s="1"/>
  <c r="O223" i="18"/>
  <c r="O166" i="18"/>
  <c r="W223" i="18"/>
  <c r="W166" i="18"/>
  <c r="G226" i="18"/>
  <c r="G171" i="18"/>
  <c r="O226" i="18"/>
  <c r="O171" i="18"/>
  <c r="W226" i="18"/>
  <c r="W171" i="18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N166" i="18"/>
  <c r="Y166" i="18"/>
  <c r="V167" i="18"/>
  <c r="F169" i="18"/>
  <c r="N170" i="18"/>
  <c r="V171" i="18"/>
  <c r="F173" i="18"/>
  <c r="N174" i="18"/>
  <c r="V175" i="18"/>
  <c r="I184" i="18"/>
  <c r="F190" i="18"/>
  <c r="N203" i="18"/>
  <c r="Y203" i="18"/>
  <c r="V209" i="18"/>
  <c r="I223" i="18"/>
  <c r="M217" i="19"/>
  <c r="B217" i="19"/>
  <c r="B176" i="19"/>
  <c r="B173" i="19"/>
  <c r="B172" i="19"/>
  <c r="B169" i="19"/>
  <c r="B168" i="19"/>
  <c r="B167" i="19"/>
  <c r="B165" i="19"/>
  <c r="J217" i="19"/>
  <c r="J176" i="19"/>
  <c r="J173" i="19"/>
  <c r="J172" i="19"/>
  <c r="J169" i="19"/>
  <c r="J168" i="19"/>
  <c r="J167" i="19"/>
  <c r="J165" i="19"/>
  <c r="J160" i="19" s="1"/>
  <c r="R176" i="19"/>
  <c r="R173" i="19"/>
  <c r="R172" i="19"/>
  <c r="R169" i="19"/>
  <c r="R168" i="19"/>
  <c r="R167" i="19"/>
  <c r="R165" i="19"/>
  <c r="F235" i="19"/>
  <c r="N235" i="19"/>
  <c r="V235" i="19"/>
  <c r="E237" i="19"/>
  <c r="M237" i="19"/>
  <c r="U237" i="19"/>
  <c r="G246" i="19"/>
  <c r="O246" i="19"/>
  <c r="W246" i="19"/>
  <c r="F248" i="19"/>
  <c r="N248" i="19"/>
  <c r="V248" i="19"/>
  <c r="Q5" i="18"/>
  <c r="Q171" i="18" s="1"/>
  <c r="H226" i="18"/>
  <c r="P226" i="18"/>
  <c r="X226" i="18"/>
  <c r="B235" i="18"/>
  <c r="J235" i="18"/>
  <c r="R235" i="18"/>
  <c r="I237" i="18"/>
  <c r="Q237" i="18"/>
  <c r="Y237" i="18"/>
  <c r="C246" i="18"/>
  <c r="C203" i="18"/>
  <c r="K246" i="18"/>
  <c r="K203" i="18"/>
  <c r="S246" i="18"/>
  <c r="S203" i="18"/>
  <c r="B248" i="18"/>
  <c r="J248" i="18"/>
  <c r="R248" i="18"/>
  <c r="F166" i="18"/>
  <c r="B167" i="18"/>
  <c r="J168" i="18"/>
  <c r="R169" i="18"/>
  <c r="J184" i="18"/>
  <c r="U184" i="18"/>
  <c r="H190" i="18"/>
  <c r="P203" i="18"/>
  <c r="B209" i="18"/>
  <c r="M209" i="18"/>
  <c r="X209" i="18"/>
  <c r="P217" i="19"/>
  <c r="C217" i="19"/>
  <c r="C176" i="19"/>
  <c r="C173" i="19"/>
  <c r="C172" i="19"/>
  <c r="C169" i="19"/>
  <c r="C168" i="19"/>
  <c r="C167" i="19"/>
  <c r="C165" i="19"/>
  <c r="K217" i="19"/>
  <c r="K176" i="19"/>
  <c r="K173" i="19"/>
  <c r="K172" i="19"/>
  <c r="K169" i="19"/>
  <c r="K168" i="19"/>
  <c r="K167" i="19"/>
  <c r="K165" i="19"/>
  <c r="S217" i="19"/>
  <c r="S176" i="19"/>
  <c r="S173" i="19"/>
  <c r="S172" i="19"/>
  <c r="S169" i="19"/>
  <c r="S168" i="19"/>
  <c r="S167" i="19"/>
  <c r="S165" i="19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B217" i="18"/>
  <c r="J217" i="18"/>
  <c r="R217" i="18"/>
  <c r="C235" i="18"/>
  <c r="C184" i="18"/>
  <c r="K235" i="18"/>
  <c r="K184" i="18"/>
  <c r="S235" i="18"/>
  <c r="S184" i="18"/>
  <c r="B237" i="18"/>
  <c r="J237" i="18"/>
  <c r="R237" i="18"/>
  <c r="D246" i="18"/>
  <c r="L246" i="18"/>
  <c r="T246" i="18"/>
  <c r="C248" i="18"/>
  <c r="C209" i="18"/>
  <c r="K248" i="18"/>
  <c r="K209" i="18"/>
  <c r="S248" i="18"/>
  <c r="S209" i="18"/>
  <c r="F161" i="18"/>
  <c r="N161" i="18"/>
  <c r="V161" i="18"/>
  <c r="F162" i="18"/>
  <c r="N162" i="18"/>
  <c r="V162" i="18"/>
  <c r="F163" i="18"/>
  <c r="N163" i="18"/>
  <c r="V163" i="18"/>
  <c r="F164" i="18"/>
  <c r="N164" i="18"/>
  <c r="V164" i="18"/>
  <c r="F165" i="18"/>
  <c r="N165" i="18"/>
  <c r="V165" i="18"/>
  <c r="G166" i="18"/>
  <c r="N167" i="18"/>
  <c r="V168" i="18"/>
  <c r="F170" i="18"/>
  <c r="N171" i="18"/>
  <c r="Y171" i="18"/>
  <c r="V172" i="18"/>
  <c r="F174" i="18"/>
  <c r="N175" i="18"/>
  <c r="V184" i="18"/>
  <c r="Q203" i="18"/>
  <c r="N209" i="18"/>
  <c r="Q217" i="19"/>
  <c r="D226" i="19"/>
  <c r="L226" i="19"/>
  <c r="T226" i="19"/>
  <c r="H235" i="19"/>
  <c r="P235" i="19"/>
  <c r="X235" i="19"/>
  <c r="G237" i="19"/>
  <c r="O237" i="19"/>
  <c r="W237" i="19"/>
  <c r="I246" i="19"/>
  <c r="Q246" i="19"/>
  <c r="Y246" i="19"/>
  <c r="H248" i="19"/>
  <c r="P248" i="19"/>
  <c r="X248" i="19"/>
  <c r="C217" i="18"/>
  <c r="C175" i="18"/>
  <c r="C174" i="18"/>
  <c r="C173" i="18"/>
  <c r="C172" i="18"/>
  <c r="C170" i="18"/>
  <c r="C169" i="18"/>
  <c r="C168" i="18"/>
  <c r="C167" i="18"/>
  <c r="K217" i="18"/>
  <c r="K175" i="18"/>
  <c r="K174" i="18"/>
  <c r="K173" i="18"/>
  <c r="K172" i="18"/>
  <c r="K170" i="18"/>
  <c r="K169" i="18"/>
  <c r="K168" i="18"/>
  <c r="K167" i="18"/>
  <c r="S217" i="18"/>
  <c r="S175" i="18"/>
  <c r="S174" i="18"/>
  <c r="S173" i="18"/>
  <c r="S172" i="18"/>
  <c r="S170" i="18"/>
  <c r="S169" i="18"/>
  <c r="S168" i="18"/>
  <c r="S167" i="18"/>
  <c r="B226" i="18"/>
  <c r="J226" i="18"/>
  <c r="R226" i="18"/>
  <c r="D235" i="18"/>
  <c r="L235" i="18"/>
  <c r="T235" i="18"/>
  <c r="C237" i="18"/>
  <c r="C190" i="18"/>
  <c r="K237" i="18"/>
  <c r="K190" i="18"/>
  <c r="S237" i="18"/>
  <c r="S190" i="18"/>
  <c r="E246" i="18"/>
  <c r="M246" i="18"/>
  <c r="U246" i="18"/>
  <c r="D248" i="18"/>
  <c r="L248" i="18"/>
  <c r="T248" i="18"/>
  <c r="G161" i="18"/>
  <c r="O161" i="18"/>
  <c r="W161" i="18"/>
  <c r="G162" i="18"/>
  <c r="O162" i="18"/>
  <c r="W162" i="18"/>
  <c r="G163" i="18"/>
  <c r="O163" i="18"/>
  <c r="W163" i="18"/>
  <c r="G164" i="18"/>
  <c r="O164" i="18"/>
  <c r="W164" i="18"/>
  <c r="G165" i="18"/>
  <c r="O165" i="18"/>
  <c r="W165" i="18"/>
  <c r="R166" i="18"/>
  <c r="B168" i="18"/>
  <c r="J169" i="18"/>
  <c r="R170" i="18"/>
  <c r="B172" i="18"/>
  <c r="J173" i="18"/>
  <c r="R174" i="18"/>
  <c r="B184" i="18"/>
  <c r="X184" i="18"/>
  <c r="J190" i="18"/>
  <c r="U190" i="18"/>
  <c r="H203" i="18"/>
  <c r="R203" i="18"/>
  <c r="E209" i="18"/>
  <c r="P209" i="18"/>
  <c r="D217" i="19"/>
  <c r="T217" i="19"/>
  <c r="E226" i="19"/>
  <c r="M226" i="19"/>
  <c r="U226" i="19"/>
  <c r="I229" i="19"/>
  <c r="I195" i="19"/>
  <c r="I192" i="19"/>
  <c r="I191" i="19"/>
  <c r="I188" i="19"/>
  <c r="I187" i="19"/>
  <c r="I185" i="19"/>
  <c r="I183" i="19"/>
  <c r="Q229" i="19"/>
  <c r="Q195" i="19"/>
  <c r="Q192" i="19"/>
  <c r="Q191" i="19"/>
  <c r="Q188" i="19"/>
  <c r="Q187" i="19"/>
  <c r="Q185" i="19"/>
  <c r="Q183" i="19"/>
  <c r="Y229" i="19"/>
  <c r="Y195" i="19"/>
  <c r="Y192" i="19"/>
  <c r="Y191" i="19"/>
  <c r="Y188" i="19"/>
  <c r="Y187" i="19"/>
  <c r="Y185" i="19"/>
  <c r="Y183" i="19"/>
  <c r="H237" i="19"/>
  <c r="P237" i="19"/>
  <c r="X237" i="19"/>
  <c r="B246" i="19"/>
  <c r="J246" i="19"/>
  <c r="R246" i="19"/>
  <c r="I248" i="19"/>
  <c r="Q248" i="19"/>
  <c r="Y248" i="19"/>
  <c r="G61" i="19"/>
  <c r="O61" i="19"/>
  <c r="W61" i="19"/>
  <c r="W190" i="19" s="1"/>
  <c r="I165" i="19"/>
  <c r="Q165" i="19"/>
  <c r="Q160" i="19" s="1"/>
  <c r="Y165" i="19"/>
  <c r="I167" i="19"/>
  <c r="Q167" i="19"/>
  <c r="Y167" i="19"/>
  <c r="I168" i="19"/>
  <c r="Q168" i="19"/>
  <c r="Y168" i="19"/>
  <c r="I169" i="19"/>
  <c r="Q169" i="19"/>
  <c r="Y169" i="19"/>
  <c r="I171" i="19"/>
  <c r="Q171" i="19"/>
  <c r="Y171" i="19"/>
  <c r="I172" i="19"/>
  <c r="Q172" i="19"/>
  <c r="Y172" i="19"/>
  <c r="I173" i="19"/>
  <c r="Q173" i="19"/>
  <c r="Y173" i="19"/>
  <c r="I176" i="19"/>
  <c r="Q176" i="19"/>
  <c r="Y176" i="19"/>
  <c r="I184" i="19"/>
  <c r="Y184" i="19"/>
  <c r="I190" i="19"/>
  <c r="Q190" i="19"/>
  <c r="Y190" i="19"/>
  <c r="I203" i="19"/>
  <c r="Q203" i="19"/>
  <c r="Y203" i="19"/>
  <c r="I209" i="19"/>
  <c r="Q209" i="19"/>
  <c r="Y209" i="19"/>
  <c r="I235" i="19"/>
  <c r="Q235" i="19"/>
  <c r="Y235" i="19"/>
  <c r="I70" i="20"/>
  <c r="Q71" i="20"/>
  <c r="C205" i="21"/>
  <c r="K205" i="21"/>
  <c r="S205" i="21"/>
  <c r="G179" i="23"/>
  <c r="G176" i="23"/>
  <c r="G172" i="23"/>
  <c r="G170" i="23"/>
  <c r="O179" i="23"/>
  <c r="O176" i="23"/>
  <c r="O172" i="23"/>
  <c r="O170" i="23"/>
  <c r="O165" i="23" s="1"/>
  <c r="O62" i="20"/>
  <c r="O115" i="4" s="1"/>
  <c r="W179" i="23"/>
  <c r="W176" i="23"/>
  <c r="W172" i="23"/>
  <c r="W170" i="23"/>
  <c r="W62" i="20"/>
  <c r="W115" i="4" s="1"/>
  <c r="F5" i="19"/>
  <c r="F171" i="19" s="1"/>
  <c r="N5" i="19"/>
  <c r="N171" i="19" s="1"/>
  <c r="V5" i="19"/>
  <c r="V171" i="19" s="1"/>
  <c r="H61" i="19"/>
  <c r="H184" i="19" s="1"/>
  <c r="P61" i="19"/>
  <c r="P184" i="19" s="1"/>
  <c r="X61" i="19"/>
  <c r="X184" i="19" s="1"/>
  <c r="B171" i="19"/>
  <c r="J171" i="19"/>
  <c r="R171" i="19"/>
  <c r="B183" i="19"/>
  <c r="J183" i="19"/>
  <c r="R183" i="19"/>
  <c r="B184" i="19"/>
  <c r="J184" i="19"/>
  <c r="R184" i="19"/>
  <c r="B185" i="19"/>
  <c r="J185" i="19"/>
  <c r="R185" i="19"/>
  <c r="B187" i="19"/>
  <c r="J187" i="19"/>
  <c r="R187" i="19"/>
  <c r="B188" i="19"/>
  <c r="J188" i="19"/>
  <c r="R188" i="19"/>
  <c r="B190" i="19"/>
  <c r="J190" i="19"/>
  <c r="R190" i="19"/>
  <c r="B191" i="19"/>
  <c r="J191" i="19"/>
  <c r="R191" i="19"/>
  <c r="B192" i="19"/>
  <c r="J192" i="19"/>
  <c r="R192" i="19"/>
  <c r="B195" i="19"/>
  <c r="J195" i="19"/>
  <c r="R195" i="19"/>
  <c r="B203" i="19"/>
  <c r="J203" i="19"/>
  <c r="R203" i="19"/>
  <c r="B209" i="19"/>
  <c r="J209" i="19"/>
  <c r="R209" i="19"/>
  <c r="B226" i="19"/>
  <c r="J226" i="19"/>
  <c r="R226" i="19"/>
  <c r="B69" i="20"/>
  <c r="J77" i="20"/>
  <c r="J168" i="4" s="1"/>
  <c r="J69" i="20"/>
  <c r="R77" i="20"/>
  <c r="R168" i="4" s="1"/>
  <c r="R69" i="20"/>
  <c r="B70" i="20"/>
  <c r="J70" i="20"/>
  <c r="R70" i="20"/>
  <c r="B71" i="20"/>
  <c r="J71" i="20"/>
  <c r="R71" i="20"/>
  <c r="E69" i="20"/>
  <c r="D205" i="21"/>
  <c r="L205" i="21"/>
  <c r="T205" i="21"/>
  <c r="G5" i="19"/>
  <c r="O5" i="19"/>
  <c r="W5" i="19"/>
  <c r="C171" i="19"/>
  <c r="K171" i="19"/>
  <c r="S171" i="19"/>
  <c r="C190" i="19"/>
  <c r="K190" i="19"/>
  <c r="S190" i="19"/>
  <c r="C203" i="19"/>
  <c r="K203" i="19"/>
  <c r="S203" i="19"/>
  <c r="C209" i="19"/>
  <c r="K209" i="19"/>
  <c r="S209" i="19"/>
  <c r="C226" i="19"/>
  <c r="K226" i="19"/>
  <c r="S226" i="19"/>
  <c r="C237" i="19"/>
  <c r="K237" i="19"/>
  <c r="S237" i="19"/>
  <c r="C69" i="20"/>
  <c r="K77" i="20"/>
  <c r="K168" i="4" s="1"/>
  <c r="K69" i="20"/>
  <c r="S77" i="20"/>
  <c r="S168" i="4" s="1"/>
  <c r="S69" i="20"/>
  <c r="C70" i="20"/>
  <c r="K70" i="20"/>
  <c r="S70" i="20"/>
  <c r="C71" i="20"/>
  <c r="K71" i="20"/>
  <c r="S71" i="20"/>
  <c r="D165" i="19"/>
  <c r="L165" i="19"/>
  <c r="T165" i="19"/>
  <c r="D167" i="19"/>
  <c r="L167" i="19"/>
  <c r="T167" i="19"/>
  <c r="D168" i="19"/>
  <c r="L168" i="19"/>
  <c r="T168" i="19"/>
  <c r="D169" i="19"/>
  <c r="L169" i="19"/>
  <c r="T169" i="19"/>
  <c r="D171" i="19"/>
  <c r="L171" i="19"/>
  <c r="T171" i="19"/>
  <c r="D172" i="19"/>
  <c r="L172" i="19"/>
  <c r="T172" i="19"/>
  <c r="D173" i="19"/>
  <c r="L173" i="19"/>
  <c r="T173" i="19"/>
  <c r="D176" i="19"/>
  <c r="L176" i="19"/>
  <c r="T176" i="19"/>
  <c r="D184" i="19"/>
  <c r="L184" i="19"/>
  <c r="T184" i="19"/>
  <c r="D190" i="19"/>
  <c r="L190" i="19"/>
  <c r="T190" i="19"/>
  <c r="D203" i="19"/>
  <c r="L203" i="19"/>
  <c r="T203" i="19"/>
  <c r="D209" i="19"/>
  <c r="L209" i="19"/>
  <c r="T209" i="19"/>
  <c r="D235" i="19"/>
  <c r="L235" i="19"/>
  <c r="T235" i="19"/>
  <c r="D69" i="20"/>
  <c r="L77" i="20"/>
  <c r="L168" i="4" s="1"/>
  <c r="L69" i="20"/>
  <c r="T77" i="20"/>
  <c r="T168" i="4" s="1"/>
  <c r="T69" i="20"/>
  <c r="D78" i="20"/>
  <c r="D169" i="4" s="1"/>
  <c r="D70" i="20"/>
  <c r="L78" i="20"/>
  <c r="L169" i="4" s="1"/>
  <c r="L70" i="20"/>
  <c r="T78" i="20"/>
  <c r="T169" i="4" s="1"/>
  <c r="T70" i="20"/>
  <c r="D79" i="20"/>
  <c r="D170" i="4" s="1"/>
  <c r="D71" i="20"/>
  <c r="L79" i="20"/>
  <c r="L170" i="4" s="1"/>
  <c r="L71" i="20"/>
  <c r="T79" i="20"/>
  <c r="T170" i="4" s="1"/>
  <c r="T71" i="20"/>
  <c r="E165" i="19"/>
  <c r="M165" i="19"/>
  <c r="U165" i="19"/>
  <c r="U160" i="19" s="1"/>
  <c r="E167" i="19"/>
  <c r="M167" i="19"/>
  <c r="U167" i="19"/>
  <c r="E168" i="19"/>
  <c r="M168" i="19"/>
  <c r="U168" i="19"/>
  <c r="E169" i="19"/>
  <c r="M169" i="19"/>
  <c r="U169" i="19"/>
  <c r="E171" i="19"/>
  <c r="M171" i="19"/>
  <c r="U171" i="19"/>
  <c r="E172" i="19"/>
  <c r="M172" i="19"/>
  <c r="U172" i="19"/>
  <c r="E173" i="19"/>
  <c r="M173" i="19"/>
  <c r="U173" i="19"/>
  <c r="E176" i="19"/>
  <c r="M176" i="19"/>
  <c r="U176" i="19"/>
  <c r="E184" i="19"/>
  <c r="M184" i="19"/>
  <c r="U184" i="19"/>
  <c r="E190" i="19"/>
  <c r="M190" i="19"/>
  <c r="U190" i="19"/>
  <c r="E203" i="19"/>
  <c r="M203" i="19"/>
  <c r="U203" i="19"/>
  <c r="E209" i="19"/>
  <c r="M209" i="19"/>
  <c r="U209" i="19"/>
  <c r="E235" i="19"/>
  <c r="M235" i="19"/>
  <c r="U235" i="19"/>
  <c r="E78" i="20"/>
  <c r="E169" i="4" s="1"/>
  <c r="M78" i="20"/>
  <c r="M169" i="4" s="1"/>
  <c r="Q69" i="20"/>
  <c r="Y70" i="20"/>
  <c r="G205" i="21"/>
  <c r="O205" i="21"/>
  <c r="W205" i="21"/>
  <c r="C179" i="23"/>
  <c r="C176" i="23"/>
  <c r="C172" i="23"/>
  <c r="C170" i="23"/>
  <c r="C62" i="20"/>
  <c r="C115" i="4" s="1"/>
  <c r="K179" i="23"/>
  <c r="K176" i="23"/>
  <c r="K172" i="23"/>
  <c r="K170" i="23"/>
  <c r="K62" i="20"/>
  <c r="K115" i="4" s="1"/>
  <c r="S179" i="23"/>
  <c r="S176" i="23"/>
  <c r="S172" i="23"/>
  <c r="S170" i="23"/>
  <c r="F183" i="19"/>
  <c r="N183" i="19"/>
  <c r="V183" i="19"/>
  <c r="F184" i="19"/>
  <c r="N184" i="19"/>
  <c r="V184" i="19"/>
  <c r="F185" i="19"/>
  <c r="N185" i="19"/>
  <c r="V185" i="19"/>
  <c r="F187" i="19"/>
  <c r="N187" i="19"/>
  <c r="V187" i="19"/>
  <c r="F188" i="19"/>
  <c r="N188" i="19"/>
  <c r="V188" i="19"/>
  <c r="F190" i="19"/>
  <c r="N190" i="19"/>
  <c r="V190" i="19"/>
  <c r="F191" i="19"/>
  <c r="N191" i="19"/>
  <c r="V191" i="19"/>
  <c r="F192" i="19"/>
  <c r="N192" i="19"/>
  <c r="V192" i="19"/>
  <c r="F195" i="19"/>
  <c r="N195" i="19"/>
  <c r="V195" i="19"/>
  <c r="F203" i="19"/>
  <c r="N203" i="19"/>
  <c r="V203" i="19"/>
  <c r="F209" i="19"/>
  <c r="N209" i="19"/>
  <c r="V209" i="19"/>
  <c r="F69" i="20"/>
  <c r="N77" i="20"/>
  <c r="N168" i="4" s="1"/>
  <c r="N69" i="20"/>
  <c r="V69" i="20"/>
  <c r="F70" i="20"/>
  <c r="N70" i="20"/>
  <c r="V70" i="20"/>
  <c r="F71" i="20"/>
  <c r="N79" i="20"/>
  <c r="N170" i="4" s="1"/>
  <c r="N71" i="20"/>
  <c r="V71" i="20"/>
  <c r="U69" i="20"/>
  <c r="E71" i="20"/>
  <c r="H205" i="21"/>
  <c r="P205" i="21"/>
  <c r="X205" i="21"/>
  <c r="F179" i="23"/>
  <c r="F176" i="23"/>
  <c r="F172" i="23"/>
  <c r="F170" i="23"/>
  <c r="F62" i="20"/>
  <c r="F115" i="4" s="1"/>
  <c r="N179" i="23"/>
  <c r="N176" i="23"/>
  <c r="N172" i="23"/>
  <c r="N170" i="23"/>
  <c r="N62" i="20"/>
  <c r="N115" i="4" s="1"/>
  <c r="V179" i="23"/>
  <c r="V172" i="23"/>
  <c r="V170" i="23"/>
  <c r="V62" i="20"/>
  <c r="V115" i="4" s="1"/>
  <c r="G171" i="19"/>
  <c r="O171" i="19"/>
  <c r="W171" i="19"/>
  <c r="G190" i="19"/>
  <c r="O190" i="19"/>
  <c r="G203" i="19"/>
  <c r="O203" i="19"/>
  <c r="W203" i="19"/>
  <c r="G209" i="19"/>
  <c r="O209" i="19"/>
  <c r="W209" i="19"/>
  <c r="G69" i="20"/>
  <c r="O77" i="20"/>
  <c r="O168" i="4" s="1"/>
  <c r="O69" i="20"/>
  <c r="W77" i="20"/>
  <c r="W168" i="4" s="1"/>
  <c r="W69" i="20"/>
  <c r="G70" i="20"/>
  <c r="O70" i="20"/>
  <c r="W70" i="20"/>
  <c r="G71" i="20"/>
  <c r="O79" i="20"/>
  <c r="O170" i="4" s="1"/>
  <c r="O71" i="20"/>
  <c r="W71" i="20"/>
  <c r="B163" i="23"/>
  <c r="B161" i="23"/>
  <c r="B158" i="23"/>
  <c r="B155" i="23"/>
  <c r="B154" i="23"/>
  <c r="B151" i="23"/>
  <c r="B61" i="20"/>
  <c r="B78" i="20" s="1"/>
  <c r="B169" i="4" s="1"/>
  <c r="J163" i="23"/>
  <c r="J161" i="23"/>
  <c r="J158" i="23"/>
  <c r="J155" i="23"/>
  <c r="J154" i="23"/>
  <c r="J151" i="23"/>
  <c r="J146" i="23" s="1"/>
  <c r="J61" i="20"/>
  <c r="J78" i="20" s="1"/>
  <c r="J169" i="4" s="1"/>
  <c r="R163" i="23"/>
  <c r="R161" i="23"/>
  <c r="R158" i="23"/>
  <c r="R155" i="23"/>
  <c r="R154" i="23"/>
  <c r="R151" i="23"/>
  <c r="R61" i="20"/>
  <c r="R78" i="20" s="1"/>
  <c r="R169" i="4" s="1"/>
  <c r="H165" i="19"/>
  <c r="P165" i="19"/>
  <c r="X165" i="19"/>
  <c r="H167" i="19"/>
  <c r="P167" i="19"/>
  <c r="X167" i="19"/>
  <c r="H168" i="19"/>
  <c r="P168" i="19"/>
  <c r="X168" i="19"/>
  <c r="H169" i="19"/>
  <c r="P169" i="19"/>
  <c r="X169" i="19"/>
  <c r="H171" i="19"/>
  <c r="P171" i="19"/>
  <c r="X171" i="19"/>
  <c r="H172" i="19"/>
  <c r="P172" i="19"/>
  <c r="X172" i="19"/>
  <c r="H173" i="19"/>
  <c r="P173" i="19"/>
  <c r="X173" i="19"/>
  <c r="H176" i="19"/>
  <c r="P176" i="19"/>
  <c r="X176" i="19"/>
  <c r="H203" i="19"/>
  <c r="P203" i="19"/>
  <c r="X203" i="19"/>
  <c r="H209" i="19"/>
  <c r="P209" i="19"/>
  <c r="X209" i="19"/>
  <c r="H69" i="20"/>
  <c r="P69" i="20"/>
  <c r="X77" i="20"/>
  <c r="X168" i="4" s="1"/>
  <c r="X69" i="20"/>
  <c r="H78" i="20"/>
  <c r="H169" i="4" s="1"/>
  <c r="H70" i="20"/>
  <c r="P78" i="20"/>
  <c r="P169" i="4" s="1"/>
  <c r="P70" i="20"/>
  <c r="X70" i="20"/>
  <c r="H79" i="20"/>
  <c r="H170" i="4" s="1"/>
  <c r="H71" i="20"/>
  <c r="P79" i="20"/>
  <c r="P170" i="4" s="1"/>
  <c r="P71" i="20"/>
  <c r="X79" i="20"/>
  <c r="X170" i="4" s="1"/>
  <c r="X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F48" i="23"/>
  <c r="N48" i="23"/>
  <c r="V48" i="23"/>
  <c r="D201" i="23"/>
  <c r="D153" i="23"/>
  <c r="L201" i="23"/>
  <c r="L153" i="23"/>
  <c r="T201" i="23"/>
  <c r="T153" i="23"/>
  <c r="D202" i="23"/>
  <c r="D157" i="23"/>
  <c r="L202" i="23"/>
  <c r="L157" i="23"/>
  <c r="T202" i="23"/>
  <c r="T157" i="23"/>
  <c r="D203" i="23"/>
  <c r="D160" i="23"/>
  <c r="L203" i="23"/>
  <c r="L160" i="23"/>
  <c r="T203" i="23"/>
  <c r="T160" i="23"/>
  <c r="E211" i="23"/>
  <c r="M211" i="23"/>
  <c r="U211" i="23"/>
  <c r="G213" i="23"/>
  <c r="G175" i="23"/>
  <c r="O213" i="23"/>
  <c r="O175" i="23"/>
  <c r="W213" i="23"/>
  <c r="W175" i="23"/>
  <c r="H137" i="23"/>
  <c r="P137" i="23"/>
  <c r="X137" i="23"/>
  <c r="H139" i="23"/>
  <c r="P139" i="23"/>
  <c r="X139" i="23"/>
  <c r="H140" i="23"/>
  <c r="P140" i="23"/>
  <c r="X140" i="23"/>
  <c r="H141" i="23"/>
  <c r="P141" i="23"/>
  <c r="X141" i="23"/>
  <c r="H143" i="23"/>
  <c r="P143" i="23"/>
  <c r="X143" i="23"/>
  <c r="U151" i="23"/>
  <c r="H153" i="23"/>
  <c r="V153" i="23"/>
  <c r="M155" i="23"/>
  <c r="X155" i="23"/>
  <c r="V157" i="23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G48" i="23"/>
  <c r="O48" i="23"/>
  <c r="O153" i="23" s="1"/>
  <c r="W48" i="23"/>
  <c r="W160" i="23" s="1"/>
  <c r="E202" i="23"/>
  <c r="E157" i="23"/>
  <c r="M202" i="23"/>
  <c r="M194" i="23" s="1"/>
  <c r="M157" i="23"/>
  <c r="U202" i="23"/>
  <c r="U194" i="23" s="1"/>
  <c r="U157" i="23"/>
  <c r="E203" i="23"/>
  <c r="E160" i="23"/>
  <c r="M203" i="23"/>
  <c r="M160" i="23"/>
  <c r="U203" i="23"/>
  <c r="U160" i="23"/>
  <c r="F211" i="23"/>
  <c r="F171" i="23"/>
  <c r="N211" i="23"/>
  <c r="N171" i="23"/>
  <c r="V211" i="23"/>
  <c r="V171" i="23"/>
  <c r="H213" i="23"/>
  <c r="H175" i="23"/>
  <c r="P213" i="23"/>
  <c r="P175" i="23"/>
  <c r="X213" i="23"/>
  <c r="X175" i="23"/>
  <c r="I137" i="23"/>
  <c r="Y137" i="23"/>
  <c r="I139" i="23"/>
  <c r="Y139" i="23"/>
  <c r="I140" i="23"/>
  <c r="Q140" i="23"/>
  <c r="Y140" i="23"/>
  <c r="I141" i="23"/>
  <c r="Q141" i="23"/>
  <c r="Y141" i="23"/>
  <c r="I143" i="23"/>
  <c r="Q143" i="23"/>
  <c r="Y143" i="23"/>
  <c r="M154" i="23"/>
  <c r="W157" i="23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H163" i="23"/>
  <c r="H161" i="23"/>
  <c r="H158" i="23"/>
  <c r="P163" i="23"/>
  <c r="P161" i="23"/>
  <c r="P158" i="23"/>
  <c r="X163" i="23"/>
  <c r="X161" i="23"/>
  <c r="X158" i="23"/>
  <c r="F203" i="23"/>
  <c r="F194" i="23" s="1"/>
  <c r="F160" i="23"/>
  <c r="N203" i="23"/>
  <c r="N194" i="23" s="1"/>
  <c r="N160" i="23"/>
  <c r="V203" i="23"/>
  <c r="V194" i="23" s="1"/>
  <c r="V160" i="23"/>
  <c r="H179" i="23"/>
  <c r="H176" i="23"/>
  <c r="H172" i="23"/>
  <c r="H170" i="23"/>
  <c r="P179" i="23"/>
  <c r="P176" i="23"/>
  <c r="P172" i="23"/>
  <c r="P170" i="23"/>
  <c r="X179" i="23"/>
  <c r="X176" i="23"/>
  <c r="X172" i="23"/>
  <c r="X170" i="23"/>
  <c r="G211" i="23"/>
  <c r="O211" i="23"/>
  <c r="O171" i="23"/>
  <c r="W211" i="23"/>
  <c r="W171" i="23"/>
  <c r="I213" i="23"/>
  <c r="Q213" i="23"/>
  <c r="Y213" i="23"/>
  <c r="B143" i="23"/>
  <c r="J143" i="23"/>
  <c r="R143" i="23"/>
  <c r="M151" i="23"/>
  <c r="X153" i="23"/>
  <c r="F157" i="23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I163" i="23"/>
  <c r="I161" i="23"/>
  <c r="I158" i="23"/>
  <c r="I155" i="23"/>
  <c r="I154" i="23"/>
  <c r="I151" i="23"/>
  <c r="Q163" i="23"/>
  <c r="Q161" i="23"/>
  <c r="Q158" i="23"/>
  <c r="Q155" i="23"/>
  <c r="Q154" i="23"/>
  <c r="Q151" i="23"/>
  <c r="Y163" i="23"/>
  <c r="Y161" i="23"/>
  <c r="Y158" i="23"/>
  <c r="Y155" i="23"/>
  <c r="Y154" i="23"/>
  <c r="Y151" i="23"/>
  <c r="I99" i="23"/>
  <c r="I171" i="23" s="1"/>
  <c r="Q99" i="23"/>
  <c r="Y99" i="23"/>
  <c r="Y175" i="23" s="1"/>
  <c r="H211" i="23"/>
  <c r="H171" i="23"/>
  <c r="P211" i="23"/>
  <c r="P205" i="23" s="1"/>
  <c r="P171" i="23"/>
  <c r="X211" i="23"/>
  <c r="X205" i="23" s="1"/>
  <c r="X171" i="23"/>
  <c r="B213" i="23"/>
  <c r="J213" i="23"/>
  <c r="R213" i="23"/>
  <c r="C137" i="23"/>
  <c r="K137" i="23"/>
  <c r="K132" i="23" s="1"/>
  <c r="S137" i="23"/>
  <c r="C139" i="23"/>
  <c r="K139" i="23"/>
  <c r="S139" i="23"/>
  <c r="C140" i="23"/>
  <c r="K140" i="23"/>
  <c r="S140" i="23"/>
  <c r="C141" i="23"/>
  <c r="K141" i="23"/>
  <c r="S141" i="23"/>
  <c r="C143" i="23"/>
  <c r="K143" i="23"/>
  <c r="S143" i="23"/>
  <c r="X151" i="23"/>
  <c r="N153" i="23"/>
  <c r="E155" i="23"/>
  <c r="P155" i="23"/>
  <c r="G157" i="23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F175" i="22"/>
  <c r="N175" i="22"/>
  <c r="V175" i="22"/>
  <c r="P194" i="23"/>
  <c r="H202" i="23"/>
  <c r="H194" i="23" s="1"/>
  <c r="H157" i="23"/>
  <c r="P202" i="23"/>
  <c r="P157" i="23"/>
  <c r="X202" i="23"/>
  <c r="X157" i="23"/>
  <c r="H203" i="23"/>
  <c r="H160" i="23"/>
  <c r="P203" i="23"/>
  <c r="P160" i="23"/>
  <c r="X203" i="23"/>
  <c r="X160" i="23"/>
  <c r="B99" i="23"/>
  <c r="B57" i="20" s="1"/>
  <c r="B56" i="20" s="1"/>
  <c r="J99" i="23"/>
  <c r="J175" i="23" s="1"/>
  <c r="R99" i="23"/>
  <c r="I211" i="23"/>
  <c r="I205" i="23" s="1"/>
  <c r="Q211" i="23"/>
  <c r="Q171" i="23"/>
  <c r="Y211" i="23"/>
  <c r="Y171" i="23"/>
  <c r="C213" i="23"/>
  <c r="C175" i="23"/>
  <c r="K213" i="23"/>
  <c r="K175" i="23"/>
  <c r="S213" i="23"/>
  <c r="S175" i="23"/>
  <c r="D137" i="23"/>
  <c r="L137" i="23"/>
  <c r="T137" i="23"/>
  <c r="D139" i="23"/>
  <c r="L139" i="23"/>
  <c r="T139" i="23"/>
  <c r="D140" i="23"/>
  <c r="L140" i="23"/>
  <c r="T140" i="23"/>
  <c r="D141" i="23"/>
  <c r="L141" i="23"/>
  <c r="T141" i="23"/>
  <c r="D143" i="23"/>
  <c r="L143" i="23"/>
  <c r="T143" i="23"/>
  <c r="E151" i="23"/>
  <c r="P154" i="23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C48" i="23"/>
  <c r="C160" i="23" s="1"/>
  <c r="K48" i="23"/>
  <c r="K153" i="23" s="1"/>
  <c r="S48" i="23"/>
  <c r="S157" i="23" s="1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Q160" i="23"/>
  <c r="Y203" i="23"/>
  <c r="Y160" i="23"/>
  <c r="B211" i="23"/>
  <c r="B205" i="23" s="1"/>
  <c r="J211" i="23"/>
  <c r="R211" i="23"/>
  <c r="R171" i="23"/>
  <c r="D213" i="23"/>
  <c r="D175" i="23"/>
  <c r="L213" i="23"/>
  <c r="L175" i="23"/>
  <c r="T213" i="23"/>
  <c r="T175" i="23"/>
  <c r="E137" i="23"/>
  <c r="M137" i="23"/>
  <c r="U137" i="23"/>
  <c r="M139" i="23"/>
  <c r="U139" i="23"/>
  <c r="E140" i="23"/>
  <c r="M140" i="23"/>
  <c r="U140" i="23"/>
  <c r="E141" i="23"/>
  <c r="M141" i="23"/>
  <c r="U141" i="23"/>
  <c r="E143" i="23"/>
  <c r="M143" i="23"/>
  <c r="U143" i="23"/>
  <c r="P151" i="23"/>
  <c r="P146" i="23" s="1"/>
  <c r="E153" i="23"/>
  <c r="P153" i="23"/>
  <c r="U155" i="23"/>
  <c r="N157" i="23"/>
  <c r="G160" i="23"/>
  <c r="O136" i="25"/>
  <c r="W136" i="25"/>
  <c r="O146" i="25"/>
  <c r="W146" i="25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D163" i="23"/>
  <c r="D161" i="23"/>
  <c r="D158" i="23"/>
  <c r="D155" i="23"/>
  <c r="D154" i="23"/>
  <c r="D146" i="23" s="1"/>
  <c r="L163" i="23"/>
  <c r="L161" i="23"/>
  <c r="L158" i="23"/>
  <c r="L155" i="23"/>
  <c r="L154" i="23"/>
  <c r="T163" i="23"/>
  <c r="T161" i="23"/>
  <c r="T158" i="23"/>
  <c r="T155" i="23"/>
  <c r="T154" i="23"/>
  <c r="B201" i="23"/>
  <c r="B153" i="23"/>
  <c r="J201" i="23"/>
  <c r="J153" i="23"/>
  <c r="R201" i="23"/>
  <c r="R153" i="23"/>
  <c r="B202" i="23"/>
  <c r="B157" i="23"/>
  <c r="J202" i="23"/>
  <c r="J157" i="23"/>
  <c r="R202" i="23"/>
  <c r="R157" i="23"/>
  <c r="B203" i="23"/>
  <c r="B160" i="23"/>
  <c r="J203" i="23"/>
  <c r="J160" i="23"/>
  <c r="R203" i="23"/>
  <c r="R160" i="23"/>
  <c r="D179" i="23"/>
  <c r="D176" i="23"/>
  <c r="D172" i="23"/>
  <c r="D170" i="23"/>
  <c r="L179" i="23"/>
  <c r="L176" i="23"/>
  <c r="L172" i="23"/>
  <c r="L170" i="23"/>
  <c r="T179" i="23"/>
  <c r="T176" i="23"/>
  <c r="T172" i="23"/>
  <c r="T170" i="23"/>
  <c r="C211" i="23"/>
  <c r="C171" i="23"/>
  <c r="K211" i="23"/>
  <c r="K171" i="23"/>
  <c r="S211" i="23"/>
  <c r="S171" i="23"/>
  <c r="E213" i="23"/>
  <c r="M213" i="23"/>
  <c r="U213" i="23"/>
  <c r="F153" i="23"/>
  <c r="H155" i="23"/>
  <c r="O160" i="23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E163" i="23"/>
  <c r="E161" i="23"/>
  <c r="E158" i="23"/>
  <c r="M163" i="23"/>
  <c r="M161" i="23"/>
  <c r="M158" i="23"/>
  <c r="U163" i="23"/>
  <c r="U161" i="23"/>
  <c r="U158" i="23"/>
  <c r="C203" i="23"/>
  <c r="C194" i="23" s="1"/>
  <c r="K203" i="23"/>
  <c r="K194" i="23" s="1"/>
  <c r="K160" i="23"/>
  <c r="S203" i="23"/>
  <c r="S194" i="23" s="1"/>
  <c r="E99" i="23"/>
  <c r="E171" i="23" s="1"/>
  <c r="M99" i="23"/>
  <c r="M175" i="23" s="1"/>
  <c r="U99" i="23"/>
  <c r="U171" i="23" s="1"/>
  <c r="D211" i="23"/>
  <c r="D171" i="23"/>
  <c r="L211" i="23"/>
  <c r="L171" i="23"/>
  <c r="T211" i="23"/>
  <c r="T171" i="23"/>
  <c r="F213" i="23"/>
  <c r="F175" i="23"/>
  <c r="N213" i="23"/>
  <c r="N175" i="23"/>
  <c r="V213" i="23"/>
  <c r="V175" i="23"/>
  <c r="G137" i="23"/>
  <c r="O137" i="23"/>
  <c r="W137" i="23"/>
  <c r="G139" i="23"/>
  <c r="O139" i="23"/>
  <c r="W139" i="23"/>
  <c r="G140" i="23"/>
  <c r="O140" i="23"/>
  <c r="W140" i="23"/>
  <c r="G141" i="23"/>
  <c r="O141" i="23"/>
  <c r="W141" i="23"/>
  <c r="G143" i="23"/>
  <c r="O143" i="23"/>
  <c r="W143" i="23"/>
  <c r="H151" i="23"/>
  <c r="T151" i="23"/>
  <c r="G153" i="23"/>
  <c r="U153" i="23"/>
  <c r="H154" i="23"/>
  <c r="G146" i="25"/>
  <c r="L77" i="24"/>
  <c r="L174" i="4" s="1"/>
  <c r="L69" i="24"/>
  <c r="T77" i="24"/>
  <c r="T174" i="4" s="1"/>
  <c r="T69" i="24"/>
  <c r="G67" i="24"/>
  <c r="W67" i="24"/>
  <c r="O68" i="24"/>
  <c r="G69" i="24"/>
  <c r="P77" i="24"/>
  <c r="P174" i="4" s="1"/>
  <c r="F146" i="25"/>
  <c r="N146" i="25"/>
  <c r="V146" i="25"/>
  <c r="O105" i="25"/>
  <c r="O153" i="25"/>
  <c r="L105" i="26"/>
  <c r="D119" i="26"/>
  <c r="L153" i="26"/>
  <c r="E75" i="24"/>
  <c r="E172" i="4" s="1"/>
  <c r="E67" i="24"/>
  <c r="M75" i="24"/>
  <c r="M172" i="4" s="1"/>
  <c r="M67" i="24"/>
  <c r="U75" i="24"/>
  <c r="U172" i="4" s="1"/>
  <c r="U67" i="24"/>
  <c r="E76" i="24"/>
  <c r="E173" i="4" s="1"/>
  <c r="E68" i="24"/>
  <c r="M76" i="24"/>
  <c r="M173" i="4" s="1"/>
  <c r="M68" i="24"/>
  <c r="U76" i="24"/>
  <c r="U173" i="4" s="1"/>
  <c r="U68" i="24"/>
  <c r="E77" i="24"/>
  <c r="E174" i="4" s="1"/>
  <c r="E69" i="24"/>
  <c r="M77" i="24"/>
  <c r="M174" i="4" s="1"/>
  <c r="M69" i="24"/>
  <c r="U77" i="24"/>
  <c r="U174" i="4" s="1"/>
  <c r="U69" i="24"/>
  <c r="H67" i="24"/>
  <c r="X67" i="24"/>
  <c r="H69" i="24"/>
  <c r="W76" i="24"/>
  <c r="W173" i="4" s="1"/>
  <c r="D143" i="25"/>
  <c r="D136" i="25" s="1"/>
  <c r="D105" i="25"/>
  <c r="L143" i="25"/>
  <c r="L136" i="25" s="1"/>
  <c r="L105" i="25"/>
  <c r="T143" i="25"/>
  <c r="T136" i="25" s="1"/>
  <c r="T105" i="25"/>
  <c r="D153" i="25"/>
  <c r="D119" i="25"/>
  <c r="L153" i="25"/>
  <c r="L119" i="25"/>
  <c r="T153" i="25"/>
  <c r="T119" i="25"/>
  <c r="G152" i="26"/>
  <c r="G116" i="26"/>
  <c r="O152" i="26"/>
  <c r="O116" i="26"/>
  <c r="W152" i="26"/>
  <c r="W116" i="26"/>
  <c r="I154" i="26"/>
  <c r="I122" i="26"/>
  <c r="Q154" i="26"/>
  <c r="Q122" i="26"/>
  <c r="Y154" i="26"/>
  <c r="Y122" i="26"/>
  <c r="T105" i="26"/>
  <c r="D143" i="26"/>
  <c r="T153" i="26"/>
  <c r="F75" i="24"/>
  <c r="F172" i="4" s="1"/>
  <c r="F67" i="24"/>
  <c r="N75" i="24"/>
  <c r="N172" i="4" s="1"/>
  <c r="N67" i="24"/>
  <c r="V75" i="24"/>
  <c r="V172" i="4" s="1"/>
  <c r="V67" i="24"/>
  <c r="F76" i="24"/>
  <c r="F173" i="4" s="1"/>
  <c r="F68" i="24"/>
  <c r="N76" i="24"/>
  <c r="N173" i="4" s="1"/>
  <c r="N68" i="24"/>
  <c r="V76" i="24"/>
  <c r="V173" i="4" s="1"/>
  <c r="V68" i="24"/>
  <c r="F77" i="24"/>
  <c r="F174" i="4" s="1"/>
  <c r="F69" i="24"/>
  <c r="N77" i="24"/>
  <c r="N174" i="4" s="1"/>
  <c r="N69" i="24"/>
  <c r="V77" i="24"/>
  <c r="V174" i="4" s="1"/>
  <c r="V69" i="24"/>
  <c r="X76" i="24"/>
  <c r="X173" i="4" s="1"/>
  <c r="W77" i="24"/>
  <c r="W174" i="4" s="1"/>
  <c r="E143" i="25"/>
  <c r="E136" i="25" s="1"/>
  <c r="E105" i="25"/>
  <c r="M143" i="25"/>
  <c r="M136" i="25" s="1"/>
  <c r="M105" i="25"/>
  <c r="U143" i="25"/>
  <c r="U136" i="25" s="1"/>
  <c r="U105" i="25"/>
  <c r="H152" i="25"/>
  <c r="H146" i="25" s="1"/>
  <c r="H116" i="25"/>
  <c r="P152" i="25"/>
  <c r="P146" i="25" s="1"/>
  <c r="P116" i="25"/>
  <c r="X152" i="25"/>
  <c r="X146" i="25" s="1"/>
  <c r="X116" i="25"/>
  <c r="E153" i="25"/>
  <c r="E119" i="25"/>
  <c r="M153" i="25"/>
  <c r="M146" i="25" s="1"/>
  <c r="M119" i="25"/>
  <c r="U153" i="25"/>
  <c r="U146" i="25" s="1"/>
  <c r="U119" i="25"/>
  <c r="G116" i="25"/>
  <c r="E143" i="26"/>
  <c r="M143" i="26"/>
  <c r="U143" i="26"/>
  <c r="H152" i="26"/>
  <c r="P152" i="26"/>
  <c r="X152" i="26"/>
  <c r="E153" i="26"/>
  <c r="M153" i="26"/>
  <c r="U153" i="26"/>
  <c r="L67" i="24"/>
  <c r="G76" i="24"/>
  <c r="G173" i="4" s="1"/>
  <c r="B77" i="24"/>
  <c r="B174" i="4" s="1"/>
  <c r="I146" i="25"/>
  <c r="Q146" i="25"/>
  <c r="Y146" i="25"/>
  <c r="O116" i="25"/>
  <c r="O67" i="24"/>
  <c r="H76" i="24"/>
  <c r="H173" i="4" s="1"/>
  <c r="B152" i="25"/>
  <c r="B146" i="25" s="1"/>
  <c r="B116" i="25"/>
  <c r="J152" i="25"/>
  <c r="J146" i="25" s="1"/>
  <c r="J116" i="25"/>
  <c r="R152" i="25"/>
  <c r="R146" i="25" s="1"/>
  <c r="R116" i="25"/>
  <c r="D154" i="25"/>
  <c r="D146" i="25" s="1"/>
  <c r="D122" i="25"/>
  <c r="L154" i="25"/>
  <c r="L122" i="25"/>
  <c r="T154" i="25"/>
  <c r="T122" i="25"/>
  <c r="W116" i="25"/>
  <c r="G143" i="26"/>
  <c r="O143" i="26"/>
  <c r="W143" i="26"/>
  <c r="B152" i="26"/>
  <c r="J152" i="26"/>
  <c r="R152" i="26"/>
  <c r="G153" i="26"/>
  <c r="O153" i="26"/>
  <c r="W153" i="26"/>
  <c r="T154" i="26"/>
  <c r="I75" i="24"/>
  <c r="I172" i="4" s="1"/>
  <c r="I67" i="24"/>
  <c r="Q75" i="24"/>
  <c r="Q172" i="4" s="1"/>
  <c r="Q67" i="24"/>
  <c r="Y75" i="24"/>
  <c r="Y172" i="4" s="1"/>
  <c r="Y67" i="24"/>
  <c r="I76" i="24"/>
  <c r="I173" i="4" s="1"/>
  <c r="I68" i="24"/>
  <c r="Q76" i="24"/>
  <c r="Q173" i="4" s="1"/>
  <c r="Q68" i="24"/>
  <c r="Y76" i="24"/>
  <c r="Y173" i="4" s="1"/>
  <c r="Y68" i="24"/>
  <c r="I77" i="24"/>
  <c r="I174" i="4" s="1"/>
  <c r="I69" i="24"/>
  <c r="Q77" i="24"/>
  <c r="Q174" i="4" s="1"/>
  <c r="Q69" i="24"/>
  <c r="Y77" i="24"/>
  <c r="Y174" i="4" s="1"/>
  <c r="Y69" i="24"/>
  <c r="P67" i="24"/>
  <c r="J76" i="24"/>
  <c r="J173" i="4" s="1"/>
  <c r="C146" i="25"/>
  <c r="K146" i="25"/>
  <c r="S146" i="25"/>
  <c r="G119" i="25"/>
  <c r="Q119" i="27"/>
  <c r="T146" i="25"/>
  <c r="I143" i="27"/>
  <c r="I105" i="27"/>
  <c r="Q143" i="27"/>
  <c r="Q105" i="27"/>
  <c r="Y143" i="27"/>
  <c r="Y105" i="27"/>
  <c r="D152" i="27"/>
  <c r="D116" i="27"/>
  <c r="L152" i="27"/>
  <c r="L116" i="27"/>
  <c r="T152" i="27"/>
  <c r="T116" i="27"/>
  <c r="I153" i="27"/>
  <c r="I119" i="27"/>
  <c r="Y153" i="27"/>
  <c r="Y119" i="27"/>
  <c r="F154" i="27"/>
  <c r="F122" i="27"/>
  <c r="N154" i="27"/>
  <c r="N122" i="27"/>
  <c r="V154" i="27"/>
  <c r="V122" i="27"/>
  <c r="C75" i="24"/>
  <c r="C172" i="4" s="1"/>
  <c r="C67" i="24"/>
  <c r="K75" i="24"/>
  <c r="K172" i="4" s="1"/>
  <c r="K67" i="24"/>
  <c r="S75" i="24"/>
  <c r="S172" i="4" s="1"/>
  <c r="S67" i="24"/>
  <c r="C76" i="24"/>
  <c r="C173" i="4" s="1"/>
  <c r="C68" i="24"/>
  <c r="K76" i="24"/>
  <c r="K173" i="4" s="1"/>
  <c r="K68" i="24"/>
  <c r="S76" i="24"/>
  <c r="S173" i="4" s="1"/>
  <c r="S68" i="24"/>
  <c r="C77" i="24"/>
  <c r="C174" i="4" s="1"/>
  <c r="C69" i="24"/>
  <c r="K77" i="24"/>
  <c r="K174" i="4" s="1"/>
  <c r="K69" i="24"/>
  <c r="S77" i="24"/>
  <c r="S174" i="4" s="1"/>
  <c r="S69" i="24"/>
  <c r="E146" i="25"/>
  <c r="F105" i="25"/>
  <c r="N105" i="25"/>
  <c r="V105" i="25"/>
  <c r="F116" i="25"/>
  <c r="N116" i="25"/>
  <c r="V116" i="25"/>
  <c r="F119" i="25"/>
  <c r="N119" i="25"/>
  <c r="V119" i="25"/>
  <c r="F122" i="25"/>
  <c r="N122" i="25"/>
  <c r="V122" i="25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43" i="27"/>
  <c r="P143" i="27"/>
  <c r="X143" i="27"/>
  <c r="C152" i="27"/>
  <c r="C116" i="27"/>
  <c r="K152" i="27"/>
  <c r="K116" i="27"/>
  <c r="S152" i="27"/>
  <c r="S116" i="27"/>
  <c r="H153" i="27"/>
  <c r="P153" i="27"/>
  <c r="X153" i="27"/>
  <c r="E154" i="27"/>
  <c r="M154" i="27"/>
  <c r="U154" i="27"/>
  <c r="P119" i="27"/>
  <c r="G113" i="29"/>
  <c r="O113" i="29"/>
  <c r="H105" i="25"/>
  <c r="P105" i="25"/>
  <c r="X105" i="25"/>
  <c r="H119" i="25"/>
  <c r="P119" i="25"/>
  <c r="X119" i="25"/>
  <c r="H122" i="25"/>
  <c r="P122" i="25"/>
  <c r="X122" i="25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B143" i="27"/>
  <c r="B105" i="27"/>
  <c r="J143" i="27"/>
  <c r="J105" i="27"/>
  <c r="R143" i="27"/>
  <c r="R105" i="27"/>
  <c r="E152" i="27"/>
  <c r="M152" i="27"/>
  <c r="U152" i="27"/>
  <c r="B153" i="27"/>
  <c r="J153" i="27"/>
  <c r="R153" i="27"/>
  <c r="G154" i="27"/>
  <c r="O154" i="27"/>
  <c r="W154" i="27"/>
  <c r="X105" i="27"/>
  <c r="H119" i="27"/>
  <c r="I113" i="29"/>
  <c r="Q113" i="29"/>
  <c r="Y113" i="29"/>
  <c r="I105" i="25"/>
  <c r="Q105" i="25"/>
  <c r="Y105" i="25"/>
  <c r="I116" i="25"/>
  <c r="Q116" i="25"/>
  <c r="Y116" i="25"/>
  <c r="I119" i="25"/>
  <c r="Q119" i="25"/>
  <c r="Y119" i="25"/>
  <c r="I122" i="25"/>
  <c r="Q122" i="25"/>
  <c r="Y122" i="25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C143" i="27"/>
  <c r="C105" i="27"/>
  <c r="K143" i="27"/>
  <c r="K105" i="27"/>
  <c r="S143" i="27"/>
  <c r="S105" i="27"/>
  <c r="F152" i="27"/>
  <c r="N152" i="27"/>
  <c r="V152" i="27"/>
  <c r="C153" i="27"/>
  <c r="K153" i="27"/>
  <c r="S153" i="27"/>
  <c r="H154" i="27"/>
  <c r="P154" i="27"/>
  <c r="X154" i="27"/>
  <c r="B105" i="25"/>
  <c r="J105" i="25"/>
  <c r="R105" i="25"/>
  <c r="B119" i="25"/>
  <c r="J119" i="25"/>
  <c r="R119" i="25"/>
  <c r="B122" i="25"/>
  <c r="J122" i="25"/>
  <c r="R122" i="25"/>
  <c r="G105" i="26"/>
  <c r="O105" i="26"/>
  <c r="W105" i="26"/>
  <c r="G119" i="26"/>
  <c r="O119" i="26"/>
  <c r="W119" i="26"/>
  <c r="G122" i="26"/>
  <c r="O122" i="26"/>
  <c r="W122" i="26"/>
  <c r="D143" i="27"/>
  <c r="L143" i="27"/>
  <c r="T143" i="27"/>
  <c r="G152" i="27"/>
  <c r="O152" i="27"/>
  <c r="W152" i="27"/>
  <c r="D153" i="27"/>
  <c r="L153" i="27"/>
  <c r="T153" i="27"/>
  <c r="I154" i="27"/>
  <c r="Q154" i="27"/>
  <c r="Q122" i="27"/>
  <c r="Y154" i="27"/>
  <c r="Y122" i="27"/>
  <c r="P105" i="27"/>
  <c r="L119" i="27"/>
  <c r="U122" i="27"/>
  <c r="C113" i="29"/>
  <c r="K113" i="29"/>
  <c r="S113" i="29"/>
  <c r="C105" i="25"/>
  <c r="K105" i="25"/>
  <c r="S105" i="25"/>
  <c r="C116" i="25"/>
  <c r="K116" i="25"/>
  <c r="S116" i="25"/>
  <c r="C119" i="25"/>
  <c r="K119" i="25"/>
  <c r="S119" i="25"/>
  <c r="C122" i="25"/>
  <c r="K122" i="25"/>
  <c r="S122" i="25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E143" i="27"/>
  <c r="M143" i="27"/>
  <c r="U143" i="27"/>
  <c r="H152" i="27"/>
  <c r="P152" i="27"/>
  <c r="X152" i="27"/>
  <c r="E153" i="27"/>
  <c r="M153" i="27"/>
  <c r="U153" i="27"/>
  <c r="B154" i="27"/>
  <c r="B122" i="27"/>
  <c r="J154" i="27"/>
  <c r="J122" i="27"/>
  <c r="R154" i="27"/>
  <c r="R122" i="27"/>
  <c r="O116" i="27"/>
  <c r="M119" i="27"/>
  <c r="I122" i="27"/>
  <c r="D113" i="29"/>
  <c r="L113" i="29"/>
  <c r="T113" i="29"/>
  <c r="D116" i="25"/>
  <c r="L116" i="25"/>
  <c r="T116" i="25"/>
  <c r="I105" i="26"/>
  <c r="Q105" i="26"/>
  <c r="Y105" i="26"/>
  <c r="I116" i="26"/>
  <c r="Q116" i="26"/>
  <c r="Y116" i="26"/>
  <c r="I119" i="26"/>
  <c r="Q119" i="26"/>
  <c r="Y119" i="26"/>
  <c r="F143" i="27"/>
  <c r="N143" i="27"/>
  <c r="V143" i="27"/>
  <c r="I152" i="27"/>
  <c r="Q152" i="27"/>
  <c r="Y152" i="27"/>
  <c r="F153" i="27"/>
  <c r="N153" i="27"/>
  <c r="V153" i="27"/>
  <c r="C154" i="27"/>
  <c r="C122" i="27"/>
  <c r="K154" i="27"/>
  <c r="K122" i="27"/>
  <c r="S154" i="27"/>
  <c r="S122" i="27"/>
  <c r="N119" i="27"/>
  <c r="E116" i="25"/>
  <c r="M116" i="25"/>
  <c r="U116" i="25"/>
  <c r="E122" i="25"/>
  <c r="M122" i="25"/>
  <c r="U122" i="25"/>
  <c r="B105" i="26"/>
  <c r="J105" i="26"/>
  <c r="R105" i="26"/>
  <c r="B119" i="26"/>
  <c r="J119" i="26"/>
  <c r="R119" i="26"/>
  <c r="G143" i="27"/>
  <c r="O143" i="27"/>
  <c r="W143" i="27"/>
  <c r="B152" i="27"/>
  <c r="B116" i="27"/>
  <c r="J152" i="27"/>
  <c r="J116" i="27"/>
  <c r="R152" i="27"/>
  <c r="R116" i="27"/>
  <c r="G153" i="27"/>
  <c r="O153" i="27"/>
  <c r="W153" i="27"/>
  <c r="D154" i="27"/>
  <c r="L154" i="27"/>
  <c r="T154" i="27"/>
  <c r="Q116" i="27"/>
  <c r="O119" i="27"/>
  <c r="F113" i="29"/>
  <c r="N113" i="29"/>
  <c r="V113" i="29"/>
  <c r="I90" i="29"/>
  <c r="Q90" i="29"/>
  <c r="Y90" i="29"/>
  <c r="I94" i="29"/>
  <c r="Q94" i="29"/>
  <c r="Y94" i="29"/>
  <c r="I99" i="29"/>
  <c r="Q99" i="29"/>
  <c r="Y99" i="29"/>
  <c r="I105" i="29"/>
  <c r="Q105" i="29"/>
  <c r="Y105" i="29"/>
  <c r="E123" i="30"/>
  <c r="M123" i="30"/>
  <c r="U123" i="30"/>
  <c r="H90" i="30"/>
  <c r="P90" i="30"/>
  <c r="X90" i="30"/>
  <c r="H94" i="30"/>
  <c r="P94" i="30"/>
  <c r="X94" i="30"/>
  <c r="H99" i="30"/>
  <c r="P99" i="30"/>
  <c r="X99" i="30"/>
  <c r="S122" i="30"/>
  <c r="K123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W120" i="31"/>
  <c r="B78" i="33"/>
  <c r="B57" i="33"/>
  <c r="J78" i="33"/>
  <c r="J57" i="33"/>
  <c r="R78" i="33"/>
  <c r="R57" i="33"/>
  <c r="D79" i="33"/>
  <c r="D72" i="33" s="1"/>
  <c r="D60" i="33"/>
  <c r="L79" i="33"/>
  <c r="L72" i="33" s="1"/>
  <c r="L60" i="33"/>
  <c r="T79" i="33"/>
  <c r="T72" i="33" s="1"/>
  <c r="T60" i="33"/>
  <c r="B80" i="33"/>
  <c r="B63" i="33"/>
  <c r="J80" i="33"/>
  <c r="J63" i="33"/>
  <c r="R80" i="33"/>
  <c r="R63" i="33"/>
  <c r="F57" i="34"/>
  <c r="F78" i="34"/>
  <c r="V78" i="34"/>
  <c r="V57" i="34"/>
  <c r="H79" i="34"/>
  <c r="H60" i="34"/>
  <c r="P79" i="34"/>
  <c r="P60" i="34"/>
  <c r="X60" i="34"/>
  <c r="X79" i="34"/>
  <c r="F80" i="34"/>
  <c r="F63" i="34"/>
  <c r="N80" i="34"/>
  <c r="N63" i="34"/>
  <c r="V80" i="34"/>
  <c r="V63" i="34"/>
  <c r="B90" i="29"/>
  <c r="J90" i="29"/>
  <c r="R90" i="29"/>
  <c r="B94" i="29"/>
  <c r="J94" i="29"/>
  <c r="R94" i="29"/>
  <c r="B99" i="29"/>
  <c r="J99" i="29"/>
  <c r="R99" i="29"/>
  <c r="B105" i="29"/>
  <c r="J105" i="29"/>
  <c r="R105" i="29"/>
  <c r="F123" i="30"/>
  <c r="N123" i="30"/>
  <c r="V123" i="30"/>
  <c r="I90" i="30"/>
  <c r="Q90" i="30"/>
  <c r="Y90" i="30"/>
  <c r="I94" i="30"/>
  <c r="Q94" i="30"/>
  <c r="Y94" i="30"/>
  <c r="I99" i="30"/>
  <c r="W122" i="30"/>
  <c r="O123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G122" i="31"/>
  <c r="C90" i="29"/>
  <c r="K90" i="29"/>
  <c r="S90" i="29"/>
  <c r="C94" i="29"/>
  <c r="K94" i="29"/>
  <c r="S94" i="29"/>
  <c r="C99" i="29"/>
  <c r="K99" i="29"/>
  <c r="S99" i="29"/>
  <c r="C105" i="29"/>
  <c r="K105" i="29"/>
  <c r="S105" i="29"/>
  <c r="Q122" i="30"/>
  <c r="Y122" i="30"/>
  <c r="B90" i="30"/>
  <c r="J90" i="30"/>
  <c r="R90" i="30"/>
  <c r="B94" i="30"/>
  <c r="J94" i="30"/>
  <c r="R94" i="30"/>
  <c r="B99" i="30"/>
  <c r="J99" i="30"/>
  <c r="R99" i="30"/>
  <c r="B105" i="30"/>
  <c r="J105" i="30"/>
  <c r="R105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O122" i="31"/>
  <c r="D90" i="29"/>
  <c r="L90" i="29"/>
  <c r="T90" i="29"/>
  <c r="D94" i="29"/>
  <c r="L94" i="29"/>
  <c r="T94" i="29"/>
  <c r="D99" i="29"/>
  <c r="L99" i="29"/>
  <c r="T99" i="29"/>
  <c r="D105" i="29"/>
  <c r="L105" i="29"/>
  <c r="T105" i="29"/>
  <c r="C90" i="30"/>
  <c r="K90" i="30"/>
  <c r="S90" i="30"/>
  <c r="C94" i="30"/>
  <c r="K94" i="30"/>
  <c r="S94" i="30"/>
  <c r="C99" i="30"/>
  <c r="K99" i="30"/>
  <c r="C105" i="30"/>
  <c r="S105" i="30"/>
  <c r="E119" i="31"/>
  <c r="E90" i="31"/>
  <c r="M119" i="31"/>
  <c r="M90" i="31"/>
  <c r="U119" i="31"/>
  <c r="U90" i="31"/>
  <c r="F120" i="31"/>
  <c r="F94" i="31"/>
  <c r="N120" i="31"/>
  <c r="N94" i="31"/>
  <c r="V120" i="31"/>
  <c r="V94" i="31"/>
  <c r="E122" i="31"/>
  <c r="E99" i="31"/>
  <c r="M122" i="31"/>
  <c r="M99" i="31"/>
  <c r="U122" i="31"/>
  <c r="U99" i="31"/>
  <c r="C123" i="31"/>
  <c r="K123" i="31"/>
  <c r="S123" i="31"/>
  <c r="O94" i="31"/>
  <c r="G119" i="31"/>
  <c r="W122" i="31"/>
  <c r="E72" i="33"/>
  <c r="M72" i="33"/>
  <c r="U72" i="33"/>
  <c r="E90" i="29"/>
  <c r="M90" i="29"/>
  <c r="U90" i="29"/>
  <c r="E94" i="29"/>
  <c r="M94" i="29"/>
  <c r="U94" i="29"/>
  <c r="E99" i="29"/>
  <c r="M99" i="29"/>
  <c r="U99" i="29"/>
  <c r="E105" i="29"/>
  <c r="M105" i="29"/>
  <c r="U105" i="29"/>
  <c r="I123" i="30"/>
  <c r="Q123" i="30"/>
  <c r="Y123" i="30"/>
  <c r="D90" i="30"/>
  <c r="L90" i="30"/>
  <c r="T90" i="30"/>
  <c r="D94" i="30"/>
  <c r="L94" i="30"/>
  <c r="T94" i="30"/>
  <c r="D99" i="30"/>
  <c r="N122" i="30"/>
  <c r="F119" i="31"/>
  <c r="F90" i="31"/>
  <c r="N119" i="31"/>
  <c r="N90" i="31"/>
  <c r="V119" i="31"/>
  <c r="V90" i="31"/>
  <c r="F122" i="31"/>
  <c r="F99" i="31"/>
  <c r="N122" i="31"/>
  <c r="N99" i="31"/>
  <c r="V122" i="31"/>
  <c r="V99" i="31"/>
  <c r="D123" i="31"/>
  <c r="D105" i="31"/>
  <c r="L123" i="31"/>
  <c r="L105" i="31"/>
  <c r="T123" i="31"/>
  <c r="T105" i="31"/>
  <c r="O119" i="31"/>
  <c r="G123" i="31"/>
  <c r="F72" i="33"/>
  <c r="N72" i="33"/>
  <c r="V72" i="33"/>
  <c r="B78" i="34"/>
  <c r="D79" i="34"/>
  <c r="L79" i="34"/>
  <c r="T79" i="34"/>
  <c r="B119" i="27"/>
  <c r="J119" i="27"/>
  <c r="R119" i="27"/>
  <c r="F90" i="29"/>
  <c r="N90" i="29"/>
  <c r="V90" i="29"/>
  <c r="F94" i="29"/>
  <c r="N94" i="29"/>
  <c r="V94" i="29"/>
  <c r="F99" i="29"/>
  <c r="N99" i="29"/>
  <c r="V99" i="29"/>
  <c r="F105" i="29"/>
  <c r="N105" i="29"/>
  <c r="V105" i="29"/>
  <c r="L122" i="30"/>
  <c r="T122" i="30"/>
  <c r="E90" i="30"/>
  <c r="M90" i="30"/>
  <c r="U90" i="30"/>
  <c r="E94" i="30"/>
  <c r="M94" i="30"/>
  <c r="U94" i="30"/>
  <c r="E99" i="30"/>
  <c r="E105" i="30"/>
  <c r="M105" i="30"/>
  <c r="U105" i="30"/>
  <c r="O122" i="30"/>
  <c r="G123" i="30"/>
  <c r="W123" i="30"/>
  <c r="H120" i="31"/>
  <c r="P120" i="31"/>
  <c r="X120" i="31"/>
  <c r="E123" i="31"/>
  <c r="M123" i="31"/>
  <c r="U123" i="31"/>
  <c r="W119" i="31"/>
  <c r="O123" i="31"/>
  <c r="C119" i="27"/>
  <c r="K119" i="27"/>
  <c r="S119" i="27"/>
  <c r="G90" i="29"/>
  <c r="O90" i="29"/>
  <c r="W90" i="29"/>
  <c r="G94" i="29"/>
  <c r="O94" i="29"/>
  <c r="W94" i="29"/>
  <c r="G99" i="29"/>
  <c r="O99" i="29"/>
  <c r="W99" i="29"/>
  <c r="G105" i="29"/>
  <c r="O105" i="29"/>
  <c r="W105" i="29"/>
  <c r="W123" i="29"/>
  <c r="W113" i="29" s="1"/>
  <c r="M122" i="30"/>
  <c r="U122" i="30"/>
  <c r="F90" i="30"/>
  <c r="N90" i="30"/>
  <c r="V90" i="30"/>
  <c r="F94" i="30"/>
  <c r="N94" i="30"/>
  <c r="V94" i="30"/>
  <c r="F99" i="30"/>
  <c r="F105" i="30"/>
  <c r="N105" i="30"/>
  <c r="V105" i="30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H90" i="29"/>
  <c r="P90" i="29"/>
  <c r="X90" i="29"/>
  <c r="H94" i="29"/>
  <c r="P94" i="29"/>
  <c r="X94" i="29"/>
  <c r="H99" i="29"/>
  <c r="P99" i="29"/>
  <c r="X99" i="29"/>
  <c r="H105" i="29"/>
  <c r="P105" i="29"/>
  <c r="X105" i="29"/>
  <c r="V122" i="30"/>
  <c r="D123" i="30"/>
  <c r="L123" i="30"/>
  <c r="T123" i="30"/>
  <c r="G90" i="30"/>
  <c r="O90" i="30"/>
  <c r="W90" i="30"/>
  <c r="G94" i="30"/>
  <c r="O94" i="30"/>
  <c r="W94" i="30"/>
  <c r="G99" i="30"/>
  <c r="I119" i="31"/>
  <c r="I90" i="31"/>
  <c r="Q119" i="31"/>
  <c r="Q90" i="31"/>
  <c r="Y119" i="31"/>
  <c r="Y90" i="31"/>
  <c r="B120" i="31"/>
  <c r="B94" i="31"/>
  <c r="J120" i="31"/>
  <c r="J94" i="31"/>
  <c r="R120" i="31"/>
  <c r="R94" i="31"/>
  <c r="I122" i="31"/>
  <c r="I99" i="31"/>
  <c r="Q122" i="31"/>
  <c r="Q99" i="31"/>
  <c r="Y122" i="31"/>
  <c r="Y99" i="31"/>
  <c r="N78" i="34"/>
  <c r="F105" i="31"/>
  <c r="N105" i="31"/>
  <c r="V105" i="31"/>
  <c r="G60" i="33"/>
  <c r="O60" i="33"/>
  <c r="W60" i="33"/>
  <c r="G78" i="33"/>
  <c r="O78" i="33"/>
  <c r="O72" i="33" s="1"/>
  <c r="W78" i="33"/>
  <c r="G80" i="33"/>
  <c r="W80" i="33"/>
  <c r="E78" i="34"/>
  <c r="M78" i="34"/>
  <c r="U78" i="34"/>
  <c r="E80" i="34"/>
  <c r="M80" i="34"/>
  <c r="U80" i="34"/>
  <c r="C60" i="34"/>
  <c r="S60" i="34"/>
  <c r="J79" i="34"/>
  <c r="R80" i="34"/>
  <c r="B78" i="35"/>
  <c r="B57" i="35"/>
  <c r="J78" i="35"/>
  <c r="J57" i="35"/>
  <c r="R78" i="35"/>
  <c r="R57" i="35"/>
  <c r="D79" i="35"/>
  <c r="L79" i="35"/>
  <c r="T79" i="35"/>
  <c r="B80" i="35"/>
  <c r="B63" i="35"/>
  <c r="J80" i="35"/>
  <c r="J63" i="35"/>
  <c r="R80" i="35"/>
  <c r="R63" i="35"/>
  <c r="G60" i="35"/>
  <c r="W60" i="35"/>
  <c r="O79" i="35"/>
  <c r="K80" i="35"/>
  <c r="H90" i="31"/>
  <c r="P90" i="31"/>
  <c r="X90" i="31"/>
  <c r="H94" i="31"/>
  <c r="P94" i="31"/>
  <c r="X94" i="31"/>
  <c r="H99" i="31"/>
  <c r="P99" i="31"/>
  <c r="X99" i="31"/>
  <c r="H105" i="31"/>
  <c r="P105" i="31"/>
  <c r="X105" i="31"/>
  <c r="I57" i="33"/>
  <c r="Q57" i="33"/>
  <c r="Y57" i="33"/>
  <c r="I60" i="33"/>
  <c r="Q60" i="33"/>
  <c r="Y60" i="33"/>
  <c r="I63" i="33"/>
  <c r="Q63" i="33"/>
  <c r="Y63" i="33"/>
  <c r="I79" i="34"/>
  <c r="Q79" i="34"/>
  <c r="Y79" i="34"/>
  <c r="E57" i="34"/>
  <c r="M57" i="34"/>
  <c r="U57" i="34"/>
  <c r="E63" i="34"/>
  <c r="M63" i="34"/>
  <c r="U63" i="34"/>
  <c r="B79" i="34"/>
  <c r="W79" i="34"/>
  <c r="J80" i="34"/>
  <c r="D78" i="35"/>
  <c r="L78" i="35"/>
  <c r="T78" i="35"/>
  <c r="F79" i="35"/>
  <c r="F60" i="35"/>
  <c r="N79" i="35"/>
  <c r="N60" i="35"/>
  <c r="V79" i="35"/>
  <c r="V60" i="35"/>
  <c r="D80" i="35"/>
  <c r="D63" i="35"/>
  <c r="L80" i="35"/>
  <c r="L63" i="35"/>
  <c r="T80" i="35"/>
  <c r="T63" i="35"/>
  <c r="K60" i="35"/>
  <c r="S79" i="35"/>
  <c r="P80" i="35"/>
  <c r="I94" i="31"/>
  <c r="Q94" i="31"/>
  <c r="Y94" i="31"/>
  <c r="I105" i="31"/>
  <c r="Q105" i="31"/>
  <c r="Y105" i="31"/>
  <c r="B60" i="33"/>
  <c r="J60" i="33"/>
  <c r="R60" i="33"/>
  <c r="P78" i="34"/>
  <c r="E78" i="35"/>
  <c r="E57" i="35"/>
  <c r="M78" i="35"/>
  <c r="M57" i="35"/>
  <c r="U78" i="35"/>
  <c r="U57" i="35"/>
  <c r="E80" i="35"/>
  <c r="E63" i="35"/>
  <c r="M80" i="35"/>
  <c r="M63" i="35"/>
  <c r="U80" i="35"/>
  <c r="U63" i="35"/>
  <c r="D57" i="35"/>
  <c r="T57" i="35"/>
  <c r="L60" i="35"/>
  <c r="C78" i="35"/>
  <c r="X78" i="35"/>
  <c r="S80" i="35"/>
  <c r="B90" i="31"/>
  <c r="J90" i="31"/>
  <c r="R90" i="31"/>
  <c r="B99" i="31"/>
  <c r="J99" i="31"/>
  <c r="R99" i="31"/>
  <c r="B105" i="31"/>
  <c r="J105" i="31"/>
  <c r="R105" i="31"/>
  <c r="C60" i="33"/>
  <c r="K60" i="33"/>
  <c r="S60" i="33"/>
  <c r="K78" i="33"/>
  <c r="K72" i="33" s="1"/>
  <c r="C80" i="33"/>
  <c r="C72" i="33" s="1"/>
  <c r="Q78" i="34"/>
  <c r="Y78" i="34"/>
  <c r="I80" i="34"/>
  <c r="Q80" i="34"/>
  <c r="Y80" i="34"/>
  <c r="G60" i="34"/>
  <c r="O60" i="34"/>
  <c r="H78" i="34"/>
  <c r="R78" i="34"/>
  <c r="B80" i="34"/>
  <c r="F78" i="35"/>
  <c r="F57" i="35"/>
  <c r="N78" i="35"/>
  <c r="N57" i="35"/>
  <c r="V78" i="35"/>
  <c r="V57" i="35"/>
  <c r="F80" i="35"/>
  <c r="F63" i="35"/>
  <c r="N80" i="35"/>
  <c r="N63" i="35"/>
  <c r="V80" i="35"/>
  <c r="V63" i="35"/>
  <c r="C79" i="35"/>
  <c r="C90" i="31"/>
  <c r="K90" i="31"/>
  <c r="S90" i="31"/>
  <c r="C94" i="31"/>
  <c r="K94" i="31"/>
  <c r="S94" i="31"/>
  <c r="C99" i="31"/>
  <c r="K99" i="31"/>
  <c r="S99" i="31"/>
  <c r="C105" i="31"/>
  <c r="K105" i="31"/>
  <c r="S105" i="31"/>
  <c r="D57" i="33"/>
  <c r="L57" i="33"/>
  <c r="T57" i="33"/>
  <c r="D63" i="33"/>
  <c r="L63" i="33"/>
  <c r="T63" i="33"/>
  <c r="P63" i="34"/>
  <c r="X63" i="34"/>
  <c r="I78" i="34"/>
  <c r="I79" i="35"/>
  <c r="Q79" i="35"/>
  <c r="Y79" i="35"/>
  <c r="H57" i="35"/>
  <c r="D90" i="31"/>
  <c r="L90" i="31"/>
  <c r="T90" i="31"/>
  <c r="D94" i="31"/>
  <c r="L94" i="31"/>
  <c r="T94" i="31"/>
  <c r="D99" i="31"/>
  <c r="L99" i="31"/>
  <c r="T99" i="31"/>
  <c r="E57" i="33"/>
  <c r="M57" i="33"/>
  <c r="U57" i="33"/>
  <c r="E60" i="33"/>
  <c r="M60" i="33"/>
  <c r="U60" i="33"/>
  <c r="E63" i="33"/>
  <c r="M63" i="33"/>
  <c r="U63" i="33"/>
  <c r="E79" i="34"/>
  <c r="M79" i="34"/>
  <c r="U79" i="34"/>
  <c r="Q57" i="34"/>
  <c r="Y57" i="34"/>
  <c r="I60" i="34"/>
  <c r="Q60" i="34"/>
  <c r="Y60" i="34"/>
  <c r="I63" i="34"/>
  <c r="Q63" i="34"/>
  <c r="Y63" i="34"/>
  <c r="J78" i="34"/>
  <c r="R79" i="34"/>
  <c r="B79" i="35"/>
  <c r="B60" i="35"/>
  <c r="J79" i="35"/>
  <c r="J60" i="35"/>
  <c r="R79" i="35"/>
  <c r="R60" i="35"/>
  <c r="C72" i="37"/>
  <c r="K72" i="37"/>
  <c r="E94" i="31"/>
  <c r="M94" i="31"/>
  <c r="U94" i="31"/>
  <c r="E105" i="31"/>
  <c r="M105" i="31"/>
  <c r="U105" i="31"/>
  <c r="F57" i="33"/>
  <c r="N57" i="33"/>
  <c r="V57" i="33"/>
  <c r="F60" i="33"/>
  <c r="N60" i="33"/>
  <c r="V60" i="33"/>
  <c r="F63" i="33"/>
  <c r="N63" i="33"/>
  <c r="V63" i="33"/>
  <c r="B57" i="34"/>
  <c r="I78" i="35"/>
  <c r="I57" i="35"/>
  <c r="Q78" i="35"/>
  <c r="Q57" i="35"/>
  <c r="Y78" i="35"/>
  <c r="Y57" i="35"/>
  <c r="I80" i="35"/>
  <c r="I63" i="35"/>
  <c r="Q80" i="35"/>
  <c r="Q63" i="35"/>
  <c r="Y80" i="35"/>
  <c r="Y63" i="35"/>
  <c r="L57" i="35"/>
  <c r="D60" i="35"/>
  <c r="T60" i="35"/>
  <c r="D60" i="37"/>
  <c r="L60" i="37"/>
  <c r="T60" i="37"/>
  <c r="D79" i="37"/>
  <c r="D72" i="37" s="1"/>
  <c r="M79" i="37"/>
  <c r="K57" i="38"/>
  <c r="C78" i="38"/>
  <c r="M78" i="38"/>
  <c r="Y78" i="38"/>
  <c r="K79" i="38"/>
  <c r="U79" i="38"/>
  <c r="I80" i="38"/>
  <c r="S80" i="38"/>
  <c r="C78" i="39"/>
  <c r="C57" i="39"/>
  <c r="K78" i="39"/>
  <c r="K57" i="39"/>
  <c r="S78" i="39"/>
  <c r="S57" i="39"/>
  <c r="C80" i="39"/>
  <c r="C63" i="39"/>
  <c r="K80" i="39"/>
  <c r="K63" i="39"/>
  <c r="S80" i="39"/>
  <c r="S63" i="39"/>
  <c r="U60" i="39"/>
  <c r="E78" i="39"/>
  <c r="O78" i="39"/>
  <c r="Y78" i="39"/>
  <c r="M79" i="39"/>
  <c r="W79" i="39"/>
  <c r="U80" i="39"/>
  <c r="E57" i="37"/>
  <c r="M57" i="37"/>
  <c r="U57" i="37"/>
  <c r="E60" i="37"/>
  <c r="U60" i="37"/>
  <c r="E63" i="37"/>
  <c r="M63" i="37"/>
  <c r="M78" i="37"/>
  <c r="U78" i="37"/>
  <c r="U72" i="37" s="1"/>
  <c r="N79" i="37"/>
  <c r="X79" i="37"/>
  <c r="X72" i="37" s="1"/>
  <c r="J80" i="37"/>
  <c r="J72" i="37" s="1"/>
  <c r="V80" i="37"/>
  <c r="L57" i="38"/>
  <c r="V57" i="38"/>
  <c r="J60" i="38"/>
  <c r="F63" i="38"/>
  <c r="D78" i="38"/>
  <c r="N78" i="38"/>
  <c r="B79" i="38"/>
  <c r="L79" i="38"/>
  <c r="V79" i="38"/>
  <c r="J80" i="38"/>
  <c r="T80" i="38"/>
  <c r="D78" i="39"/>
  <c r="D57" i="39"/>
  <c r="L78" i="39"/>
  <c r="L57" i="39"/>
  <c r="T78" i="39"/>
  <c r="T57" i="39"/>
  <c r="D80" i="39"/>
  <c r="D63" i="39"/>
  <c r="L80" i="39"/>
  <c r="L63" i="39"/>
  <c r="T80" i="39"/>
  <c r="T63" i="39"/>
  <c r="B57" i="39"/>
  <c r="X57" i="39"/>
  <c r="J60" i="39"/>
  <c r="V60" i="39"/>
  <c r="H63" i="39"/>
  <c r="R63" i="39"/>
  <c r="F78" i="39"/>
  <c r="P78" i="39"/>
  <c r="B79" i="39"/>
  <c r="N79" i="39"/>
  <c r="X79" i="39"/>
  <c r="J80" i="39"/>
  <c r="V80" i="39"/>
  <c r="E60" i="35"/>
  <c r="M60" i="35"/>
  <c r="U60" i="35"/>
  <c r="F57" i="37"/>
  <c r="N57" i="37"/>
  <c r="V57" i="37"/>
  <c r="F60" i="37"/>
  <c r="V60" i="37"/>
  <c r="F63" i="37"/>
  <c r="N63" i="37"/>
  <c r="N78" i="37"/>
  <c r="V78" i="37"/>
  <c r="O79" i="37"/>
  <c r="O72" i="37" s="1"/>
  <c r="M80" i="37"/>
  <c r="W80" i="37"/>
  <c r="W72" i="37" s="1"/>
  <c r="G79" i="38"/>
  <c r="G60" i="38"/>
  <c r="O79" i="38"/>
  <c r="O60" i="38"/>
  <c r="W79" i="38"/>
  <c r="W60" i="38"/>
  <c r="Q78" i="38"/>
  <c r="C79" i="38"/>
  <c r="M79" i="38"/>
  <c r="Y79" i="38"/>
  <c r="K80" i="38"/>
  <c r="G78" i="39"/>
  <c r="E79" i="39"/>
  <c r="O79" i="39"/>
  <c r="Y79" i="39"/>
  <c r="M80" i="39"/>
  <c r="W80" i="39"/>
  <c r="N69" i="45"/>
  <c r="V69" i="45"/>
  <c r="G57" i="37"/>
  <c r="O57" i="37"/>
  <c r="W57" i="37"/>
  <c r="G60" i="37"/>
  <c r="G63" i="37"/>
  <c r="O63" i="37"/>
  <c r="G79" i="37"/>
  <c r="G72" i="37" s="1"/>
  <c r="P79" i="37"/>
  <c r="P72" i="37" s="1"/>
  <c r="B80" i="37"/>
  <c r="N80" i="37"/>
  <c r="H79" i="38"/>
  <c r="H60" i="38"/>
  <c r="P79" i="38"/>
  <c r="P60" i="38"/>
  <c r="X79" i="38"/>
  <c r="X60" i="38"/>
  <c r="R78" i="38"/>
  <c r="B80" i="38"/>
  <c r="H78" i="39"/>
  <c r="P79" i="39"/>
  <c r="N80" i="39"/>
  <c r="X80" i="39"/>
  <c r="H60" i="37"/>
  <c r="H79" i="37"/>
  <c r="H72" i="37" s="1"/>
  <c r="E80" i="37"/>
  <c r="E72" i="37" s="1"/>
  <c r="Y80" i="37"/>
  <c r="Y72" i="37" s="1"/>
  <c r="G78" i="38"/>
  <c r="G57" i="38"/>
  <c r="O78" i="38"/>
  <c r="O57" i="38"/>
  <c r="W78" i="38"/>
  <c r="W57" i="38"/>
  <c r="G80" i="38"/>
  <c r="G63" i="38"/>
  <c r="O80" i="38"/>
  <c r="O63" i="38"/>
  <c r="W80" i="38"/>
  <c r="W63" i="38"/>
  <c r="I78" i="38"/>
  <c r="S78" i="38"/>
  <c r="E79" i="38"/>
  <c r="Q79" i="38"/>
  <c r="C80" i="38"/>
  <c r="Y80" i="38"/>
  <c r="I78" i="39"/>
  <c r="Q79" i="39"/>
  <c r="O80" i="39"/>
  <c r="F80" i="37"/>
  <c r="F72" i="37" s="1"/>
  <c r="H78" i="38"/>
  <c r="H57" i="38"/>
  <c r="P78" i="38"/>
  <c r="P57" i="38"/>
  <c r="X78" i="38"/>
  <c r="X57" i="38"/>
  <c r="H80" i="38"/>
  <c r="H63" i="38"/>
  <c r="P80" i="38"/>
  <c r="P63" i="38"/>
  <c r="X80" i="38"/>
  <c r="X63" i="38"/>
  <c r="J78" i="38"/>
  <c r="T78" i="38"/>
  <c r="F79" i="38"/>
  <c r="R79" i="38"/>
  <c r="D80" i="38"/>
  <c r="J78" i="39"/>
  <c r="R79" i="39"/>
  <c r="P80" i="39"/>
  <c r="I60" i="35"/>
  <c r="Q60" i="35"/>
  <c r="Y60" i="35"/>
  <c r="B57" i="37"/>
  <c r="J57" i="37"/>
  <c r="R57" i="37"/>
  <c r="B60" i="37"/>
  <c r="J60" i="37"/>
  <c r="R63" i="37"/>
  <c r="B78" i="37"/>
  <c r="Q80" i="37"/>
  <c r="Q72" i="37" s="1"/>
  <c r="S79" i="38"/>
  <c r="C79" i="39"/>
  <c r="C60" i="39"/>
  <c r="K79" i="39"/>
  <c r="K60" i="39"/>
  <c r="S79" i="39"/>
  <c r="S60" i="39"/>
  <c r="R69" i="45"/>
  <c r="C57" i="37"/>
  <c r="K57" i="37"/>
  <c r="S57" i="37"/>
  <c r="C60" i="37"/>
  <c r="K60" i="37"/>
  <c r="S60" i="37"/>
  <c r="C63" i="37"/>
  <c r="K63" i="37"/>
  <c r="S63" i="37"/>
  <c r="R80" i="37"/>
  <c r="R72" i="37" s="1"/>
  <c r="T79" i="38"/>
  <c r="D79" i="39"/>
  <c r="D60" i="39"/>
  <c r="L79" i="39"/>
  <c r="L60" i="39"/>
  <c r="T79" i="39"/>
  <c r="T60" i="39"/>
  <c r="G72" i="41"/>
  <c r="O72" i="41"/>
  <c r="W72" i="41"/>
  <c r="G90" i="41"/>
  <c r="G81" i="41" s="1"/>
  <c r="O90" i="41"/>
  <c r="O81" i="41" s="1"/>
  <c r="W90" i="41"/>
  <c r="W81" i="41" s="1"/>
  <c r="F72" i="42"/>
  <c r="N72" i="42"/>
  <c r="V72" i="42"/>
  <c r="E72" i="43"/>
  <c r="M72" i="43"/>
  <c r="U72" i="43"/>
  <c r="T60" i="45"/>
  <c r="F77" i="45"/>
  <c r="F69" i="45" s="1"/>
  <c r="I77" i="47"/>
  <c r="Q77" i="47"/>
  <c r="Y77" i="47"/>
  <c r="H72" i="41"/>
  <c r="P72" i="41"/>
  <c r="X72" i="41"/>
  <c r="H90" i="41"/>
  <c r="H81" i="41" s="1"/>
  <c r="P90" i="41"/>
  <c r="P81" i="41" s="1"/>
  <c r="X90" i="41"/>
  <c r="X81" i="41" s="1"/>
  <c r="G72" i="42"/>
  <c r="O72" i="42"/>
  <c r="W72" i="42"/>
  <c r="F72" i="43"/>
  <c r="N72" i="43"/>
  <c r="V72" i="43"/>
  <c r="V60" i="45"/>
  <c r="I77" i="46"/>
  <c r="I60" i="46"/>
  <c r="Q77" i="46"/>
  <c r="Q60" i="46"/>
  <c r="Y77" i="46"/>
  <c r="Y60" i="46"/>
  <c r="B77" i="47"/>
  <c r="J77" i="47"/>
  <c r="R77" i="47"/>
  <c r="H90" i="42"/>
  <c r="P90" i="42"/>
  <c r="X90" i="42"/>
  <c r="L60" i="45"/>
  <c r="H77" i="45"/>
  <c r="H69" i="45" s="1"/>
  <c r="B77" i="46"/>
  <c r="B60" i="46"/>
  <c r="J77" i="46"/>
  <c r="J60" i="46"/>
  <c r="R77" i="46"/>
  <c r="R60" i="46"/>
  <c r="E77" i="45"/>
  <c r="E69" i="45" s="1"/>
  <c r="E60" i="45"/>
  <c r="M77" i="45"/>
  <c r="M69" i="45" s="1"/>
  <c r="M60" i="45"/>
  <c r="U77" i="45"/>
  <c r="U69" i="45" s="1"/>
  <c r="U60" i="45"/>
  <c r="N60" i="45"/>
  <c r="X60" i="45"/>
  <c r="C77" i="46"/>
  <c r="C60" i="46"/>
  <c r="K77" i="46"/>
  <c r="K60" i="46"/>
  <c r="S77" i="46"/>
  <c r="S60" i="46"/>
  <c r="D77" i="47"/>
  <c r="L77" i="47"/>
  <c r="T77" i="47"/>
  <c r="C72" i="41"/>
  <c r="K72" i="41"/>
  <c r="S72" i="41"/>
  <c r="B72" i="42"/>
  <c r="J72" i="42"/>
  <c r="R72" i="42"/>
  <c r="I72" i="43"/>
  <c r="Q72" i="43"/>
  <c r="Y72" i="43"/>
  <c r="D60" i="45"/>
  <c r="X77" i="45"/>
  <c r="X69" i="45" s="1"/>
  <c r="D77" i="46"/>
  <c r="L77" i="46"/>
  <c r="T77" i="46"/>
  <c r="E77" i="47"/>
  <c r="M77" i="47"/>
  <c r="U77" i="47"/>
  <c r="D72" i="41"/>
  <c r="L72" i="41"/>
  <c r="T72" i="41"/>
  <c r="C72" i="42"/>
  <c r="K72" i="42"/>
  <c r="S72" i="42"/>
  <c r="B72" i="43"/>
  <c r="J72" i="43"/>
  <c r="R72" i="43"/>
  <c r="P60" i="45"/>
  <c r="E77" i="46"/>
  <c r="E60" i="46"/>
  <c r="M77" i="46"/>
  <c r="M60" i="46"/>
  <c r="U77" i="46"/>
  <c r="U60" i="46"/>
  <c r="F77" i="47"/>
  <c r="N77" i="47"/>
  <c r="V77" i="47"/>
  <c r="E72" i="41"/>
  <c r="M72" i="41"/>
  <c r="U72" i="41"/>
  <c r="D72" i="42"/>
  <c r="L72" i="42"/>
  <c r="T72" i="42"/>
  <c r="C72" i="43"/>
  <c r="K72" i="43"/>
  <c r="S72" i="43"/>
  <c r="F77" i="46"/>
  <c r="N77" i="46"/>
  <c r="V77" i="46"/>
  <c r="F72" i="41"/>
  <c r="N72" i="41"/>
  <c r="V72" i="41"/>
  <c r="E72" i="42"/>
  <c r="M72" i="42"/>
  <c r="U72" i="42"/>
  <c r="D72" i="43"/>
  <c r="L72" i="43"/>
  <c r="T72" i="43"/>
  <c r="I77" i="45"/>
  <c r="I69" i="45" s="1"/>
  <c r="I60" i="45"/>
  <c r="Q77" i="45"/>
  <c r="Q69" i="45" s="1"/>
  <c r="Q60" i="45"/>
  <c r="Y77" i="45"/>
  <c r="Y69" i="45" s="1"/>
  <c r="Y60" i="45"/>
  <c r="H60" i="45"/>
  <c r="P77" i="45"/>
  <c r="P69" i="45" s="1"/>
  <c r="H77" i="47"/>
  <c r="P77" i="47"/>
  <c r="X77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N72" i="37" l="1"/>
  <c r="W72" i="33"/>
  <c r="J72" i="33"/>
  <c r="G72" i="33"/>
  <c r="B72" i="33"/>
  <c r="Y74" i="24"/>
  <c r="Y171" i="4" s="1"/>
  <c r="U74" i="24"/>
  <c r="U171" i="4" s="1"/>
  <c r="T74" i="24"/>
  <c r="T171" i="4" s="1"/>
  <c r="M74" i="24"/>
  <c r="M171" i="4" s="1"/>
  <c r="N74" i="24"/>
  <c r="N171" i="4" s="1"/>
  <c r="S74" i="24"/>
  <c r="S171" i="4" s="1"/>
  <c r="M69" i="4"/>
  <c r="M142" i="4" s="1"/>
  <c r="K69" i="4"/>
  <c r="K142" i="4" s="1"/>
  <c r="C69" i="4"/>
  <c r="C142" i="4" s="1"/>
  <c r="L146" i="25"/>
  <c r="S69" i="4"/>
  <c r="S142" i="4" s="1"/>
  <c r="Q69" i="4"/>
  <c r="Q142" i="4" s="1"/>
  <c r="H74" i="24"/>
  <c r="H171" i="4" s="1"/>
  <c r="H69" i="4"/>
  <c r="H142" i="4" s="1"/>
  <c r="G74" i="24"/>
  <c r="G171" i="4" s="1"/>
  <c r="G69" i="4"/>
  <c r="G142" i="4" s="1"/>
  <c r="P74" i="24"/>
  <c r="P171" i="4" s="1"/>
  <c r="P69" i="4"/>
  <c r="P142" i="4" s="1"/>
  <c r="D74" i="24"/>
  <c r="D171" i="4" s="1"/>
  <c r="D69" i="4"/>
  <c r="D142" i="4" s="1"/>
  <c r="W69" i="4"/>
  <c r="W142" i="4" s="1"/>
  <c r="W74" i="24"/>
  <c r="W171" i="4" s="1"/>
  <c r="L74" i="24"/>
  <c r="L171" i="4" s="1"/>
  <c r="L69" i="4"/>
  <c r="L142" i="4" s="1"/>
  <c r="J74" i="24"/>
  <c r="J171" i="4" s="1"/>
  <c r="J69" i="4"/>
  <c r="J142" i="4" s="1"/>
  <c r="S115" i="4"/>
  <c r="S79" i="20"/>
  <c r="S170" i="4" s="1"/>
  <c r="R146" i="23"/>
  <c r="F165" i="23"/>
  <c r="Q144" i="23"/>
  <c r="Q60" i="20"/>
  <c r="E144" i="23"/>
  <c r="E60" i="20"/>
  <c r="K165" i="23"/>
  <c r="X154" i="23"/>
  <c r="X61" i="20"/>
  <c r="X57" i="20"/>
  <c r="X56" i="20" s="1"/>
  <c r="P144" i="23"/>
  <c r="P132" i="23" s="1"/>
  <c r="P60" i="20"/>
  <c r="P57" i="20"/>
  <c r="P56" i="20" s="1"/>
  <c r="D144" i="23"/>
  <c r="D132" i="23" s="1"/>
  <c r="D60" i="20"/>
  <c r="D57" i="20"/>
  <c r="D56" i="20" s="1"/>
  <c r="J171" i="23"/>
  <c r="W153" i="23"/>
  <c r="U154" i="23"/>
  <c r="U146" i="23" s="1"/>
  <c r="U61" i="20"/>
  <c r="W132" i="23"/>
  <c r="B171" i="23"/>
  <c r="Y205" i="23"/>
  <c r="X59" i="20"/>
  <c r="X113" i="4"/>
  <c r="C144" i="23"/>
  <c r="C60" i="20"/>
  <c r="L146" i="23"/>
  <c r="K157" i="23"/>
  <c r="B146" i="23"/>
  <c r="L59" i="20"/>
  <c r="L113" i="4"/>
  <c r="Y144" i="23"/>
  <c r="Y60" i="20"/>
  <c r="V165" i="23"/>
  <c r="H144" i="23"/>
  <c r="H132" i="23" s="1"/>
  <c r="H60" i="20"/>
  <c r="H57" i="20"/>
  <c r="H56" i="20" s="1"/>
  <c r="T205" i="23"/>
  <c r="Q139" i="23"/>
  <c r="E194" i="23"/>
  <c r="V60" i="20"/>
  <c r="V144" i="23"/>
  <c r="V143" i="23"/>
  <c r="V140" i="23"/>
  <c r="V139" i="23"/>
  <c r="V137" i="23"/>
  <c r="V132" i="23" s="1"/>
  <c r="W79" i="20"/>
  <c r="W170" i="4" s="1"/>
  <c r="X132" i="23"/>
  <c r="G144" i="23"/>
  <c r="G60" i="20"/>
  <c r="S153" i="23"/>
  <c r="Q137" i="23"/>
  <c r="Q132" i="23" s="1"/>
  <c r="H146" i="23"/>
  <c r="U175" i="23"/>
  <c r="E139" i="23"/>
  <c r="U132" i="23"/>
  <c r="G171" i="23"/>
  <c r="F139" i="23"/>
  <c r="F137" i="23"/>
  <c r="F144" i="23"/>
  <c r="F143" i="23"/>
  <c r="F60" i="20"/>
  <c r="F140" i="23"/>
  <c r="B77" i="20"/>
  <c r="B168" i="4" s="1"/>
  <c r="T59" i="20"/>
  <c r="T113" i="4"/>
  <c r="D194" i="23"/>
  <c r="S205" i="23"/>
  <c r="I194" i="23"/>
  <c r="K205" i="23"/>
  <c r="C205" i="23"/>
  <c r="H205" i="23"/>
  <c r="F79" i="20"/>
  <c r="F170" i="4" s="1"/>
  <c r="L205" i="23"/>
  <c r="W205" i="23"/>
  <c r="X194" i="23"/>
  <c r="R160" i="19"/>
  <c r="Q77" i="16"/>
  <c r="Q76" i="16" s="1"/>
  <c r="Q79" i="16"/>
  <c r="Q108" i="4" s="1"/>
  <c r="Q109" i="4"/>
  <c r="K79" i="16"/>
  <c r="K108" i="4" s="1"/>
  <c r="K110" i="4"/>
  <c r="Y79" i="16"/>
  <c r="Y108" i="4" s="1"/>
  <c r="D109" i="4"/>
  <c r="D79" i="16"/>
  <c r="D108" i="4" s="1"/>
  <c r="L77" i="16"/>
  <c r="L76" i="16" s="1"/>
  <c r="K102" i="16"/>
  <c r="K165" i="4" s="1"/>
  <c r="B160" i="19"/>
  <c r="R102" i="16"/>
  <c r="R165" i="4" s="1"/>
  <c r="K77" i="16"/>
  <c r="K76" i="16" s="1"/>
  <c r="L102" i="16"/>
  <c r="L165" i="4" s="1"/>
  <c r="M79" i="16"/>
  <c r="M108" i="4" s="1"/>
  <c r="L191" i="19"/>
  <c r="L178" i="19" s="1"/>
  <c r="I79" i="16"/>
  <c r="I108" i="4" s="1"/>
  <c r="I109" i="4"/>
  <c r="X190" i="19"/>
  <c r="L192" i="19"/>
  <c r="C81" i="16"/>
  <c r="C77" i="16"/>
  <c r="C76" i="16" s="1"/>
  <c r="P190" i="19"/>
  <c r="L195" i="19"/>
  <c r="Q184" i="19"/>
  <c r="K191" i="19"/>
  <c r="K178" i="19" s="1"/>
  <c r="L229" i="19"/>
  <c r="Q102" i="16"/>
  <c r="Q165" i="4" s="1"/>
  <c r="K192" i="19"/>
  <c r="E79" i="16"/>
  <c r="E108" i="4" s="1"/>
  <c r="E109" i="4"/>
  <c r="K195" i="19"/>
  <c r="K229" i="19"/>
  <c r="T81" i="16"/>
  <c r="T77" i="16"/>
  <c r="T76" i="16" s="1"/>
  <c r="C178" i="19"/>
  <c r="F175" i="18"/>
  <c r="F97" i="16"/>
  <c r="F95" i="16" s="1"/>
  <c r="X171" i="18"/>
  <c r="B171" i="18"/>
  <c r="Q166" i="18"/>
  <c r="I229" i="17"/>
  <c r="V173" i="18"/>
  <c r="V97" i="16"/>
  <c r="V95" i="16" s="1"/>
  <c r="V217" i="18"/>
  <c r="H160" i="17"/>
  <c r="R173" i="18"/>
  <c r="R97" i="16"/>
  <c r="G160" i="18"/>
  <c r="J172" i="18"/>
  <c r="J97" i="16"/>
  <c r="J95" i="16" s="1"/>
  <c r="R95" i="16"/>
  <c r="I160" i="17"/>
  <c r="V169" i="18"/>
  <c r="V160" i="18" s="1"/>
  <c r="P53" i="7"/>
  <c r="P52" i="7"/>
  <c r="B240" i="17"/>
  <c r="Y229" i="17"/>
  <c r="E229" i="17"/>
  <c r="U240" i="17"/>
  <c r="M240" i="17"/>
  <c r="L52" i="7"/>
  <c r="E240" i="17"/>
  <c r="H105" i="4"/>
  <c r="H75" i="12"/>
  <c r="U75" i="12"/>
  <c r="U105" i="4"/>
  <c r="T75" i="12"/>
  <c r="T105" i="4"/>
  <c r="Y171" i="15"/>
  <c r="U99" i="12"/>
  <c r="U160" i="4" s="1"/>
  <c r="T101" i="12"/>
  <c r="T162" i="4" s="1"/>
  <c r="R75" i="12"/>
  <c r="R105" i="4"/>
  <c r="R99" i="12"/>
  <c r="R160" i="4" s="1"/>
  <c r="M105" i="4"/>
  <c r="M75" i="12"/>
  <c r="Q75" i="12"/>
  <c r="Q105" i="4"/>
  <c r="P75" i="12"/>
  <c r="P105" i="4"/>
  <c r="H99" i="12"/>
  <c r="H160" i="4" s="1"/>
  <c r="T99" i="12"/>
  <c r="T160" i="4" s="1"/>
  <c r="O101" i="12"/>
  <c r="O162" i="4" s="1"/>
  <c r="Y73" i="12"/>
  <c r="Y102" i="4" s="1"/>
  <c r="M99" i="12"/>
  <c r="M160" i="4" s="1"/>
  <c r="J98" i="12"/>
  <c r="J159" i="4" s="1"/>
  <c r="E105" i="4"/>
  <c r="E75" i="12"/>
  <c r="N105" i="4"/>
  <c r="N75" i="12"/>
  <c r="I75" i="12"/>
  <c r="I105" i="4"/>
  <c r="B101" i="12"/>
  <c r="B162" i="4" s="1"/>
  <c r="Y101" i="12"/>
  <c r="Y162" i="4" s="1"/>
  <c r="Q99" i="12"/>
  <c r="Q160" i="4" s="1"/>
  <c r="F98" i="12"/>
  <c r="F159" i="4" s="1"/>
  <c r="F57" i="4"/>
  <c r="F132" i="4" s="1"/>
  <c r="D57" i="4"/>
  <c r="D132" i="4" s="1"/>
  <c r="D63" i="12"/>
  <c r="B63" i="12"/>
  <c r="S63" i="12"/>
  <c r="S55" i="4" s="1"/>
  <c r="S130" i="4" s="1"/>
  <c r="F63" i="12"/>
  <c r="V96" i="12"/>
  <c r="V157" i="4" s="1"/>
  <c r="V55" i="4"/>
  <c r="N57" i="4"/>
  <c r="N132" i="4" s="1"/>
  <c r="N63" i="12"/>
  <c r="F96" i="12"/>
  <c r="F157" i="4" s="1"/>
  <c r="F55" i="4"/>
  <c r="K3" i="4"/>
  <c r="K128" i="4" s="1"/>
  <c r="K5" i="4"/>
  <c r="K130" i="4" s="1"/>
  <c r="H129" i="4"/>
  <c r="U98" i="12"/>
  <c r="U159" i="4" s="1"/>
  <c r="U63" i="12"/>
  <c r="U57" i="4"/>
  <c r="U132" i="4" s="1"/>
  <c r="P98" i="12"/>
  <c r="P159" i="4" s="1"/>
  <c r="P57" i="4"/>
  <c r="P132" i="4" s="1"/>
  <c r="P63" i="12"/>
  <c r="M55" i="4"/>
  <c r="M130" i="4" s="1"/>
  <c r="H55" i="4"/>
  <c r="H130" i="4" s="1"/>
  <c r="Y55" i="4"/>
  <c r="Y130" i="4" s="1"/>
  <c r="I98" i="12"/>
  <c r="I159" i="4" s="1"/>
  <c r="I57" i="4"/>
  <c r="I132" i="4" s="1"/>
  <c r="R98" i="12"/>
  <c r="R159" i="4" s="1"/>
  <c r="R57" i="4"/>
  <c r="R132" i="4" s="1"/>
  <c r="J96" i="12"/>
  <c r="J157" i="4" s="1"/>
  <c r="J55" i="4"/>
  <c r="J130" i="4" s="1"/>
  <c r="R63" i="12"/>
  <c r="Q3" i="4"/>
  <c r="Q128" i="4" s="1"/>
  <c r="Q5" i="4"/>
  <c r="X96" i="12"/>
  <c r="X157" i="4" s="1"/>
  <c r="X55" i="4"/>
  <c r="X130" i="4" s="1"/>
  <c r="T98" i="12"/>
  <c r="T159" i="4" s="1"/>
  <c r="T57" i="4"/>
  <c r="T132" i="4" s="1"/>
  <c r="T63" i="12"/>
  <c r="L96" i="12"/>
  <c r="L157" i="4" s="1"/>
  <c r="L55" i="4"/>
  <c r="L130" i="4" s="1"/>
  <c r="C57" i="4"/>
  <c r="C132" i="4" s="1"/>
  <c r="C63" i="12"/>
  <c r="C55" i="4" s="1"/>
  <c r="C130" i="4" s="1"/>
  <c r="Q98" i="12"/>
  <c r="Q159" i="4" s="1"/>
  <c r="Q57" i="4"/>
  <c r="Q132" i="4" s="1"/>
  <c r="Q63" i="12"/>
  <c r="U86" i="12"/>
  <c r="P86" i="12"/>
  <c r="I63" i="12"/>
  <c r="B98" i="12"/>
  <c r="B159" i="4" s="1"/>
  <c r="M54" i="8"/>
  <c r="M100" i="4"/>
  <c r="F54" i="8"/>
  <c r="F99" i="4" s="1"/>
  <c r="G54" i="8"/>
  <c r="G99" i="4" s="1"/>
  <c r="K54" i="8"/>
  <c r="K100" i="4"/>
  <c r="B54" i="8"/>
  <c r="B100" i="4"/>
  <c r="M66" i="8"/>
  <c r="M155" i="4" s="1"/>
  <c r="F66" i="8"/>
  <c r="F155" i="4" s="1"/>
  <c r="U100" i="11"/>
  <c r="J100" i="11"/>
  <c r="E100" i="11"/>
  <c r="M100" i="11"/>
  <c r="J54" i="8"/>
  <c r="J99" i="4" s="1"/>
  <c r="J100" i="4"/>
  <c r="F52" i="7"/>
  <c r="I100" i="4"/>
  <c r="I54" i="8"/>
  <c r="I99" i="4" s="1"/>
  <c r="I117" i="11"/>
  <c r="E54" i="8"/>
  <c r="E99" i="4" s="1"/>
  <c r="E100" i="4"/>
  <c r="G66" i="8"/>
  <c r="G155" i="4" s="1"/>
  <c r="T55" i="7"/>
  <c r="V100" i="11"/>
  <c r="L53" i="7"/>
  <c r="Y100" i="11"/>
  <c r="K66" i="8"/>
  <c r="K155" i="4" s="1"/>
  <c r="U54" i="8"/>
  <c r="I100" i="11"/>
  <c r="V117" i="11"/>
  <c r="K100" i="11"/>
  <c r="N65" i="8"/>
  <c r="N154" i="4" s="1"/>
  <c r="W54" i="8"/>
  <c r="C117" i="11"/>
  <c r="O100" i="11"/>
  <c r="L100" i="11"/>
  <c r="V54" i="8"/>
  <c r="V100" i="4"/>
  <c r="J66" i="8"/>
  <c r="J155" i="4" s="1"/>
  <c r="Y100" i="4"/>
  <c r="Y54" i="8"/>
  <c r="Y99" i="4" s="1"/>
  <c r="C55" i="7"/>
  <c r="C53" i="7"/>
  <c r="C52" i="7"/>
  <c r="I52" i="7"/>
  <c r="I54" i="7"/>
  <c r="I65" i="8"/>
  <c r="I154" i="4" s="1"/>
  <c r="I52" i="4"/>
  <c r="I129" i="4" s="1"/>
  <c r="O65" i="8"/>
  <c r="O154" i="4" s="1"/>
  <c r="O52" i="4"/>
  <c r="O129" i="4" s="1"/>
  <c r="R53" i="7"/>
  <c r="C65" i="8"/>
  <c r="C154" i="4" s="1"/>
  <c r="C52" i="4"/>
  <c r="C129" i="4" s="1"/>
  <c r="U54" i="7"/>
  <c r="W55" i="7"/>
  <c r="G52" i="4"/>
  <c r="G129" i="4" s="1"/>
  <c r="S65" i="8"/>
  <c r="S154" i="4" s="1"/>
  <c r="S52" i="4"/>
  <c r="S129" i="4" s="1"/>
  <c r="V5" i="7"/>
  <c r="V53" i="7" s="1"/>
  <c r="D59" i="8"/>
  <c r="F55" i="7"/>
  <c r="F54" i="7"/>
  <c r="R65" i="8"/>
  <c r="R154" i="4" s="1"/>
  <c r="R52" i="4"/>
  <c r="R129" i="4" s="1"/>
  <c r="P59" i="8"/>
  <c r="F65" i="8"/>
  <c r="F154" i="4" s="1"/>
  <c r="F52" i="4"/>
  <c r="F129" i="4" s="1"/>
  <c r="I59" i="8"/>
  <c r="H59" i="8"/>
  <c r="H52" i="7"/>
  <c r="W53" i="7"/>
  <c r="J65" i="8"/>
  <c r="J154" i="4" s="1"/>
  <c r="J52" i="4"/>
  <c r="J129" i="4" s="1"/>
  <c r="Q65" i="8"/>
  <c r="Q154" i="4" s="1"/>
  <c r="Q52" i="4"/>
  <c r="Q129" i="4" s="1"/>
  <c r="Y65" i="8"/>
  <c r="Y154" i="4" s="1"/>
  <c r="Y52" i="4"/>
  <c r="Y129" i="4" s="1"/>
  <c r="E65" i="8"/>
  <c r="E154" i="4" s="1"/>
  <c r="E52" i="4"/>
  <c r="E129" i="4" s="1"/>
  <c r="P55" i="7"/>
  <c r="I55" i="7"/>
  <c r="H53" i="7"/>
  <c r="R54" i="7"/>
  <c r="R52" i="7"/>
  <c r="D55" i="7"/>
  <c r="P54" i="7"/>
  <c r="H55" i="7"/>
  <c r="M54" i="7"/>
  <c r="E54" i="7"/>
  <c r="E53" i="7"/>
  <c r="T52" i="7"/>
  <c r="U52" i="7"/>
  <c r="M52" i="7"/>
  <c r="E52" i="7"/>
  <c r="J48" i="5"/>
  <c r="U27" i="5"/>
  <c r="H48" i="6"/>
  <c r="J45" i="6"/>
  <c r="H46" i="6"/>
  <c r="B53" i="7"/>
  <c r="B46" i="6"/>
  <c r="N41" i="6"/>
  <c r="H43" i="6"/>
  <c r="Q41" i="6"/>
  <c r="J47" i="6"/>
  <c r="G27" i="5"/>
  <c r="G5" i="5" s="1"/>
  <c r="E27" i="5"/>
  <c r="E5" i="5" s="1"/>
  <c r="H42" i="6"/>
  <c r="J43" i="6"/>
  <c r="J41" i="6" s="1"/>
  <c r="Y27" i="5"/>
  <c r="J44" i="6"/>
  <c r="M5" i="5"/>
  <c r="H45" i="6"/>
  <c r="J46" i="6"/>
  <c r="B55" i="7"/>
  <c r="B42" i="6"/>
  <c r="K5" i="5"/>
  <c r="X41" i="6"/>
  <c r="V27" i="5"/>
  <c r="S27" i="5"/>
  <c r="F46" i="6"/>
  <c r="X52" i="7"/>
  <c r="K41" i="6"/>
  <c r="D53" i="7"/>
  <c r="M47" i="6"/>
  <c r="F47" i="6"/>
  <c r="O5" i="5"/>
  <c r="X53" i="7"/>
  <c r="B47" i="6"/>
  <c r="G55" i="7"/>
  <c r="U47" i="6"/>
  <c r="M46" i="6"/>
  <c r="U42" i="6"/>
  <c r="T43" i="6"/>
  <c r="B54" i="7"/>
  <c r="N55" i="7"/>
  <c r="B52" i="7"/>
  <c r="N54" i="7"/>
  <c r="P41" i="6"/>
  <c r="U44" i="6"/>
  <c r="U45" i="6"/>
  <c r="N53" i="7"/>
  <c r="Q47" i="6"/>
  <c r="J54" i="7"/>
  <c r="M48" i="6"/>
  <c r="G53" i="7"/>
  <c r="Y55" i="7"/>
  <c r="Q43" i="6"/>
  <c r="Q44" i="6"/>
  <c r="U46" i="6"/>
  <c r="C41" i="6"/>
  <c r="B48" i="6"/>
  <c r="E46" i="6"/>
  <c r="S53" i="7"/>
  <c r="T54" i="7"/>
  <c r="I27" i="5"/>
  <c r="I5" i="5" s="1"/>
  <c r="M42" i="6"/>
  <c r="D27" i="5"/>
  <c r="D5" i="5" s="1"/>
  <c r="M43" i="6"/>
  <c r="Q45" i="6"/>
  <c r="L45" i="6"/>
  <c r="L41" i="6" s="1"/>
  <c r="W52" i="7"/>
  <c r="L27" i="5"/>
  <c r="I42" i="6"/>
  <c r="M44" i="6"/>
  <c r="H44" i="6"/>
  <c r="E44" i="6"/>
  <c r="L46" i="6"/>
  <c r="L48" i="6"/>
  <c r="E47" i="6"/>
  <c r="N27" i="5"/>
  <c r="F27" i="5"/>
  <c r="F5" i="5" s="1"/>
  <c r="C27" i="5"/>
  <c r="C5" i="5" s="1"/>
  <c r="B27" i="5"/>
  <c r="B5" i="5" s="1"/>
  <c r="S47" i="6"/>
  <c r="I43" i="6"/>
  <c r="W27" i="5"/>
  <c r="Y41" i="6"/>
  <c r="K52" i="7"/>
  <c r="D46" i="6"/>
  <c r="E42" i="6"/>
  <c r="E41" i="6" s="1"/>
  <c r="U48" i="6"/>
  <c r="D52" i="7"/>
  <c r="S45" i="6"/>
  <c r="T27" i="5"/>
  <c r="W47" i="6"/>
  <c r="Q48" i="6"/>
  <c r="J53" i="7"/>
  <c r="B45" i="6"/>
  <c r="O44" i="6"/>
  <c r="L47" i="6"/>
  <c r="Y53" i="7"/>
  <c r="R5" i="5"/>
  <c r="W44" i="6"/>
  <c r="W41" i="6" s="1"/>
  <c r="O55" i="7"/>
  <c r="S46" i="6"/>
  <c r="Q53" i="7"/>
  <c r="F45" i="6"/>
  <c r="F41" i="6" s="1"/>
  <c r="D45" i="6"/>
  <c r="D41" i="6" s="1"/>
  <c r="R42" i="6"/>
  <c r="R41" i="6" s="1"/>
  <c r="S43" i="6"/>
  <c r="S41" i="6" s="1"/>
  <c r="W45" i="6"/>
  <c r="X55" i="7"/>
  <c r="S54" i="7"/>
  <c r="C46" i="6"/>
  <c r="O46" i="6"/>
  <c r="I53" i="7"/>
  <c r="J5" i="5"/>
  <c r="B44" i="6"/>
  <c r="O42" i="6"/>
  <c r="C54" i="7"/>
  <c r="S55" i="7"/>
  <c r="X27" i="5"/>
  <c r="X5" i="5" s="1"/>
  <c r="Q27" i="5"/>
  <c r="K54" i="7"/>
  <c r="N52" i="7"/>
  <c r="L54" i="7"/>
  <c r="Y52" i="7"/>
  <c r="V41" i="6"/>
  <c r="T42" i="6"/>
  <c r="T44" i="6"/>
  <c r="O53" i="7"/>
  <c r="K53" i="7"/>
  <c r="M45" i="6"/>
  <c r="G54" i="7"/>
  <c r="J52" i="7"/>
  <c r="X54" i="7"/>
  <c r="H27" i="5"/>
  <c r="H5" i="5" s="1"/>
  <c r="P43" i="6"/>
  <c r="J48" i="6"/>
  <c r="S52" i="7"/>
  <c r="O52" i="7"/>
  <c r="I44" i="6"/>
  <c r="P27" i="5"/>
  <c r="C48" i="6"/>
  <c r="O47" i="6"/>
  <c r="H47" i="6"/>
  <c r="N46" i="6"/>
  <c r="J194" i="23"/>
  <c r="J205" i="23"/>
  <c r="Y194" i="23"/>
  <c r="E146" i="23"/>
  <c r="C157" i="23"/>
  <c r="Y132" i="23"/>
  <c r="G163" i="23"/>
  <c r="G154" i="23"/>
  <c r="G151" i="23"/>
  <c r="G155" i="23"/>
  <c r="G158" i="23"/>
  <c r="G61" i="20"/>
  <c r="G57" i="20"/>
  <c r="G56" i="20" s="1"/>
  <c r="G161" i="23"/>
  <c r="V163" i="23"/>
  <c r="V161" i="23"/>
  <c r="V158" i="23"/>
  <c r="V154" i="23"/>
  <c r="V155" i="23"/>
  <c r="V151" i="23"/>
  <c r="V61" i="20"/>
  <c r="V57" i="20"/>
  <c r="V56" i="20" s="1"/>
  <c r="M160" i="19"/>
  <c r="T160" i="19"/>
  <c r="C79" i="20"/>
  <c r="C170" i="4" s="1"/>
  <c r="J178" i="19"/>
  <c r="V217" i="19"/>
  <c r="V176" i="19"/>
  <c r="V173" i="19"/>
  <c r="V172" i="19"/>
  <c r="V169" i="19"/>
  <c r="V168" i="19"/>
  <c r="V167" i="19"/>
  <c r="V165" i="19"/>
  <c r="V80" i="16"/>
  <c r="V77" i="16"/>
  <c r="V76" i="16" s="1"/>
  <c r="O229" i="19"/>
  <c r="O195" i="19"/>
  <c r="O192" i="19"/>
  <c r="O191" i="19"/>
  <c r="O188" i="19"/>
  <c r="O187" i="19"/>
  <c r="O185" i="19"/>
  <c r="O184" i="19"/>
  <c r="O183" i="19"/>
  <c r="O178" i="19" s="1"/>
  <c r="O81" i="16"/>
  <c r="F160" i="18"/>
  <c r="H174" i="18"/>
  <c r="H170" i="18"/>
  <c r="H173" i="18"/>
  <c r="H169" i="18"/>
  <c r="H172" i="18"/>
  <c r="H168" i="18"/>
  <c r="H217" i="18"/>
  <c r="H175" i="18"/>
  <c r="H167" i="18"/>
  <c r="H165" i="18"/>
  <c r="H164" i="18"/>
  <c r="H163" i="18"/>
  <c r="H162" i="18"/>
  <c r="H161" i="18"/>
  <c r="H160" i="18" s="1"/>
  <c r="H97" i="16"/>
  <c r="H95" i="16" s="1"/>
  <c r="K160" i="18"/>
  <c r="T178" i="19"/>
  <c r="D178" i="19"/>
  <c r="D217" i="18"/>
  <c r="D175" i="18"/>
  <c r="D171" i="18"/>
  <c r="D167" i="18"/>
  <c r="D174" i="18"/>
  <c r="D170" i="18"/>
  <c r="D165" i="18"/>
  <c r="D164" i="18"/>
  <c r="D163" i="18"/>
  <c r="D162" i="18"/>
  <c r="D161" i="18"/>
  <c r="D173" i="18"/>
  <c r="D169" i="18"/>
  <c r="D172" i="18"/>
  <c r="D168" i="18"/>
  <c r="D97" i="16"/>
  <c r="D95" i="16" s="1"/>
  <c r="Q204" i="15"/>
  <c r="Q171" i="15"/>
  <c r="F175" i="17"/>
  <c r="F167" i="17"/>
  <c r="F163" i="17"/>
  <c r="F174" i="17"/>
  <c r="F170" i="17"/>
  <c r="F166" i="17"/>
  <c r="F162" i="17"/>
  <c r="F53" i="16"/>
  <c r="F173" i="17"/>
  <c r="F169" i="17"/>
  <c r="F165" i="17"/>
  <c r="F161" i="17"/>
  <c r="F172" i="17"/>
  <c r="F168" i="17"/>
  <c r="F164" i="17"/>
  <c r="P101" i="16"/>
  <c r="P164" i="4" s="1"/>
  <c r="P91" i="16"/>
  <c r="P52" i="16"/>
  <c r="P62" i="4"/>
  <c r="P135" i="4" s="1"/>
  <c r="I160" i="18"/>
  <c r="V229" i="17"/>
  <c r="G160" i="17"/>
  <c r="V240" i="17"/>
  <c r="M229" i="17"/>
  <c r="D160" i="17"/>
  <c r="D101" i="16"/>
  <c r="D164" i="4" s="1"/>
  <c r="D91" i="16"/>
  <c r="D52" i="16"/>
  <c r="D62" i="4"/>
  <c r="D135" i="4" s="1"/>
  <c r="C204" i="15"/>
  <c r="K233" i="15"/>
  <c r="K185" i="15"/>
  <c r="K183" i="15"/>
  <c r="K182" i="15"/>
  <c r="K179" i="15"/>
  <c r="K178" i="15"/>
  <c r="K176" i="15"/>
  <c r="K76" i="12"/>
  <c r="K71" i="12"/>
  <c r="K70" i="12" s="1"/>
  <c r="Y101" i="16"/>
  <c r="Y164" i="4" s="1"/>
  <c r="Y91" i="16"/>
  <c r="Y89" i="16" s="1"/>
  <c r="Y52" i="16"/>
  <c r="Y62" i="4"/>
  <c r="Y135" i="4" s="1"/>
  <c r="Q160" i="17"/>
  <c r="W117" i="11"/>
  <c r="M117" i="11"/>
  <c r="B117" i="11"/>
  <c r="H100" i="11"/>
  <c r="U117" i="11"/>
  <c r="J117" i="11"/>
  <c r="F117" i="11"/>
  <c r="C100" i="11"/>
  <c r="X47" i="5"/>
  <c r="H45" i="5"/>
  <c r="Q52" i="7"/>
  <c r="L165" i="23"/>
  <c r="Q205" i="23"/>
  <c r="I146" i="23"/>
  <c r="P165" i="23"/>
  <c r="U205" i="23"/>
  <c r="N163" i="23"/>
  <c r="N161" i="23"/>
  <c r="N158" i="23"/>
  <c r="N151" i="23"/>
  <c r="N154" i="23"/>
  <c r="N155" i="23"/>
  <c r="N61" i="20"/>
  <c r="N57" i="20"/>
  <c r="N56" i="20" s="1"/>
  <c r="H190" i="19"/>
  <c r="E160" i="19"/>
  <c r="L160" i="19"/>
  <c r="B178" i="19"/>
  <c r="N217" i="19"/>
  <c r="N176" i="19"/>
  <c r="N173" i="19"/>
  <c r="N172" i="19"/>
  <c r="N169" i="19"/>
  <c r="N168" i="19"/>
  <c r="N167" i="19"/>
  <c r="N165" i="19"/>
  <c r="N80" i="16"/>
  <c r="N77" i="16"/>
  <c r="N76" i="16" s="1"/>
  <c r="G229" i="19"/>
  <c r="G195" i="19"/>
  <c r="G192" i="19"/>
  <c r="G191" i="19"/>
  <c r="G188" i="19"/>
  <c r="G187" i="19"/>
  <c r="G185" i="19"/>
  <c r="G184" i="19"/>
  <c r="G183" i="19"/>
  <c r="G81" i="16"/>
  <c r="C160" i="18"/>
  <c r="I204" i="15"/>
  <c r="I171" i="15"/>
  <c r="H101" i="16"/>
  <c r="H164" i="4" s="1"/>
  <c r="H91" i="16"/>
  <c r="H52" i="16"/>
  <c r="H62" i="4"/>
  <c r="H135" i="4" s="1"/>
  <c r="W204" i="15"/>
  <c r="V204" i="15"/>
  <c r="V171" i="15"/>
  <c r="R175" i="17"/>
  <c r="R167" i="17"/>
  <c r="R163" i="17"/>
  <c r="R53" i="16"/>
  <c r="R174" i="17"/>
  <c r="R170" i="17"/>
  <c r="R166" i="17"/>
  <c r="R162" i="17"/>
  <c r="R173" i="17"/>
  <c r="R169" i="17"/>
  <c r="R165" i="17"/>
  <c r="R161" i="17"/>
  <c r="R172" i="17"/>
  <c r="R168" i="17"/>
  <c r="R164" i="17"/>
  <c r="T204" i="15"/>
  <c r="T171" i="15"/>
  <c r="X160" i="17"/>
  <c r="S101" i="16"/>
  <c r="S164" i="4" s="1"/>
  <c r="S91" i="16"/>
  <c r="S52" i="16"/>
  <c r="S62" i="4"/>
  <c r="S135" i="4" s="1"/>
  <c r="C233" i="15"/>
  <c r="C185" i="15"/>
  <c r="C183" i="15"/>
  <c r="C182" i="15"/>
  <c r="C179" i="15"/>
  <c r="C178" i="15"/>
  <c r="C176" i="15"/>
  <c r="C76" i="12"/>
  <c r="C71" i="12"/>
  <c r="C70" i="12" s="1"/>
  <c r="Y160" i="17"/>
  <c r="P147" i="11"/>
  <c r="P132" i="11"/>
  <c r="P130" i="11"/>
  <c r="P129" i="11"/>
  <c r="P126" i="11"/>
  <c r="P125" i="11"/>
  <c r="P123" i="11"/>
  <c r="P122" i="11"/>
  <c r="P56" i="8"/>
  <c r="P52" i="8"/>
  <c r="P51" i="8" s="1"/>
  <c r="V72" i="37"/>
  <c r="M72" i="37"/>
  <c r="D205" i="23"/>
  <c r="B194" i="23"/>
  <c r="Q194" i="23"/>
  <c r="B175" i="23"/>
  <c r="Y179" i="23"/>
  <c r="Y176" i="23"/>
  <c r="Y172" i="23"/>
  <c r="Y170" i="23"/>
  <c r="Y57" i="20"/>
  <c r="Y56" i="20" s="1"/>
  <c r="Y62" i="20"/>
  <c r="O205" i="23"/>
  <c r="I132" i="23"/>
  <c r="V205" i="23"/>
  <c r="M171" i="23"/>
  <c r="F163" i="23"/>
  <c r="F161" i="23"/>
  <c r="F158" i="23"/>
  <c r="F154" i="23"/>
  <c r="F151" i="23"/>
  <c r="F155" i="23"/>
  <c r="F61" i="20"/>
  <c r="F57" i="20"/>
  <c r="F56" i="20" s="1"/>
  <c r="X160" i="19"/>
  <c r="G79" i="20"/>
  <c r="G170" i="4" s="1"/>
  <c r="D160" i="19"/>
  <c r="W217" i="19"/>
  <c r="W176" i="19"/>
  <c r="W173" i="19"/>
  <c r="W172" i="19"/>
  <c r="W169" i="19"/>
  <c r="W168" i="19"/>
  <c r="W167" i="19"/>
  <c r="W165" i="19"/>
  <c r="W80" i="16"/>
  <c r="W101" i="16" s="1"/>
  <c r="W164" i="4" s="1"/>
  <c r="W77" i="16"/>
  <c r="W76" i="16" s="1"/>
  <c r="F217" i="19"/>
  <c r="F176" i="19"/>
  <c r="F173" i="19"/>
  <c r="F172" i="19"/>
  <c r="F169" i="19"/>
  <c r="F168" i="19"/>
  <c r="F167" i="19"/>
  <c r="F165" i="19"/>
  <c r="F80" i="16"/>
  <c r="F77" i="16"/>
  <c r="F76" i="16" s="1"/>
  <c r="S160" i="19"/>
  <c r="K160" i="19"/>
  <c r="C160" i="19"/>
  <c r="Q217" i="18"/>
  <c r="Q174" i="18"/>
  <c r="Q170" i="18"/>
  <c r="Q173" i="18"/>
  <c r="Q169" i="18"/>
  <c r="Q172" i="18"/>
  <c r="Q168" i="18"/>
  <c r="Q165" i="18"/>
  <c r="Q164" i="18"/>
  <c r="Q163" i="18"/>
  <c r="Q162" i="18"/>
  <c r="Q161" i="18"/>
  <c r="Q175" i="18"/>
  <c r="Q167" i="18"/>
  <c r="Q97" i="16"/>
  <c r="Q95" i="16" s="1"/>
  <c r="U178" i="19"/>
  <c r="M178" i="19"/>
  <c r="E178" i="19"/>
  <c r="U173" i="18"/>
  <c r="U169" i="18"/>
  <c r="U172" i="18"/>
  <c r="U168" i="18"/>
  <c r="U165" i="18"/>
  <c r="U164" i="18"/>
  <c r="U163" i="18"/>
  <c r="U162" i="18"/>
  <c r="U161" i="18"/>
  <c r="U175" i="18"/>
  <c r="U167" i="18"/>
  <c r="U174" i="18"/>
  <c r="U170" i="18"/>
  <c r="U217" i="18"/>
  <c r="U97" i="16"/>
  <c r="U95" i="16" s="1"/>
  <c r="W160" i="17"/>
  <c r="K160" i="17"/>
  <c r="Y240" i="17"/>
  <c r="X204" i="15"/>
  <c r="X171" i="15"/>
  <c r="Y160" i="18"/>
  <c r="N229" i="17"/>
  <c r="O204" i="15"/>
  <c r="W233" i="15"/>
  <c r="W185" i="15"/>
  <c r="W183" i="15"/>
  <c r="W182" i="15"/>
  <c r="W179" i="15"/>
  <c r="W178" i="15"/>
  <c r="W176" i="15"/>
  <c r="W76" i="12"/>
  <c r="W71" i="12"/>
  <c r="W70" i="12" s="1"/>
  <c r="N204" i="15"/>
  <c r="N171" i="15"/>
  <c r="U204" i="15"/>
  <c r="U171" i="15"/>
  <c r="J174" i="17"/>
  <c r="J170" i="17"/>
  <c r="J166" i="17"/>
  <c r="J162" i="17"/>
  <c r="J53" i="16"/>
  <c r="J173" i="17"/>
  <c r="J169" i="17"/>
  <c r="J165" i="17"/>
  <c r="J161" i="17"/>
  <c r="J172" i="17"/>
  <c r="J168" i="17"/>
  <c r="J164" i="17"/>
  <c r="J175" i="17"/>
  <c r="J167" i="17"/>
  <c r="J163" i="17"/>
  <c r="L204" i="15"/>
  <c r="L171" i="15"/>
  <c r="C160" i="17"/>
  <c r="K101" i="16"/>
  <c r="K164" i="4" s="1"/>
  <c r="K91" i="16"/>
  <c r="K52" i="16"/>
  <c r="K62" i="4"/>
  <c r="K135" i="4" s="1"/>
  <c r="E101" i="16"/>
  <c r="E164" i="4" s="1"/>
  <c r="E91" i="16"/>
  <c r="E89" i="16" s="1"/>
  <c r="E52" i="16"/>
  <c r="E62" i="4"/>
  <c r="E135" i="4" s="1"/>
  <c r="D147" i="11"/>
  <c r="D132" i="11"/>
  <c r="D130" i="11"/>
  <c r="D129" i="11"/>
  <c r="D126" i="11"/>
  <c r="D125" i="11"/>
  <c r="D123" i="11"/>
  <c r="D122" i="11"/>
  <c r="D56" i="8"/>
  <c r="D52" i="8"/>
  <c r="D51" i="8" s="1"/>
  <c r="Q54" i="7"/>
  <c r="B72" i="37"/>
  <c r="R72" i="33"/>
  <c r="U179" i="23"/>
  <c r="U176" i="23"/>
  <c r="U172" i="23"/>
  <c r="U170" i="23"/>
  <c r="U62" i="20"/>
  <c r="U57" i="20"/>
  <c r="U56" i="20" s="1"/>
  <c r="S132" i="23"/>
  <c r="Q179" i="23"/>
  <c r="Q176" i="23"/>
  <c r="Q172" i="23"/>
  <c r="Q170" i="23"/>
  <c r="Q62" i="20"/>
  <c r="Q57" i="20"/>
  <c r="Q56" i="20" s="1"/>
  <c r="Q146" i="23"/>
  <c r="Q175" i="23"/>
  <c r="M205" i="23"/>
  <c r="T194" i="23"/>
  <c r="P160" i="19"/>
  <c r="V79" i="20"/>
  <c r="V170" i="4" s="1"/>
  <c r="O217" i="19"/>
  <c r="O176" i="19"/>
  <c r="O173" i="19"/>
  <c r="O172" i="19"/>
  <c r="O169" i="19"/>
  <c r="O168" i="19"/>
  <c r="O167" i="19"/>
  <c r="O165" i="19"/>
  <c r="O80" i="16"/>
  <c r="O77" i="16"/>
  <c r="O76" i="16" s="1"/>
  <c r="Y178" i="19"/>
  <c r="Q178" i="19"/>
  <c r="I178" i="19"/>
  <c r="P171" i="18"/>
  <c r="M172" i="18"/>
  <c r="M168" i="18"/>
  <c r="M175" i="18"/>
  <c r="M167" i="18"/>
  <c r="M165" i="18"/>
  <c r="M164" i="18"/>
  <c r="M163" i="18"/>
  <c r="M162" i="18"/>
  <c r="M161" i="18"/>
  <c r="M217" i="18"/>
  <c r="M174" i="18"/>
  <c r="M170" i="18"/>
  <c r="M173" i="18"/>
  <c r="M169" i="18"/>
  <c r="M97" i="16"/>
  <c r="M95" i="16" s="1"/>
  <c r="L160" i="17"/>
  <c r="Q229" i="17"/>
  <c r="P204" i="15"/>
  <c r="P171" i="15"/>
  <c r="W91" i="16"/>
  <c r="W52" i="16"/>
  <c r="W62" i="4"/>
  <c r="W135" i="4" s="1"/>
  <c r="G204" i="15"/>
  <c r="O233" i="15"/>
  <c r="O185" i="15"/>
  <c r="O183" i="15"/>
  <c r="O182" i="15"/>
  <c r="O179" i="15"/>
  <c r="O178" i="15"/>
  <c r="O176" i="15"/>
  <c r="O76" i="12"/>
  <c r="O71" i="12"/>
  <c r="O70" i="12" s="1"/>
  <c r="F204" i="15"/>
  <c r="F171" i="15"/>
  <c r="M204" i="15"/>
  <c r="M171" i="15"/>
  <c r="B173" i="17"/>
  <c r="B169" i="17"/>
  <c r="B165" i="17"/>
  <c r="B161" i="17"/>
  <c r="B53" i="16"/>
  <c r="B172" i="17"/>
  <c r="B168" i="17"/>
  <c r="B164" i="17"/>
  <c r="B175" i="17"/>
  <c r="B167" i="17"/>
  <c r="B163" i="17"/>
  <c r="B174" i="17"/>
  <c r="B170" i="17"/>
  <c r="B166" i="17"/>
  <c r="B162" i="17"/>
  <c r="D204" i="15"/>
  <c r="D171" i="15"/>
  <c r="R229" i="17"/>
  <c r="C101" i="16"/>
  <c r="C164" i="4" s="1"/>
  <c r="C91" i="16"/>
  <c r="C52" i="16"/>
  <c r="C62" i="4"/>
  <c r="C135" i="4" s="1"/>
  <c r="M101" i="16"/>
  <c r="M164" i="4" s="1"/>
  <c r="M91" i="16"/>
  <c r="M89" i="16" s="1"/>
  <c r="M52" i="16"/>
  <c r="M62" i="4"/>
  <c r="M135" i="4" s="1"/>
  <c r="E160" i="17"/>
  <c r="D128" i="11"/>
  <c r="W100" i="11"/>
  <c r="O117" i="11"/>
  <c r="E117" i="11"/>
  <c r="X48" i="5"/>
  <c r="M179" i="23"/>
  <c r="M176" i="23"/>
  <c r="M172" i="23"/>
  <c r="M170" i="23"/>
  <c r="M57" i="20"/>
  <c r="M56" i="20" s="1"/>
  <c r="M62" i="20"/>
  <c r="R179" i="23"/>
  <c r="R176" i="23"/>
  <c r="R172" i="23"/>
  <c r="R170" i="23"/>
  <c r="R62" i="20"/>
  <c r="R59" i="20" s="1"/>
  <c r="I179" i="23"/>
  <c r="I176" i="23"/>
  <c r="I172" i="23"/>
  <c r="I170" i="23"/>
  <c r="I57" i="20"/>
  <c r="I56" i="20" s="1"/>
  <c r="I62" i="20"/>
  <c r="G205" i="23"/>
  <c r="N205" i="23"/>
  <c r="H160" i="19"/>
  <c r="N165" i="23"/>
  <c r="S165" i="23"/>
  <c r="G217" i="19"/>
  <c r="G176" i="19"/>
  <c r="G173" i="19"/>
  <c r="G172" i="19"/>
  <c r="G169" i="19"/>
  <c r="G168" i="19"/>
  <c r="G167" i="19"/>
  <c r="G165" i="19"/>
  <c r="G80" i="16"/>
  <c r="G101" i="16" s="1"/>
  <c r="G164" i="4" s="1"/>
  <c r="G77" i="16"/>
  <c r="G76" i="16" s="1"/>
  <c r="W165" i="23"/>
  <c r="Y160" i="19"/>
  <c r="R160" i="18"/>
  <c r="E175" i="18"/>
  <c r="E167" i="18"/>
  <c r="E174" i="18"/>
  <c r="E170" i="18"/>
  <c r="E165" i="18"/>
  <c r="E164" i="18"/>
  <c r="E163" i="18"/>
  <c r="E162" i="18"/>
  <c r="E161" i="18"/>
  <c r="E173" i="18"/>
  <c r="E169" i="18"/>
  <c r="E172" i="18"/>
  <c r="E168" i="18"/>
  <c r="E217" i="18"/>
  <c r="E97" i="16"/>
  <c r="E95" i="16" s="1"/>
  <c r="R204" i="15"/>
  <c r="R171" i="15"/>
  <c r="Q240" i="17"/>
  <c r="T160" i="17"/>
  <c r="X240" i="17"/>
  <c r="H204" i="15"/>
  <c r="H171" i="15"/>
  <c r="F229" i="17"/>
  <c r="O101" i="16"/>
  <c r="O164" i="4" s="1"/>
  <c r="O91" i="16"/>
  <c r="O52" i="16"/>
  <c r="O62" i="4"/>
  <c r="O135" i="4" s="1"/>
  <c r="G233" i="15"/>
  <c r="G185" i="15"/>
  <c r="G183" i="15"/>
  <c r="G182" i="15"/>
  <c r="G179" i="15"/>
  <c r="G178" i="15"/>
  <c r="G176" i="15"/>
  <c r="G76" i="12"/>
  <c r="G71" i="12"/>
  <c r="G70" i="12" s="1"/>
  <c r="F240" i="17"/>
  <c r="E204" i="15"/>
  <c r="E171" i="15"/>
  <c r="U101" i="16"/>
  <c r="U164" i="4" s="1"/>
  <c r="U91" i="16"/>
  <c r="U89" i="16" s="1"/>
  <c r="U52" i="16"/>
  <c r="U62" i="4"/>
  <c r="U135" i="4" s="1"/>
  <c r="M160" i="17"/>
  <c r="V5" i="4"/>
  <c r="V130" i="4" s="1"/>
  <c r="V3" i="4"/>
  <c r="T147" i="11"/>
  <c r="T132" i="11"/>
  <c r="T130" i="11"/>
  <c r="T129" i="11"/>
  <c r="T126" i="11"/>
  <c r="T125" i="11"/>
  <c r="T123" i="11"/>
  <c r="T122" i="11"/>
  <c r="T56" i="8"/>
  <c r="T52" i="8"/>
  <c r="T51" i="8" s="1"/>
  <c r="R117" i="11"/>
  <c r="G117" i="11"/>
  <c r="H147" i="11"/>
  <c r="H132" i="11"/>
  <c r="H130" i="11"/>
  <c r="H129" i="11"/>
  <c r="H126" i="11"/>
  <c r="H125" i="11"/>
  <c r="H123" i="11"/>
  <c r="H122" i="11"/>
  <c r="H56" i="8"/>
  <c r="H52" i="8"/>
  <c r="H51" i="8" s="1"/>
  <c r="Y117" i="11"/>
  <c r="O132" i="23"/>
  <c r="E179" i="23"/>
  <c r="E176" i="23"/>
  <c r="E172" i="23"/>
  <c r="E170" i="23"/>
  <c r="E62" i="20"/>
  <c r="E57" i="20"/>
  <c r="E56" i="20" s="1"/>
  <c r="O157" i="23"/>
  <c r="E175" i="23"/>
  <c r="T165" i="23"/>
  <c r="D165" i="23"/>
  <c r="M132" i="23"/>
  <c r="S163" i="23"/>
  <c r="S161" i="23"/>
  <c r="S158" i="23"/>
  <c r="S151" i="23"/>
  <c r="S154" i="23"/>
  <c r="S61" i="20"/>
  <c r="S57" i="20"/>
  <c r="S56" i="20" s="1"/>
  <c r="S155" i="23"/>
  <c r="T132" i="23"/>
  <c r="J179" i="23"/>
  <c r="J176" i="23"/>
  <c r="J172" i="23"/>
  <c r="J170" i="23"/>
  <c r="J62" i="20"/>
  <c r="J59" i="20" s="1"/>
  <c r="C132" i="23"/>
  <c r="Y146" i="23"/>
  <c r="M146" i="23"/>
  <c r="I175" i="23"/>
  <c r="X165" i="23"/>
  <c r="H165" i="23"/>
  <c r="E205" i="23"/>
  <c r="L194" i="23"/>
  <c r="R57" i="20"/>
  <c r="R56" i="20" s="1"/>
  <c r="J57" i="20"/>
  <c r="J56" i="20" s="1"/>
  <c r="V178" i="19"/>
  <c r="X229" i="19"/>
  <c r="X195" i="19"/>
  <c r="X192" i="19"/>
  <c r="X191" i="19"/>
  <c r="X188" i="19"/>
  <c r="X187" i="19"/>
  <c r="X185" i="19"/>
  <c r="X183" i="19"/>
  <c r="X81" i="16"/>
  <c r="X77" i="16"/>
  <c r="X76" i="16" s="1"/>
  <c r="W160" i="18"/>
  <c r="S178" i="19"/>
  <c r="J160" i="18"/>
  <c r="J204" i="15"/>
  <c r="J171" i="15"/>
  <c r="G91" i="16"/>
  <c r="G52" i="16"/>
  <c r="G62" i="4"/>
  <c r="G135" i="4" s="1"/>
  <c r="H171" i="18"/>
  <c r="P160" i="17"/>
  <c r="M171" i="18"/>
  <c r="J229" i="17"/>
  <c r="U160" i="17"/>
  <c r="N5" i="4"/>
  <c r="N3" i="4"/>
  <c r="T128" i="11"/>
  <c r="G100" i="11"/>
  <c r="T146" i="23"/>
  <c r="G132" i="23"/>
  <c r="S160" i="23"/>
  <c r="R194" i="23"/>
  <c r="E132" i="23"/>
  <c r="R205" i="23"/>
  <c r="K163" i="23"/>
  <c r="K161" i="23"/>
  <c r="K158" i="23"/>
  <c r="K155" i="23"/>
  <c r="K61" i="20"/>
  <c r="K57" i="20"/>
  <c r="K56" i="20" s="1"/>
  <c r="K154" i="23"/>
  <c r="K151" i="23"/>
  <c r="L132" i="23"/>
  <c r="B179" i="23"/>
  <c r="B176" i="23"/>
  <c r="B172" i="23"/>
  <c r="B170" i="23"/>
  <c r="B165" i="23" s="1"/>
  <c r="B62" i="20"/>
  <c r="X146" i="23"/>
  <c r="R175" i="23"/>
  <c r="F205" i="23"/>
  <c r="W163" i="23"/>
  <c r="W161" i="23"/>
  <c r="W155" i="23"/>
  <c r="W158" i="23"/>
  <c r="W151" i="23"/>
  <c r="W61" i="20"/>
  <c r="W57" i="20"/>
  <c r="W56" i="20" s="1"/>
  <c r="W154" i="23"/>
  <c r="R114" i="4"/>
  <c r="J114" i="4"/>
  <c r="B114" i="4"/>
  <c r="N178" i="19"/>
  <c r="C165" i="23"/>
  <c r="K79" i="20"/>
  <c r="K170" i="4" s="1"/>
  <c r="P229" i="19"/>
  <c r="P195" i="19"/>
  <c r="P192" i="19"/>
  <c r="P191" i="19"/>
  <c r="P188" i="19"/>
  <c r="P187" i="19"/>
  <c r="P185" i="19"/>
  <c r="P183" i="19"/>
  <c r="P81" i="16"/>
  <c r="P77" i="16"/>
  <c r="P76" i="16" s="1"/>
  <c r="G165" i="23"/>
  <c r="I160" i="19"/>
  <c r="O160" i="18"/>
  <c r="X172" i="18"/>
  <c r="X168" i="18"/>
  <c r="X175" i="18"/>
  <c r="X167" i="18"/>
  <c r="X174" i="18"/>
  <c r="X170" i="18"/>
  <c r="X217" i="18"/>
  <c r="X173" i="18"/>
  <c r="X169" i="18"/>
  <c r="X165" i="18"/>
  <c r="X164" i="18"/>
  <c r="X163" i="18"/>
  <c r="X162" i="18"/>
  <c r="X161" i="18"/>
  <c r="X160" i="18" s="1"/>
  <c r="X97" i="16"/>
  <c r="X95" i="16" s="1"/>
  <c r="B160" i="18"/>
  <c r="U166" i="18"/>
  <c r="T217" i="18"/>
  <c r="T173" i="18"/>
  <c r="T169" i="18"/>
  <c r="T172" i="18"/>
  <c r="T168" i="18"/>
  <c r="T165" i="18"/>
  <c r="T164" i="18"/>
  <c r="T163" i="18"/>
  <c r="T162" i="18"/>
  <c r="T161" i="18"/>
  <c r="T175" i="18"/>
  <c r="T171" i="18"/>
  <c r="T167" i="18"/>
  <c r="T174" i="18"/>
  <c r="T170" i="18"/>
  <c r="T97" i="16"/>
  <c r="T95" i="16" s="1"/>
  <c r="B204" i="15"/>
  <c r="B171" i="15"/>
  <c r="I240" i="17"/>
  <c r="V173" i="17"/>
  <c r="V169" i="17"/>
  <c r="V165" i="17"/>
  <c r="V161" i="17"/>
  <c r="V172" i="17"/>
  <c r="V168" i="17"/>
  <c r="V164" i="17"/>
  <c r="V53" i="16"/>
  <c r="V175" i="17"/>
  <c r="V167" i="17"/>
  <c r="V163" i="17"/>
  <c r="V174" i="17"/>
  <c r="V170" i="17"/>
  <c r="V166" i="17"/>
  <c r="V162" i="17"/>
  <c r="S160" i="17"/>
  <c r="U229" i="17"/>
  <c r="T101" i="16"/>
  <c r="T164" i="4" s="1"/>
  <c r="T91" i="16"/>
  <c r="T52" i="16"/>
  <c r="T62" i="4"/>
  <c r="T135" i="4" s="1"/>
  <c r="E171" i="18"/>
  <c r="S204" i="15"/>
  <c r="C181" i="15"/>
  <c r="I101" i="16"/>
  <c r="I164" i="4" s="1"/>
  <c r="I91" i="16"/>
  <c r="I89" i="16" s="1"/>
  <c r="I52" i="16"/>
  <c r="I62" i="4"/>
  <c r="I135" i="4" s="1"/>
  <c r="F5" i="4"/>
  <c r="F130" i="4" s="1"/>
  <c r="F3" i="4"/>
  <c r="X100" i="11"/>
  <c r="X147" i="11"/>
  <c r="X132" i="11"/>
  <c r="X130" i="11"/>
  <c r="X129" i="11"/>
  <c r="X126" i="11"/>
  <c r="X125" i="11"/>
  <c r="X123" i="11"/>
  <c r="X122" i="11"/>
  <c r="X56" i="8"/>
  <c r="X52" i="8"/>
  <c r="X51" i="8" s="1"/>
  <c r="S100" i="11"/>
  <c r="I48" i="5"/>
  <c r="G48" i="5"/>
  <c r="F48" i="5"/>
  <c r="E48" i="5"/>
  <c r="D48" i="5"/>
  <c r="C48" i="5"/>
  <c r="C163" i="23"/>
  <c r="C161" i="23"/>
  <c r="C158" i="23"/>
  <c r="C61" i="20"/>
  <c r="C57" i="20"/>
  <c r="C56" i="20" s="1"/>
  <c r="C154" i="23"/>
  <c r="C155" i="23"/>
  <c r="C151" i="23"/>
  <c r="C153" i="23"/>
  <c r="O163" i="23"/>
  <c r="O161" i="23"/>
  <c r="O151" i="23"/>
  <c r="O158" i="23"/>
  <c r="O154" i="23"/>
  <c r="O155" i="23"/>
  <c r="O61" i="20"/>
  <c r="O57" i="20"/>
  <c r="O56" i="20" s="1"/>
  <c r="F178" i="19"/>
  <c r="R178" i="19"/>
  <c r="H229" i="19"/>
  <c r="H195" i="19"/>
  <c r="H192" i="19"/>
  <c r="H191" i="19"/>
  <c r="H188" i="19"/>
  <c r="H187" i="19"/>
  <c r="H185" i="19"/>
  <c r="H183" i="19"/>
  <c r="H81" i="16"/>
  <c r="H77" i="16"/>
  <c r="H76" i="16" s="1"/>
  <c r="W229" i="19"/>
  <c r="W195" i="19"/>
  <c r="W192" i="19"/>
  <c r="W191" i="19"/>
  <c r="W188" i="19"/>
  <c r="W187" i="19"/>
  <c r="W185" i="19"/>
  <c r="W184" i="19"/>
  <c r="W183" i="19"/>
  <c r="W178" i="19" s="1"/>
  <c r="W81" i="16"/>
  <c r="N160" i="18"/>
  <c r="P175" i="18"/>
  <c r="P167" i="18"/>
  <c r="P217" i="18"/>
  <c r="P174" i="18"/>
  <c r="P170" i="18"/>
  <c r="P173" i="18"/>
  <c r="P169" i="18"/>
  <c r="P172" i="18"/>
  <c r="P168" i="18"/>
  <c r="P165" i="18"/>
  <c r="P164" i="18"/>
  <c r="P163" i="18"/>
  <c r="P162" i="18"/>
  <c r="P161" i="18"/>
  <c r="P97" i="16"/>
  <c r="P95" i="16" s="1"/>
  <c r="S160" i="18"/>
  <c r="L172" i="18"/>
  <c r="L168" i="18"/>
  <c r="L175" i="18"/>
  <c r="L167" i="18"/>
  <c r="L165" i="18"/>
  <c r="L164" i="18"/>
  <c r="L163" i="18"/>
  <c r="L162" i="18"/>
  <c r="L161" i="18"/>
  <c r="L217" i="18"/>
  <c r="L174" i="18"/>
  <c r="L170" i="18"/>
  <c r="L166" i="18"/>
  <c r="L173" i="18"/>
  <c r="L169" i="18"/>
  <c r="L97" i="16"/>
  <c r="L95" i="16" s="1"/>
  <c r="Y204" i="15"/>
  <c r="N172" i="17"/>
  <c r="N168" i="17"/>
  <c r="N164" i="17"/>
  <c r="N175" i="17"/>
  <c r="N167" i="17"/>
  <c r="N163" i="17"/>
  <c r="N53" i="16"/>
  <c r="N174" i="17"/>
  <c r="N170" i="17"/>
  <c r="N166" i="17"/>
  <c r="N162" i="17"/>
  <c r="N173" i="17"/>
  <c r="N169" i="17"/>
  <c r="N165" i="17"/>
  <c r="N161" i="17"/>
  <c r="X101" i="16"/>
  <c r="X164" i="4" s="1"/>
  <c r="X91" i="16"/>
  <c r="X52" i="16"/>
  <c r="X62" i="4"/>
  <c r="X135" i="4" s="1"/>
  <c r="N171" i="17"/>
  <c r="O160" i="17"/>
  <c r="L101" i="16"/>
  <c r="L164" i="4" s="1"/>
  <c r="L91" i="16"/>
  <c r="L52" i="16"/>
  <c r="L62" i="4"/>
  <c r="L135" i="4" s="1"/>
  <c r="E166" i="18"/>
  <c r="B229" i="17"/>
  <c r="K204" i="15"/>
  <c r="S233" i="15"/>
  <c r="S185" i="15"/>
  <c r="S183" i="15"/>
  <c r="S182" i="15"/>
  <c r="S179" i="15"/>
  <c r="S178" i="15"/>
  <c r="S176" i="15"/>
  <c r="S171" i="15" s="1"/>
  <c r="S76" i="12"/>
  <c r="S71" i="12"/>
  <c r="S70" i="12" s="1"/>
  <c r="Q101" i="16"/>
  <c r="Q164" i="4" s="1"/>
  <c r="Q91" i="16"/>
  <c r="Q89" i="16" s="1"/>
  <c r="Q52" i="16"/>
  <c r="Q62" i="4"/>
  <c r="Q135" i="4" s="1"/>
  <c r="L147" i="11"/>
  <c r="L132" i="11"/>
  <c r="L130" i="11"/>
  <c r="L129" i="11"/>
  <c r="L126" i="11"/>
  <c r="L125" i="11"/>
  <c r="L123" i="11"/>
  <c r="L122" i="11"/>
  <c r="L117" i="11" s="1"/>
  <c r="L56" i="8"/>
  <c r="L52" i="8"/>
  <c r="L51" i="8" s="1"/>
  <c r="I46" i="5"/>
  <c r="U53" i="7"/>
  <c r="M55" i="7"/>
  <c r="H48" i="5"/>
  <c r="X112" i="4" l="1"/>
  <c r="X76" i="20"/>
  <c r="X167" i="4" s="1"/>
  <c r="G113" i="4"/>
  <c r="G77" i="20"/>
  <c r="G168" i="4" s="1"/>
  <c r="S146" i="23"/>
  <c r="U114" i="4"/>
  <c r="U78" i="20"/>
  <c r="U169" i="4" s="1"/>
  <c r="M165" i="23"/>
  <c r="D113" i="4"/>
  <c r="D59" i="20"/>
  <c r="D77" i="20"/>
  <c r="D168" i="4" s="1"/>
  <c r="V113" i="4"/>
  <c r="V77" i="20"/>
  <c r="V168" i="4" s="1"/>
  <c r="P59" i="20"/>
  <c r="P113" i="4"/>
  <c r="P77" i="20"/>
  <c r="P168" i="4" s="1"/>
  <c r="T112" i="4"/>
  <c r="T76" i="20"/>
  <c r="T167" i="4" s="1"/>
  <c r="H59" i="20"/>
  <c r="H113" i="4"/>
  <c r="H77" i="20"/>
  <c r="H168" i="4" s="1"/>
  <c r="X114" i="4"/>
  <c r="X78" i="20"/>
  <c r="X169" i="4" s="1"/>
  <c r="F113" i="4"/>
  <c r="F77" i="20"/>
  <c r="F168" i="4" s="1"/>
  <c r="Y113" i="4"/>
  <c r="Y77" i="20"/>
  <c r="Y168" i="4" s="1"/>
  <c r="F132" i="23"/>
  <c r="E113" i="4"/>
  <c r="E77" i="20"/>
  <c r="E168" i="4" s="1"/>
  <c r="O146" i="23"/>
  <c r="L112" i="4"/>
  <c r="L76" i="20"/>
  <c r="L167" i="4" s="1"/>
  <c r="Q113" i="4"/>
  <c r="Q77" i="20"/>
  <c r="Q168" i="4" s="1"/>
  <c r="C113" i="4"/>
  <c r="C77" i="20"/>
  <c r="C168" i="4" s="1"/>
  <c r="C110" i="4"/>
  <c r="C79" i="16"/>
  <c r="C108" i="4" s="1"/>
  <c r="C102" i="16"/>
  <c r="C165" i="4" s="1"/>
  <c r="G160" i="19"/>
  <c r="T110" i="4"/>
  <c r="T79" i="16"/>
  <c r="T108" i="4" s="1"/>
  <c r="T102" i="16"/>
  <c r="T165" i="4" s="1"/>
  <c r="L160" i="18"/>
  <c r="T160" i="18"/>
  <c r="C47" i="7"/>
  <c r="N104" i="4"/>
  <c r="N73" i="12"/>
  <c r="N102" i="4" s="1"/>
  <c r="E104" i="4"/>
  <c r="E98" i="12"/>
  <c r="E159" i="4" s="1"/>
  <c r="E73" i="12"/>
  <c r="P104" i="4"/>
  <c r="P73" i="12"/>
  <c r="P102" i="4" s="1"/>
  <c r="N98" i="12"/>
  <c r="N159" i="4" s="1"/>
  <c r="Q104" i="4"/>
  <c r="Q73" i="12"/>
  <c r="Q102" i="4" s="1"/>
  <c r="M104" i="4"/>
  <c r="M98" i="12"/>
  <c r="M159" i="4" s="1"/>
  <c r="M73" i="12"/>
  <c r="R104" i="4"/>
  <c r="R73" i="12"/>
  <c r="R102" i="4" s="1"/>
  <c r="Y96" i="12"/>
  <c r="Y157" i="4" s="1"/>
  <c r="T104" i="4"/>
  <c r="T73" i="12"/>
  <c r="T102" i="4" s="1"/>
  <c r="U73" i="12"/>
  <c r="U102" i="4" s="1"/>
  <c r="U104" i="4"/>
  <c r="H73" i="12"/>
  <c r="H104" i="4"/>
  <c r="H98" i="12"/>
  <c r="H159" i="4" s="1"/>
  <c r="I104" i="4"/>
  <c r="I73" i="12"/>
  <c r="I102" i="4" s="1"/>
  <c r="B55" i="4"/>
  <c r="B130" i="4" s="1"/>
  <c r="B96" i="12"/>
  <c r="B157" i="4" s="1"/>
  <c r="D55" i="4"/>
  <c r="D130" i="4" s="1"/>
  <c r="D96" i="12"/>
  <c r="D157" i="4" s="1"/>
  <c r="I55" i="4"/>
  <c r="I130" i="4" s="1"/>
  <c r="P55" i="4"/>
  <c r="P130" i="4" s="1"/>
  <c r="U55" i="4"/>
  <c r="U130" i="4" s="1"/>
  <c r="L47" i="7"/>
  <c r="F47" i="7"/>
  <c r="T55" i="4"/>
  <c r="T130" i="4" s="1"/>
  <c r="Q96" i="12"/>
  <c r="Q157" i="4" s="1"/>
  <c r="Q55" i="4"/>
  <c r="Q130" i="4" s="1"/>
  <c r="N96" i="12"/>
  <c r="N157" i="4" s="1"/>
  <c r="N55" i="4"/>
  <c r="N130" i="4"/>
  <c r="E47" i="7"/>
  <c r="R96" i="12"/>
  <c r="R157" i="4" s="1"/>
  <c r="R55" i="4"/>
  <c r="R130" i="4" s="1"/>
  <c r="V99" i="4"/>
  <c r="V65" i="8"/>
  <c r="V154" i="4" s="1"/>
  <c r="B99" i="4"/>
  <c r="B65" i="8"/>
  <c r="B154" i="4" s="1"/>
  <c r="J47" i="7"/>
  <c r="W99" i="4"/>
  <c r="W65" i="8"/>
  <c r="W154" i="4" s="1"/>
  <c r="K99" i="4"/>
  <c r="K65" i="8"/>
  <c r="K154" i="4" s="1"/>
  <c r="P47" i="7"/>
  <c r="R47" i="7"/>
  <c r="G65" i="8"/>
  <c r="G154" i="4" s="1"/>
  <c r="U99" i="4"/>
  <c r="U65" i="8"/>
  <c r="U154" i="4" s="1"/>
  <c r="M99" i="4"/>
  <c r="M65" i="8"/>
  <c r="M154" i="4" s="1"/>
  <c r="V52" i="7"/>
  <c r="V54" i="7"/>
  <c r="H47" i="7"/>
  <c r="W47" i="7"/>
  <c r="D47" i="7"/>
  <c r="T47" i="7"/>
  <c r="I47" i="7"/>
  <c r="V55" i="7"/>
  <c r="G47" i="7"/>
  <c r="B47" i="7"/>
  <c r="M47" i="7"/>
  <c r="U47" i="7"/>
  <c r="S5" i="5"/>
  <c r="V5" i="5"/>
  <c r="D44" i="5"/>
  <c r="D42" i="5"/>
  <c r="D43" i="5"/>
  <c r="D45" i="5"/>
  <c r="D46" i="5"/>
  <c r="D47" i="5"/>
  <c r="K47" i="7"/>
  <c r="M41" i="6"/>
  <c r="K46" i="5"/>
  <c r="K47" i="5"/>
  <c r="K42" i="5"/>
  <c r="K43" i="5"/>
  <c r="K44" i="5"/>
  <c r="K45" i="5"/>
  <c r="H41" i="5"/>
  <c r="T41" i="6"/>
  <c r="I43" i="5"/>
  <c r="I44" i="5"/>
  <c r="I45" i="5"/>
  <c r="I47" i="5"/>
  <c r="I42" i="5"/>
  <c r="I41" i="5" s="1"/>
  <c r="W5" i="5"/>
  <c r="W48" i="5" s="1"/>
  <c r="N47" i="7"/>
  <c r="B41" i="6"/>
  <c r="B42" i="5"/>
  <c r="B43" i="5"/>
  <c r="B44" i="5"/>
  <c r="B45" i="5"/>
  <c r="B46" i="5"/>
  <c r="B47" i="5"/>
  <c r="U41" i="6"/>
  <c r="Q5" i="5"/>
  <c r="C45" i="5"/>
  <c r="C46" i="5"/>
  <c r="C47" i="5"/>
  <c r="C42" i="5"/>
  <c r="C41" i="5" s="1"/>
  <c r="C43" i="5"/>
  <c r="C44" i="5"/>
  <c r="F44" i="5"/>
  <c r="F45" i="5"/>
  <c r="F46" i="5"/>
  <c r="F47" i="5"/>
  <c r="F42" i="5"/>
  <c r="F43" i="5"/>
  <c r="R47" i="5"/>
  <c r="R42" i="5"/>
  <c r="R43" i="5"/>
  <c r="R44" i="5"/>
  <c r="R45" i="5"/>
  <c r="R46" i="5"/>
  <c r="N5" i="5"/>
  <c r="N48" i="5" s="1"/>
  <c r="X44" i="5"/>
  <c r="X42" i="5"/>
  <c r="X43" i="5"/>
  <c r="X45" i="5"/>
  <c r="X46" i="5"/>
  <c r="Y47" i="7"/>
  <c r="M47" i="5"/>
  <c r="M42" i="5"/>
  <c r="M43" i="5"/>
  <c r="M44" i="5"/>
  <c r="M45" i="5"/>
  <c r="M46" i="5"/>
  <c r="U5" i="5"/>
  <c r="U48" i="5" s="1"/>
  <c r="P5" i="5"/>
  <c r="P48" i="5" s="1"/>
  <c r="Y5" i="5"/>
  <c r="E41" i="5"/>
  <c r="O42" i="5"/>
  <c r="O43" i="5"/>
  <c r="O44" i="5"/>
  <c r="O45" i="5"/>
  <c r="O46" i="5"/>
  <c r="O47" i="5"/>
  <c r="O48" i="5"/>
  <c r="O47" i="7"/>
  <c r="O41" i="6"/>
  <c r="H41" i="6"/>
  <c r="S47" i="7"/>
  <c r="E42" i="5"/>
  <c r="E43" i="5"/>
  <c r="E44" i="5"/>
  <c r="E45" i="5"/>
  <c r="E46" i="5"/>
  <c r="E47" i="5"/>
  <c r="R48" i="5"/>
  <c r="J42" i="5"/>
  <c r="J43" i="5"/>
  <c r="J44" i="5"/>
  <c r="J45" i="5"/>
  <c r="J46" i="5"/>
  <c r="J47" i="5"/>
  <c r="G43" i="5"/>
  <c r="G42" i="5"/>
  <c r="G41" i="5" s="1"/>
  <c r="G44" i="5"/>
  <c r="G45" i="5"/>
  <c r="G46" i="5"/>
  <c r="G47" i="5"/>
  <c r="M48" i="5"/>
  <c r="H42" i="5"/>
  <c r="H43" i="5"/>
  <c r="H44" i="5"/>
  <c r="H46" i="5"/>
  <c r="H47" i="5"/>
  <c r="I41" i="6"/>
  <c r="K48" i="5"/>
  <c r="T5" i="5"/>
  <c r="L5" i="5"/>
  <c r="B48" i="5"/>
  <c r="B41" i="5" s="1"/>
  <c r="X47" i="7"/>
  <c r="J112" i="4"/>
  <c r="J98" i="4" s="1"/>
  <c r="J76" i="20"/>
  <c r="J167" i="4" s="1"/>
  <c r="S75" i="12"/>
  <c r="S105" i="4"/>
  <c r="S99" i="12"/>
  <c r="S160" i="4" s="1"/>
  <c r="N160" i="17"/>
  <c r="N101" i="16"/>
  <c r="N164" i="4" s="1"/>
  <c r="N91" i="16"/>
  <c r="N52" i="16"/>
  <c r="N62" i="4"/>
  <c r="N135" i="4" s="1"/>
  <c r="C146" i="23"/>
  <c r="X54" i="8"/>
  <c r="X101" i="4"/>
  <c r="X67" i="8"/>
  <c r="X156" i="4" s="1"/>
  <c r="W59" i="20"/>
  <c r="W114" i="4"/>
  <c r="W78" i="20"/>
  <c r="W169" i="4" s="1"/>
  <c r="N128" i="4"/>
  <c r="X178" i="19"/>
  <c r="T54" i="8"/>
  <c r="T101" i="4"/>
  <c r="T67" i="8"/>
  <c r="T156" i="4" s="1"/>
  <c r="O61" i="4"/>
  <c r="O171" i="15"/>
  <c r="K89" i="16"/>
  <c r="F79" i="16"/>
  <c r="F108" i="4" s="1"/>
  <c r="F109" i="4"/>
  <c r="C171" i="15"/>
  <c r="H89" i="16"/>
  <c r="G178" i="19"/>
  <c r="Y100" i="16"/>
  <c r="Y163" i="4" s="1"/>
  <c r="Y61" i="4"/>
  <c r="K171" i="15"/>
  <c r="D160" i="18"/>
  <c r="H102" i="16"/>
  <c r="H165" i="4" s="1"/>
  <c r="H79" i="16"/>
  <c r="H108" i="4" s="1"/>
  <c r="H110" i="4"/>
  <c r="T61" i="4"/>
  <c r="Q100" i="16"/>
  <c r="Q163" i="4" s="1"/>
  <c r="Q61" i="4"/>
  <c r="L54" i="8"/>
  <c r="L101" i="4"/>
  <c r="L67" i="8"/>
  <c r="L156" i="4" s="1"/>
  <c r="W110" i="4"/>
  <c r="W102" i="16"/>
  <c r="W165" i="4" s="1"/>
  <c r="X117" i="11"/>
  <c r="I100" i="16"/>
  <c r="I163" i="4" s="1"/>
  <c r="I61" i="4"/>
  <c r="W146" i="23"/>
  <c r="G61" i="4"/>
  <c r="E59" i="20"/>
  <c r="E115" i="4"/>
  <c r="E79" i="20"/>
  <c r="E170" i="4" s="1"/>
  <c r="T117" i="11"/>
  <c r="O89" i="16"/>
  <c r="I165" i="23"/>
  <c r="C100" i="16"/>
  <c r="C163" i="4" s="1"/>
  <c r="C61" i="4"/>
  <c r="F160" i="19"/>
  <c r="S100" i="16"/>
  <c r="S163" i="4" s="1"/>
  <c r="S61" i="4"/>
  <c r="O110" i="4"/>
  <c r="O102" i="16"/>
  <c r="O165" i="4" s="1"/>
  <c r="L100" i="16"/>
  <c r="L163" i="4" s="1"/>
  <c r="L61" i="4"/>
  <c r="V160" i="17"/>
  <c r="G89" i="16"/>
  <c r="J115" i="4"/>
  <c r="J79" i="20"/>
  <c r="J170" i="4" s="1"/>
  <c r="E165" i="23"/>
  <c r="H54" i="8"/>
  <c r="H101" i="4"/>
  <c r="H67" i="8"/>
  <c r="H156" i="4" s="1"/>
  <c r="V128" i="4"/>
  <c r="G79" i="16"/>
  <c r="G108" i="4" s="1"/>
  <c r="G109" i="4"/>
  <c r="C89" i="16"/>
  <c r="W61" i="4"/>
  <c r="Q59" i="20"/>
  <c r="Q115" i="4"/>
  <c r="Q79" i="20"/>
  <c r="Q170" i="4" s="1"/>
  <c r="J52" i="16"/>
  <c r="J101" i="16"/>
  <c r="J164" i="4" s="1"/>
  <c r="J91" i="16"/>
  <c r="J62" i="4"/>
  <c r="J135" i="4" s="1"/>
  <c r="P54" i="8"/>
  <c r="P101" i="4"/>
  <c r="P67" i="8"/>
  <c r="P156" i="4" s="1"/>
  <c r="S89" i="16"/>
  <c r="N59" i="20"/>
  <c r="N114" i="4"/>
  <c r="N78" i="20"/>
  <c r="N169" i="4" s="1"/>
  <c r="P61" i="4"/>
  <c r="G59" i="20"/>
  <c r="G114" i="4"/>
  <c r="G78" i="20"/>
  <c r="G169" i="4" s="1"/>
  <c r="X61" i="4"/>
  <c r="F128" i="4"/>
  <c r="R112" i="4"/>
  <c r="R76" i="20"/>
  <c r="R167" i="4" s="1"/>
  <c r="J165" i="23"/>
  <c r="S59" i="20"/>
  <c r="S114" i="4"/>
  <c r="S78" i="20"/>
  <c r="S169" i="4" s="1"/>
  <c r="H117" i="11"/>
  <c r="E160" i="18"/>
  <c r="W89" i="16"/>
  <c r="M160" i="18"/>
  <c r="O79" i="16"/>
  <c r="O108" i="4" s="1"/>
  <c r="O109" i="4"/>
  <c r="Q165" i="23"/>
  <c r="W79" i="16"/>
  <c r="W108" i="4" s="1"/>
  <c r="W109" i="4"/>
  <c r="P117" i="11"/>
  <c r="N79" i="16"/>
  <c r="N108" i="4" s="1"/>
  <c r="N109" i="4"/>
  <c r="P89" i="16"/>
  <c r="F160" i="17"/>
  <c r="C59" i="20"/>
  <c r="C114" i="4"/>
  <c r="C78" i="20"/>
  <c r="C169" i="4" s="1"/>
  <c r="K146" i="23"/>
  <c r="M59" i="20"/>
  <c r="M115" i="4"/>
  <c r="M79" i="20"/>
  <c r="M170" i="4" s="1"/>
  <c r="B52" i="16"/>
  <c r="B101" i="16"/>
  <c r="B164" i="4" s="1"/>
  <c r="B91" i="16"/>
  <c r="B62" i="4"/>
  <c r="B135" i="4" s="1"/>
  <c r="O160" i="19"/>
  <c r="W160" i="19"/>
  <c r="F59" i="20"/>
  <c r="F114" i="4"/>
  <c r="F78" i="20"/>
  <c r="F169" i="4" s="1"/>
  <c r="N160" i="19"/>
  <c r="D100" i="16"/>
  <c r="D163" i="4" s="1"/>
  <c r="D61" i="4"/>
  <c r="X89" i="16"/>
  <c r="B115" i="4"/>
  <c r="B79" i="20"/>
  <c r="B170" i="4" s="1"/>
  <c r="B160" i="17"/>
  <c r="D54" i="8"/>
  <c r="D101" i="4"/>
  <c r="D67" i="8"/>
  <c r="D156" i="4" s="1"/>
  <c r="E100" i="16"/>
  <c r="E163" i="4" s="1"/>
  <c r="E61" i="4"/>
  <c r="Y59" i="20"/>
  <c r="Y115" i="4"/>
  <c r="Y79" i="20"/>
  <c r="Y170" i="4" s="1"/>
  <c r="R160" i="17"/>
  <c r="R52" i="16"/>
  <c r="R101" i="16"/>
  <c r="R164" i="4" s="1"/>
  <c r="R91" i="16"/>
  <c r="R62" i="4"/>
  <c r="R135" i="4" s="1"/>
  <c r="N146" i="23"/>
  <c r="Q47" i="7"/>
  <c r="D89" i="16"/>
  <c r="V79" i="16"/>
  <c r="V108" i="4" s="1"/>
  <c r="V109" i="4"/>
  <c r="G146" i="23"/>
  <c r="H178" i="19"/>
  <c r="O59" i="20"/>
  <c r="O114" i="4"/>
  <c r="O78" i="20"/>
  <c r="O169" i="4" s="1"/>
  <c r="T89" i="16"/>
  <c r="V101" i="16"/>
  <c r="V164" i="4" s="1"/>
  <c r="V91" i="16"/>
  <c r="V52" i="16"/>
  <c r="V62" i="4"/>
  <c r="V135" i="4" s="1"/>
  <c r="P102" i="16"/>
  <c r="P165" i="4" s="1"/>
  <c r="P79" i="16"/>
  <c r="P108" i="4" s="1"/>
  <c r="P110" i="4"/>
  <c r="G75" i="12"/>
  <c r="G105" i="4"/>
  <c r="G99" i="12"/>
  <c r="G160" i="4" s="1"/>
  <c r="R115" i="4"/>
  <c r="R79" i="20"/>
  <c r="R170" i="4" s="1"/>
  <c r="M100" i="16"/>
  <c r="M163" i="4" s="1"/>
  <c r="M61" i="4"/>
  <c r="U59" i="20"/>
  <c r="U115" i="4"/>
  <c r="U79" i="20"/>
  <c r="U170" i="4" s="1"/>
  <c r="D117" i="11"/>
  <c r="J160" i="17"/>
  <c r="W75" i="12"/>
  <c r="W105" i="4"/>
  <c r="W99" i="12"/>
  <c r="W160" i="4" s="1"/>
  <c r="U160" i="18"/>
  <c r="F146" i="23"/>
  <c r="V160" i="19"/>
  <c r="V59" i="20"/>
  <c r="V114" i="4"/>
  <c r="V78" i="20"/>
  <c r="V169" i="4" s="1"/>
  <c r="L89" i="16"/>
  <c r="P160" i="18"/>
  <c r="P178" i="19"/>
  <c r="B59" i="20"/>
  <c r="K59" i="20"/>
  <c r="K114" i="4"/>
  <c r="K78" i="20"/>
  <c r="K169" i="4" s="1"/>
  <c r="X102" i="16"/>
  <c r="X165" i="4" s="1"/>
  <c r="X79" i="16"/>
  <c r="X108" i="4" s="1"/>
  <c r="X110" i="4"/>
  <c r="U100" i="16"/>
  <c r="U163" i="4" s="1"/>
  <c r="U61" i="4"/>
  <c r="G171" i="15"/>
  <c r="I59" i="20"/>
  <c r="I115" i="4"/>
  <c r="I79" i="20"/>
  <c r="I170" i="4" s="1"/>
  <c r="R165" i="23"/>
  <c r="O75" i="12"/>
  <c r="O105" i="4"/>
  <c r="O99" i="12"/>
  <c r="O160" i="4" s="1"/>
  <c r="U165" i="23"/>
  <c r="K100" i="16"/>
  <c r="K163" i="4" s="1"/>
  <c r="K61" i="4"/>
  <c r="W171" i="15"/>
  <c r="Q160" i="18"/>
  <c r="Y165" i="23"/>
  <c r="C75" i="12"/>
  <c r="C105" i="4"/>
  <c r="C99" i="12"/>
  <c r="C160" i="4" s="1"/>
  <c r="H61" i="4"/>
  <c r="G110" i="4"/>
  <c r="G102" i="16"/>
  <c r="G165" i="4" s="1"/>
  <c r="K75" i="12"/>
  <c r="K105" i="4"/>
  <c r="K99" i="12"/>
  <c r="K160" i="4" s="1"/>
  <c r="F101" i="16"/>
  <c r="F164" i="4" s="1"/>
  <c r="F91" i="16"/>
  <c r="F52" i="16"/>
  <c r="F62" i="4"/>
  <c r="F135" i="4" s="1"/>
  <c r="V146" i="23"/>
  <c r="H112" i="4" l="1"/>
  <c r="H76" i="20"/>
  <c r="H167" i="4" s="1"/>
  <c r="P112" i="4"/>
  <c r="P76" i="20"/>
  <c r="P167" i="4" s="1"/>
  <c r="D112" i="4"/>
  <c r="D76" i="20"/>
  <c r="D167" i="4" s="1"/>
  <c r="T100" i="16"/>
  <c r="T163" i="4" s="1"/>
  <c r="H100" i="16"/>
  <c r="H163" i="4" s="1"/>
  <c r="R98" i="4"/>
  <c r="H102" i="4"/>
  <c r="H96" i="12"/>
  <c r="H157" i="4" s="1"/>
  <c r="M102" i="4"/>
  <c r="M96" i="12"/>
  <c r="M157" i="4" s="1"/>
  <c r="T96" i="12"/>
  <c r="T157" i="4" s="1"/>
  <c r="P96" i="12"/>
  <c r="P157" i="4" s="1"/>
  <c r="I96" i="12"/>
  <c r="I157" i="4" s="1"/>
  <c r="U96" i="12"/>
  <c r="U157" i="4" s="1"/>
  <c r="E102" i="4"/>
  <c r="E96" i="12"/>
  <c r="E157" i="4" s="1"/>
  <c r="V47" i="7"/>
  <c r="F41" i="5"/>
  <c r="W42" i="5"/>
  <c r="W43" i="5"/>
  <c r="W44" i="5"/>
  <c r="W45" i="5"/>
  <c r="W46" i="5"/>
  <c r="W47" i="5"/>
  <c r="U42" i="5"/>
  <c r="U43" i="5"/>
  <c r="U44" i="5"/>
  <c r="U45" i="5"/>
  <c r="U46" i="5"/>
  <c r="U47" i="5"/>
  <c r="K41" i="5"/>
  <c r="R41" i="5"/>
  <c r="L42" i="5"/>
  <c r="L43" i="5"/>
  <c r="L44" i="5"/>
  <c r="L45" i="5"/>
  <c r="L46" i="5"/>
  <c r="L47" i="5"/>
  <c r="V44" i="5"/>
  <c r="V45" i="5"/>
  <c r="V46" i="5"/>
  <c r="V47" i="5"/>
  <c r="V42" i="5"/>
  <c r="V43" i="5"/>
  <c r="O41" i="5"/>
  <c r="T47" i="5"/>
  <c r="T42" i="5"/>
  <c r="T43" i="5"/>
  <c r="T44" i="5"/>
  <c r="T45" i="5"/>
  <c r="T46" i="5"/>
  <c r="T48" i="5"/>
  <c r="D41" i="5"/>
  <c r="V48" i="5"/>
  <c r="Y43" i="5"/>
  <c r="Y44" i="5"/>
  <c r="Y45" i="5"/>
  <c r="Y46" i="5"/>
  <c r="Y47" i="5"/>
  <c r="Y42" i="5"/>
  <c r="Y41" i="5" s="1"/>
  <c r="P47" i="5"/>
  <c r="P43" i="5"/>
  <c r="P44" i="5"/>
  <c r="P45" i="5"/>
  <c r="P46" i="5"/>
  <c r="P42" i="5"/>
  <c r="L48" i="5"/>
  <c r="M41" i="5"/>
  <c r="S45" i="5"/>
  <c r="S46" i="5"/>
  <c r="S47" i="5"/>
  <c r="S42" i="5"/>
  <c r="S43" i="5"/>
  <c r="S44" i="5"/>
  <c r="J41" i="5"/>
  <c r="Q45" i="5"/>
  <c r="Q44" i="5"/>
  <c r="Q46" i="5"/>
  <c r="Q47" i="5"/>
  <c r="Q42" i="5"/>
  <c r="Q43" i="5"/>
  <c r="X41" i="5"/>
  <c r="N44" i="5"/>
  <c r="N45" i="5"/>
  <c r="N46" i="5"/>
  <c r="N47" i="5"/>
  <c r="N42" i="5"/>
  <c r="N43" i="5"/>
  <c r="S48" i="5"/>
  <c r="Y48" i="5"/>
  <c r="Q48" i="5"/>
  <c r="U134" i="4"/>
  <c r="U51" i="4"/>
  <c r="N112" i="4"/>
  <c r="N76" i="20"/>
  <c r="N167" i="4" s="1"/>
  <c r="L134" i="4"/>
  <c r="L51" i="4"/>
  <c r="E112" i="4"/>
  <c r="E76" i="20"/>
  <c r="E167" i="4" s="1"/>
  <c r="Q134" i="4"/>
  <c r="Q51" i="4"/>
  <c r="T99" i="4"/>
  <c r="T98" i="4" s="1"/>
  <c r="T65" i="8"/>
  <c r="W112" i="4"/>
  <c r="W76" i="20"/>
  <c r="N100" i="16"/>
  <c r="N163" i="4" s="1"/>
  <c r="N61" i="4"/>
  <c r="S73" i="12"/>
  <c r="S104" i="4"/>
  <c r="S98" i="12"/>
  <c r="S159" i="4" s="1"/>
  <c r="M112" i="4"/>
  <c r="M98" i="4" s="1"/>
  <c r="M76" i="20"/>
  <c r="M167" i="4" s="1"/>
  <c r="S134" i="4"/>
  <c r="S51" i="4"/>
  <c r="N89" i="16"/>
  <c r="O73" i="12"/>
  <c r="O104" i="4"/>
  <c r="O98" i="12"/>
  <c r="O159" i="4" s="1"/>
  <c r="F89" i="16"/>
  <c r="H134" i="4"/>
  <c r="H51" i="4"/>
  <c r="K112" i="4"/>
  <c r="K76" i="20"/>
  <c r="Y112" i="4"/>
  <c r="Y98" i="4" s="1"/>
  <c r="Y76" i="20"/>
  <c r="S112" i="4"/>
  <c r="S76" i="20"/>
  <c r="S167" i="4" s="1"/>
  <c r="G112" i="4"/>
  <c r="G76" i="20"/>
  <c r="G167" i="4" s="1"/>
  <c r="J89" i="16"/>
  <c r="W134" i="4"/>
  <c r="W51" i="4"/>
  <c r="G134" i="4"/>
  <c r="G51" i="4"/>
  <c r="F100" i="16"/>
  <c r="F163" i="4" s="1"/>
  <c r="F61" i="4"/>
  <c r="U112" i="4"/>
  <c r="U98" i="4" s="1"/>
  <c r="U76" i="20"/>
  <c r="U167" i="4" s="1"/>
  <c r="O112" i="4"/>
  <c r="O76" i="20"/>
  <c r="O167" i="4" s="1"/>
  <c r="D99" i="4"/>
  <c r="D65" i="8"/>
  <c r="D154" i="4" s="1"/>
  <c r="W100" i="16"/>
  <c r="W163" i="4" s="1"/>
  <c r="C134" i="4"/>
  <c r="C51" i="4"/>
  <c r="G100" i="16"/>
  <c r="T134" i="4"/>
  <c r="T51" i="4"/>
  <c r="K134" i="4"/>
  <c r="K51" i="4"/>
  <c r="W73" i="12"/>
  <c r="W104" i="4"/>
  <c r="W98" i="12"/>
  <c r="W159" i="4" s="1"/>
  <c r="V100" i="16"/>
  <c r="V163" i="4" s="1"/>
  <c r="V61" i="4"/>
  <c r="R89" i="16"/>
  <c r="D134" i="4"/>
  <c r="D51" i="4"/>
  <c r="F112" i="4"/>
  <c r="F98" i="4" s="1"/>
  <c r="F76" i="20"/>
  <c r="B89" i="16"/>
  <c r="P134" i="4"/>
  <c r="P51" i="4"/>
  <c r="J100" i="16"/>
  <c r="J163" i="4" s="1"/>
  <c r="J61" i="4"/>
  <c r="H99" i="4"/>
  <c r="H98" i="4" s="1"/>
  <c r="H65" i="8"/>
  <c r="H154" i="4" s="1"/>
  <c r="O134" i="4"/>
  <c r="O51" i="4"/>
  <c r="X99" i="4"/>
  <c r="X98" i="4" s="1"/>
  <c r="X65" i="8"/>
  <c r="G73" i="12"/>
  <c r="G104" i="4"/>
  <c r="G98" i="12"/>
  <c r="G159" i="4" s="1"/>
  <c r="I112" i="4"/>
  <c r="I98" i="4" s="1"/>
  <c r="I76" i="20"/>
  <c r="I167" i="4" s="1"/>
  <c r="B112" i="4"/>
  <c r="B98" i="4" s="1"/>
  <c r="B76" i="20"/>
  <c r="B167" i="4" s="1"/>
  <c r="M134" i="4"/>
  <c r="M51" i="4"/>
  <c r="V89" i="16"/>
  <c r="P100" i="16"/>
  <c r="P163" i="4" s="1"/>
  <c r="Y134" i="4"/>
  <c r="Y51" i="4"/>
  <c r="O100" i="16"/>
  <c r="O163" i="4" s="1"/>
  <c r="R100" i="16"/>
  <c r="R163" i="4" s="1"/>
  <c r="R61" i="4"/>
  <c r="B100" i="16"/>
  <c r="B163" i="4" s="1"/>
  <c r="B61" i="4"/>
  <c r="C112" i="4"/>
  <c r="C76" i="20"/>
  <c r="C167" i="4" s="1"/>
  <c r="N98" i="4"/>
  <c r="X134" i="4"/>
  <c r="X51" i="4"/>
  <c r="P99" i="4"/>
  <c r="P98" i="4" s="1"/>
  <c r="P65" i="8"/>
  <c r="P154" i="4" s="1"/>
  <c r="L99" i="4"/>
  <c r="L98" i="4" s="1"/>
  <c r="L65" i="8"/>
  <c r="L154" i="4" s="1"/>
  <c r="K73" i="12"/>
  <c r="K104" i="4"/>
  <c r="K98" i="12"/>
  <c r="K159" i="4" s="1"/>
  <c r="C73" i="12"/>
  <c r="C104" i="4"/>
  <c r="C98" i="12"/>
  <c r="C159" i="4" s="1"/>
  <c r="V112" i="4"/>
  <c r="V98" i="4" s="1"/>
  <c r="V76" i="20"/>
  <c r="V167" i="4" s="1"/>
  <c r="E134" i="4"/>
  <c r="E51" i="4"/>
  <c r="X100" i="16"/>
  <c r="X163" i="4" s="1"/>
  <c r="Q112" i="4"/>
  <c r="Q98" i="4" s="1"/>
  <c r="Q76" i="20"/>
  <c r="Q167" i="4" s="1"/>
  <c r="I134" i="4"/>
  <c r="I51" i="4"/>
  <c r="D98" i="4" l="1"/>
  <c r="E98" i="4"/>
  <c r="N41" i="5"/>
  <c r="S41" i="5"/>
  <c r="T41" i="5"/>
  <c r="L41" i="5"/>
  <c r="V41" i="5"/>
  <c r="W41" i="5"/>
  <c r="Q41" i="5"/>
  <c r="U41" i="5"/>
  <c r="P41" i="5"/>
  <c r="E153" i="4"/>
  <c r="B134" i="4"/>
  <c r="B51" i="4"/>
  <c r="Y153" i="4"/>
  <c r="X154" i="4"/>
  <c r="J134" i="4"/>
  <c r="J51" i="4"/>
  <c r="V134" i="4"/>
  <c r="V51" i="4"/>
  <c r="S102" i="4"/>
  <c r="S98" i="4" s="1"/>
  <c r="S153" i="4" s="1"/>
  <c r="S96" i="12"/>
  <c r="S157" i="4" s="1"/>
  <c r="Q153" i="4"/>
  <c r="D153" i="4"/>
  <c r="F167" i="4"/>
  <c r="K102" i="4"/>
  <c r="K98" i="4" s="1"/>
  <c r="K153" i="4" s="1"/>
  <c r="K96" i="12"/>
  <c r="K157" i="4" s="1"/>
  <c r="T153" i="4"/>
  <c r="F134" i="4"/>
  <c r="F51" i="4"/>
  <c r="Y167" i="4"/>
  <c r="N134" i="4"/>
  <c r="N51" i="4"/>
  <c r="I153" i="4"/>
  <c r="X153" i="4"/>
  <c r="M153" i="4"/>
  <c r="P153" i="4"/>
  <c r="U153" i="4"/>
  <c r="R134" i="4"/>
  <c r="R51" i="4"/>
  <c r="G163" i="4"/>
  <c r="K167" i="4"/>
  <c r="O102" i="4"/>
  <c r="O98" i="4" s="1"/>
  <c r="O153" i="4" s="1"/>
  <c r="O96" i="12"/>
  <c r="O157" i="4" s="1"/>
  <c r="W167" i="4"/>
  <c r="G102" i="4"/>
  <c r="G98" i="4" s="1"/>
  <c r="G96" i="12"/>
  <c r="G157" i="4" s="1"/>
  <c r="L153" i="4"/>
  <c r="C102" i="4"/>
  <c r="C98" i="4" s="1"/>
  <c r="C153" i="4" s="1"/>
  <c r="C96" i="12"/>
  <c r="C157" i="4" s="1"/>
  <c r="W102" i="4"/>
  <c r="W98" i="4" s="1"/>
  <c r="W153" i="4" s="1"/>
  <c r="W96" i="12"/>
  <c r="W157" i="4" s="1"/>
  <c r="G153" i="4"/>
  <c r="H153" i="4"/>
  <c r="T154" i="4"/>
  <c r="V153" i="4" l="1"/>
  <c r="R153" i="4"/>
  <c r="B153" i="4"/>
  <c r="J153" i="4"/>
  <c r="F153" i="4"/>
  <c r="N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<sst xmlns="http://schemas.openxmlformats.org/spreadsheetml/2006/main" count="8364" uniqueCount="3249">
  <si>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</si>
  <si>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</si>
  <si>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</si>
  <si>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</si>
  <si>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</si>
  <si>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</si>
  <si>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</si>
  <si>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</si>
  <si>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</si>
  <si>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</si>
  <si>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</si>
  <si>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</si>
  <si>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</si>
  <si>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</si>
  <si>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</si>
  <si>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</si>
  <si>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</si>
  <si>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</si>
  <si>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</si>
  <si>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</si>
  <si>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</si>
  <si>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</si>
  <si>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</si>
  <si>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</si>
  <si>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</si>
  <si>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</si>
  <si>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</si>
  <si>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</si>
  <si>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</si>
  <si>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</si>
  <si>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</si>
  <si>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</si>
  <si>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</si>
  <si>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</si>
  <si>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</si>
  <si>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</si>
  <si>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</si>
  <si>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</si>
  <si>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</si>
  <si>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</si>
  <si>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</si>
  <si>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</si>
  <si>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</si>
  <si>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</si>
  <si>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</si>
  <si>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</si>
  <si>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</si>
  <si>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</si>
  <si>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</si>
  <si>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</si>
  <si>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</si>
  <si>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</si>
  <si>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</si>
  <si>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</si>
  <si>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</si>
  <si>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</si>
  <si>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</si>
  <si>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</si>
  <si>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</si>
  <si>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</si>
  <si>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</si>
  <si>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</si>
  <si>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</si>
  <si>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</si>
  <si>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</si>
  <si>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</si>
  <si>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</si>
  <si>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</si>
  <si>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</si>
  <si>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</si>
  <si>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</si>
  <si>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</si>
  <si>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</si>
  <si>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</si>
  <si>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</si>
  <si>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</si>
  <si>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</si>
  <si>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</si>
  <si>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</si>
  <si>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</si>
  <si>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</si>
  <si>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</si>
  <si>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</si>
  <si>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</si>
  <si>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</si>
  <si>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</si>
  <si>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</si>
  <si>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</si>
  <si>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</si>
  <si>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</si>
  <si>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</si>
  <si>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</si>
  <si>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</si>
  <si>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</si>
  <si>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</si>
  <si>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</si>
  <si>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</si>
  <si>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</si>
  <si>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</si>
  <si>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</si>
  <si>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</si>
  <si>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</si>
  <si>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</si>
  <si>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</si>
  <si>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</si>
  <si>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</si>
  <si>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</si>
  <si>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</si>
  <si>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</si>
  <si>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</si>
  <si>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</si>
  <si>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PROCESS_EMI.ktCO2.EU27.NSI.TOTAL</t>
  </si>
  <si>
    <t>Market shares of CO2 emissions (%)</t>
  </si>
  <si>
    <t>VA.Meuro2023.EU27.ISI.BF_BOF</t>
  </si>
  <si>
    <t>VA.Meuro2023.EU27.ISI.EAF</t>
  </si>
  <si>
    <t>Physical output (kt steel)</t>
  </si>
  <si>
    <t>OUTPUT.kt.EU27.ISI.BF_BOF</t>
  </si>
  <si>
    <t>OUTPUT.kt.EU27.ISI.EAF</t>
  </si>
  <si>
    <t>Installed capacity (kt steel production)</t>
  </si>
  <si>
    <t>CAP.kt.EU27.ISI.BF_BOF</t>
  </si>
  <si>
    <t>CAP.kt.EU27.ISI.EAF</t>
  </si>
  <si>
    <t>Capacity investment (kt steel production)</t>
  </si>
  <si>
    <t>NEWCAP.kt.EU27.ISI.BF_BOF</t>
  </si>
  <si>
    <t>NEWCAP.kt.EU27.ISI.EAF</t>
  </si>
  <si>
    <t>Decommissioned capacity (kt steel production)</t>
  </si>
  <si>
    <t>Idle capacity (kt steel production)</t>
  </si>
  <si>
    <t>FEC.ktoe.EU27.ISI.TOTAL.TOTAL.TOTAL.TOTAL</t>
  </si>
  <si>
    <t>FEC.ktoe.EU27.ISI.TOTAL.TOTAL.TOTAL.NONCOKE_SOLIDS</t>
  </si>
  <si>
    <t>FEC.ktoe.EU27.ISI.TOTAL.TOTAL.TOTAL.COKE</t>
  </si>
  <si>
    <t>FEC.ktoe.EU27.ISI.TOTAL.TOTAL.TOTAL.RFG</t>
  </si>
  <si>
    <t>FEC.ktoe.EU27.ISI.TOTAL.TOTAL.TOTAL.LPG</t>
  </si>
  <si>
    <t>FEC.ktoe.EU27.ISI.TOTAL.TOTAL.TOTAL.DIESEL</t>
  </si>
  <si>
    <t>FEC.ktoe.EU27.ISI.TOTAL.TOTAL.TOTAL.RFO</t>
  </si>
  <si>
    <t>FEC.ktoe.EU27.ISI.TOTAL.TOTAL.TOTAL.OTHER</t>
  </si>
  <si>
    <t>FEC.ktoe.EU27.ISI.TOTAL.TOTAL.TOTAL.NG</t>
  </si>
  <si>
    <t>FEC.ktoe.EU27.ISI.TOTAL.TOTAL.TOTAL.DERIVED</t>
  </si>
  <si>
    <t>FEC.ktoe.EU27.ISI.TOTAL.TOTAL.TOTAL.BIOMASS_WASTE</t>
  </si>
  <si>
    <t>FEC.ktoe.EU27.ISI.TOTAL.TOTAL.TOTAL.BIOGAS</t>
  </si>
  <si>
    <t>FEC.ktoe.EU27.ISI.TOTAL.TOTAL.TOTAL.LIQBIO</t>
  </si>
  <si>
    <t>FEC.ktoe.EU27.ISI.TOTAL.TOTAL.TOTAL.SOLAR</t>
  </si>
  <si>
    <t>FEC.ktoe.EU27.ISI.TOTAL.TOTAL.TOTAL.GEO</t>
  </si>
  <si>
    <t>FEC.ktoe.EU27.ISI.TOTAL.TOTAL.TOTAL.AMBIENT</t>
  </si>
  <si>
    <t>FEC.ktoe.EU27.ISI.TOTAL.TOTAL.TOTAL.STEAM_DISTR</t>
  </si>
  <si>
    <t>FEC.ktoe.EU27.ISI.TOTAL.TOTAL.TOTAL.ELEC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</si>
  <si>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</si>
  <si>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</si>
  <si>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</si>
  <si>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</si>
  <si>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</si>
  <si>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</si>
  <si>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</si>
  <si>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</si>
  <si>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</si>
  <si>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FEC.ktoe.EU27.ISI.BF_BOF.TOTAL.TOTAL.TOTAL</t>
  </si>
  <si>
    <t>FEC.ktoe.EU27.ISI.BF_BOF.LIGHT.GENERIC.ELEC</t>
  </si>
  <si>
    <t>FEC.ktoe.EU27.ISI.BF_BOF.AIRCOMP.GENERIC.ELEC</t>
  </si>
  <si>
    <t>FEC.ktoe.EU27.ISI.BF_BOF.MOTOR.GENERIC.ELEC</t>
  </si>
  <si>
    <t>FEC.ktoe.EU27.ISI.BF_BOF.FANS.GENERIC.ELEC</t>
  </si>
  <si>
    <t>FEC.ktoe.EU27.ISI.BF_BOF.LOW_ENTH.TOTAL.TOTAL</t>
  </si>
  <si>
    <t>Diesel oil and liquid biofuels</t>
  </si>
  <si>
    <t>FEC.ktoe.EU27.ISI.BF_BOF.LOW_ENTH.THERM.DIESEL_LIQBIO</t>
  </si>
  <si>
    <t>FEC.ktoe.EU27.ISI.BF_BOF.LOW_ENTH.THERM.NG_BIOGAS</t>
  </si>
  <si>
    <t>FEC.ktoe.EU27.ISI.BF_BOF.LOW_ENTH.THERM.SOLAR_GEO</t>
  </si>
  <si>
    <t>FEC.ktoe.EU27.ISI.BF_BOF.LOW_ENTH.HP.AMBIENT</t>
  </si>
  <si>
    <t>FEC.ktoe.EU27.ISI.BF_BOF.LOW_ENTH.THERM.ELEC</t>
  </si>
  <si>
    <t>Steel: Sinter/Pellet-making</t>
  </si>
  <si>
    <t>FEC.ktoe.EU27.ISI.BF_BOF.SINTERING.TOTAL.TOTAL</t>
  </si>
  <si>
    <t>FEC.ktoe.EU27.ISI.BF_BOF.SINTERING.THERM.NONCOKE_SOLIDS</t>
  </si>
  <si>
    <t>FEC.ktoe.EU27.ISI.BF_BOF.SINTERING.THERM.RFO</t>
  </si>
  <si>
    <t>FEC.ktoe.EU27.ISI.BF_BOF.SINTERING.THERM.NG_BIOGAS</t>
  </si>
  <si>
    <t>FEC.ktoe.EU27.ISI.BF_BOF.SINTERING.THERM.DERIVED</t>
  </si>
  <si>
    <t>FEC.ktoe.EU27.ISI.BF_BOF.SINTERING.THERM.ELEC</t>
  </si>
  <si>
    <t>Steel: Blast /Basic oxygen furnace</t>
  </si>
  <si>
    <t>FEC.ktoe.EU27.ISI.BF_BOF.BLAST_FURNACE.TOTAL.TOTAL</t>
  </si>
  <si>
    <t>FEC.ktoe.EU27.ISI.BF_BOF.BLAST_FURNACE.THERM.NONCOKE_SOLIDS</t>
  </si>
  <si>
    <t>FEC.ktoe.EU27.ISI.BF_BOF.BLAST_FURNACE.THERM.COKE</t>
  </si>
  <si>
    <t>FEC.ktoe.EU27.ISI.BF_BOF.BLAST_FURNACE.THERM.RFO</t>
  </si>
  <si>
    <t>FEC.ktoe.EU27.ISI.BF_BOF.BLAST_FURNACE.THERM.NG_BIOGAS</t>
  </si>
  <si>
    <t>FEC.ktoe.EU27.ISI.BF_BOF.BLAST_FURNACE.THERM.DERIVED</t>
  </si>
  <si>
    <t>Steel: Furnaces, refining and rolling</t>
  </si>
  <si>
    <t>FEC.ktoe.EU27.ISI.BF_BOF.REFINING.TOTAL.TOTAL</t>
  </si>
  <si>
    <t>Steel: Furnaces, refining and rolling - Thermal</t>
  </si>
  <si>
    <t>FEC.ktoe.EU27.ISI.BF_BOF.REFINING.THERM.TOTAL</t>
  </si>
  <si>
    <t>FEC.ktoe.EU27.ISI.BF_BOF.REFINING.THERM.LPG</t>
  </si>
  <si>
    <t>FEC.ktoe.EU27.ISI.BF_BOF.REFINING.THERM.DIESEL_LIQBIO</t>
  </si>
  <si>
    <t>FEC.ktoe.EU27.ISI.BF_BOF.REFINING.THERM.RFO</t>
  </si>
  <si>
    <t>FEC.ktoe.EU27.ISI.BF_BOF.REFINING.THERM.NG_BIOGAS</t>
  </si>
  <si>
    <t>Steel: Furnaces, refining and rolling - Electric</t>
  </si>
  <si>
    <t>FEC.ktoe.EU27.ISI.BF_BOF.REFINING.ELEC.ELEC</t>
  </si>
  <si>
    <t>Steel: Product finishing</t>
  </si>
  <si>
    <t>Steel: Product finishing - Thermal</t>
  </si>
  <si>
    <t>FEC.ktoe.EU27.ISI.BF_BOF.FINISHING.THERM.TOTAL</t>
  </si>
  <si>
    <t>FEC.ktoe.EU27.ISI.BF_BOF.FINISHING.THERM.LPG</t>
  </si>
  <si>
    <t>FEC.ktoe.EU27.ISI.BF_BOF.FINISHING.THERM.DIESEL_LIQBIO</t>
  </si>
  <si>
    <t>FEC.ktoe.EU27.ISI.BF_BOF.FINISHING.THERM.NG_BIOGAS</t>
  </si>
  <si>
    <t>Steel: Product finishing - Steam</t>
  </si>
  <si>
    <t>FEC.ktoe.EU27.ISI.BF_BOF.FINISHING_STEAM.TOTAL.TOTAL</t>
  </si>
  <si>
    <t>FEC.ktoe.EU27.ISI.BF_BOF.FINISHING_STEAM.STEAM.NONCOKE_SOLIDS</t>
  </si>
  <si>
    <t>FEC.ktoe.EU27.ISI.BF_BOF.FINISHING_STEAM.STEAM.RFG</t>
  </si>
  <si>
    <t>FEC.ktoe.EU27.ISI.BF_BOF.FINISHING_STEAM.STEAM.LPG</t>
  </si>
  <si>
    <t>FEC.ktoe.EU27.ISI.BF_BOF.FINISHING_STEAM.STEAM.DIESEL_LIQBIO</t>
  </si>
  <si>
    <t>FEC.ktoe.EU27.ISI.BF_BOF.FINISHING_STEAM.STEAM.RFO</t>
  </si>
  <si>
    <t>FEC.ktoe.EU27.ISI.BF_BOF.FINISHING_STEAM.STEAM.OTHER</t>
  </si>
  <si>
    <t>FEC.ktoe.EU27.ISI.BF_BOF.FINISHING_STEAM.STEAM.NG_BIOGAS</t>
  </si>
  <si>
    <t>FEC.ktoe.EU27.ISI.BF_BOF.FINISHING_STEAM.STEAM.DERIVED</t>
  </si>
  <si>
    <t>FEC.ktoe.EU27.ISI.BF_BOF.FINISHING_STEAM.STEAM.BIOMASS_WASTE</t>
  </si>
  <si>
    <t>FEC.ktoe.EU27.ISI.BF_BOF.FINISHING_STEAM.STEAM.STEAM_DISTR</t>
  </si>
  <si>
    <t>Steel: Product finishing - Electric</t>
  </si>
  <si>
    <t>FEC.ktoe.EU27.ISI.BF_BOF.FINISHING.ELEC.ELEC</t>
  </si>
  <si>
    <t>FEC.ktoe.EU27.ISI.EAF.TOTAL.TOTAL.TOTAL</t>
  </si>
  <si>
    <t>FEC.ktoe.EU27.ISI.EAF.LIGHT.GENERIC.ELEC</t>
  </si>
  <si>
    <t>FEC.ktoe.EU27.ISI.EAF.AIRCOMP.GENERIC.ELEC</t>
  </si>
  <si>
    <t>FEC.ktoe.EU27.ISI.EAF.MOTOR.GENERIC.ELEC</t>
  </si>
  <si>
    <t>FEC.ktoe.EU27.ISI.EAF.FANS.GENERIC.ELEC</t>
  </si>
  <si>
    <t>FEC.ktoe.EU27.ISI.EAF.LOW_ENTH.TOTAL.TOTAL</t>
  </si>
  <si>
    <t>FEC.ktoe.EU27.ISI.EAF.LOW_ENTH.THERM.DIESEL_LIQBIO</t>
  </si>
  <si>
    <t>FEC.ktoe.EU27.ISI.EAF.LOW_ENTH.THERM.NG_BIOGAS</t>
  </si>
  <si>
    <t>FEC.ktoe.EU27.ISI.EAF.LOW_ENTH.THERM.SOLAR_GEO</t>
  </si>
  <si>
    <t>FEC.ktoe.EU27.ISI.EAF.LOW_ENTH.HP.AMBIENT</t>
  </si>
  <si>
    <t>FEC.ktoe.EU27.ISI.EAF.LOW_ENTH.THERM.ELEC</t>
  </si>
  <si>
    <t>Steel: Smelters</t>
  </si>
  <si>
    <t>FEC.ktoe.EU27.ISI.EAF.SMELTING.TOTAL.TOTAL</t>
  </si>
  <si>
    <t>FEC.ktoe.EU27.ISI.EAF.SMELTING.THERM.NONCOKE_SOLIDS</t>
  </si>
  <si>
    <t>FEC.ktoe.EU27.ISI.EAF.SMELTING.THERM.RFO</t>
  </si>
  <si>
    <t>FEC.ktoe.EU27.ISI.EAF.SMELTING.THERM.NG_BIOGAS</t>
  </si>
  <si>
    <t>FEC.ktoe.EU27.ISI.EAF.SMELTING.THERM.DERIVED</t>
  </si>
  <si>
    <t>Steel: Electric arc</t>
  </si>
  <si>
    <t>FEC.ktoe.EU27.ISI.EAF.ARC_FURNACE.ELEC.ELEC</t>
  </si>
  <si>
    <t>FEC.ktoe.EU27.ISI.EAF.REFINING.TOTAL.TOTAL</t>
  </si>
  <si>
    <t>FEC.ktoe.EU27.ISI.EAF.REFINING.THERM.TOTAL</t>
  </si>
  <si>
    <t>FEC.ktoe.EU27.ISI.EAF.REFINING.THERM.LPG</t>
  </si>
  <si>
    <t>FEC.ktoe.EU27.ISI.EAF.REFINING.THERM.DIESEL_LIQBIO</t>
  </si>
  <si>
    <t>FEC.ktoe.EU27.ISI.EAF.REFINING.THERM.RFO</t>
  </si>
  <si>
    <t>FEC.ktoe.EU27.ISI.EAF.REFINING.THERM.NG_BIOGAS</t>
  </si>
  <si>
    <t>FEC.ktoe.EU27.ISI.EAF.REFINING.ELEC.ELEC</t>
  </si>
  <si>
    <t>FEC.ktoe.EU27.ISI.EAF.FINISHING.THERM.TOTAL</t>
  </si>
  <si>
    <t>FEC.ktoe.EU27.ISI.EAF.FINISHING.THERM.LPG</t>
  </si>
  <si>
    <t>FEC.ktoe.EU27.ISI.EAF.FINISHING.THERM.DIESEL_LIQBIO</t>
  </si>
  <si>
    <t>FEC.ktoe.EU27.ISI.EAF.FINISHING.THERM.NG_BIOGAS</t>
  </si>
  <si>
    <t>FEC.ktoe.EU27.ISI.EAF.FINISHING_STEAM.TOTAL.TOTAL</t>
  </si>
  <si>
    <t>FEC.ktoe.EU27.ISI.EAF.FINISHING_STEAM.STEAM.NONCOKE_SOLIDS</t>
  </si>
  <si>
    <t>FEC.ktoe.EU27.ISI.EAF.FINISHING_STEAM.STEAM.RFG</t>
  </si>
  <si>
    <t>FEC.ktoe.EU27.ISI.EAF.FINISHING_STEAM.STEAM.LPG</t>
  </si>
  <si>
    <t>FEC.ktoe.EU27.ISI.EAF.FINISHING_STEAM.STEAM.DIESEL_LIQBIO</t>
  </si>
  <si>
    <t>FEC.ktoe.EU27.ISI.EAF.FINISHING_STEAM.STEAM.RFO</t>
  </si>
  <si>
    <t>FEC.ktoe.EU27.ISI.EAF.FINISHING_STEAM.STEAM.OTHER</t>
  </si>
  <si>
    <t>FEC.ktoe.EU27.ISI.EAF.FINISHING_STEAM.STEAM.NG_BIOGAS</t>
  </si>
  <si>
    <t>FEC.ktoe.EU27.ISI.EAF.FINISHING_STEAM.STEAM.DERIVED</t>
  </si>
  <si>
    <t>FEC.ktoe.EU27.ISI.EAF.FINISHING_STEAM.STEAM.BIOMASS_WASTE</t>
  </si>
  <si>
    <t>FEC.ktoe.EU27.ISI.EAF.FINISHING_STEAM.STEAM.STEAM_DISTR</t>
  </si>
  <si>
    <t>FEC.ktoe.EU27.ISI.EAF.FINISHING.ELEC.ELEC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</si>
  <si>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</si>
  <si>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</si>
  <si>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</si>
  <si>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UED.ktoe.EU27.ISI.BF_BOF.TOTAL.TOTAL.TOTAL</t>
  </si>
  <si>
    <t>UED.ktoe.EU27.ISI.BF_BOF.LIGHT.GENERIC.ELEC</t>
  </si>
  <si>
    <t>UED.ktoe.EU27.ISI.BF_BOF.AIRCOMP.GENERIC.ELEC</t>
  </si>
  <si>
    <t>UED.ktoe.EU27.ISI.BF_BOF.MOTOR.GENERIC.ELEC</t>
  </si>
  <si>
    <t>UED.ktoe.EU27.ISI.BF_BOF.FANS.GENERIC.ELEC</t>
  </si>
  <si>
    <t>UED.ktoe.EU27.ISI.BF_BOF.LOW_ENTH.TOTAL.TOTAL</t>
  </si>
  <si>
    <t>UED.ktoe.EU27.ISI.BF_BOF.LOW_ENTH.THERM.DIESEL_LIQBIO</t>
  </si>
  <si>
    <t>UED.ktoe.EU27.ISI.BF_BOF.LOW_ENTH.THERM.NG_BIOGAS</t>
  </si>
  <si>
    <t>UED.ktoe.EU27.ISI.BF_BOF.LOW_ENTH.THERM.SOLAR_GEO</t>
  </si>
  <si>
    <t>UED.ktoe.EU27.ISI.BF_BOF.LOW_ENTH.HP.AMBIENT</t>
  </si>
  <si>
    <t>UED.ktoe.EU27.ISI.BF_BOF.LOW_ENTH.THERM.ELEC</t>
  </si>
  <si>
    <t>UED.ktoe.EU27.ISI.BF_BOF.SINTERING.TOTAL.TOTAL</t>
  </si>
  <si>
    <t>UED.ktoe.EU27.ISI.BF_BOF.SINTERING.THERM.NONCOKE_SOLIDS</t>
  </si>
  <si>
    <t>UED.ktoe.EU27.ISI.BF_BOF.SINTERING.THERM.RFO</t>
  </si>
  <si>
    <t>UED.ktoe.EU27.ISI.BF_BOF.SINTERING.THERM.NG_BIOGAS</t>
  </si>
  <si>
    <t>UED.ktoe.EU27.ISI.BF_BOF.SINTERING.THERM.DERIVED</t>
  </si>
  <si>
    <t>UED.ktoe.EU27.ISI.BF_BOF.SINTERING.THERM.ELEC</t>
  </si>
  <si>
    <t>UED.ktoe.EU27.ISI.BF_BOF.BLAST_FURNACE.TOTAL.TOTAL</t>
  </si>
  <si>
    <t>UED.ktoe.EU27.ISI.BF_BOF.BLAST_FURNACE.THERM.NONCOKE_SOLIDS</t>
  </si>
  <si>
    <t>UED.ktoe.EU27.ISI.BF_BOF.BLAST_FURNACE.THERM.COKE</t>
  </si>
  <si>
    <t>UED.ktoe.EU27.ISI.BF_BOF.BLAST_FURNACE.THERM.RFO</t>
  </si>
  <si>
    <t>UED.ktoe.EU27.ISI.BF_BOF.BLAST_FURNACE.THERM.NG_BIOGAS</t>
  </si>
  <si>
    <t>UED.ktoe.EU27.ISI.BF_BOF.BLAST_FURNACE.THERM.DERIVED</t>
  </si>
  <si>
    <t>UED.ktoe.EU27.ISI.BF_BOF.REFINING.TOTAL.TOTAL</t>
  </si>
  <si>
    <t>UED.ktoe.EU27.ISI.BF_BOF.REFINING.THERM.TOTAL</t>
  </si>
  <si>
    <t>UED.ktoe.EU27.ISI.BF_BOF.REFINING.THERM.LPG</t>
  </si>
  <si>
    <t>UED.ktoe.EU27.ISI.BF_BOF.REFINING.THERM.DIESEL_LIQBIO</t>
  </si>
  <si>
    <t>UED.ktoe.EU27.ISI.BF_BOF.REFINING.THERM.RFO</t>
  </si>
  <si>
    <t>UED.ktoe.EU27.ISI.BF_BOF.REFINING.THERM.NG_BIOGAS</t>
  </si>
  <si>
    <t>UED.ktoe.EU27.ISI.BF_BOF.REFINING.ELEC.ELEC</t>
  </si>
  <si>
    <t>UED.ktoe.EU27.ISI.BF_BOF.FINISHING.THERM.TOTAL</t>
  </si>
  <si>
    <t>UED.ktoe.EU27.ISI.BF_BOF.FINISHING.THERM.LPG</t>
  </si>
  <si>
    <t>UED.ktoe.EU27.ISI.BF_BOF.FINISHING.THERM.DIESEL_LIQBIO</t>
  </si>
  <si>
    <t>UED.ktoe.EU27.ISI.BF_BOF.FINISHING.THERM.NG_BIOGAS</t>
  </si>
  <si>
    <t>UED.ktoe.EU27.ISI.BF_BOF.FINISHING_STEAM.TOTAL.TOTAL</t>
  </si>
  <si>
    <t>UED.ktoe.EU27.ISI.BF_BOF.FINISHING_STEAM.STEAM.NONCOKE_SOLIDS</t>
  </si>
  <si>
    <t>UED.ktoe.EU27.ISI.BF_BOF.FINISHING_STEAM.STEAM.RFG</t>
  </si>
  <si>
    <t>UED.ktoe.EU27.ISI.BF_BOF.FINISHING_STEAM.STEAM.LPG</t>
  </si>
  <si>
    <t>UED.ktoe.EU27.ISI.BF_BOF.FINISHING_STEAM.STEAM.DIESEL_LIQBIO</t>
  </si>
  <si>
    <t>UED.ktoe.EU27.ISI.BF_BOF.FINISHING_STEAM.STEAM.RFO</t>
  </si>
  <si>
    <t>UED.ktoe.EU27.ISI.BF_BOF.FINISHING_STEAM.STEAM.OTHER</t>
  </si>
  <si>
    <t>UED.ktoe.EU27.ISI.BF_BOF.FINISHING_STEAM.STEAM.NG_BIOGAS</t>
  </si>
  <si>
    <t>UED.ktoe.EU27.ISI.BF_BOF.FINISHING_STEAM.STEAM.DERIVED</t>
  </si>
  <si>
    <t>UED.ktoe.EU27.ISI.BF_BOF.FINISHING_STEAM.STEAM.BIOMASS_WASTE</t>
  </si>
  <si>
    <t>UED.ktoe.EU27.ISI.BF_BOF.FINISHING_STEAM.STEAM.STEAM_DISTR</t>
  </si>
  <si>
    <t>UED.ktoe.EU27.ISI.BF_BOF.FINISHING.ELEC.ELEC</t>
  </si>
  <si>
    <t>UED.ktoe.EU27.ISI.EAF.TOTAL.TOTAL.TOTAL</t>
  </si>
  <si>
    <t>UED.ktoe.EU27.ISI.EAF.LIGHT.GENERIC.ELEC</t>
  </si>
  <si>
    <t>UED.ktoe.EU27.ISI.EAF.AIRCOMP.GENERIC.ELEC</t>
  </si>
  <si>
    <t>UED.ktoe.EU27.ISI.EAF.MOTOR.GENERIC.ELEC</t>
  </si>
  <si>
    <t>UED.ktoe.EU27.ISI.EAF.FANS.GENERIC.ELEC</t>
  </si>
  <si>
    <t>UED.ktoe.EU27.ISI.EAF.LOW_ENTH.TOTAL.TOTAL</t>
  </si>
  <si>
    <t>UED.ktoe.EU27.ISI.EAF.LOW_ENTH.THERM.DIESEL_LIQBIO</t>
  </si>
  <si>
    <t>UED.ktoe.EU27.ISI.EAF.LOW_ENTH.THERM.NG_BIOGAS</t>
  </si>
  <si>
    <t>UED.ktoe.EU27.ISI.EAF.LOW_ENTH.THERM.SOLAR_GEO</t>
  </si>
  <si>
    <t>UED.ktoe.EU27.ISI.EAF.LOW_ENTH.HP.AMBIENT</t>
  </si>
  <si>
    <t>UED.ktoe.EU27.ISI.EAF.LOW_ENTH.THERM.ELEC</t>
  </si>
  <si>
    <t>UED.ktoe.EU27.ISI.EAF.SMELTING.TOTAL.TOTAL</t>
  </si>
  <si>
    <t>UED.ktoe.EU27.ISI.EAF.SMELTING.THERM.NONCOKE_SOLIDS</t>
  </si>
  <si>
    <t>UED.ktoe.EU27.ISI.EAF.SMELTING.THERM.RFO</t>
  </si>
  <si>
    <t>UED.ktoe.EU27.ISI.EAF.SMELTING.THERM.NG_BIOGAS</t>
  </si>
  <si>
    <t>UED.ktoe.EU27.ISI.EAF.SMELTING.THERM.DERIVED</t>
  </si>
  <si>
    <t>UED.ktoe.EU27.ISI.EAF.ARC_FURNACE.ELEC.ELEC</t>
  </si>
  <si>
    <t>UED.ktoe.EU27.ISI.EAF.REFINING.TOTAL.TOTAL</t>
  </si>
  <si>
    <t>UED.ktoe.EU27.ISI.EAF.REFINING.THERM.TOTAL</t>
  </si>
  <si>
    <t>UED.ktoe.EU27.ISI.EAF.REFINING.THERM.LPG</t>
  </si>
  <si>
    <t>UED.ktoe.EU27.ISI.EAF.REFINING.THERM.DIESEL_LIQBIO</t>
  </si>
  <si>
    <t>UED.ktoe.EU27.ISI.EAF.REFINING.THERM.RFO</t>
  </si>
  <si>
    <t>UED.ktoe.EU27.ISI.EAF.REFINING.THERM.NG_BIOGAS</t>
  </si>
  <si>
    <t>UED.ktoe.EU27.ISI.EAF.REFINING.ELEC.ELEC</t>
  </si>
  <si>
    <t>UED.ktoe.EU27.ISI.EAF.FINISHING.THERM.TOTAL</t>
  </si>
  <si>
    <t>UED.ktoe.EU27.ISI.EAF.FINISHING.THERM.LPG</t>
  </si>
  <si>
    <t>UED.ktoe.EU27.ISI.EAF.FINISHING.THERM.DIESEL_LIQBIO</t>
  </si>
  <si>
    <t>UED.ktoe.EU27.ISI.EAF.FINISHING.THERM.NG_BIOGAS</t>
  </si>
  <si>
    <t>UED.ktoe.EU27.ISI.EAF.FINISHING_STEAM.TOTAL.TOTAL</t>
  </si>
  <si>
    <t>UED.ktoe.EU27.ISI.EAF.FINISHING_STEAM.STEAM.NONCOKE_SOLIDS</t>
  </si>
  <si>
    <t>UED.ktoe.EU27.ISI.EAF.FINISHING_STEAM.STEAM.RFG</t>
  </si>
  <si>
    <t>UED.ktoe.EU27.ISI.EAF.FINISHING_STEAM.STEAM.LPG</t>
  </si>
  <si>
    <t>UED.ktoe.EU27.ISI.EAF.FINISHING_STEAM.STEAM.DIESEL_LIQBIO</t>
  </si>
  <si>
    <t>UED.ktoe.EU27.ISI.EAF.FINISHING_STEAM.STEAM.RFO</t>
  </si>
  <si>
    <t>UED.ktoe.EU27.ISI.EAF.FINISHING_STEAM.STEAM.OTHER</t>
  </si>
  <si>
    <t>UED.ktoe.EU27.ISI.EAF.FINISHING_STEAM.STEAM.NG_BIOGAS</t>
  </si>
  <si>
    <t>UED.ktoe.EU27.ISI.EAF.FINISHING_STEAM.STEAM.DERIVED</t>
  </si>
  <si>
    <t>UED.ktoe.EU27.ISI.EAF.FINISHING_STEAM.STEAM.BIOMASS_WASTE</t>
  </si>
  <si>
    <t>UED.ktoe.EU27.ISI.EAF.FINISHING_STEAM.STEAM.STEAM_DISTR</t>
  </si>
  <si>
    <t>UED.ktoe.EU27.ISI.EAF.FINISHING.ELEC.ELEC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</si>
  <si>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</si>
  <si>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</si>
  <si>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</si>
  <si>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FUEL_EMI.ktCO2.EU27.ISI.BF_BOF.LIGHT.GENERIC.ELEC</t>
  </si>
  <si>
    <t>FUEL_EMI.ktCO2.EU27.ISI.BF_BOF.AIRCOMP.GENERIC.ELEC</t>
  </si>
  <si>
    <t>FUEL_EMI.ktCO2.EU27.ISI.BF_BOF.MOTOR.GENERIC.ELEC</t>
  </si>
  <si>
    <t>FUEL_EMI.ktCO2.EU27.ISI.BF_BOF.FANS.GENERIC.ELEC</t>
  </si>
  <si>
    <t>FUEL_EMI.ktCO2.EU27.ISI.BF_BOF.LOW_ENTH.TOTAL.TOTAL</t>
  </si>
  <si>
    <t>FUEL_EMI.ktCO2.EU27.ISI.BF_BOF.LOW_ENTH.THERM.DIESEL_LIQBIO</t>
  </si>
  <si>
    <t>FUEL_EMI.ktCO2.EU27.ISI.BF_BOF.LOW_ENTH.THERM.NG_BIOGAS</t>
  </si>
  <si>
    <t>FUEL_EMI.ktCO2.EU27.ISI.BF_BOF.LOW_ENTH.THERM.SOLAR_GEO</t>
  </si>
  <si>
    <t>FUEL_EMI.ktCO2.EU27.ISI.BF_BOF.LOW_ENTH.HP.AMBIENT</t>
  </si>
  <si>
    <t>FUEL_EMI.ktCO2.EU27.ISI.BF_BOF.LOW_ENTH.THERM.ELEC</t>
  </si>
  <si>
    <t>FUEL_EMI.ktCO2.EU27.ISI.BF_BOF.SINTERING.TOTAL.TOTAL</t>
  </si>
  <si>
    <t>FUEL_EMI.ktCO2.EU27.ISI.BF_BOF.SINTERING.THERM.NONCOKE_SOLIDS</t>
  </si>
  <si>
    <t>FUEL_EMI.ktCO2.EU27.ISI.BF_BOF.SINTERING.THERM.RFO</t>
  </si>
  <si>
    <t>FUEL_EMI.ktCO2.EU27.ISI.BF_BOF.SINTERING.THERM.NG_BIOGAS</t>
  </si>
  <si>
    <t>FUEL_EMI.ktCO2.EU27.ISI.BF_BOF.SINTERING.THERM.DERIVED</t>
  </si>
  <si>
    <t>FUEL_EMI.ktCO2.EU27.ISI.BF_BOF.SINTERING.THERM.ELEC</t>
  </si>
  <si>
    <t>FUEL_EMI.ktCO2.EU27.ISI.BF_BOF.BLAST_FURNACE.TOTAL.TOTAL</t>
  </si>
  <si>
    <t>FUEL_EMI.ktCO2.EU27.ISI.BF_BOF.BLAST_FURNACE.THERM.NONCOKE_SOLIDS</t>
  </si>
  <si>
    <t>FUEL_EMI.ktCO2.EU27.ISI.BF_BOF.BLAST_FURNACE.THERM.COKE</t>
  </si>
  <si>
    <t>FUEL_EMI.ktCO2.EU27.ISI.BF_BOF.BLAST_FURNACE.THERM.RFO</t>
  </si>
  <si>
    <t>FUEL_EMI.ktCO2.EU27.ISI.BF_BOF.BLAST_FURNACE.THERM.NG_BIOGAS</t>
  </si>
  <si>
    <t>FUEL_EMI.ktCO2.EU27.ISI.BF_BOF.BLAST_FURNACE.THERM.DERIVED</t>
  </si>
  <si>
    <t>FUEL_EMI.ktCO2.EU27.ISI.BF_BOF.REFINING.TOTAL.TOTAL</t>
  </si>
  <si>
    <t>FUEL_EMI.ktCO2.EU27.ISI.BF_BOF.REFINING.THERM.TOTAL</t>
  </si>
  <si>
    <t>FUEL_EMI.ktCO2.EU27.ISI.BF_BOF.REFINING.THERM.LPG</t>
  </si>
  <si>
    <t>FUEL_EMI.ktCO2.EU27.ISI.BF_BOF.REFINING.THERM.DIESEL_LIQBIO</t>
  </si>
  <si>
    <t>FUEL_EMI.ktCO2.EU27.ISI.BF_BOF.REFINING.THERM.RFO</t>
  </si>
  <si>
    <t>FUEL_EMI.ktCO2.EU27.ISI.BF_BOF.REFINING.THERM.NG_BIOGAS</t>
  </si>
  <si>
    <t>FUEL_EMI.ktCO2.EU27.ISI.BF_BOF.REFINING.ELEC.ELEC</t>
  </si>
  <si>
    <t>FUEL_EMI.ktCO2.EU27.ISI.BF_BOF.FINISHING.THERM.TOTAL</t>
  </si>
  <si>
    <t>FUEL_EMI.ktCO2.EU27.ISI.BF_BOF.FINISHING.THERM.LPG</t>
  </si>
  <si>
    <t>FUEL_EMI.ktCO2.EU27.ISI.BF_BOF.FINISHING.THERM.DIESEL_LIQBIO</t>
  </si>
  <si>
    <t>FUEL_EMI.ktCO2.EU27.ISI.BF_BOF.FINISHING.THERM.NG_BIOGAS</t>
  </si>
  <si>
    <t>FUEL_EMI.ktCO2.EU27.ISI.BF_BOF.FINISHING_STEAM.TOTAL.TOTAL</t>
  </si>
  <si>
    <t>FUEL_EMI.ktCO2.EU27.ISI.BF_BOF.FINISHING_STEAM.STEAM.NONCOKE_SOLIDS</t>
  </si>
  <si>
    <t>FUEL_EMI.ktCO2.EU27.ISI.BF_BOF.FINISHING_STEAM.STEAM.RFG</t>
  </si>
  <si>
    <t>FUEL_EMI.ktCO2.EU27.ISI.BF_BOF.FINISHING_STEAM.STEAM.LPG</t>
  </si>
  <si>
    <t>FUEL_EMI.ktCO2.EU27.ISI.BF_BOF.FINISHING_STEAM.STEAM.DIESEL_LIQBIO</t>
  </si>
  <si>
    <t>FUEL_EMI.ktCO2.EU27.ISI.BF_BOF.FINISHING_STEAM.STEAM.RFO</t>
  </si>
  <si>
    <t>FUEL_EMI.ktCO2.EU27.ISI.BF_BOF.FINISHING_STEAM.STEAM.OTHER</t>
  </si>
  <si>
    <t>FUEL_EMI.ktCO2.EU27.ISI.BF_BOF.FINISHING_STEAM.STEAM.NG_BIOGAS</t>
  </si>
  <si>
    <t>FUEL_EMI.ktCO2.EU27.ISI.BF_BOF.FINISHING_STEAM.STEAM.DERIVED</t>
  </si>
  <si>
    <t>FUEL_EMI.ktCO2.EU27.ISI.BF_BOF.FINISHING_STEAM.STEAM.BIOMASS_WASTE</t>
  </si>
  <si>
    <t>FUEL_EMI.ktCO2.EU27.ISI.BF_BOF.FINISHING_STEAM.STEAM.STEAM_DISTR</t>
  </si>
  <si>
    <t>FUEL_EMI.ktCO2.EU27.ISI.BF_BOF.FINISHING.ELEC.ELEC</t>
  </si>
  <si>
    <t>PROCESS_EMI.ktCO2.EU27.ISI.BF_BOF</t>
  </si>
  <si>
    <t>FUEL_EMI.ktCO2.EU27.ISI.EAF.LIGHT.GENERIC.ELEC</t>
  </si>
  <si>
    <t>FUEL_EMI.ktCO2.EU27.ISI.EAF.AIRCOMP.GENERIC.ELEC</t>
  </si>
  <si>
    <t>FUEL_EMI.ktCO2.EU27.ISI.EAF.MOTOR.GENERIC.ELEC</t>
  </si>
  <si>
    <t>FUEL_EMI.ktCO2.EU27.ISI.EAF.FANS.GENERIC.ELEC</t>
  </si>
  <si>
    <t>FUEL_EMI.ktCO2.EU27.ISI.EAF.LOW_ENTH.TOTAL.TOTAL</t>
  </si>
  <si>
    <t>FUEL_EMI.ktCO2.EU27.ISI.EAF.LOW_ENTH.THERM.DIESEL_LIQBIO</t>
  </si>
  <si>
    <t>FUEL_EMI.ktCO2.EU27.ISI.EAF.LOW_ENTH.THERM.NG_BIOGAS</t>
  </si>
  <si>
    <t>FUEL_EMI.ktCO2.EU27.ISI.EAF.LOW_ENTH.THERM.SOLAR_GEO</t>
  </si>
  <si>
    <t>FUEL_EMI.ktCO2.EU27.ISI.EAF.LOW_ENTH.HP.AMBIENT</t>
  </si>
  <si>
    <t>FUEL_EMI.ktCO2.EU27.ISI.EAF.LOW_ENTH.THERM.ELEC</t>
  </si>
  <si>
    <t>FUEL_EMI.ktCO2.EU27.ISI.EAF.SMELTING.TOTAL.TOTAL</t>
  </si>
  <si>
    <t>FUEL_EMI.ktCO2.EU27.ISI.EAF.SMELTING.THERM.NONCOKE_SOLIDS</t>
  </si>
  <si>
    <t>FUEL_EMI.ktCO2.EU27.ISI.EAF.SMELTING.THERM.RFO</t>
  </si>
  <si>
    <t>FUEL_EMI.ktCO2.EU27.ISI.EAF.SMELTING.THERM.NG_BIOGAS</t>
  </si>
  <si>
    <t>FUEL_EMI.ktCO2.EU27.ISI.EAF.SMELTING.THERM.DERIVED</t>
  </si>
  <si>
    <t>FUEL_EMI.ktCO2.EU27.ISI.EAF.ARC_FURNACE.ELEC.ELEC</t>
  </si>
  <si>
    <t>FUEL_EMI.ktCO2.EU27.ISI.EAF.REFINING.TOTAL.TOTAL</t>
  </si>
  <si>
    <t>FUEL_EMI.ktCO2.EU27.ISI.EAF.REFINING.THERM.TOTAL</t>
  </si>
  <si>
    <t>FUEL_EMI.ktCO2.EU27.ISI.EAF.REFINING.THERM.LPG</t>
  </si>
  <si>
    <t>FUEL_EMI.ktCO2.EU27.ISI.EAF.REFINING.THERM.DIESEL_LIQBIO</t>
  </si>
  <si>
    <t>FUEL_EMI.ktCO2.EU27.ISI.EAF.REFINING.THERM.RFO</t>
  </si>
  <si>
    <t>FUEL_EMI.ktCO2.EU27.ISI.EAF.REFINING.THERM.NG_BIOGAS</t>
  </si>
  <si>
    <t>FUEL_EMI.ktCO2.EU27.ISI.EAF.REFINING.ELEC.ELEC</t>
  </si>
  <si>
    <t>FUEL_EMI.ktCO2.EU27.ISI.EAF.FINISHING.THERM.TOTAL</t>
  </si>
  <si>
    <t>FUEL_EMI.ktCO2.EU27.ISI.EAF.FINISHING.THERM.LPG</t>
  </si>
  <si>
    <t>FUEL_EMI.ktCO2.EU27.ISI.EAF.FINISHING.THERM.DIESEL_LIQBIO</t>
  </si>
  <si>
    <t>FUEL_EMI.ktCO2.EU27.ISI.EAF.FINISHING.THERM.NG_BIOGAS</t>
  </si>
  <si>
    <t>FUEL_EMI.ktCO2.EU27.ISI.EAF.FINISHING_STEAM.TOTAL.TOTAL</t>
  </si>
  <si>
    <t>FUEL_EMI.ktCO2.EU27.ISI.EAF.FINISHING_STEAM.STEAM.NONCOKE_SOLIDS</t>
  </si>
  <si>
    <t>FUEL_EMI.ktCO2.EU27.ISI.EAF.FINISHING_STEAM.STEAM.RFG</t>
  </si>
  <si>
    <t>FUEL_EMI.ktCO2.EU27.ISI.EAF.FINISHING_STEAM.STEAM.LPG</t>
  </si>
  <si>
    <t>FUEL_EMI.ktCO2.EU27.ISI.EAF.FINISHING_STEAM.STEAM.DIESEL_LIQBIO</t>
  </si>
  <si>
    <t>FUEL_EMI.ktCO2.EU27.ISI.EAF.FINISHING_STEAM.STEAM.RFO</t>
  </si>
  <si>
    <t>FUEL_EMI.ktCO2.EU27.ISI.EAF.FINISHING_STEAM.STEAM.OTHER</t>
  </si>
  <si>
    <t>FUEL_EMI.ktCO2.EU27.ISI.EAF.FINISHING_STEAM.STEAM.NG_BIOGAS</t>
  </si>
  <si>
    <t>FUEL_EMI.ktCO2.EU27.ISI.EAF.FINISHING_STEAM.STEAM.DERIVED</t>
  </si>
  <si>
    <t>FUEL_EMI.ktCO2.EU27.ISI.EAF.FINISHING_STEAM.STEAM.BIOMASS_WASTE</t>
  </si>
  <si>
    <t>FUEL_EMI.ktCO2.EU27.ISI.EAF.FINISHING_STEAM.STEAM.STEAM_DISTR</t>
  </si>
  <si>
    <t>FUEL_EMI.ktCO2.EU27.ISI.EAF.FINISHING.ELEC.ELEC</t>
  </si>
  <si>
    <t>PROCESS_EMI.ktCO2.EU27.ISI.EAF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</si>
  <si>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</si>
  <si>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</si>
  <si>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</si>
  <si>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</si>
  <si>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VA.Meuro2023.EU27.NFM.ALUMINA</t>
  </si>
  <si>
    <t>VA.Meuro2023.EU27.NFM.PRIM_ALU</t>
  </si>
  <si>
    <t>VA.Meuro2023.EU27.NFM.SEC_ALU</t>
  </si>
  <si>
    <t>VA.Meuro2023.EU27.NFM.OTHER_NFM</t>
  </si>
  <si>
    <t>Physical output (kt)</t>
  </si>
  <si>
    <t>Alumina production (kt)</t>
  </si>
  <si>
    <t>OUTPUT.kt.EU27.NFM.ALUMINA</t>
  </si>
  <si>
    <t>Aluminium production (kt)</t>
  </si>
  <si>
    <t>OUTPUT.kt.EU27.NFM.PRIM_ALU</t>
  </si>
  <si>
    <t>OUTPUT.kt.EU27.NFM.SEC_ALU</t>
  </si>
  <si>
    <t>Other non-ferrous metals (kt lead eq.)</t>
  </si>
  <si>
    <t>OUTPUT.kt.EU27.NFM.OTHER_NFM</t>
  </si>
  <si>
    <t>Installed capacity (kt production)</t>
  </si>
  <si>
    <t>CAP.kt.EU27.NFM.ALUMINA</t>
  </si>
  <si>
    <t>CAP.kt.EU27.NFM.PRIM_ALU</t>
  </si>
  <si>
    <t>CAP.kt.EU27.NFM.SEC_ALU</t>
  </si>
  <si>
    <t>CAP.kt.EU27.NFM.OTHER_NFM</t>
  </si>
  <si>
    <t>Capacity investment (kt production)</t>
  </si>
  <si>
    <t>NEWCAP.kt.EU27.NFM.ALUMINA</t>
  </si>
  <si>
    <t>NEWCAP.kt.EU27.NFM.PRIM_ALU</t>
  </si>
  <si>
    <t>NEWCAP.kt.EU27.NFM.SEC_ALU</t>
  </si>
  <si>
    <t>NEWCAP.kt.EU27.NFM.OTHER_NFM</t>
  </si>
  <si>
    <t>Decommissioned capacity (kt production)</t>
  </si>
  <si>
    <t>Idle capacity (kt production)</t>
  </si>
  <si>
    <t>FEC.ktoe.EU27.NFM.TOTAL.TOTAL.TOTAL.TOTAL</t>
  </si>
  <si>
    <t>FEC.ktoe.EU27.NFM.TOTAL.TOTAL.TOTAL.SOLIDS</t>
  </si>
  <si>
    <t>FEC.ktoe.EU27.NFM.TOTAL.TOTAL.TOTAL.RFG</t>
  </si>
  <si>
    <t>FEC.ktoe.EU27.NFM.TOTAL.TOTAL.TOTAL.LPG</t>
  </si>
  <si>
    <t>FEC.ktoe.EU27.NFM.TOTAL.TOTAL.TOTAL.DIESEL</t>
  </si>
  <si>
    <t>FEC.ktoe.EU27.NFM.TOTAL.TOTAL.TOTAL.RFO</t>
  </si>
  <si>
    <t>FEC.ktoe.EU27.NFM.TOTAL.TOTAL.TOTAL.OTHER</t>
  </si>
  <si>
    <t>FEC.ktoe.EU27.NFM.TOTAL.TOTAL.TOTAL.NG</t>
  </si>
  <si>
    <t>FEC.ktoe.EU27.NFM.TOTAL.TOTAL.TOTAL.DERIVED</t>
  </si>
  <si>
    <t>FEC.ktoe.EU27.NFM.TOTAL.TOTAL.TOTAL.BIOMASS_WASTE</t>
  </si>
  <si>
    <t>FEC.ktoe.EU27.NFM.TOTAL.TOTAL.TOTAL.BIOGAS</t>
  </si>
  <si>
    <t>FEC.ktoe.EU27.NFM.TOTAL.TOTAL.TOTAL.LIQBIO</t>
  </si>
  <si>
    <t>FEC.ktoe.EU27.NFM.TOTAL.TOTAL.TOTAL.SOLAR</t>
  </si>
  <si>
    <t>FEC.ktoe.EU27.NFM.TOTAL.TOTAL.TOTAL.GEO</t>
  </si>
  <si>
    <t>FEC.ktoe.EU27.NFM.TOTAL.TOTAL.TOTAL.AMBIENT</t>
  </si>
  <si>
    <t>FEC.ktoe.EU27.NFM.TOTAL.TOTAL.TOTAL.STEAM_DISTR</t>
  </si>
  <si>
    <t>FEC.ktoe.EU27.NFM.TOTAL.TOTAL.TOTAL.ELEC</t>
  </si>
  <si>
    <t>FEC.ktoe.EU27.NFM.ALUMINA.TOTAL.TOTAL.TOTAL</t>
  </si>
  <si>
    <t>FEC.ktoe.EU27.NFM.ALUMINA.LIGHT.GENERIC.ELEC</t>
  </si>
  <si>
    <t>FEC.ktoe.EU27.NFM.ALUMINA.AIRCOMP.GENERIC.ELEC</t>
  </si>
  <si>
    <t>FEC.ktoe.EU27.NFM.ALUMINA.MOTOR.GENERIC.ELEC</t>
  </si>
  <si>
    <t>FEC.ktoe.EU27.NFM.ALUMINA.FANS.GENERIC.ELEC</t>
  </si>
  <si>
    <t>FEC.ktoe.EU27.NFM.ALUMINA.LOW_ENTH.TOTAL.TOTAL</t>
  </si>
  <si>
    <t>FEC.ktoe.EU27.NFM.ALUMINA.LOW_ENTH.THERM.DIESEL_LIQBIO</t>
  </si>
  <si>
    <t>FEC.ktoe.EU27.NFM.ALUMINA.LOW_ENTH.THERM.NG_BIOGAS</t>
  </si>
  <si>
    <t>FEC.ktoe.EU27.NFM.ALUMINA.LOW_ENTH.THERM.SOLAR_GEO</t>
  </si>
  <si>
    <t>FEC.ktoe.EU27.NFM.ALUMINA.LOW_ENTH.HP.AMBIENT</t>
  </si>
  <si>
    <t>FEC.ktoe.EU27.NFM.ALUMINA.LOW_ENTH.THERM.ELEC</t>
  </si>
  <si>
    <t>Alumina production: High-enthalpy heat</t>
  </si>
  <si>
    <t>FEC.ktoe.EU27.NFM.ALUMINA.A_PRODUCTION.TOTAL.TOTAL</t>
  </si>
  <si>
    <t>FEC.ktoe.EU27.NFM.ALUMINA.A_PRODUCTION.STEAM.SOLIDS</t>
  </si>
  <si>
    <t>FEC.ktoe.EU27.NFM.ALUMINA.A_PRODUCTION.STEAM.RFG</t>
  </si>
  <si>
    <t>FEC.ktoe.EU27.NFM.ALUMINA.A_PRODUCTION.STEAM.LPG</t>
  </si>
  <si>
    <t>FEC.ktoe.EU27.NFM.ALUMINA.A_PRODUCTION.STEAM.DIESEL_LIQBIO</t>
  </si>
  <si>
    <t>FEC.ktoe.EU27.NFM.ALUMINA.A_PRODUCTION.STEAM.RFO</t>
  </si>
  <si>
    <t>FEC.ktoe.EU27.NFM.ALUMINA.A_PRODUCTION.STEAM.OTHER</t>
  </si>
  <si>
    <t>FEC.ktoe.EU27.NFM.ALUMINA.A_PRODUCTION.STEAM.NG_BIOGAS</t>
  </si>
  <si>
    <t>FEC.ktoe.EU27.NFM.ALUMINA.A_PRODUCTION.STEAM.DERIVED</t>
  </si>
  <si>
    <t>FEC.ktoe.EU27.NFM.ALUMINA.A_PRODUCTION.STEAM.BIOMASS_WASTE</t>
  </si>
  <si>
    <t>FEC.ktoe.EU27.NFM.ALUMINA.A_PRODUCTION.STEAM.STEAM_DISTR</t>
  </si>
  <si>
    <t>Alumina production: Refining</t>
  </si>
  <si>
    <t>FEC.ktoe.EU27.NFM.ALUMINA.A_REFINING.TOTAL.TOTAL</t>
  </si>
  <si>
    <t>FEC.ktoe.EU27.NFM.ALUMINA.A_REFINING.THERM.LPG</t>
  </si>
  <si>
    <t>FEC.ktoe.EU27.NFM.ALUMINA.A_REFINING.THERM.DIESEL_LIQBIO</t>
  </si>
  <si>
    <t>FEC.ktoe.EU27.NFM.ALUMINA.A_REFINING.THERM.RFO</t>
  </si>
  <si>
    <t>FEC.ktoe.EU27.NFM.ALUMINA.A_REFINING.THERM.NG_BIOGAS</t>
  </si>
  <si>
    <t>FEC.ktoe.EU27.NFM.ALUMINA.A_REFINING.THERM.ELEC</t>
  </si>
  <si>
    <t>FEC.ktoe.EU27.NFM.PRIM_ALU.TOTAL.TOTAL.TOTAL</t>
  </si>
  <si>
    <t>FEC.ktoe.EU27.NFM.PRIM_ALU.LIGHT.GENERIC.ELEC</t>
  </si>
  <si>
    <t>FEC.ktoe.EU27.NFM.PRIM_ALU.AIRCOMP.GENERIC.ELEC</t>
  </si>
  <si>
    <t>FEC.ktoe.EU27.NFM.PRIM_ALU.MOTOR.GENERIC.ELEC</t>
  </si>
  <si>
    <t>FEC.ktoe.EU27.NFM.PRIM_ALU.FANS.GENERIC.ELEC</t>
  </si>
  <si>
    <t>FEC.ktoe.EU27.NFM.PRIM_ALU.LOW_ENTH.TOTAL.TOTAL</t>
  </si>
  <si>
    <t>FEC.ktoe.EU27.NFM.PRIM_ALU.LOW_ENTH.THERM.DIESEL_LIQBIO</t>
  </si>
  <si>
    <t>FEC.ktoe.EU27.NFM.PRIM_ALU.LOW_ENTH.THERM.NG_BIOGAS</t>
  </si>
  <si>
    <t>FEC.ktoe.EU27.NFM.PRIM_ALU.LOW_ENTH.THERM.SOLAR_GEO</t>
  </si>
  <si>
    <t>FEC.ktoe.EU27.NFM.PRIM_ALU.LOW_ENTH.HP.AMBIENT</t>
  </si>
  <si>
    <t>FEC.ktoe.EU27.NFM.PRIM_ALU.LOW_ENTH.THERM.ELEC</t>
  </si>
  <si>
    <t>Aluminium electrolysis (smelting)</t>
  </si>
  <si>
    <t>FEC.ktoe.EU27.NFM.PRIM_ALU.SMELTING.ELEC.ELEC</t>
  </si>
  <si>
    <t>Aluminium processing  (metallurgy e.g. cast house, reheating)</t>
  </si>
  <si>
    <t>FEC.ktoe.EU27.NFM.PRIM_ALU.PROCESSING.TOTAL.TOTAL</t>
  </si>
  <si>
    <t>Aluminium processing - Thermal</t>
  </si>
  <si>
    <t>FEC.ktoe.EU27.NFM.PRIM_ALU.PROCESSING.THERM.TOTAL</t>
  </si>
  <si>
    <t>FEC.ktoe.EU27.NFM.PRIM_ALU.PROCESSING.THERM.LPG</t>
  </si>
  <si>
    <t>FEC.ktoe.EU27.NFM.PRIM_ALU.PROCESSING.THERM.DIESEL_LIQBIO</t>
  </si>
  <si>
    <t>FEC.ktoe.EU27.NFM.PRIM_ALU.PROCESSING.THERM.RFO</t>
  </si>
  <si>
    <t>FEC.ktoe.EU27.NFM.PRIM_ALU.PROCESSING.THERM.NG_BIOGAS</t>
  </si>
  <si>
    <t>Aluminium processing - Electric</t>
  </si>
  <si>
    <t>FEC.ktoe.EU27.NFM.PRIM_ALU.PROCESSING.ELEC.ELEC</t>
  </si>
  <si>
    <t>Aluminium finishing</t>
  </si>
  <si>
    <t>Aluminium finishing - Thermal</t>
  </si>
  <si>
    <t>FEC.ktoe.EU27.NFM.PRIM_ALU.FINISHING.THERM.TOTAL</t>
  </si>
  <si>
    <t>FEC.ktoe.EU27.NFM.PRIM_ALU.FINISHING.THERM.LPG</t>
  </si>
  <si>
    <t>FEC.ktoe.EU27.NFM.PRIM_ALU.FINISHING.THERM.DIESEL_LIQBIO</t>
  </si>
  <si>
    <t>FEC.ktoe.EU27.NFM.PRIM_ALU.FINISHING.THERM.NG_BIOGAS</t>
  </si>
  <si>
    <t>Aluminium finishing - Steam</t>
  </si>
  <si>
    <t>FEC.ktoe.EU27.NFM.PRIM_ALU.FINISHING_STEAM.TOTAL.TOTAL</t>
  </si>
  <si>
    <t>FEC.ktoe.EU27.NFM.PRIM_ALU.FINISHING_STEAM.STEAM.SOLIDS</t>
  </si>
  <si>
    <t>FEC.ktoe.EU27.NFM.PRIM_ALU.FINISHING_STEAM.STEAM.RFG</t>
  </si>
  <si>
    <t>FEC.ktoe.EU27.NFM.PRIM_ALU.FINISHING_STEAM.STEAM.LPG</t>
  </si>
  <si>
    <t>FEC.ktoe.EU27.NFM.PRIM_ALU.FINISHING_STEAM.STEAM.DIESEL_LIQBIO</t>
  </si>
  <si>
    <t>FEC.ktoe.EU27.NFM.PRIM_ALU.FINISHING_STEAM.STEAM.RFO</t>
  </si>
  <si>
    <t>FEC.ktoe.EU27.NFM.PRIM_ALU.FINISHING_STEAM.STEAM.OTHER</t>
  </si>
  <si>
    <t>FEC.ktoe.EU27.NFM.PRIM_ALU.FINISHING_STEAM.STEAM.NG_BIOGAS</t>
  </si>
  <si>
    <t>FEC.ktoe.EU27.NFM.PRIM_ALU.FINISHING_STEAM.STEAM.DERIVED</t>
  </si>
  <si>
    <t>FEC.ktoe.EU27.NFM.PRIM_ALU.FINISHING_STEAM.STEAM.BIOMASS_WASTE</t>
  </si>
  <si>
    <t>FEC.ktoe.EU27.NFM.PRIM_ALU.FINISHING_STEAM.STEAM.STEAM_DISTR</t>
  </si>
  <si>
    <t>Aluminium finishing - Electric</t>
  </si>
  <si>
    <t>FEC.ktoe.EU27.NFM.PRIM_ALU.FINISHING.ELEC.ELEC</t>
  </si>
  <si>
    <t>FEC.ktoe.EU27.NFM.SEC_ALU.TOTAL.TOTAL.TOTAL</t>
  </si>
  <si>
    <t>FEC.ktoe.EU27.NFM.SEC_ALU.LIGHT.GENERIC.ELEC</t>
  </si>
  <si>
    <t>FEC.ktoe.EU27.NFM.SEC_ALU.AIRCOMP.GENERIC.ELEC</t>
  </si>
  <si>
    <t>FEC.ktoe.EU27.NFM.SEC_ALU.MOTOR.GENERIC.ELEC</t>
  </si>
  <si>
    <t>FEC.ktoe.EU27.NFM.SEC_ALU.FANS.GENERIC.ELEC</t>
  </si>
  <si>
    <t>FEC.ktoe.EU27.NFM.SEC_ALU.LOW_ENTH.TOTAL.TOTAL</t>
  </si>
  <si>
    <t>FEC.ktoe.EU27.NFM.SEC_ALU.LOW_ENTH.THERM.DIESEL_LIQBIO</t>
  </si>
  <si>
    <t>FEC.ktoe.EU27.NFM.SEC_ALU.LOW_ENTH.THERM.NG_BIOGAS</t>
  </si>
  <si>
    <t>FEC.ktoe.EU27.NFM.SEC_ALU.LOW_ENTH.THERM.SOLAR_GEO</t>
  </si>
  <si>
    <t>FEC.ktoe.EU27.NFM.SEC_ALU.LOW_ENTH.HP.AMBIENT</t>
  </si>
  <si>
    <t>FEC.ktoe.EU27.NFM.SEC_ALU.LOW_ENTH.THERM.ELEC</t>
  </si>
  <si>
    <t>Secondary aluminium (incl. pre-treatment, remelting)</t>
  </si>
  <si>
    <t>FEC.ktoe.EU27.NFM.SEC_ALU.SEC_REMELTING.TOTAL.TOTAL</t>
  </si>
  <si>
    <t>Secondary aluminium - Thermal</t>
  </si>
  <si>
    <t>FEC.ktoe.EU27.NFM.SEC_ALU.SEC_REMELTING.THERM.TOTAL</t>
  </si>
  <si>
    <t>FEC.ktoe.EU27.NFM.SEC_ALU.SEC_REMELTING.THERM.LPG</t>
  </si>
  <si>
    <t>FEC.ktoe.EU27.NFM.SEC_ALU.SEC_REMELTING.THERM.DIESEL_LIQBIO</t>
  </si>
  <si>
    <t>FEC.ktoe.EU27.NFM.SEC_ALU.SEC_REMELTING.THERM.RFO</t>
  </si>
  <si>
    <t>FEC.ktoe.EU27.NFM.SEC_ALU.SEC_REMELTING.THERM.NG_BIOGAS</t>
  </si>
  <si>
    <t>Secondary aluminium - Electric</t>
  </si>
  <si>
    <t>FEC.ktoe.EU27.NFM.SEC_ALU.SEC_REMELTING.ELEC.ELEC</t>
  </si>
  <si>
    <t>FEC.ktoe.EU27.NFM.SEC_ALU.SEC_PROCESSING.TOTAL.TOTAL</t>
  </si>
  <si>
    <t>FEC.ktoe.EU27.NFM.SEC_ALU.SEC_PROCESSING.THERM.TOTAL</t>
  </si>
  <si>
    <t>FEC.ktoe.EU27.NFM.SEC_ALU.SEC_PROCESSING.THERM.LPG</t>
  </si>
  <si>
    <t>FEC.ktoe.EU27.NFM.SEC_ALU.SEC_PROCESSING.THERM.DIESEL_LIQBIO</t>
  </si>
  <si>
    <t>FEC.ktoe.EU27.NFM.SEC_ALU.SEC_PROCESSING.THERM.RFO</t>
  </si>
  <si>
    <t>FEC.ktoe.EU27.NFM.SEC_ALU.SEC_PROCESSING.THERM.NG_BIOGAS</t>
  </si>
  <si>
    <t>FEC.ktoe.EU27.NFM.SEC_ALU.SEC_PROCESSING.ELEC.ELEC</t>
  </si>
  <si>
    <t>FEC.ktoe.EU27.NFM.SEC_ALU.SEC_FINISHING.THERM.TOTAL</t>
  </si>
  <si>
    <t>FEC.ktoe.EU27.NFM.SEC_ALU.SEC_FINISHING.THERM.LPG</t>
  </si>
  <si>
    <t>FEC.ktoe.EU27.NFM.SEC_ALU.SEC_FINISHING.THERM.DIESEL_LIQBIO</t>
  </si>
  <si>
    <t>FEC.ktoe.EU27.NFM.SEC_ALU.SEC_FINISHING.THERM.NG_BIOGAS</t>
  </si>
  <si>
    <t>FEC.ktoe.EU27.NFM.SEC_ALU.SEC_FINISHING_STEAM.TOTAL.TOTAL</t>
  </si>
  <si>
    <t>FEC.ktoe.EU27.NFM.SEC_ALU.SEC_FINISHING_STEAM.STEAM.SOLIDS</t>
  </si>
  <si>
    <t>FEC.ktoe.EU27.NFM.SEC_ALU.SEC_FINISHING_STEAM.STEAM.RFG</t>
  </si>
  <si>
    <t>FEC.ktoe.EU27.NFM.SEC_ALU.SEC_FINISHING_STEAM.STEAM.LPG</t>
  </si>
  <si>
    <t>FEC.ktoe.EU27.NFM.SEC_ALU.SEC_FINISHING_STEAM.STEAM.DIESEL_LIQBIO</t>
  </si>
  <si>
    <t>FEC.ktoe.EU27.NFM.SEC_ALU.SEC_FINISHING_STEAM.STEAM.RFO</t>
  </si>
  <si>
    <t>FEC.ktoe.EU27.NFM.SEC_ALU.SEC_FINISHING_STEAM.STEAM.OTHER</t>
  </si>
  <si>
    <t>FEC.ktoe.EU27.NFM.SEC_ALU.SEC_FINISHING_STEAM.STEAM.NG_BIOGAS</t>
  </si>
  <si>
    <t>FEC.ktoe.EU27.NFM.SEC_ALU.SEC_FINISHING_STEAM.STEAM.DERIVED</t>
  </si>
  <si>
    <t>FEC.ktoe.EU27.NFM.SEC_ALU.SEC_FINISHING_STEAM.STEAM.BIOMASS_WASTE</t>
  </si>
  <si>
    <t>FEC.ktoe.EU27.NFM.SEC_ALU.SEC_FINISHING_STEAM.STEAM.STEAM_DISTR</t>
  </si>
  <si>
    <t>FEC.ktoe.EU27.NFM.SEC_ALU.SEC_FINISHING.ELEC.ELEC</t>
  </si>
  <si>
    <t>FEC.ktoe.EU27.NFM.OTHER_NFM.TOTAL.TOTAL.TOTAL</t>
  </si>
  <si>
    <t>FEC.ktoe.EU27.NFM.OTHER_NFM.LIGHT.GENERIC.ELEC</t>
  </si>
  <si>
    <t>FEC.ktoe.EU27.NFM.OTHER_NFM.AIRCOMP.GENERIC.ELEC</t>
  </si>
  <si>
    <t>FEC.ktoe.EU27.NFM.OTHER_NFM.MOTOR.GENERIC.ELEC</t>
  </si>
  <si>
    <t>FEC.ktoe.EU27.NFM.OTHER_NFM.FANS.GENERIC.ELEC</t>
  </si>
  <si>
    <t>FEC.ktoe.EU27.NFM.OTHER_NFM.LOW_ENTH.TOTAL.TOTAL</t>
  </si>
  <si>
    <t>FEC.ktoe.EU27.NFM.OTHER_NFM.LOW_ENTH.THERM.DIESEL_LIQBIO</t>
  </si>
  <si>
    <t>FEC.ktoe.EU27.NFM.OTHER_NFM.LOW_ENTH.THERM.NG_BIOGAS</t>
  </si>
  <si>
    <t>FEC.ktoe.EU27.NFM.OTHER_NFM.LOW_ENTH.THERM.SOLAR_GEO</t>
  </si>
  <si>
    <t>FEC.ktoe.EU27.NFM.OTHER_NFM.LOW_ENTH.HP.AMBIENT</t>
  </si>
  <si>
    <t>FEC.ktoe.EU27.NFM.OTHER_NFM.LOW_ENTH.THERM.ELEC</t>
  </si>
  <si>
    <t>Other Metals: production</t>
  </si>
  <si>
    <t>FEC.ktoe.EU27.NFM.OTHER_NFM.OTH_PRODUCTION.TOTAL.TOTAL</t>
  </si>
  <si>
    <t>Metal production - Thermal</t>
  </si>
  <si>
    <t>FEC.ktoe.EU27.NFM.OTHER_NFM.OTH_PRODUCTION.THERM.TOTAL</t>
  </si>
  <si>
    <t>FEC.ktoe.EU27.NFM.OTHER_NFM.OTH_PRODUCTION.THERM.SOLIDS</t>
  </si>
  <si>
    <t>FEC.ktoe.EU27.NFM.OTHER_NFM.OTH_PRODUCTION.THERM.LPG</t>
  </si>
  <si>
    <t>FEC.ktoe.EU27.NFM.OTHER_NFM.OTH_PRODUCTION.THERM.DIESEL_LIQBIO</t>
  </si>
  <si>
    <t>FEC.ktoe.EU27.NFM.OTHER_NFM.OTH_PRODUCTION.THERM.RFO</t>
  </si>
  <si>
    <t>FEC.ktoe.EU27.NFM.OTHER_NFM.OTH_PRODUCTION.THERM.NG_BIOGAS</t>
  </si>
  <si>
    <t>Metal production - Electric</t>
  </si>
  <si>
    <t>FEC.ktoe.EU27.NFM.OTHER_NFM.OTH_PRODUCTION.ELEC.ELEC</t>
  </si>
  <si>
    <t>Metal processing  (metallurgy e.g. cast house, reheating)</t>
  </si>
  <si>
    <t>FEC.ktoe.EU27.NFM.OTHER_NFM.OTH_PROCESSING.TOTAL.TOTAL</t>
  </si>
  <si>
    <t>Metal processing - Thermal</t>
  </si>
  <si>
    <t>FEC.ktoe.EU27.NFM.OTHER_NFM.OTH_PROCESSING.THERM.TOTAL</t>
  </si>
  <si>
    <t>FEC.ktoe.EU27.NFM.OTHER_NFM.OTH_PROCESSING.THERM.LPG</t>
  </si>
  <si>
    <t>FEC.ktoe.EU27.NFM.OTHER_NFM.OTH_PROCESSING.THERM.DIESEL_LIQBIO</t>
  </si>
  <si>
    <t>FEC.ktoe.EU27.NFM.OTHER_NFM.OTH_PROCESSING.THERM.RFO</t>
  </si>
  <si>
    <t>FEC.ktoe.EU27.NFM.OTHER_NFM.OTH_PROCESSING.THERM.NG_BIOGAS</t>
  </si>
  <si>
    <t>Metal processing - Electric</t>
  </si>
  <si>
    <t>FEC.ktoe.EU27.NFM.OTHER_NFM.OTH_PROCESSING.ELEC.ELEC</t>
  </si>
  <si>
    <t>Metal finishing</t>
  </si>
  <si>
    <t>Metal finishing - Thermal</t>
  </si>
  <si>
    <t>FEC.ktoe.EU27.NFM.OTHER_NFM.OTH_FINISHING.THERM.TOTAL</t>
  </si>
  <si>
    <t>FEC.ktoe.EU27.NFM.OTHER_NFM.OTH_FINISHING.THERM.LPG</t>
  </si>
  <si>
    <t>FEC.ktoe.EU27.NFM.OTHER_NFM.OTH_FINISHING.THERM.DIESEL_LIQBIO</t>
  </si>
  <si>
    <t>FEC.ktoe.EU27.NFM.OTHER_NFM.OTH_FINISHING.THERM.NG_BIOGAS</t>
  </si>
  <si>
    <t>Metal finishing - Steam</t>
  </si>
  <si>
    <t>FEC.ktoe.EU27.NFM.OTHER_NFM.OTH_FINISHING_STEAM.TOTAL.TOTAL</t>
  </si>
  <si>
    <t>FEC.ktoe.EU27.NFM.OTHER_NFM.OTH_FINISHING_STEAM.STEAM.SOLIDS</t>
  </si>
  <si>
    <t>FEC.ktoe.EU27.NFM.OTHER_NFM.OTH_FINISHING_STEAM.STEAM.RFG</t>
  </si>
  <si>
    <t>FEC.ktoe.EU27.NFM.OTHER_NFM.OTH_FINISHING_STEAM.STEAM.LPG</t>
  </si>
  <si>
    <t>FEC.ktoe.EU27.NFM.OTHER_NFM.OTH_FINISHING_STEAM.STEAM.DIESEL_LIQBIO</t>
  </si>
  <si>
    <t>FEC.ktoe.EU27.NFM.OTHER_NFM.OTH_FINISHING_STEAM.STEAM.RFO</t>
  </si>
  <si>
    <t>FEC.ktoe.EU27.NFM.OTHER_NFM.OTH_FINISHING_STEAM.STEAM.OTHER</t>
  </si>
  <si>
    <t>FEC.ktoe.EU27.NFM.OTHER_NFM.OTH_FINISHING_STEAM.STEAM.NG_BIOGAS</t>
  </si>
  <si>
    <t>FEC.ktoe.EU27.NFM.OTHER_NFM.OTH_FINISHING_STEAM.STEAM.DERIVED</t>
  </si>
  <si>
    <t>FEC.ktoe.EU27.NFM.OTHER_NFM.OTH_FINISHING_STEAM.STEAM.BIOMASS_WASTE</t>
  </si>
  <si>
    <t>FEC.ktoe.EU27.NFM.OTHER_NFM.OTH_FINISHING_STEAM.STEAM.STEAM_DISTR</t>
  </si>
  <si>
    <t>Metal finishing - Electric</t>
  </si>
  <si>
    <t>FEC.ktoe.EU27.NFM.OTHER_NFM.OTH_FINISHING.ELEC.ELEC</t>
  </si>
  <si>
    <t>UED.ktoe.EU27.NFM.ALUMINA.TOTAL.TOTAL.TOTAL</t>
  </si>
  <si>
    <t>UED.ktoe.EU27.NFM.ALUMINA.LIGHT.GENERIC.ELEC</t>
  </si>
  <si>
    <t>UED.ktoe.EU27.NFM.ALUMINA.AIRCOMP.GENERIC.ELEC</t>
  </si>
  <si>
    <t>UED.ktoe.EU27.NFM.ALUMINA.MOTOR.GENERIC.ELEC</t>
  </si>
  <si>
    <t>UED.ktoe.EU27.NFM.ALUMINA.FANS.GENERIC.ELEC</t>
  </si>
  <si>
    <t>UED.ktoe.EU27.NFM.ALUMINA.LOW_ENTH.TOTAL.TOTAL</t>
  </si>
  <si>
    <t>UED.ktoe.EU27.NFM.ALUMINA.LOW_ENTH.THERM.DIESEL_LIQBIO</t>
  </si>
  <si>
    <t>UED.ktoe.EU27.NFM.ALUMINA.LOW_ENTH.THERM.NG_BIOGAS</t>
  </si>
  <si>
    <t>UED.ktoe.EU27.NFM.ALUMINA.LOW_ENTH.THERM.SOLAR_GEO</t>
  </si>
  <si>
    <t>UED.ktoe.EU27.NFM.ALUMINA.LOW_ENTH.HP.AMBIENT</t>
  </si>
  <si>
    <t>UED.ktoe.EU27.NFM.ALUMINA.LOW_ENTH.THERM.ELEC</t>
  </si>
  <si>
    <t>UED.ktoe.EU27.NFM.ALUMINA.A_PRODUCTION.TOTAL.TOTAL</t>
  </si>
  <si>
    <t>UED.ktoe.EU27.NFM.ALUMINA.A_PRODUCTION.STEAM.SOLIDS</t>
  </si>
  <si>
    <t>UED.ktoe.EU27.NFM.ALUMINA.A_PRODUCTION.STEAM.RFG</t>
  </si>
  <si>
    <t>UED.ktoe.EU27.NFM.ALUMINA.A_PRODUCTION.STEAM.LPG</t>
  </si>
  <si>
    <t>UED.ktoe.EU27.NFM.ALUMINA.A_PRODUCTION.STEAM.DIESEL_LIQBIO</t>
  </si>
  <si>
    <t>UED.ktoe.EU27.NFM.ALUMINA.A_PRODUCTION.STEAM.RFO</t>
  </si>
  <si>
    <t>UED.ktoe.EU27.NFM.ALUMINA.A_PRODUCTION.STEAM.OTHER</t>
  </si>
  <si>
    <t>UED.ktoe.EU27.NFM.ALUMINA.A_PRODUCTION.STEAM.NG_BIOGAS</t>
  </si>
  <si>
    <t>UED.ktoe.EU27.NFM.ALUMINA.A_PRODUCTION.STEAM.DERIVED</t>
  </si>
  <si>
    <t>UED.ktoe.EU27.NFM.ALUMINA.A_PRODUCTION.STEAM.BIOMASS_WASTE</t>
  </si>
  <si>
    <t>UED.ktoe.EU27.NFM.ALUMINA.A_PRODUCTION.STEAM.STEAM_DISTR</t>
  </si>
  <si>
    <t>UED.ktoe.EU27.NFM.ALUMINA.A_REFINING.TOTAL.TOTAL</t>
  </si>
  <si>
    <t>UED.ktoe.EU27.NFM.ALUMINA.A_REFINING.THERM.LPG</t>
  </si>
  <si>
    <t>UED.ktoe.EU27.NFM.ALUMINA.A_REFINING.THERM.DIESEL_LIQBIO</t>
  </si>
  <si>
    <t>UED.ktoe.EU27.NFM.ALUMINA.A_REFINING.THERM.RFO</t>
  </si>
  <si>
    <t>UED.ktoe.EU27.NFM.ALUMINA.A_REFINING.THERM.NG_BIOGAS</t>
  </si>
  <si>
    <t>UED.ktoe.EU27.NFM.ALUMINA.A_REFINING.THERM.ELEC</t>
  </si>
  <si>
    <t>UED.ktoe.EU27.NFM.PRIM_ALU.TOTAL.TOTAL.TOTAL</t>
  </si>
  <si>
    <t>UED.ktoe.EU27.NFM.PRIM_ALU.LIGHT.GENERIC.ELEC</t>
  </si>
  <si>
    <t>UED.ktoe.EU27.NFM.PRIM_ALU.AIRCOMP.GENERIC.ELEC</t>
  </si>
  <si>
    <t>UED.ktoe.EU27.NFM.PRIM_ALU.MOTOR.GENERIC.ELEC</t>
  </si>
  <si>
    <t>UED.ktoe.EU27.NFM.PRIM_ALU.FANS.GENERIC.ELEC</t>
  </si>
  <si>
    <t>UED.ktoe.EU27.NFM.PRIM_ALU.LOW_ENTH.TOTAL.TOTAL</t>
  </si>
  <si>
    <t>UED.ktoe.EU27.NFM.PRIM_ALU.LOW_ENTH.THERM.DIESEL_LIQBIO</t>
  </si>
  <si>
    <t>UED.ktoe.EU27.NFM.PRIM_ALU.LOW_ENTH.THERM.NG_BIOGAS</t>
  </si>
  <si>
    <t>UED.ktoe.EU27.NFM.PRIM_ALU.LOW_ENTH.THERM.SOLAR_GEO</t>
  </si>
  <si>
    <t>UED.ktoe.EU27.NFM.PRIM_ALU.LOW_ENTH.HP.AMBIENT</t>
  </si>
  <si>
    <t>UED.ktoe.EU27.NFM.PRIM_ALU.LOW_ENTH.THERM.ELEC</t>
  </si>
  <si>
    <t>UED.ktoe.EU27.NFM.PRIM_ALU.SMELTING.ELEC.ELEC</t>
  </si>
  <si>
    <t>UED.ktoe.EU27.NFM.PRIM_ALU.PROCESSING.TOTAL.TOTAL</t>
  </si>
  <si>
    <t>UED.ktoe.EU27.NFM.PRIM_ALU.PROCESSING.THERM.TOTAL</t>
  </si>
  <si>
    <t>UED.ktoe.EU27.NFM.PRIM_ALU.PROCESSING.THERM.LPG</t>
  </si>
  <si>
    <t>UED.ktoe.EU27.NFM.PRIM_ALU.PROCESSING.THERM.DIESEL_LIQBIO</t>
  </si>
  <si>
    <t>UED.ktoe.EU27.NFM.PRIM_ALU.PROCESSING.THERM.RFO</t>
  </si>
  <si>
    <t>UED.ktoe.EU27.NFM.PRIM_ALU.PROCESSING.THERM.NG_BIOGAS</t>
  </si>
  <si>
    <t>UED.ktoe.EU27.NFM.PRIM_ALU.PROCESSING.ELEC.ELEC</t>
  </si>
  <si>
    <t>UED.ktoe.EU27.NFM.PRIM_ALU.FINISHING.THERM.TOTAL</t>
  </si>
  <si>
    <t>UED.ktoe.EU27.NFM.PRIM_ALU.FINISHING.THERM.LPG</t>
  </si>
  <si>
    <t>UED.ktoe.EU27.NFM.PRIM_ALU.FINISHING.THERM.DIESEL_LIQBIO</t>
  </si>
  <si>
    <t>UED.ktoe.EU27.NFM.PRIM_ALU.FINISHING.THERM.NG_BIOGAS</t>
  </si>
  <si>
    <t>UED.ktoe.EU27.NFM.PRIM_ALU.FINISHING_STEAM.TOTAL.TOTAL</t>
  </si>
  <si>
    <t>UED.ktoe.EU27.NFM.PRIM_ALU.FINISHING_STEAM.STEAM.SOLIDS</t>
  </si>
  <si>
    <t>UED.ktoe.EU27.NFM.PRIM_ALU.FINISHING_STEAM.STEAM.RFG</t>
  </si>
  <si>
    <t>UED.ktoe.EU27.NFM.PRIM_ALU.FINISHING_STEAM.STEAM.LPG</t>
  </si>
  <si>
    <t>UED.ktoe.EU27.NFM.PRIM_ALU.FINISHING_STEAM.STEAM.DIESEL_LIQBIO</t>
  </si>
  <si>
    <t>UED.ktoe.EU27.NFM.PRIM_ALU.FINISHING_STEAM.STEAM.RFO</t>
  </si>
  <si>
    <t>UED.ktoe.EU27.NFM.PRIM_ALU.FINISHING_STEAM.STEAM.OTHER</t>
  </si>
  <si>
    <t>UED.ktoe.EU27.NFM.PRIM_ALU.FINISHING_STEAM.STEAM.NG_BIOGAS</t>
  </si>
  <si>
    <t>UED.ktoe.EU27.NFM.PRIM_ALU.FINISHING_STEAM.STEAM.DERIVED</t>
  </si>
  <si>
    <t>UED.ktoe.EU27.NFM.PRIM_ALU.FINISHING_STEAM.STEAM.BIOMASS_WASTE</t>
  </si>
  <si>
    <t>UED.ktoe.EU27.NFM.PRIM_ALU.FINISHING_STEAM.STEAM.STEAM_DISTR</t>
  </si>
  <si>
    <t>UED.ktoe.EU27.NFM.PRIM_ALU.FINISHING.ELEC.ELEC</t>
  </si>
  <si>
    <t>UED.ktoe.EU27.NFM.SEC_ALU.TOTAL.TOTAL.TOTAL</t>
  </si>
  <si>
    <t>UED.ktoe.EU27.NFM.SEC_ALU.LIGHT.GENERIC.ELEC</t>
  </si>
  <si>
    <t>UED.ktoe.EU27.NFM.SEC_ALU.AIRCOMP.GENERIC.ELEC</t>
  </si>
  <si>
    <t>UED.ktoe.EU27.NFM.SEC_ALU.MOTOR.GENERIC.ELEC</t>
  </si>
  <si>
    <t>UED.ktoe.EU27.NFM.SEC_ALU.FANS.GENERIC.ELEC</t>
  </si>
  <si>
    <t>UED.ktoe.EU27.NFM.SEC_ALU.LOW_ENTH.TOTAL.TOTAL</t>
  </si>
  <si>
    <t>UED.ktoe.EU27.NFM.SEC_ALU.LOW_ENTH.THERM.DIESEL_LIQBIO</t>
  </si>
  <si>
    <t>UED.ktoe.EU27.NFM.SEC_ALU.LOW_ENTH.THERM.NG_BIOGAS</t>
  </si>
  <si>
    <t>UED.ktoe.EU27.NFM.SEC_ALU.LOW_ENTH.THERM.SOLAR_GEO</t>
  </si>
  <si>
    <t>UED.ktoe.EU27.NFM.SEC_ALU.LOW_ENTH.HP.AMBIENT</t>
  </si>
  <si>
    <t>UED.ktoe.EU27.NFM.SEC_ALU.LOW_ENTH.THERM.ELEC</t>
  </si>
  <si>
    <t>UED.ktoe.EU27.NFM.SEC_ALU.SEC_REMELTING.TOTAL.TOTAL</t>
  </si>
  <si>
    <t>UED.ktoe.EU27.NFM.SEC_ALU.SEC_REMELTING.THERM.TOTAL</t>
  </si>
  <si>
    <t>UED.ktoe.EU27.NFM.SEC_ALU.SEC_REMELTING.THERM.LPG</t>
  </si>
  <si>
    <t>UED.ktoe.EU27.NFM.SEC_ALU.SEC_REMELTING.THERM.DIESEL_LIQBIO</t>
  </si>
  <si>
    <t>UED.ktoe.EU27.NFM.SEC_ALU.SEC_REMELTING.THERM.RFO</t>
  </si>
  <si>
    <t>UED.ktoe.EU27.NFM.SEC_ALU.SEC_REMELTING.THERM.NG_BIOGAS</t>
  </si>
  <si>
    <t>UED.ktoe.EU27.NFM.SEC_ALU.SEC_REMELTING.ELEC.ELEC</t>
  </si>
  <si>
    <t>UED.ktoe.EU27.NFM.SEC_ALU.SEC_PROCESSING.TOTAL.TOTAL</t>
  </si>
  <si>
    <t>UED.ktoe.EU27.NFM.SEC_ALU.SEC_PROCESSING.THERM.TOTAL</t>
  </si>
  <si>
    <t>UED.ktoe.EU27.NFM.SEC_ALU.SEC_PROCESSING.THERM.LPG</t>
  </si>
  <si>
    <t>UED.ktoe.EU27.NFM.SEC_ALU.SEC_PROCESSING.THERM.DIESEL_LIQBIO</t>
  </si>
  <si>
    <t>UED.ktoe.EU27.NFM.SEC_ALU.SEC_PROCESSING.THERM.RFO</t>
  </si>
  <si>
    <t>UED.ktoe.EU27.NFM.SEC_ALU.SEC_PROCESSING.THERM.NG_BIOGAS</t>
  </si>
  <si>
    <t>UED.ktoe.EU27.NFM.SEC_ALU.SEC_PROCESSING.ELEC.ELEC</t>
  </si>
  <si>
    <t>UED.ktoe.EU27.NFM.SEC_ALU.SEC_FINISHING.THERM.TOTAL</t>
  </si>
  <si>
    <t>UED.ktoe.EU27.NFM.SEC_ALU.SEC_FINISHING.THERM.LPG</t>
  </si>
  <si>
    <t>UED.ktoe.EU27.NFM.SEC_ALU.SEC_FINISHING.THERM.DIESEL_LIQBIO</t>
  </si>
  <si>
    <t>UED.ktoe.EU27.NFM.SEC_ALU.SEC_FINISHING.THERM.NG_BIOGAS</t>
  </si>
  <si>
    <t>UED.ktoe.EU27.NFM.SEC_ALU.SEC_FINISHING_STEAM.TOTAL.TOTAL</t>
  </si>
  <si>
    <t>UED.ktoe.EU27.NFM.SEC_ALU.SEC_FINISHING_STEAM.STEAM.SOLIDS</t>
  </si>
  <si>
    <t>UED.ktoe.EU27.NFM.SEC_ALU.SEC_FINISHING_STEAM.STEAM.RFG</t>
  </si>
  <si>
    <t>UED.ktoe.EU27.NFM.SEC_ALU.SEC_FINISHING_STEAM.STEAM.LPG</t>
  </si>
  <si>
    <t>UED.ktoe.EU27.NFM.SEC_ALU.SEC_FINISHING_STEAM.STEAM.DIESEL_LIQBIO</t>
  </si>
  <si>
    <t>UED.ktoe.EU27.NFM.SEC_ALU.SEC_FINISHING_STEAM.STEAM.RFO</t>
  </si>
  <si>
    <t>UED.ktoe.EU27.NFM.SEC_ALU.SEC_FINISHING_STEAM.STEAM.OTHER</t>
  </si>
  <si>
    <t>UED.ktoe.EU27.NFM.SEC_ALU.SEC_FINISHING_STEAM.STEAM.NG_BIOGAS</t>
  </si>
  <si>
    <t>UED.ktoe.EU27.NFM.SEC_ALU.SEC_FINISHING_STEAM.STEAM.DERIVED</t>
  </si>
  <si>
    <t>UED.ktoe.EU27.NFM.SEC_ALU.SEC_FINISHING_STEAM.STEAM.BIOMASS_WASTE</t>
  </si>
  <si>
    <t>UED.ktoe.EU27.NFM.SEC_ALU.SEC_FINISHING_STEAM.STEAM.STEAM_DISTR</t>
  </si>
  <si>
    <t>UED.ktoe.EU27.NFM.SEC_ALU.SEC_FINISHING.ELEC.ELEC</t>
  </si>
  <si>
    <t>UED.ktoe.EU27.NFM.OTHER_NFM.TOTAL.TOTAL.TOTAL</t>
  </si>
  <si>
    <t>UED.ktoe.EU27.NFM.OTHER_NFM.LIGHT.GENERIC.ELEC</t>
  </si>
  <si>
    <t>UED.ktoe.EU27.NFM.OTHER_NFM.AIRCOMP.GENERIC.ELEC</t>
  </si>
  <si>
    <t>UED.ktoe.EU27.NFM.OTHER_NFM.MOTOR.GENERIC.ELEC</t>
  </si>
  <si>
    <t>UED.ktoe.EU27.NFM.OTHER_NFM.FANS.GENERIC.ELEC</t>
  </si>
  <si>
    <t>UED.ktoe.EU27.NFM.OTHER_NFM.LOW_ENTH.TOTAL.TOTAL</t>
  </si>
  <si>
    <t>UED.ktoe.EU27.NFM.OTHER_NFM.LOW_ENTH.THERM.DIESEL_LIQBIO</t>
  </si>
  <si>
    <t>UED.ktoe.EU27.NFM.OTHER_NFM.LOW_ENTH.THERM.NG_BIOGAS</t>
  </si>
  <si>
    <t>UED.ktoe.EU27.NFM.OTHER_NFM.LOW_ENTH.THERM.SOLAR_GEO</t>
  </si>
  <si>
    <t>UED.ktoe.EU27.NFM.OTHER_NFM.LOW_ENTH.HP.AMBIENT</t>
  </si>
  <si>
    <t>UED.ktoe.EU27.NFM.OTHER_NFM.LOW_ENTH.THERM.ELEC</t>
  </si>
  <si>
    <t>UED.ktoe.EU27.NFM.OTHER_NFM.OTH_PRODUCTION.TOTAL.TOTAL</t>
  </si>
  <si>
    <t>UED.ktoe.EU27.NFM.OTHER_NFM.OTH_PRODUCTION.THERM.TOTAL</t>
  </si>
  <si>
    <t>UED.ktoe.EU27.NFM.OTHER_NFM.OTH_PRODUCTION.THERM.SOLIDS</t>
  </si>
  <si>
    <t>UED.ktoe.EU27.NFM.OTHER_NFM.OTH_PRODUCTION.THERM.LPG</t>
  </si>
  <si>
    <t>UED.ktoe.EU27.NFM.OTHER_NFM.OTH_PRODUCTION.THERM.DIESEL_LIQBIO</t>
  </si>
  <si>
    <t>UED.ktoe.EU27.NFM.OTHER_NFM.OTH_PRODUCTION.THERM.RFO</t>
  </si>
  <si>
    <t>UED.ktoe.EU27.NFM.OTHER_NFM.OTH_PRODUCTION.THERM.NG_BIOGAS</t>
  </si>
  <si>
    <t>UED.ktoe.EU27.NFM.OTHER_NFM.OTH_PRODUCTION.ELEC.ELEC</t>
  </si>
  <si>
    <t>UED.ktoe.EU27.NFM.OTHER_NFM.OTH_PROCESSING.TOTAL.TOTAL</t>
  </si>
  <si>
    <t>UED.ktoe.EU27.NFM.OTHER_NFM.OTH_PROCESSING.THERM.TOTAL</t>
  </si>
  <si>
    <t>UED.ktoe.EU27.NFM.OTHER_NFM.OTH_PROCESSING.THERM.LPG</t>
  </si>
  <si>
    <t>UED.ktoe.EU27.NFM.OTHER_NFM.OTH_PROCESSING.THERM.DIESEL_LIQBIO</t>
  </si>
  <si>
    <t>UED.ktoe.EU27.NFM.OTHER_NFM.OTH_PROCESSING.THERM.RFO</t>
  </si>
  <si>
    <t>UED.ktoe.EU27.NFM.OTHER_NFM.OTH_PROCESSING.THERM.NG_BIOGAS</t>
  </si>
  <si>
    <t>UED.ktoe.EU27.NFM.OTHER_NFM.OTH_PROCESSING.ELEC.ELEC</t>
  </si>
  <si>
    <t>UED.ktoe.EU27.NFM.OTHER_NFM.OTH_FINISHING.THERM.TOTAL</t>
  </si>
  <si>
    <t>UED.ktoe.EU27.NFM.OTHER_NFM.OTH_FINISHING.THERM.LPG</t>
  </si>
  <si>
    <t>UED.ktoe.EU27.NFM.OTHER_NFM.OTH_FINISHING.THERM.DIESEL_LIQBIO</t>
  </si>
  <si>
    <t>UED.ktoe.EU27.NFM.OTHER_NFM.OTH_FINISHING.THERM.NG_BIOGAS</t>
  </si>
  <si>
    <t>UED.ktoe.EU27.NFM.OTHER_NFM.OTH_FINISHING_STEAM.TOTAL.TOTAL</t>
  </si>
  <si>
    <t>UED.ktoe.EU27.NFM.OTHER_NFM.OTH_FINISHING_STEAM.STEAM.SOLIDS</t>
  </si>
  <si>
    <t>UED.ktoe.EU27.NFM.OTHER_NFM.OTH_FINISHING_STEAM.STEAM.RFG</t>
  </si>
  <si>
    <t>UED.ktoe.EU27.NFM.OTHER_NFM.OTH_FINISHING_STEAM.STEAM.LPG</t>
  </si>
  <si>
    <t>UED.ktoe.EU27.NFM.OTHER_NFM.OTH_FINISHING_STEAM.STEAM.DIESEL_LIQBIO</t>
  </si>
  <si>
    <t>UED.ktoe.EU27.NFM.OTHER_NFM.OTH_FINISHING_STEAM.STEAM.RFO</t>
  </si>
  <si>
    <t>UED.ktoe.EU27.NFM.OTHER_NFM.OTH_FINISHING_STEAM.STEAM.OTHER</t>
  </si>
  <si>
    <t>UED.ktoe.EU27.NFM.OTHER_NFM.OTH_FINISHING_STEAM.STEAM.NG_BIOGAS</t>
  </si>
  <si>
    <t>UED.ktoe.EU27.NFM.OTHER_NFM.OTH_FINISHING_STEAM.STEAM.DERIVED</t>
  </si>
  <si>
    <t>UED.ktoe.EU27.NFM.OTHER_NFM.OTH_FINISHING_STEAM.STEAM.BIOMASS_WASTE</t>
  </si>
  <si>
    <t>UED.ktoe.EU27.NFM.OTHER_NFM.OTH_FINISHING_STEAM.STEAM.STEAM_DISTR</t>
  </si>
  <si>
    <t>UED.ktoe.EU27.NFM.OTHER_NFM.OTH_FINISHING.ELEC.ELEC</t>
  </si>
  <si>
    <t>FUEL_EMI.ktCO2.EU27.NFM.ALUMINA.TOTAL.TOTAL.TOTAL</t>
  </si>
  <si>
    <t>FUEL_EMI.ktCO2.EU27.NFM.ALUMINA.LIGHT.GENERIC.ELEC</t>
  </si>
  <si>
    <t>FUEL_EMI.ktCO2.EU27.NFM.ALUMINA.AIRCOMP.GENERIC.ELEC</t>
  </si>
  <si>
    <t>FUEL_EMI.ktCO2.EU27.NFM.ALUMINA.MOTOR.GENERIC.ELEC</t>
  </si>
  <si>
    <t>FUEL_EMI.ktCO2.EU27.NFM.ALUMINA.FANS.GENERIC.ELEC</t>
  </si>
  <si>
    <t>FUEL_EMI.ktCO2.EU27.NFM.ALUMINA.LOW_ENTH.TOTAL.TOTAL</t>
  </si>
  <si>
    <t>FUEL_EMI.ktCO2.EU27.NFM.ALUMINA.LOW_ENTH.THERM.DIESEL_LIQBIO</t>
  </si>
  <si>
    <t>FUEL_EMI.ktCO2.EU27.NFM.ALUMINA.LOW_ENTH.THERM.NG_BIOGAS</t>
  </si>
  <si>
    <t>FUEL_EMI.ktCO2.EU27.NFM.ALUMINA.LOW_ENTH.THERM.SOLAR_GEO</t>
  </si>
  <si>
    <t>FUEL_EMI.ktCO2.EU27.NFM.ALUMINA.LOW_ENTH.HP.AMBIENT</t>
  </si>
  <si>
    <t>FUEL_EMI.ktCO2.EU27.NFM.ALUMINA.LOW_ENTH.THERM.ELEC</t>
  </si>
  <si>
    <t>FUEL_EMI.ktCO2.EU27.NFM.ALUMINA.A_PRODUCTION.TOTAL.TOTAL</t>
  </si>
  <si>
    <t>FUEL_EMI.ktCO2.EU27.NFM.ALUMINA.A_PRODUCTION.STEAM.SOLIDS</t>
  </si>
  <si>
    <t>FUEL_EMI.ktCO2.EU27.NFM.ALUMINA.A_PRODUCTION.STEAM.RFG</t>
  </si>
  <si>
    <t>FUEL_EMI.ktCO2.EU27.NFM.ALUMINA.A_PRODUCTION.STEAM.LPG</t>
  </si>
  <si>
    <t>FUEL_EMI.ktCO2.EU27.NFM.ALUMINA.A_PRODUCTION.STEAM.DIESEL_LIQBIO</t>
  </si>
  <si>
    <t>FUEL_EMI.ktCO2.EU27.NFM.ALUMINA.A_PRODUCTION.STEAM.RFO</t>
  </si>
  <si>
    <t>FUEL_EMI.ktCO2.EU27.NFM.ALUMINA.A_PRODUCTION.STEAM.OTHER</t>
  </si>
  <si>
    <t>FUEL_EMI.ktCO2.EU27.NFM.ALUMINA.A_PRODUCTION.STEAM.NG_BIOGAS</t>
  </si>
  <si>
    <t>FUEL_EMI.ktCO2.EU27.NFM.ALUMINA.A_PRODUCTION.STEAM.DERIVED</t>
  </si>
  <si>
    <t>FUEL_EMI.ktCO2.EU27.NFM.ALUMINA.A_PRODUCTION.STEAM.BIOMASS_WASTE</t>
  </si>
  <si>
    <t>FUEL_EMI.ktCO2.EU27.NFM.ALUMINA.A_PRODUCTION.STEAM.STEAM_DISTR</t>
  </si>
  <si>
    <t>FUEL_EMI.ktCO2.EU27.NFM.ALUMINA.A_REFINING.TOTAL.TOTAL</t>
  </si>
  <si>
    <t>FUEL_EMI.ktCO2.EU27.NFM.ALUMINA.A_REFINING.THERM.LPG</t>
  </si>
  <si>
    <t>FUEL_EMI.ktCO2.EU27.NFM.ALUMINA.A_REFINING.THERM.DIESEL_LIQBIO</t>
  </si>
  <si>
    <t>FUEL_EMI.ktCO2.EU27.NFM.ALUMINA.A_REFINING.THERM.RFO</t>
  </si>
  <si>
    <t>FUEL_EMI.ktCO2.EU27.NFM.ALUMINA.A_REFINING.THERM.NG_BIOGAS</t>
  </si>
  <si>
    <t>FUEL_EMI.ktCO2.EU27.NFM.ALUMINA.A_REFINING.THERM.ELEC</t>
  </si>
  <si>
    <t>FUEL_EMI.ktCO2.EU27.NFM.PRIM_ALU.LIGHT.GENERIC.ELEC</t>
  </si>
  <si>
    <t>FUEL_EMI.ktCO2.EU27.NFM.PRIM_ALU.AIRCOMP.GENERIC.ELEC</t>
  </si>
  <si>
    <t>FUEL_EMI.ktCO2.EU27.NFM.PRIM_ALU.MOTOR.GENERIC.ELEC</t>
  </si>
  <si>
    <t>FUEL_EMI.ktCO2.EU27.NFM.PRIM_ALU.FANS.GENERIC.ELEC</t>
  </si>
  <si>
    <t>FUEL_EMI.ktCO2.EU27.NFM.PRIM_ALU.LOW_ENTH.TOTAL.TOTAL</t>
  </si>
  <si>
    <t>FUEL_EMI.ktCO2.EU27.NFM.PRIM_ALU.LOW_ENTH.THERM.DIESEL_LIQBIO</t>
  </si>
  <si>
    <t>FUEL_EMI.ktCO2.EU27.NFM.PRIM_ALU.LOW_ENTH.THERM.NG_BIOGAS</t>
  </si>
  <si>
    <t>FUEL_EMI.ktCO2.EU27.NFM.PRIM_ALU.LOW_ENTH.THERM.SOLAR_GEO</t>
  </si>
  <si>
    <t>FUEL_EMI.ktCO2.EU27.NFM.PRIM_ALU.LOW_ENTH.HP.AMBIENT</t>
  </si>
  <si>
    <t>FUEL_EMI.ktCO2.EU27.NFM.PRIM_ALU.LOW_ENTH.THERM.ELEC</t>
  </si>
  <si>
    <t>FUEL_EMI.ktCO2.EU27.NFM.PRIM_ALU.SMELTING.ELEC.ELEC</t>
  </si>
  <si>
    <t>FUEL_EMI.ktCO2.EU27.NFM.PRIM_ALU.PROCESSING.TOTAL.TOTAL</t>
  </si>
  <si>
    <t>FUEL_EMI.ktCO2.EU27.NFM.PRIM_ALU.PROCESSING.THERM.TOTAL</t>
  </si>
  <si>
    <t>FUEL_EMI.ktCO2.EU27.NFM.PRIM_ALU.PROCESSING.THERM.LPG</t>
  </si>
  <si>
    <t>FUEL_EMI.ktCO2.EU27.NFM.PRIM_ALU.PROCESSING.THERM.DIESEL_LIQBIO</t>
  </si>
  <si>
    <t>FUEL_EMI.ktCO2.EU27.NFM.PRIM_ALU.PROCESSING.THERM.RFO</t>
  </si>
  <si>
    <t>FUEL_EMI.ktCO2.EU27.NFM.PRIM_ALU.PROCESSING.THERM.NG_BIOGAS</t>
  </si>
  <si>
    <t>FUEL_EMI.ktCO2.EU27.NFM.PRIM_ALU.PROCESSING.ELEC.ELEC</t>
  </si>
  <si>
    <t>FUEL_EMI.ktCO2.EU27.NFM.PRIM_ALU.FINISHING.THERM.TOTAL</t>
  </si>
  <si>
    <t>FUEL_EMI.ktCO2.EU27.NFM.PRIM_ALU.FINISHING.THERM.LPG</t>
  </si>
  <si>
    <t>FUEL_EMI.ktCO2.EU27.NFM.PRIM_ALU.FINISHING.THERM.DIESEL_LIQBIO</t>
  </si>
  <si>
    <t>FUEL_EMI.ktCO2.EU27.NFM.PRIM_ALU.FINISHING.THERM.NG_BIOGAS</t>
  </si>
  <si>
    <t>FUEL_EMI.ktCO2.EU27.NFM.PRIM_ALU.FINISHING_STEAM.TOTAL.TOTAL</t>
  </si>
  <si>
    <t>FUEL_EMI.ktCO2.EU27.NFM.PRIM_ALU.FINISHING_STEAM.STEAM.SOLIDS</t>
  </si>
  <si>
    <t>FUEL_EMI.ktCO2.EU27.NFM.PRIM_ALU.FINISHING_STEAM.STEAM.RFG</t>
  </si>
  <si>
    <t>FUEL_EMI.ktCO2.EU27.NFM.PRIM_ALU.FINISHING_STEAM.STEAM.LPG</t>
  </si>
  <si>
    <t>FUEL_EMI.ktCO2.EU27.NFM.PRIM_ALU.FINISHING_STEAM.STEAM.DIESEL_LIQBIO</t>
  </si>
  <si>
    <t>FUEL_EMI.ktCO2.EU27.NFM.PRIM_ALU.FINISHING_STEAM.STEAM.RFO</t>
  </si>
  <si>
    <t>FUEL_EMI.ktCO2.EU27.NFM.PRIM_ALU.FINISHING_STEAM.STEAM.OTHER</t>
  </si>
  <si>
    <t>FUEL_EMI.ktCO2.EU27.NFM.PRIM_ALU.FINISHING_STEAM.STEAM.NG_BIOGAS</t>
  </si>
  <si>
    <t>FUEL_EMI.ktCO2.EU27.NFM.PRIM_ALU.FINISHING_STEAM.STEAM.DERIVED</t>
  </si>
  <si>
    <t>FUEL_EMI.ktCO2.EU27.NFM.PRIM_ALU.FINISHING_STEAM.STEAM.BIOMASS_WASTE</t>
  </si>
  <si>
    <t>FUEL_EMI.ktCO2.EU27.NFM.PRIM_ALU.FINISHING_STEAM.STEAM.STEAM_DISTR</t>
  </si>
  <si>
    <t>FUEL_EMI.ktCO2.EU27.NFM.PRIM_ALU.FINISHING.ELEC.ELEC</t>
  </si>
  <si>
    <t>PROCESS_EMI.ktCO2.EU27.NFM.PRIM_ALU</t>
  </si>
  <si>
    <t>FUEL_EMI.ktCO2.EU27.NFM.SEC_ALU.TOTAL.TOTAL.TOTAL</t>
  </si>
  <si>
    <t>FUEL_EMI.ktCO2.EU27.NFM.SEC_ALU.LIGHT.GENERIC.ELEC</t>
  </si>
  <si>
    <t>FUEL_EMI.ktCO2.EU27.NFM.SEC_ALU.AIRCOMP.GENERIC.ELEC</t>
  </si>
  <si>
    <t>FUEL_EMI.ktCO2.EU27.NFM.SEC_ALU.MOTOR.GENERIC.ELEC</t>
  </si>
  <si>
    <t>FUEL_EMI.ktCO2.EU27.NFM.SEC_ALU.FANS.GENERIC.ELEC</t>
  </si>
  <si>
    <t>FUEL_EMI.ktCO2.EU27.NFM.SEC_ALU.LOW_ENTH.TOTAL.TOTAL</t>
  </si>
  <si>
    <t>FUEL_EMI.ktCO2.EU27.NFM.SEC_ALU.LOW_ENTH.THERM.DIESEL_LIQBIO</t>
  </si>
  <si>
    <t>FUEL_EMI.ktCO2.EU27.NFM.SEC_ALU.LOW_ENTH.THERM.NG_BIOGAS</t>
  </si>
  <si>
    <t>FUEL_EMI.ktCO2.EU27.NFM.SEC_ALU.LOW_ENTH.THERM.SOLAR_GEO</t>
  </si>
  <si>
    <t>FUEL_EMI.ktCO2.EU27.NFM.SEC_ALU.LOW_ENTH.HP.AMBIENT</t>
  </si>
  <si>
    <t>FUEL_EMI.ktCO2.EU27.NFM.SEC_ALU.LOW_ENTH.THERM.ELEC</t>
  </si>
  <si>
    <t>FUEL_EMI.ktCO2.EU27.NFM.SEC_ALU.SEC_REMELTING.TOTAL.TOTAL</t>
  </si>
  <si>
    <t>FUEL_EMI.ktCO2.EU27.NFM.SEC_ALU.SEC_REMELTING.THERM.TOTAL</t>
  </si>
  <si>
    <t>FUEL_EMI.ktCO2.EU27.NFM.SEC_ALU.SEC_REMELTING.THERM.LPG</t>
  </si>
  <si>
    <t>FUEL_EMI.ktCO2.EU27.NFM.SEC_ALU.SEC_REMELTING.THERM.DIESEL_LIQBIO</t>
  </si>
  <si>
    <t>FUEL_EMI.ktCO2.EU27.NFM.SEC_ALU.SEC_REMELTING.THERM.RFO</t>
  </si>
  <si>
    <t>FUEL_EMI.ktCO2.EU27.NFM.SEC_ALU.SEC_REMELTING.THERM.NG_BIOGAS</t>
  </si>
  <si>
    <t>FUEL_EMI.ktCO2.EU27.NFM.SEC_ALU.SEC_REMELTING.ELEC.ELEC</t>
  </si>
  <si>
    <t>FUEL_EMI.ktCO2.EU27.NFM.SEC_ALU.SEC_PROCESSING.TOTAL.TOTAL</t>
  </si>
  <si>
    <t>FUEL_EMI.ktCO2.EU27.NFM.SEC_ALU.SEC_PROCESSING.THERM.TOTAL</t>
  </si>
  <si>
    <t>FUEL_EMI.ktCO2.EU27.NFM.SEC_ALU.SEC_PROCESSING.THERM.LPG</t>
  </si>
  <si>
    <t>FUEL_EMI.ktCO2.EU27.NFM.SEC_ALU.SEC_PROCESSING.THERM.DIESEL_LIQBIO</t>
  </si>
  <si>
    <t>FUEL_EMI.ktCO2.EU27.NFM.SEC_ALU.SEC_PROCESSING.THERM.RFO</t>
  </si>
  <si>
    <t>FUEL_EMI.ktCO2.EU27.NFM.SEC_ALU.SEC_PROCESSING.THERM.NG_BIOGAS</t>
  </si>
  <si>
    <t>FUEL_EMI.ktCO2.EU27.NFM.SEC_ALU.SEC_PROCESSING.ELEC.ELEC</t>
  </si>
  <si>
    <t>FUEL_EMI.ktCO2.EU27.NFM.SEC_ALU.SEC_FINISHING.THERM.TOTAL</t>
  </si>
  <si>
    <t>FUEL_EMI.ktCO2.EU27.NFM.SEC_ALU.SEC_FINISHING.THERM.LPG</t>
  </si>
  <si>
    <t>FUEL_EMI.ktCO2.EU27.NFM.SEC_ALU.SEC_FINISHING.THERM.DIESEL_LIQBIO</t>
  </si>
  <si>
    <t>FUEL_EMI.ktCO2.EU27.NFM.SEC_ALU.SEC_FINISHING.THERM.NG_BIOGAS</t>
  </si>
  <si>
    <t>FUEL_EMI.ktCO2.EU27.NFM.SEC_ALU.SEC_FINISHING_STEAM.TOTAL.TOTAL</t>
  </si>
  <si>
    <t>FUEL_EMI.ktCO2.EU27.NFM.SEC_ALU.SEC_FINISHING_STEAM.STEAM.SOLIDS</t>
  </si>
  <si>
    <t>FUEL_EMI.ktCO2.EU27.NFM.SEC_ALU.SEC_FINISHING_STEAM.STEAM.RFG</t>
  </si>
  <si>
    <t>FUEL_EMI.ktCO2.EU27.NFM.SEC_ALU.SEC_FINISHING_STEAM.STEAM.LPG</t>
  </si>
  <si>
    <t>FUEL_EMI.ktCO2.EU27.NFM.SEC_ALU.SEC_FINISHING_STEAM.STEAM.DIESEL_LIQBIO</t>
  </si>
  <si>
    <t>FUEL_EMI.ktCO2.EU27.NFM.SEC_ALU.SEC_FINISHING_STEAM.STEAM.RFO</t>
  </si>
  <si>
    <t>FUEL_EMI.ktCO2.EU27.NFM.SEC_ALU.SEC_FINISHING_STEAM.STEAM.OTHER</t>
  </si>
  <si>
    <t>FUEL_EMI.ktCO2.EU27.NFM.SEC_ALU.SEC_FINISHING_STEAM.STEAM.NG_BIOGAS</t>
  </si>
  <si>
    <t>FUEL_EMI.ktCO2.EU27.NFM.SEC_ALU.SEC_FINISHING_STEAM.STEAM.DERIVED</t>
  </si>
  <si>
    <t>FUEL_EMI.ktCO2.EU27.NFM.SEC_ALU.SEC_FINISHING_STEAM.STEAM.BIOMASS_WASTE</t>
  </si>
  <si>
    <t>FUEL_EMI.ktCO2.EU27.NFM.SEC_ALU.SEC_FINISHING_STEAM.STEAM.STEAM_DISTR</t>
  </si>
  <si>
    <t>FUEL_EMI.ktCO2.EU27.NFM.SEC_ALU.SEC_FINISHING.ELEC.ELEC</t>
  </si>
  <si>
    <t>FUEL_EMI.ktCO2.EU27.NFM.OTHER_NFM.LIGHT.GENERIC.ELEC</t>
  </si>
  <si>
    <t>FUEL_EMI.ktCO2.EU27.NFM.OTHER_NFM.AIRCOMP.GENERIC.ELEC</t>
  </si>
  <si>
    <t>FUEL_EMI.ktCO2.EU27.NFM.OTHER_NFM.MOTOR.GENERIC.ELEC</t>
  </si>
  <si>
    <t>FUEL_EMI.ktCO2.EU27.NFM.OTHER_NFM.FANS.GENERIC.ELEC</t>
  </si>
  <si>
    <t>FUEL_EMI.ktCO2.EU27.NFM.OTHER_NFM.LOW_ENTH.TOTAL.TOTAL</t>
  </si>
  <si>
    <t>FUEL_EMI.ktCO2.EU27.NFM.OTHER_NFM.LOW_ENTH.THERM.DIESEL_LIQBIO</t>
  </si>
  <si>
    <t>FUEL_EMI.ktCO2.EU27.NFM.OTHER_NFM.LOW_ENTH.THERM.NG_BIOGAS</t>
  </si>
  <si>
    <t>FUEL_EMI.ktCO2.EU27.NFM.OTHER_NFM.LOW_ENTH.THERM.SOLAR_GEO</t>
  </si>
  <si>
    <t>FUEL_EMI.ktCO2.EU27.NFM.OTHER_NFM.LOW_ENTH.HP.AMBIENT</t>
  </si>
  <si>
    <t>FUEL_EMI.ktCO2.EU27.NFM.OTHER_NFM.LOW_ENTH.THERM.ELEC</t>
  </si>
  <si>
    <t>FUEL_EMI.ktCO2.EU27.NFM.OTHER_NFM.OTH_PRODUCTION.TOTAL.TOTAL</t>
  </si>
  <si>
    <t>FUEL_EMI.ktCO2.EU27.NFM.OTHER_NFM.OTH_PRODUCTION.THERM.TOTAL</t>
  </si>
  <si>
    <t>FUEL_EMI.ktCO2.EU27.NFM.OTHER_NFM.OTH_PRODUCTION.THERM.SOLIDS</t>
  </si>
  <si>
    <t>FUEL_EMI.ktCO2.EU27.NFM.OTHER_NFM.OTH_PRODUCTION.THERM.LPG</t>
  </si>
  <si>
    <t>FUEL_EMI.ktCO2.EU27.NFM.OTHER_NFM.OTH_PRODUCTION.THERM.DIESEL_LIQBIO</t>
  </si>
  <si>
    <t>FUEL_EMI.ktCO2.EU27.NFM.OTHER_NFM.OTH_PRODUCTION.THERM.RFO</t>
  </si>
  <si>
    <t>FUEL_EMI.ktCO2.EU27.NFM.OTHER_NFM.OTH_PRODUCTION.THERM.NG_BIOGAS</t>
  </si>
  <si>
    <t>FUEL_EMI.ktCO2.EU27.NFM.OTHER_NFM.OTH_PRODUCTION.ELEC.ELEC</t>
  </si>
  <si>
    <t>FUEL_EMI.ktCO2.EU27.NFM.OTHER_NFM.OTH_PROCESSING.TOTAL.TOTAL</t>
  </si>
  <si>
    <t>FUEL_EMI.ktCO2.EU27.NFM.OTHER_NFM.OTH_PROCESSING.THERM.TOTAL</t>
  </si>
  <si>
    <t>FUEL_EMI.ktCO2.EU27.NFM.OTHER_NFM.OTH_PROCESSING.THERM.LPG</t>
  </si>
  <si>
    <t>FUEL_EMI.ktCO2.EU27.NFM.OTHER_NFM.OTH_PROCESSING.THERM.DIESEL_LIQBIO</t>
  </si>
  <si>
    <t>FUEL_EMI.ktCO2.EU27.NFM.OTHER_NFM.OTH_PROCESSING.THERM.RFO</t>
  </si>
  <si>
    <t>FUEL_EMI.ktCO2.EU27.NFM.OTHER_NFM.OTH_PROCESSING.THERM.NG_BIOGAS</t>
  </si>
  <si>
    <t>FUEL_EMI.ktCO2.EU27.NFM.OTHER_NFM.OTH_PROCESSING.ELEC.ELEC</t>
  </si>
  <si>
    <t>FUEL_EMI.ktCO2.EU27.NFM.OTHER_NFM.OTH_FINISHING.THERM.TOTAL</t>
  </si>
  <si>
    <t>FUEL_EMI.ktCO2.EU27.NFM.OTHER_NFM.OTH_FINISHING.THERM.LPG</t>
  </si>
  <si>
    <t>FUEL_EMI.ktCO2.EU27.NFM.OTHER_NFM.OTH_FINISHING.THERM.DIESEL_LIQBIO</t>
  </si>
  <si>
    <t>FUEL_EMI.ktCO2.EU27.NFM.OTHER_NFM.OTH_FINISHING.THERM.NG_BIOGAS</t>
  </si>
  <si>
    <t>FUEL_EMI.ktCO2.EU27.NFM.OTHER_NFM.OTH_FINISHING_STEAM.TOTAL.TOTAL</t>
  </si>
  <si>
    <t>FUEL_EMI.ktCO2.EU27.NFM.OTHER_NFM.OTH_FINISHING_STEAM.STEAM.SOLIDS</t>
  </si>
  <si>
    <t>FUEL_EMI.ktCO2.EU27.NFM.OTHER_NFM.OTH_FINISHING_STEAM.STEAM.RFG</t>
  </si>
  <si>
    <t>FUEL_EMI.ktCO2.EU27.NFM.OTHER_NFM.OTH_FINISHING_STEAM.STEAM.LPG</t>
  </si>
  <si>
    <t>FUEL_EMI.ktCO2.EU27.NFM.OTHER_NFM.OTH_FINISHING_STEAM.STEAM.DIESEL_LIQBIO</t>
  </si>
  <si>
    <t>FUEL_EMI.ktCO2.EU27.NFM.OTHER_NFM.OTH_FINISHING_STEAM.STEAM.RFO</t>
  </si>
  <si>
    <t>FUEL_EMI.ktCO2.EU27.NFM.OTHER_NFM.OTH_FINISHING_STEAM.STEAM.OTHER</t>
  </si>
  <si>
    <t>FUEL_EMI.ktCO2.EU27.NFM.OTHER_NFM.OTH_FINISHING_STEAM.STEAM.NG_BIOGAS</t>
  </si>
  <si>
    <t>FUEL_EMI.ktCO2.EU27.NFM.OTHER_NFM.OTH_FINISHING_STEAM.STEAM.DERIVED</t>
  </si>
  <si>
    <t>FUEL_EMI.ktCO2.EU27.NFM.OTHER_NFM.OTH_FINISHING_STEAM.STEAM.BIOMASS_WASTE</t>
  </si>
  <si>
    <t>FUEL_EMI.ktCO2.EU27.NFM.OTHER_NFM.OTH_FINISHING_STEAM.STEAM.STEAM_DISTR</t>
  </si>
  <si>
    <t>FUEL_EMI.ktCO2.EU27.NFM.OTHER_NFM.OTH_FINISHING.ELEC.ELEC</t>
  </si>
  <si>
    <t>PROCESS_EMI.ktCO2.EU27.NFM.OTHER_NFM</t>
  </si>
  <si>
    <t>Aluminium - primary production (without process emissions)</t>
  </si>
  <si>
    <t>Other non-ferrous metals (without process emissions)</t>
  </si>
  <si>
    <t>Basic and other chemicals</t>
  </si>
  <si>
    <t>VA.Meuro2023.EU27.CHI.BASIC_CHEM</t>
  </si>
  <si>
    <t>VA.Meuro2023.EU27.CHI.OTHER_CHEM</t>
  </si>
  <si>
    <t>VA.Meuro2023.EU27.CHI.PHARM</t>
  </si>
  <si>
    <t>Basic chemicals (kt ethylene eq.)</t>
  </si>
  <si>
    <t>OUTPUT.kt.EU27.CHI.BASIC_CHEM</t>
  </si>
  <si>
    <t>Other chemicals (kt ethylene eq.)</t>
  </si>
  <si>
    <t>OUTPUT.kt.EU27.CHI.OTHER_CHEM</t>
  </si>
  <si>
    <t>Pharmaceutical products etc. (kt ethylene eq.)</t>
  </si>
  <si>
    <t>OUTPUT.kt.EU27.CHI.PHARM</t>
  </si>
  <si>
    <t>CAP.kt.EU27.CHI.BASIC_CHEM</t>
  </si>
  <si>
    <t>CAP.kt.EU27.CHI.OTHER_CHEM</t>
  </si>
  <si>
    <t>CAP.kt.EU27.CHI.PHARM</t>
  </si>
  <si>
    <t>NEWCAP.kt.EU27.CHI.BASIC_CHEM</t>
  </si>
  <si>
    <t>NEWCAP.kt.EU27.CHI.OTHER_CHEM</t>
  </si>
  <si>
    <t>NEWCAP.kt.EU27.CHI.PHARM</t>
  </si>
  <si>
    <t>FEC.ktoe.EU27.CHI.TOTAL.TOTAL.TOTAL.TOTAL</t>
  </si>
  <si>
    <t>FEC.ktoe.EU27.CHI.TOTAL.TOTAL.TOTAL.SOLIDS</t>
  </si>
  <si>
    <t>FEC.ktoe.EU27.CHI.TOTAL.TOTAL.TOTAL.RFG</t>
  </si>
  <si>
    <t>FEC.ktoe.EU27.CHI.TOTAL.TOTAL.TOTAL.LPG</t>
  </si>
  <si>
    <t>FEC.ktoe.EU27.CHI.TOTAL.TOTAL.TOTAL.DIESEL</t>
  </si>
  <si>
    <t>FEC.ktoe.EU27.CHI.TOTAL.TOTAL.TOTAL.RFO</t>
  </si>
  <si>
    <t>FEC.ktoe.EU27.CHI.TOTAL.TOTAL.TOTAL.OTHER</t>
  </si>
  <si>
    <t>FEC.ktoe.EU27.CHI.TOTAL.TOTAL.TOTAL.NG</t>
  </si>
  <si>
    <t>FEC.ktoe.EU27.CHI.TOTAL.TOTAL.TOTAL.DERIVED</t>
  </si>
  <si>
    <t>FEC.ktoe.EU27.CHI.TOTAL.TOTAL.TOTAL.BIOMASS_WASTE</t>
  </si>
  <si>
    <t>FEC.ktoe.EU27.CHI.TOTAL.TOTAL.TOTAL.BIOGAS</t>
  </si>
  <si>
    <t>FEC.ktoe.EU27.CHI.TOTAL.TOTAL.TOTAL.LIQBIO</t>
  </si>
  <si>
    <t>FEC.ktoe.EU27.CHI.TOTAL.TOTAL.TOTAL.SOLAR</t>
  </si>
  <si>
    <t>FEC.ktoe.EU27.CHI.TOTAL.TOTAL.TOTAL.GEO</t>
  </si>
  <si>
    <t>FEC.ktoe.EU27.CHI.TOTAL.TOTAL.TOTAL.AMBIENT</t>
  </si>
  <si>
    <t>FEC.ktoe.EU27.CHI.TOTAL.TOTAL.TOTAL.STEAM_DISTR</t>
  </si>
  <si>
    <t>FEC.ktoe.EU27.CHI.TOTAL.TOTAL.TOTAL.ELEC</t>
  </si>
  <si>
    <t>Non-energy use in the Chemical industry (ktoe)</t>
  </si>
  <si>
    <t>NONENERGY.ktoe.EU27.CHI.TOTAL.TOTAL.TOTAL.TOTAL</t>
  </si>
  <si>
    <t>NONENERGY.ktoe.EU27.CHI.TOTAL.TOTAL.TOTAL.SOLIDS</t>
  </si>
  <si>
    <t>NONENERGY.ktoe.EU27.CHI.TOTAL.TOTAL.TOTAL.RFG</t>
  </si>
  <si>
    <t>NONENERGY.ktoe.EU27.CHI.TOTAL.TOTAL.TOTAL.LPG</t>
  </si>
  <si>
    <t>NONENERGY.ktoe.EU27.CHI.TOTAL.TOTAL.TOTAL.DIESEL</t>
  </si>
  <si>
    <t>NONENERGY.ktoe.EU27.CHI.TOTAL.TOTAL.TOTAL.RFO</t>
  </si>
  <si>
    <t>NONENERGY.ktoe.EU27.CHI.TOTAL.TOTAL.TOTAL.OTHER</t>
  </si>
  <si>
    <t>NONENERGY.ktoe.EU27.CHI.TOTAL.TOTAL.TOTAL.NAPHTHA</t>
  </si>
  <si>
    <t>NONENERGY.ktoe.EU27.CHI.TOTAL.TOTAL.TOTAL.NG_BIOGAS</t>
  </si>
  <si>
    <t>NONENERGY.ktoe.EU27.CHI.TOTAL.TOTAL.TOTAL.DERIVED</t>
  </si>
  <si>
    <t>NONENERGY.ktoe.EU27.CHI.TOTAL.TOTAL.TOTAL.BIOMASS_WASTE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</si>
  <si>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</si>
  <si>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</si>
  <si>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</si>
  <si>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</si>
  <si>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</si>
  <si>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FEC.ktoe.EU27.CHI.BASIC_CHEM.LIGHT.GENERIC.ELEC</t>
  </si>
  <si>
    <t>FEC.ktoe.EU27.CHI.BASIC_CHEM.AIRCOMP.GENERIC.ELEC</t>
  </si>
  <si>
    <t>FEC.ktoe.EU27.CHI.BASIC_CHEM.MOTOR.GENERIC.ELEC</t>
  </si>
  <si>
    <t>FEC.ktoe.EU27.CHI.BASIC_CHEM.FANS.GENERIC.ELEC</t>
  </si>
  <si>
    <t>FEC.ktoe.EU27.CHI.BASIC_CHEM.LOW_ENTH.TOTAL.TOTAL</t>
  </si>
  <si>
    <t>FEC.ktoe.EU27.CHI.BASIC_CHEM.LOW_ENTH.THERM.DIESEL_LIQBIO</t>
  </si>
  <si>
    <t>FEC.ktoe.EU27.CHI.BASIC_CHEM.LOW_ENTH.THERM.NG_BIOGAS</t>
  </si>
  <si>
    <t>FEC.ktoe.EU27.CHI.BASIC_CHEM.LOW_ENTH.THERM.SOLAR_GEO</t>
  </si>
  <si>
    <t>FEC.ktoe.EU27.CHI.BASIC_CHEM.LOW_ENTH.HP.AMBIENT</t>
  </si>
  <si>
    <t>FEC.ktoe.EU27.CHI.BASIC_CHEM.LOW_ENTH.THERM.ELEC</t>
  </si>
  <si>
    <t>Chemicals: Feedstock (energy used as raw material)</t>
  </si>
  <si>
    <t>Chemicals: Steam processing</t>
  </si>
  <si>
    <t>FEC.ktoe.EU27.CHI.BASIC_CHEM.PROCESSING.TOTAL.TOTAL</t>
  </si>
  <si>
    <t>FEC.ktoe.EU27.CHI.BASIC_CHEM.PROCESSING.STEAM.SOLIDS</t>
  </si>
  <si>
    <t>FEC.ktoe.EU27.CHI.BASIC_CHEM.PROCESSING.STEAM.RFG</t>
  </si>
  <si>
    <t>FEC.ktoe.EU27.CHI.BASIC_CHEM.PROCESSING.STEAM.LPG</t>
  </si>
  <si>
    <t>FEC.ktoe.EU27.CHI.BASIC_CHEM.PROCESSING.STEAM.DIESEL_LIQBIO</t>
  </si>
  <si>
    <t>FEC.ktoe.EU27.CHI.BASIC_CHEM.PROCESSING.STEAM.RFO</t>
  </si>
  <si>
    <t>FEC.ktoe.EU27.CHI.BASIC_CHEM.PROCESSING.STEAM.OTHER</t>
  </si>
  <si>
    <t>FEC.ktoe.EU27.CHI.BASIC_CHEM.PROCESSING.STEAM.NG_BIOGAS</t>
  </si>
  <si>
    <t>FEC.ktoe.EU27.CHI.BASIC_CHEM.PROCESSING.STEAM.DERIVED</t>
  </si>
  <si>
    <t>FEC.ktoe.EU27.CHI.BASIC_CHEM.PROCESSING.STEAM.BIOMASS_WASTE</t>
  </si>
  <si>
    <t>FEC.ktoe.EU27.CHI.BASIC_CHEM.PROCESSING.STEAM.STEAM_DISTR</t>
  </si>
  <si>
    <t>Chemicals: Furnaces</t>
  </si>
  <si>
    <t>FEC.ktoe.EU27.CHI.BASIC_CHEM.PROC_HEAT.TOTAL.TOTAL</t>
  </si>
  <si>
    <t>Chemicals: Furnaces - Thermal</t>
  </si>
  <si>
    <t>FEC.ktoe.EU27.CHI.BASIC_CHEM.PROC_HEAT.THERM.TOTAL</t>
  </si>
  <si>
    <t>FEC.ktoe.EU27.CHI.BASIC_CHEM.PROC_HEAT.THERM.SOLIDS</t>
  </si>
  <si>
    <t>FEC.ktoe.EU27.CHI.BASIC_CHEM.PROC_HEAT.THERM.LPG</t>
  </si>
  <si>
    <t>FEC.ktoe.EU27.CHI.BASIC_CHEM.PROC_HEAT.THERM.DIESEL_LIQBIO</t>
  </si>
  <si>
    <t>FEC.ktoe.EU27.CHI.BASIC_CHEM.PROC_HEAT.THERM.RFO</t>
  </si>
  <si>
    <t>FEC.ktoe.EU27.CHI.BASIC_CHEM.PROC_HEAT.THERM.NG_BIOGAS</t>
  </si>
  <si>
    <t>Chemicals: Furnaces - Electric</t>
  </si>
  <si>
    <t>FEC.ktoe.EU27.CHI.BASIC_CHEM.PROC_HEAT.ELEC.ELEC</t>
  </si>
  <si>
    <t>Chemicals: Process cooling</t>
  </si>
  <si>
    <t>Chemicals: Process cooling - Natural gas and biogas</t>
  </si>
  <si>
    <t>FEC.ktoe.EU27.CHI.BASIC_CHEM.PROC_COOL.THERM.NG_BIOGAS</t>
  </si>
  <si>
    <t>Chemicals: Process cooling - Steam</t>
  </si>
  <si>
    <t>FEC.ktoe.EU27.CHI.BASIC_CHEM.PROC_COOL_STEAM.TOTAL.TOTAL</t>
  </si>
  <si>
    <t>FEC.ktoe.EU27.CHI.BASIC_CHEM.PROC_COOL_STEAM.STEAM.SOLIDS</t>
  </si>
  <si>
    <t>FEC.ktoe.EU27.CHI.BASIC_CHEM.PROC_COOL_STEAM.STEAM.RFG</t>
  </si>
  <si>
    <t>FEC.ktoe.EU27.CHI.BASIC_CHEM.PROC_COOL_STEAM.STEAM.LPG</t>
  </si>
  <si>
    <t>FEC.ktoe.EU27.CHI.BASIC_CHEM.PROC_COOL_STEAM.STEAM.DIESEL_LIQBIO</t>
  </si>
  <si>
    <t>FEC.ktoe.EU27.CHI.BASIC_CHEM.PROC_COOL_STEAM.STEAM.RFO</t>
  </si>
  <si>
    <t>FEC.ktoe.EU27.CHI.BASIC_CHEM.PROC_COOL_STEAM.STEAM.OTHER</t>
  </si>
  <si>
    <t>FEC.ktoe.EU27.CHI.BASIC_CHEM.PROC_COOL_STEAM.STEAM.NG_BIOGAS</t>
  </si>
  <si>
    <t>FEC.ktoe.EU27.CHI.BASIC_CHEM.PROC_COOL_STEAM.STEAM.DERIVED</t>
  </si>
  <si>
    <t>FEC.ktoe.EU27.CHI.BASIC_CHEM.PROC_COOL_STEAM.STEAM.BIOMASS_WASTE</t>
  </si>
  <si>
    <t>FEC.ktoe.EU27.CHI.BASIC_CHEM.PROC_COOL_STEAM.STEAM.STEAM_DISTR</t>
  </si>
  <si>
    <t>Chemicals: Process cooling - Electric</t>
  </si>
  <si>
    <t>FEC.ktoe.EU27.CHI.BASIC_CHEM.PROC_COOL.ELEC.ELEC</t>
  </si>
  <si>
    <t>Chemicals: Generic electric process</t>
  </si>
  <si>
    <t>FEC.ktoe.EU27.CHI.BASIC_CHEM.GENERIC.MECH.ELEC</t>
  </si>
  <si>
    <t>FEC.ktoe.EU27.CHI.OTHER_CHEM.TOTAL.TOTAL.TOTAL</t>
  </si>
  <si>
    <t>FEC.ktoe.EU27.CHI.OTHER_CHEM.LIGHT.GENERIC.ELEC</t>
  </si>
  <si>
    <t>FEC.ktoe.EU27.CHI.OTHER_CHEM.AIRCOMP.GENERIC.ELEC</t>
  </si>
  <si>
    <t>FEC.ktoe.EU27.CHI.OTHER_CHEM.MOTOR.GENERIC.ELEC</t>
  </si>
  <si>
    <t>FEC.ktoe.EU27.CHI.OTHER_CHEM.FANS.GENERIC.ELEC</t>
  </si>
  <si>
    <t>FEC.ktoe.EU27.CHI.OTHER_CHEM.LOW_ENTH.TOTAL.TOTAL</t>
  </si>
  <si>
    <t>FEC.ktoe.EU27.CHI.OTHER_CHEM.LOW_ENTH.THERM.DIESEL_LIQBIO</t>
  </si>
  <si>
    <t>FEC.ktoe.EU27.CHI.OTHER_CHEM.LOW_ENTH.THERM.NG_BIOGAS</t>
  </si>
  <si>
    <t>FEC.ktoe.EU27.CHI.OTHER_CHEM.LOW_ENTH.THERM.SOLAR_GEO</t>
  </si>
  <si>
    <t>FEC.ktoe.EU27.CHI.OTHER_CHEM.LOW_ENTH.HP.AMBIENT</t>
  </si>
  <si>
    <t>FEC.ktoe.EU27.CHI.OTHER_CHEM.LOW_ENTH.THERM.ELEC</t>
  </si>
  <si>
    <t>Chemicals: High-enthalpy heat processing</t>
  </si>
  <si>
    <t>High-enthalpy heat processing - Steam</t>
  </si>
  <si>
    <t>FEC.ktoe.EU27.CHI.OTHER_CHEM.PROCESSING_STEAM.TOTAL.TOTAL</t>
  </si>
  <si>
    <t>FEC.ktoe.EU27.CHI.OTHER_CHEM.PROCESSING_STEAM.STEAM.SOLIDS</t>
  </si>
  <si>
    <t>FEC.ktoe.EU27.CHI.OTHER_CHEM.PROCESSING_STEAM.STEAM.RFG</t>
  </si>
  <si>
    <t>FEC.ktoe.EU27.CHI.OTHER_CHEM.PROCESSING_STEAM.STEAM.LPG</t>
  </si>
  <si>
    <t>FEC.ktoe.EU27.CHI.OTHER_CHEM.PROCESSING_STEAM.STEAM.DIESEL_LIQBIO</t>
  </si>
  <si>
    <t>FEC.ktoe.EU27.CHI.OTHER_CHEM.PROCESSING_STEAM.STEAM.RFO</t>
  </si>
  <si>
    <t>FEC.ktoe.EU27.CHI.OTHER_CHEM.PROCESSING_STEAM.STEAM.OTHER</t>
  </si>
  <si>
    <t>FEC.ktoe.EU27.CHI.OTHER_CHEM.PROCESSING_STEAM.STEAM.NG_BIOGAS</t>
  </si>
  <si>
    <t>FEC.ktoe.EU27.CHI.OTHER_CHEM.PROCESSING_STEAM.STEAM.DERIVED</t>
  </si>
  <si>
    <t>FEC.ktoe.EU27.CHI.OTHER_CHEM.PROCESSING_STEAM.STEAM.BIOMASS_WASTE</t>
  </si>
  <si>
    <t>FEC.ktoe.EU27.CHI.OTHER_CHEM.PROCESSING_STEAM.STEAM.STEAM_DISTR</t>
  </si>
  <si>
    <t>High-enthalpy heat processing - Electric (microwave)</t>
  </si>
  <si>
    <t>FEC.ktoe.EU27.CHI.OTHER_CHEM.PROCESSING.MICROW.ELEC</t>
  </si>
  <si>
    <t>FEC.ktoe.EU27.CHI.OTHER_CHEM.PROC_HEAT.TOTAL.TOTAL</t>
  </si>
  <si>
    <t>FEC.ktoe.EU27.CHI.OTHER_CHEM.PROC_HEAT.THERM.TOTAL</t>
  </si>
  <si>
    <t>FEC.ktoe.EU27.CHI.OTHER_CHEM.PROC_HEAT.THERM.SOLIDS</t>
  </si>
  <si>
    <t>FEC.ktoe.EU27.CHI.OTHER_CHEM.PROC_HEAT.THERM.LPG</t>
  </si>
  <si>
    <t>FEC.ktoe.EU27.CHI.OTHER_CHEM.PROC_HEAT.THERM.DIESEL_LIQBIO</t>
  </si>
  <si>
    <t>FEC.ktoe.EU27.CHI.OTHER_CHEM.PROC_HEAT.THERM.RFO</t>
  </si>
  <si>
    <t>FEC.ktoe.EU27.CHI.OTHER_CHEM.PROC_HEAT.THERM.NG_BIOGAS</t>
  </si>
  <si>
    <t>FEC.ktoe.EU27.CHI.OTHER_CHEM.PROC_HEAT.ELEC.ELEC</t>
  </si>
  <si>
    <t>FEC.ktoe.EU27.CHI.OTHER_CHEM.PROC_COOL.THERM.NG_BIOGAS</t>
  </si>
  <si>
    <t>FEC.ktoe.EU27.CHI.OTHER_CHEM.PROC_COOL_STEAM.TOTAL.TOTAL</t>
  </si>
  <si>
    <t>FEC.ktoe.EU27.CHI.OTHER_CHEM.PROC_COOL_STEAM.STEAM.SOLIDS</t>
  </si>
  <si>
    <t>FEC.ktoe.EU27.CHI.OTHER_CHEM.PROC_COOL_STEAM.STEAM.RFG</t>
  </si>
  <si>
    <t>FEC.ktoe.EU27.CHI.OTHER_CHEM.PROC_COOL_STEAM.STEAM.LPG</t>
  </si>
  <si>
    <t>FEC.ktoe.EU27.CHI.OTHER_CHEM.PROC_COOL_STEAM.STEAM.DIESEL_LIQBIO</t>
  </si>
  <si>
    <t>FEC.ktoe.EU27.CHI.OTHER_CHEM.PROC_COOL_STEAM.STEAM.RFO</t>
  </si>
  <si>
    <t>FEC.ktoe.EU27.CHI.OTHER_CHEM.PROC_COOL_STEAM.STEAM.OTHER</t>
  </si>
  <si>
    <t>FEC.ktoe.EU27.CHI.OTHER_CHEM.PROC_COOL_STEAM.STEAM.NG_BIOGAS</t>
  </si>
  <si>
    <t>FEC.ktoe.EU27.CHI.OTHER_CHEM.PROC_COOL_STEAM.STEAM.DERIVED</t>
  </si>
  <si>
    <t>FEC.ktoe.EU27.CHI.OTHER_CHEM.PROC_COOL_STEAM.STEAM.BIOMASS_WASTE</t>
  </si>
  <si>
    <t>FEC.ktoe.EU27.CHI.OTHER_CHEM.PROC_COOL_STEAM.STEAM.STEAM_DISTR</t>
  </si>
  <si>
    <t>FEC.ktoe.EU27.CHI.OTHER_CHEM.PROC_COOL.ELEC.ELEC</t>
  </si>
  <si>
    <t>FEC.ktoe.EU27.CHI.OTHER_CHEM.GENERIC.MECH.ELEC</t>
  </si>
  <si>
    <t>FEC.ktoe.EU27.CHI.PHARM.TOTAL.TOTAL.TOTAL</t>
  </si>
  <si>
    <t>FEC.ktoe.EU27.CHI.PHARM.LIGHT.GENERIC.ELEC</t>
  </si>
  <si>
    <t>FEC.ktoe.EU27.CHI.PHARM.AIRCOMP.GENERIC.ELEC</t>
  </si>
  <si>
    <t>FEC.ktoe.EU27.CHI.PHARM.MOTOR.GENERIC.ELEC</t>
  </si>
  <si>
    <t>FEC.ktoe.EU27.CHI.PHARM.FANS.GENERIC.ELEC</t>
  </si>
  <si>
    <t>FEC.ktoe.EU27.CHI.PHARM.LOW_ENTH.TOTAL.TOTAL</t>
  </si>
  <si>
    <t>FEC.ktoe.EU27.CHI.PHARM.LOW_ENTH.THERM.DIESEL_LIQBIO</t>
  </si>
  <si>
    <t>FEC.ktoe.EU27.CHI.PHARM.LOW_ENTH.THERM.NG_BIOGAS</t>
  </si>
  <si>
    <t>FEC.ktoe.EU27.CHI.PHARM.LOW_ENTH.THERM.SOLAR_GEO</t>
  </si>
  <si>
    <t>FEC.ktoe.EU27.CHI.PHARM.LOW_ENTH.HP.AMBIENT</t>
  </si>
  <si>
    <t>FEC.ktoe.EU27.CHI.PHARM.LOW_ENTH.THERM.ELEC</t>
  </si>
  <si>
    <t>FEC.ktoe.EU27.CHI.PHARM.PROCESSING_STEAM.TOTAL.TOTAL</t>
  </si>
  <si>
    <t>FEC.ktoe.EU27.CHI.PHARM.PROCESSING_STEAM.STEAM.SOLIDS</t>
  </si>
  <si>
    <t>FEC.ktoe.EU27.CHI.PHARM.PROCESSING_STEAM.STEAM.RFG</t>
  </si>
  <si>
    <t>FEC.ktoe.EU27.CHI.PHARM.PROCESSING_STEAM.STEAM.LPG</t>
  </si>
  <si>
    <t>FEC.ktoe.EU27.CHI.PHARM.PROCESSING_STEAM.STEAM.DIESEL_LIQBIO</t>
  </si>
  <si>
    <t>FEC.ktoe.EU27.CHI.PHARM.PROCESSING_STEAM.STEAM.RFO</t>
  </si>
  <si>
    <t>FEC.ktoe.EU27.CHI.PHARM.PROCESSING_STEAM.STEAM.OTHER</t>
  </si>
  <si>
    <t>FEC.ktoe.EU27.CHI.PHARM.PROCESSING_STEAM.STEAM.NG_BIOGAS</t>
  </si>
  <si>
    <t>FEC.ktoe.EU27.CHI.PHARM.PROCESSING_STEAM.STEAM.DERIVED</t>
  </si>
  <si>
    <t>FEC.ktoe.EU27.CHI.PHARM.PROCESSING_STEAM.STEAM.BIOMASS_WASTE</t>
  </si>
  <si>
    <t>FEC.ktoe.EU27.CHI.PHARM.PROCESSING_STEAM.STEAM.STEAM_DISTR</t>
  </si>
  <si>
    <t>FEC.ktoe.EU27.CHI.PHARM.PROCESSING.MICROW.ELEC</t>
  </si>
  <si>
    <t>FEC.ktoe.EU27.CHI.PHARM.PROC_HEAT.TOTAL.TOTAL</t>
  </si>
  <si>
    <t>FEC.ktoe.EU27.CHI.PHARM.PROC_HEAT.THERM.TOTAL</t>
  </si>
  <si>
    <t>FEC.ktoe.EU27.CHI.PHARM.PROC_HEAT.THERM.SOLIDS</t>
  </si>
  <si>
    <t>FEC.ktoe.EU27.CHI.PHARM.PROC_HEAT.THERM.LPG</t>
  </si>
  <si>
    <t>FEC.ktoe.EU27.CHI.PHARM.PROC_HEAT.THERM.DIESEL_LIQBIO</t>
  </si>
  <si>
    <t>FEC.ktoe.EU27.CHI.PHARM.PROC_HEAT.THERM.RFO</t>
  </si>
  <si>
    <t>FEC.ktoe.EU27.CHI.PHARM.PROC_HEAT.THERM.NG_BIOGAS</t>
  </si>
  <si>
    <t>FEC.ktoe.EU27.CHI.PHARM.PROC_HEAT.ELEC.ELEC</t>
  </si>
  <si>
    <t>FEC.ktoe.EU27.CHI.PHARM.PROC_COOL.THERM.NG_BIOGAS</t>
  </si>
  <si>
    <t>FEC.ktoe.EU27.CHI.PHARM.PROC_COOL_STEAM.TOTAL.TOTAL</t>
  </si>
  <si>
    <t>FEC.ktoe.EU27.CHI.PHARM.PROC_COOL_STEAM.STEAM.SOLIDS</t>
  </si>
  <si>
    <t>FEC.ktoe.EU27.CHI.PHARM.PROC_COOL_STEAM.STEAM.RFG</t>
  </si>
  <si>
    <t>FEC.ktoe.EU27.CHI.PHARM.PROC_COOL_STEAM.STEAM.LPG</t>
  </si>
  <si>
    <t>FEC.ktoe.EU27.CHI.PHARM.PROC_COOL_STEAM.STEAM.DIESEL_LIQBIO</t>
  </si>
  <si>
    <t>FEC.ktoe.EU27.CHI.PHARM.PROC_COOL_STEAM.STEAM.RFO</t>
  </si>
  <si>
    <t>FEC.ktoe.EU27.CHI.PHARM.PROC_COOL_STEAM.STEAM.OTHER</t>
  </si>
  <si>
    <t>FEC.ktoe.EU27.CHI.PHARM.PROC_COOL_STEAM.STEAM.NG_BIOGAS</t>
  </si>
  <si>
    <t>FEC.ktoe.EU27.CHI.PHARM.PROC_COOL_STEAM.STEAM.DERIVED</t>
  </si>
  <si>
    <t>FEC.ktoe.EU27.CHI.PHARM.PROC_COOL_STEAM.STEAM.BIOMASS_WASTE</t>
  </si>
  <si>
    <t>FEC.ktoe.EU27.CHI.PHARM.PROC_COOL_STEAM.STEAM.STEAM_DISTR</t>
  </si>
  <si>
    <t>FEC.ktoe.EU27.CHI.PHARM.PROC_COOL.ELEC.ELEC</t>
  </si>
  <si>
    <t>FEC.ktoe.EU27.CHI.PHARM.GENERIC.MECH.ELEC</t>
  </si>
  <si>
    <t>Chemicals: Process cooling - Natural gas</t>
  </si>
  <si>
    <t>UED.ktoe.EU27.CHI.BASIC_CHEM.LIGHT.GENERIC.ELEC</t>
  </si>
  <si>
    <t>UED.ktoe.EU27.CHI.BASIC_CHEM.AIRCOMP.GENERIC.ELEC</t>
  </si>
  <si>
    <t>UED.ktoe.EU27.CHI.BASIC_CHEM.MOTOR.GENERIC.ELEC</t>
  </si>
  <si>
    <t>UED.ktoe.EU27.CHI.BASIC_CHEM.FANS.GENERIC.ELEC</t>
  </si>
  <si>
    <t>UED.ktoe.EU27.CHI.BASIC_CHEM.LOW_ENTH.TOTAL.TOTAL</t>
  </si>
  <si>
    <t>UED.ktoe.EU27.CHI.BASIC_CHEM.LOW_ENTH.THERM.DIESEL_LIQBIO</t>
  </si>
  <si>
    <t>UED.ktoe.EU27.CHI.BASIC_CHEM.LOW_ENTH.THERM.NG_BIOGAS</t>
  </si>
  <si>
    <t>UED.ktoe.EU27.CHI.BASIC_CHEM.LOW_ENTH.THERM.SOLAR_GEO</t>
  </si>
  <si>
    <t>UED.ktoe.EU27.CHI.BASIC_CHEM.LOW_ENTH.HP.AMBIENT</t>
  </si>
  <si>
    <t>UED.ktoe.EU27.CHI.BASIC_CHEM.LOW_ENTH.THERM.ELEC</t>
  </si>
  <si>
    <t>UED.ktoe.EU27.CHI.BASIC_CHEM.PROCESSING.TOTAL.TOTAL</t>
  </si>
  <si>
    <t>UED.ktoe.EU27.CHI.BASIC_CHEM.PROCESSING.STEAM.SOLIDS</t>
  </si>
  <si>
    <t>UED.ktoe.EU27.CHI.BASIC_CHEM.PROCESSING.STEAM.RFG</t>
  </si>
  <si>
    <t>UED.ktoe.EU27.CHI.BASIC_CHEM.PROCESSING.STEAM.LPG</t>
  </si>
  <si>
    <t>UED.ktoe.EU27.CHI.BASIC_CHEM.PROCESSING.STEAM.DIESEL_LIQBIO</t>
  </si>
  <si>
    <t>UED.ktoe.EU27.CHI.BASIC_CHEM.PROCESSING.STEAM.RFO</t>
  </si>
  <si>
    <t>UED.ktoe.EU27.CHI.BASIC_CHEM.PROCESSING.STEAM.OTHER</t>
  </si>
  <si>
    <t>UED.ktoe.EU27.CHI.BASIC_CHEM.PROCESSING.STEAM.NG_BIOGAS</t>
  </si>
  <si>
    <t>UED.ktoe.EU27.CHI.BASIC_CHEM.PROCESSING.STEAM.DERIVED</t>
  </si>
  <si>
    <t>UED.ktoe.EU27.CHI.BASIC_CHEM.PROCESSING.STEAM.BIOMASS_WASTE</t>
  </si>
  <si>
    <t>UED.ktoe.EU27.CHI.BASIC_CHEM.PROCESSING.STEAM.STEAM_DISTR</t>
  </si>
  <si>
    <t>UED.ktoe.EU27.CHI.BASIC_CHEM.PROC_HEAT.TOTAL.TOTAL</t>
  </si>
  <si>
    <t>UED.ktoe.EU27.CHI.BASIC_CHEM.PROC_HEAT.THERM.TOTAL</t>
  </si>
  <si>
    <t>UED.ktoe.EU27.CHI.BASIC_CHEM.PROC_HEAT.THERM.SOLIDS</t>
  </si>
  <si>
    <t>UED.ktoe.EU27.CHI.BASIC_CHEM.PROC_HEAT.THERM.LPG</t>
  </si>
  <si>
    <t>UED.ktoe.EU27.CHI.BASIC_CHEM.PROC_HEAT.THERM.DIESEL_LIQBIO</t>
  </si>
  <si>
    <t>UED.ktoe.EU27.CHI.BASIC_CHEM.PROC_HEAT.THERM.RFO</t>
  </si>
  <si>
    <t>UED.ktoe.EU27.CHI.BASIC_CHEM.PROC_HEAT.THERM.NG_BIOGAS</t>
  </si>
  <si>
    <t>UED.ktoe.EU27.CHI.BASIC_CHEM.PROC_HEAT.ELEC.ELEC</t>
  </si>
  <si>
    <t>UED.ktoe.EU27.CHI.BASIC_CHEM.PROC_COOL.THERM.NG_BIOGAS</t>
  </si>
  <si>
    <t>UED.ktoe.EU27.CHI.BASIC_CHEM.PROC_COOL_STEAM.TOTAL.TOTAL</t>
  </si>
  <si>
    <t>UED.ktoe.EU27.CHI.BASIC_CHEM.PROC_COOL_STEAM.STEAM.SOLIDS</t>
  </si>
  <si>
    <t>UED.ktoe.EU27.CHI.BASIC_CHEM.PROC_COOL_STEAM.STEAM.RFG</t>
  </si>
  <si>
    <t>UED.ktoe.EU27.CHI.BASIC_CHEM.PROC_COOL_STEAM.STEAM.LPG</t>
  </si>
  <si>
    <t>UED.ktoe.EU27.CHI.BASIC_CHEM.PROC_COOL_STEAM.STEAM.DIESEL_LIQBIO</t>
  </si>
  <si>
    <t>UED.ktoe.EU27.CHI.BASIC_CHEM.PROC_COOL_STEAM.STEAM.RFO</t>
  </si>
  <si>
    <t>UED.ktoe.EU27.CHI.BASIC_CHEM.PROC_COOL_STEAM.STEAM.OTHER</t>
  </si>
  <si>
    <t>UED.ktoe.EU27.CHI.BASIC_CHEM.PROC_COOL_STEAM.STEAM.NG_BIOGAS</t>
  </si>
  <si>
    <t>UED.ktoe.EU27.CHI.BASIC_CHEM.PROC_COOL_STEAM.STEAM.DERIVED</t>
  </si>
  <si>
    <t>UED.ktoe.EU27.CHI.BASIC_CHEM.PROC_COOL_STEAM.STEAM.BIOMASS_WASTE</t>
  </si>
  <si>
    <t>UED.ktoe.EU27.CHI.BASIC_CHEM.PROC_COOL_STEAM.STEAM.STEAM_DISTR</t>
  </si>
  <si>
    <t>UED.ktoe.EU27.CHI.BASIC_CHEM.PROC_COOL.ELEC.ELEC</t>
  </si>
  <si>
    <t>UED.ktoe.EU27.CHI.BASIC_CHEM.GENERIC.MECH.ELEC</t>
  </si>
  <si>
    <t>UED.ktoe.EU27.CHI.OTHER_CHEM.TOTAL.TOTAL.TOTAL</t>
  </si>
  <si>
    <t>UED.ktoe.EU27.CHI.OTHER_CHEM.LIGHT.GENERIC.ELEC</t>
  </si>
  <si>
    <t>UED.ktoe.EU27.CHI.OTHER_CHEM.AIRCOMP.GENERIC.ELEC</t>
  </si>
  <si>
    <t>UED.ktoe.EU27.CHI.OTHER_CHEM.MOTOR.GENERIC.ELEC</t>
  </si>
  <si>
    <t>UED.ktoe.EU27.CHI.OTHER_CHEM.FANS.GENERIC.ELEC</t>
  </si>
  <si>
    <t>UED.ktoe.EU27.CHI.OTHER_CHEM.LOW_ENTH.TOTAL.TOTAL</t>
  </si>
  <si>
    <t>UED.ktoe.EU27.CHI.OTHER_CHEM.LOW_ENTH.THERM.DIESEL_LIQBIO</t>
  </si>
  <si>
    <t>UED.ktoe.EU27.CHI.OTHER_CHEM.LOW_ENTH.THERM.NG_BIOGAS</t>
  </si>
  <si>
    <t>UED.ktoe.EU27.CHI.OTHER_CHEM.LOW_ENTH.THERM.SOLAR_GEO</t>
  </si>
  <si>
    <t>UED.ktoe.EU27.CHI.OTHER_CHEM.LOW_ENTH.HP.AMBIENT</t>
  </si>
  <si>
    <t>UED.ktoe.EU27.CHI.OTHER_CHEM.LOW_ENTH.THERM.ELEC</t>
  </si>
  <si>
    <t>UED.ktoe.EU27.CHI.OTHER_CHEM.PROCESSING_STEAM.TOTAL.TOTAL</t>
  </si>
  <si>
    <t>UED.ktoe.EU27.CHI.OTHER_CHEM.PROCESSING_STEAM.STEAM.SOLIDS</t>
  </si>
  <si>
    <t>UED.ktoe.EU27.CHI.OTHER_CHEM.PROCESSING_STEAM.STEAM.RFG</t>
  </si>
  <si>
    <t>UED.ktoe.EU27.CHI.OTHER_CHEM.PROCESSING_STEAM.STEAM.LPG</t>
  </si>
  <si>
    <t>UED.ktoe.EU27.CHI.OTHER_CHEM.PROCESSING_STEAM.STEAM.DIESEL_LIQBIO</t>
  </si>
  <si>
    <t>UED.ktoe.EU27.CHI.OTHER_CHEM.PROCESSING_STEAM.STEAM.RFO</t>
  </si>
  <si>
    <t>UED.ktoe.EU27.CHI.OTHER_CHEM.PROCESSING_STEAM.STEAM.OTHER</t>
  </si>
  <si>
    <t>UED.ktoe.EU27.CHI.OTHER_CHEM.PROCESSING_STEAM.STEAM.NG_BIOGAS</t>
  </si>
  <si>
    <t>UED.ktoe.EU27.CHI.OTHER_CHEM.PROCESSING_STEAM.STEAM.DERIVED</t>
  </si>
  <si>
    <t>UED.ktoe.EU27.CHI.OTHER_CHEM.PROCESSING_STEAM.STEAM.BIOMASS_WASTE</t>
  </si>
  <si>
    <t>UED.ktoe.EU27.CHI.OTHER_CHEM.PROCESSING_STEAM.STEAM.STEAM_DISTR</t>
  </si>
  <si>
    <t>UED.ktoe.EU27.CHI.OTHER_CHEM.PROCESSING.MICROW.ELEC</t>
  </si>
  <si>
    <t>UED.ktoe.EU27.CHI.OTHER_CHEM.PROC_HEAT.TOTAL.TOTAL</t>
  </si>
  <si>
    <t>UED.ktoe.EU27.CHI.OTHER_CHEM.PROC_HEAT.THERM.TOTAL</t>
  </si>
  <si>
    <t>UED.ktoe.EU27.CHI.OTHER_CHEM.PROC_HEAT.THERM.SOLIDS</t>
  </si>
  <si>
    <t>UED.ktoe.EU27.CHI.OTHER_CHEM.PROC_HEAT.THERM.LPG</t>
  </si>
  <si>
    <t>UED.ktoe.EU27.CHI.OTHER_CHEM.PROC_HEAT.THERM.DIESEL_LIQBIO</t>
  </si>
  <si>
    <t>UED.ktoe.EU27.CHI.OTHER_CHEM.PROC_HEAT.THERM.RFO</t>
  </si>
  <si>
    <t>UED.ktoe.EU27.CHI.OTHER_CHEM.PROC_HEAT.THERM.NG_BIOGAS</t>
  </si>
  <si>
    <t>UED.ktoe.EU27.CHI.OTHER_CHEM.PROC_HEAT.ELEC.ELEC</t>
  </si>
  <si>
    <t>UED.ktoe.EU27.CHI.OTHER_CHEM.PROC_COOL.THERM.NG_BIOGAS</t>
  </si>
  <si>
    <t>UED.ktoe.EU27.CHI.OTHER_CHEM.PROC_COOL_STEAM.TOTAL.TOTAL</t>
  </si>
  <si>
    <t>UED.ktoe.EU27.CHI.OTHER_CHEM.PROC_COOL_STEAM.STEAM.SOLIDS</t>
  </si>
  <si>
    <t>UED.ktoe.EU27.CHI.OTHER_CHEM.PROC_COOL_STEAM.STEAM.RFG</t>
  </si>
  <si>
    <t>UED.ktoe.EU27.CHI.OTHER_CHEM.PROC_COOL_STEAM.STEAM.LPG</t>
  </si>
  <si>
    <t>UED.ktoe.EU27.CHI.OTHER_CHEM.PROC_COOL_STEAM.STEAM.DIESEL_LIQBIO</t>
  </si>
  <si>
    <t>UED.ktoe.EU27.CHI.OTHER_CHEM.PROC_COOL_STEAM.STEAM.RFO</t>
  </si>
  <si>
    <t>UED.ktoe.EU27.CHI.OTHER_CHEM.PROC_COOL_STEAM.STEAM.OTHER</t>
  </si>
  <si>
    <t>UED.ktoe.EU27.CHI.OTHER_CHEM.PROC_COOL_STEAM.STEAM.NG_BIOGAS</t>
  </si>
  <si>
    <t>UED.ktoe.EU27.CHI.OTHER_CHEM.PROC_COOL_STEAM.STEAM.DERIVED</t>
  </si>
  <si>
    <t>UED.ktoe.EU27.CHI.OTHER_CHEM.PROC_COOL_STEAM.STEAM.BIOMASS_WASTE</t>
  </si>
  <si>
    <t>UED.ktoe.EU27.CHI.OTHER_CHEM.PROC_COOL_STEAM.STEAM.STEAM_DISTR</t>
  </si>
  <si>
    <t>UED.ktoe.EU27.CHI.OTHER_CHEM.PROC_COOL.ELEC.ELEC</t>
  </si>
  <si>
    <t>UED.ktoe.EU27.CHI.OTHER_CHEM.GENERIC.MECH.ELEC</t>
  </si>
  <si>
    <t>UED.ktoe.EU27.CHI.PHARM.TOTAL.TOTAL.TOTAL</t>
  </si>
  <si>
    <t>UED.ktoe.EU27.CHI.PHARM.LIGHT.GENERIC.ELEC</t>
  </si>
  <si>
    <t>UED.ktoe.EU27.CHI.PHARM.AIRCOMP.GENERIC.ELEC</t>
  </si>
  <si>
    <t>UED.ktoe.EU27.CHI.PHARM.MOTOR.GENERIC.ELEC</t>
  </si>
  <si>
    <t>UED.ktoe.EU27.CHI.PHARM.FANS.GENERIC.ELEC</t>
  </si>
  <si>
    <t>UED.ktoe.EU27.CHI.PHARM.LOW_ENTH.TOTAL.TOTAL</t>
  </si>
  <si>
    <t>UED.ktoe.EU27.CHI.PHARM.LOW_ENTH.THERM.DIESEL_LIQBIO</t>
  </si>
  <si>
    <t>UED.ktoe.EU27.CHI.PHARM.LOW_ENTH.THERM.NG_BIOGAS</t>
  </si>
  <si>
    <t>UED.ktoe.EU27.CHI.PHARM.LOW_ENTH.THERM.SOLAR_GEO</t>
  </si>
  <si>
    <t>UED.ktoe.EU27.CHI.PHARM.LOW_ENTH.HP.AMBIENT</t>
  </si>
  <si>
    <t>UED.ktoe.EU27.CHI.PHARM.LOW_ENTH.THERM.ELEC</t>
  </si>
  <si>
    <t>UED.ktoe.EU27.CHI.PHARM.PROCESSING_STEAM.TOTAL.TOTAL</t>
  </si>
  <si>
    <t>UED.ktoe.EU27.CHI.PHARM.PROCESSING_STEAM.STEAM.SOLIDS</t>
  </si>
  <si>
    <t>UED.ktoe.EU27.CHI.PHARM.PROCESSING_STEAM.STEAM.RFG</t>
  </si>
  <si>
    <t>UED.ktoe.EU27.CHI.PHARM.PROCESSING_STEAM.STEAM.LPG</t>
  </si>
  <si>
    <t>UED.ktoe.EU27.CHI.PHARM.PROCESSING_STEAM.STEAM.DIESEL_LIQBIO</t>
  </si>
  <si>
    <t>UED.ktoe.EU27.CHI.PHARM.PROCESSING_STEAM.STEAM.RFO</t>
  </si>
  <si>
    <t>UED.ktoe.EU27.CHI.PHARM.PROCESSING_STEAM.STEAM.OTHER</t>
  </si>
  <si>
    <t>UED.ktoe.EU27.CHI.PHARM.PROCESSING_STEAM.STEAM.NG_BIOGAS</t>
  </si>
  <si>
    <t>UED.ktoe.EU27.CHI.PHARM.PROCESSING_STEAM.STEAM.DERIVED</t>
  </si>
  <si>
    <t>UED.ktoe.EU27.CHI.PHARM.PROCESSING_STEAM.STEAM.BIOMASS_WASTE</t>
  </si>
  <si>
    <t>UED.ktoe.EU27.CHI.PHARM.PROCESSING_STEAM.STEAM.STEAM_DISTR</t>
  </si>
  <si>
    <t>UED.ktoe.EU27.CHI.PHARM.PROCESSING.MICROW.ELEC</t>
  </si>
  <si>
    <t>UED.ktoe.EU27.CHI.PHARM.PROC_HEAT.TOTAL.TOTAL</t>
  </si>
  <si>
    <t>UED.ktoe.EU27.CHI.PHARM.PROC_HEAT.THERM.TOTAL</t>
  </si>
  <si>
    <t>UED.ktoe.EU27.CHI.PHARM.PROC_HEAT.THERM.SOLIDS</t>
  </si>
  <si>
    <t>UED.ktoe.EU27.CHI.PHARM.PROC_HEAT.THERM.LPG</t>
  </si>
  <si>
    <t>UED.ktoe.EU27.CHI.PHARM.PROC_HEAT.THERM.DIESEL_LIQBIO</t>
  </si>
  <si>
    <t>UED.ktoe.EU27.CHI.PHARM.PROC_HEAT.THERM.RFO</t>
  </si>
  <si>
    <t>UED.ktoe.EU27.CHI.PHARM.PROC_HEAT.THERM.NG_BIOGAS</t>
  </si>
  <si>
    <t>UED.ktoe.EU27.CHI.PHARM.PROC_HEAT.ELEC.ELEC</t>
  </si>
  <si>
    <t>UED.ktoe.EU27.CHI.PHARM.PROC_COOL.THERM.NG_BIOGAS</t>
  </si>
  <si>
    <t>UED.ktoe.EU27.CHI.PHARM.PROC_COOL_STEAM.TOTAL.TOTAL</t>
  </si>
  <si>
    <t>UED.ktoe.EU27.CHI.PHARM.PROC_COOL_STEAM.STEAM.SOLIDS</t>
  </si>
  <si>
    <t>UED.ktoe.EU27.CHI.PHARM.PROC_COOL_STEAM.STEAM.RFG</t>
  </si>
  <si>
    <t>UED.ktoe.EU27.CHI.PHARM.PROC_COOL_STEAM.STEAM.LPG</t>
  </si>
  <si>
    <t>UED.ktoe.EU27.CHI.PHARM.PROC_COOL_STEAM.STEAM.DIESEL_LIQBIO</t>
  </si>
  <si>
    <t>UED.ktoe.EU27.CHI.PHARM.PROC_COOL_STEAM.STEAM.RFO</t>
  </si>
  <si>
    <t>UED.ktoe.EU27.CHI.PHARM.PROC_COOL_STEAM.STEAM.OTHER</t>
  </si>
  <si>
    <t>UED.ktoe.EU27.CHI.PHARM.PROC_COOL_STEAM.STEAM.NG_BIOGAS</t>
  </si>
  <si>
    <t>UED.ktoe.EU27.CHI.PHARM.PROC_COOL_STEAM.STEAM.DERIVED</t>
  </si>
  <si>
    <t>UED.ktoe.EU27.CHI.PHARM.PROC_COOL_STEAM.STEAM.BIOMASS_WASTE</t>
  </si>
  <si>
    <t>UED.ktoe.EU27.CHI.PHARM.PROC_COOL_STEAM.STEAM.STEAM_DISTR</t>
  </si>
  <si>
    <t>UED.ktoe.EU27.CHI.PHARM.PROC_COOL.ELEC.ELEC</t>
  </si>
  <si>
    <t>UED.ktoe.EU27.CHI.PHARM.GENERIC.MECH.ELEC</t>
  </si>
  <si>
    <t>Basic chemicals (energy consumption)</t>
  </si>
  <si>
    <t>FUEL_EMI.ktCO2.EU27.CHI.BASIC_CHEM.LIGHT.GENERIC.ELEC</t>
  </si>
  <si>
    <t>FUEL_EMI.ktCO2.EU27.CHI.BASIC_CHEM.AIRCOMP.GENERIC.ELEC</t>
  </si>
  <si>
    <t>FUEL_EMI.ktCO2.EU27.CHI.BASIC_CHEM.MOTOR.GENERIC.ELEC</t>
  </si>
  <si>
    <t>FUEL_EMI.ktCO2.EU27.CHI.BASIC_CHEM.FANS.GENERIC.ELEC</t>
  </si>
  <si>
    <t>FUEL_EMI.ktCO2.EU27.CHI.BASIC_CHEM.LOW_ENTH.TOTAL.TOTAL</t>
  </si>
  <si>
    <t>FUEL_EMI.ktCO2.EU27.CHI.BASIC_CHEM.LOW_ENTH.THERM.DIESEL_LIQBIO</t>
  </si>
  <si>
    <t>FUEL_EMI.ktCO2.EU27.CHI.BASIC_CHEM.LOW_ENTH.THERM.NG_BIOGAS</t>
  </si>
  <si>
    <t>FUEL_EMI.ktCO2.EU27.CHI.BASIC_CHEM.LOW_ENTH.THERM.SOLAR_GEO</t>
  </si>
  <si>
    <t>FUEL_EMI.ktCO2.EU27.CHI.BASIC_CHEM.LOW_ENTH.HP.AMBIENT</t>
  </si>
  <si>
    <t>FUEL_EMI.ktCO2.EU27.CHI.BASIC_CHEM.LOW_ENTH.THERM.ELEC</t>
  </si>
  <si>
    <t>FUEL_EMI.ktCO2.EU27.CHI.BASIC_CHEM.PROCESSING.TOTAL.TOTAL</t>
  </si>
  <si>
    <t>FUEL_EMI.ktCO2.EU27.CHI.BASIC_CHEM.PROCESSING.STEAM.SOLIDS</t>
  </si>
  <si>
    <t>FUEL_EMI.ktCO2.EU27.CHI.BASIC_CHEM.PROCESSING.STEAM.RFG</t>
  </si>
  <si>
    <t>FUEL_EMI.ktCO2.EU27.CHI.BASIC_CHEM.PROCESSING.STEAM.LPG</t>
  </si>
  <si>
    <t>FUEL_EMI.ktCO2.EU27.CHI.BASIC_CHEM.PROCESSING.STEAM.DIESEL_LIQBIO</t>
  </si>
  <si>
    <t>FUEL_EMI.ktCO2.EU27.CHI.BASIC_CHEM.PROCESSING.STEAM.RFO</t>
  </si>
  <si>
    <t>FUEL_EMI.ktCO2.EU27.CHI.BASIC_CHEM.PROCESSING.STEAM.OTHER</t>
  </si>
  <si>
    <t>FUEL_EMI.ktCO2.EU27.CHI.BASIC_CHEM.PROCESSING.STEAM.NG_BIOGAS</t>
  </si>
  <si>
    <t>FUEL_EMI.ktCO2.EU27.CHI.BASIC_CHEM.PROCESSING.STEAM.DERIVED</t>
  </si>
  <si>
    <t>FUEL_EMI.ktCO2.EU27.CHI.BASIC_CHEM.PROCESSING.STEAM.BIOMASS_WASTE</t>
  </si>
  <si>
    <t>FUEL_EMI.ktCO2.EU27.CHI.BASIC_CHEM.PROCESSING.STEAM.STEAM_DISTR</t>
  </si>
  <si>
    <t>FUEL_EMI.ktCO2.EU27.CHI.BASIC_CHEM.PROC_HEAT.TOTAL.TOTAL</t>
  </si>
  <si>
    <t>FUEL_EMI.ktCO2.EU27.CHI.BASIC_CHEM.PROC_HEAT.THERM.TOTAL</t>
  </si>
  <si>
    <t>FUEL_EMI.ktCO2.EU27.CHI.BASIC_CHEM.PROC_HEAT.THERM.SOLIDS</t>
  </si>
  <si>
    <t>FUEL_EMI.ktCO2.EU27.CHI.BASIC_CHEM.PROC_HEAT.THERM.LPG</t>
  </si>
  <si>
    <t>FUEL_EMI.ktCO2.EU27.CHI.BASIC_CHEM.PROC_HEAT.THERM.DIESEL_LIQBIO</t>
  </si>
  <si>
    <t>FUEL_EMI.ktCO2.EU27.CHI.BASIC_CHEM.PROC_HEAT.THERM.RFO</t>
  </si>
  <si>
    <t>FUEL_EMI.ktCO2.EU27.CHI.BASIC_CHEM.PROC_HEAT.THERM.NG_BIOGAS</t>
  </si>
  <si>
    <t>FUEL_EMI.ktCO2.EU27.CHI.BASIC_CHEM.PROC_HEAT.ELEC.ELEC</t>
  </si>
  <si>
    <t>FUEL_EMI.ktCO2.EU27.CHI.BASIC_CHEM.PROC_COOL.THERM.NG_BIOGAS</t>
  </si>
  <si>
    <t>FUEL_EMI.ktCO2.EU27.CHI.BASIC_CHEM.PROC_COOL_STEAM.TOTAL.TOTAL</t>
  </si>
  <si>
    <t>FUEL_EMI.ktCO2.EU27.CHI.BASIC_CHEM.PROC_COOL_STEAM.STEAM.SOLIDS</t>
  </si>
  <si>
    <t>FUEL_EMI.ktCO2.EU27.CHI.BASIC_CHEM.PROC_COOL_STEAM.STEAM.RFG</t>
  </si>
  <si>
    <t>FUEL_EMI.ktCO2.EU27.CHI.BASIC_CHEM.PROC_COOL_STEAM.STEAM.LPG</t>
  </si>
  <si>
    <t>FUEL_EMI.ktCO2.EU27.CHI.BASIC_CHEM.PROC_COOL_STEAM.STEAM.DIESEL_LIQBIO</t>
  </si>
  <si>
    <t>FUEL_EMI.ktCO2.EU27.CHI.BASIC_CHEM.PROC_COOL_STEAM.STEAM.RFO</t>
  </si>
  <si>
    <t>FUEL_EMI.ktCO2.EU27.CHI.BASIC_CHEM.PROC_COOL_STEAM.STEAM.OTHER</t>
  </si>
  <si>
    <t>FUEL_EMI.ktCO2.EU27.CHI.BASIC_CHEM.PROC_COOL_STEAM.STEAM.NG_BIOGAS</t>
  </si>
  <si>
    <t>FUEL_EMI.ktCO2.EU27.CHI.BASIC_CHEM.PROC_COOL_STEAM.STEAM.DERIVED</t>
  </si>
  <si>
    <t>FUEL_EMI.ktCO2.EU27.CHI.BASIC_CHEM.PROC_COOL_STEAM.STEAM.BIOMASS_WASTE</t>
  </si>
  <si>
    <t>FUEL_EMI.ktCO2.EU27.CHI.BASIC_CHEM.PROC_COOL_STEAM.STEAM.STEAM_DISTR</t>
  </si>
  <si>
    <t>FUEL_EMI.ktCO2.EU27.CHI.BASIC_CHEM.PROC_COOL.ELEC.ELEC</t>
  </si>
  <si>
    <t>FUEL_EMI.ktCO2.EU27.CHI.BASIC_CHEM.GENERIC.MECH.ELEC</t>
  </si>
  <si>
    <t>PROCESS_EMI.ktCO2.EU27.CHI.BASIC_CHEM</t>
  </si>
  <si>
    <t>FUEL_EMI.ktCO2.EU27.CHI.OTHER_CHEM.LIGHT.GENERIC.ELEC</t>
  </si>
  <si>
    <t>FUEL_EMI.ktCO2.EU27.CHI.OTHER_CHEM.AIRCOMP.GENERIC.ELEC</t>
  </si>
  <si>
    <t>FUEL_EMI.ktCO2.EU27.CHI.OTHER_CHEM.MOTOR.GENERIC.ELEC</t>
  </si>
  <si>
    <t>FUEL_EMI.ktCO2.EU27.CHI.OTHER_CHEM.FANS.GENERIC.ELEC</t>
  </si>
  <si>
    <t>FUEL_EMI.ktCO2.EU27.CHI.OTHER_CHEM.LOW_ENTH.TOTAL.TOTAL</t>
  </si>
  <si>
    <t>FUEL_EMI.ktCO2.EU27.CHI.OTHER_CHEM.LOW_ENTH.THERM.DIESEL_LIQBIO</t>
  </si>
  <si>
    <t>FUEL_EMI.ktCO2.EU27.CHI.OTHER_CHEM.LOW_ENTH.THERM.NG_BIOGAS</t>
  </si>
  <si>
    <t>FUEL_EMI.ktCO2.EU27.CHI.OTHER_CHEM.LOW_ENTH.THERM.SOLAR_GEO</t>
  </si>
  <si>
    <t>FUEL_EMI.ktCO2.EU27.CHI.OTHER_CHEM.LOW_ENTH.HP.AMBIENT</t>
  </si>
  <si>
    <t>FUEL_EMI.ktCO2.EU27.CHI.OTHER_CHEM.LOW_ENTH.THERM.ELEC</t>
  </si>
  <si>
    <t>FUEL_EMI.ktCO2.EU27.CHI.OTHER_CHEM.PROCESSING_STEAM.TOTAL.TOTAL</t>
  </si>
  <si>
    <t>FUEL_EMI.ktCO2.EU27.CHI.OTHER_CHEM.PROCESSING_STEAM.STEAM.SOLIDS</t>
  </si>
  <si>
    <t>FUEL_EMI.ktCO2.EU27.CHI.OTHER_CHEM.PROCESSING_STEAM.STEAM.RFG</t>
  </si>
  <si>
    <t>FUEL_EMI.ktCO2.EU27.CHI.OTHER_CHEM.PROCESSING_STEAM.STEAM.LPG</t>
  </si>
  <si>
    <t>FUEL_EMI.ktCO2.EU27.CHI.OTHER_CHEM.PROCESSING_STEAM.STEAM.DIESEL_LIQBIO</t>
  </si>
  <si>
    <t>FUEL_EMI.ktCO2.EU27.CHI.OTHER_CHEM.PROCESSING_STEAM.STEAM.RFO</t>
  </si>
  <si>
    <t>FUEL_EMI.ktCO2.EU27.CHI.OTHER_CHEM.PROCESSING_STEAM.STEAM.OTHER</t>
  </si>
  <si>
    <t>FUEL_EMI.ktCO2.EU27.CHI.OTHER_CHEM.PROCESSING_STEAM.STEAM.NG_BIOGAS</t>
  </si>
  <si>
    <t>FUEL_EMI.ktCO2.EU27.CHI.OTHER_CHEM.PROCESSING_STEAM.STEAM.DERIVED</t>
  </si>
  <si>
    <t>FUEL_EMI.ktCO2.EU27.CHI.OTHER_CHEM.PROCESSING_STEAM.STEAM.BIOMASS_WASTE</t>
  </si>
  <si>
    <t>FUEL_EMI.ktCO2.EU27.CHI.OTHER_CHEM.PROCESSING_STEAM.STEAM.STEAM_DISTR</t>
  </si>
  <si>
    <t>FUEL_EMI.ktCO2.EU27.CHI.OTHER_CHEM.PROCESSING.MICROW.ELEC</t>
  </si>
  <si>
    <t>FUEL_EMI.ktCO2.EU27.CHI.OTHER_CHEM.PROC_HEAT.TOTAL.TOTAL</t>
  </si>
  <si>
    <t>FUEL_EMI.ktCO2.EU27.CHI.OTHER_CHEM.PROC_HEAT.THERM.TOTAL</t>
  </si>
  <si>
    <t>FUEL_EMI.ktCO2.EU27.CHI.OTHER_CHEM.PROC_HEAT.THERM.SOLIDS</t>
  </si>
  <si>
    <t>FUEL_EMI.ktCO2.EU27.CHI.OTHER_CHEM.PROC_HEAT.THERM.LPG</t>
  </si>
  <si>
    <t>FUEL_EMI.ktCO2.EU27.CHI.OTHER_CHEM.PROC_HEAT.THERM.DIESEL_LIQBIO</t>
  </si>
  <si>
    <t>FUEL_EMI.ktCO2.EU27.CHI.OTHER_CHEM.PROC_HEAT.THERM.RFO</t>
  </si>
  <si>
    <t>FUEL_EMI.ktCO2.EU27.CHI.OTHER_CHEM.PROC_HEAT.THERM.NG_BIOGAS</t>
  </si>
  <si>
    <t>FUEL_EMI.ktCO2.EU27.CHI.OTHER_CHEM.PROC_HEAT.ELEC.ELEC</t>
  </si>
  <si>
    <t>FUEL_EMI.ktCO2.EU27.CHI.OTHER_CHEM.PROC_COOL.THERM.NG_BIOGAS</t>
  </si>
  <si>
    <t>FUEL_EMI.ktCO2.EU27.CHI.OTHER_CHEM.PROC_COOL_STEAM.TOTAL.TOTAL</t>
  </si>
  <si>
    <t>FUEL_EMI.ktCO2.EU27.CHI.OTHER_CHEM.PROC_COOL_STEAM.STEAM.SOLIDS</t>
  </si>
  <si>
    <t>FUEL_EMI.ktCO2.EU27.CHI.OTHER_CHEM.PROC_COOL_STEAM.STEAM.RFG</t>
  </si>
  <si>
    <t>FUEL_EMI.ktCO2.EU27.CHI.OTHER_CHEM.PROC_COOL_STEAM.STEAM.LPG</t>
  </si>
  <si>
    <t>FUEL_EMI.ktCO2.EU27.CHI.OTHER_CHEM.PROC_COOL_STEAM.STEAM.DIESEL_LIQBIO</t>
  </si>
  <si>
    <t>FUEL_EMI.ktCO2.EU27.CHI.OTHER_CHEM.PROC_COOL_STEAM.STEAM.RFO</t>
  </si>
  <si>
    <t>FUEL_EMI.ktCO2.EU27.CHI.OTHER_CHEM.PROC_COOL_STEAM.STEAM.OTHER</t>
  </si>
  <si>
    <t>FUEL_EMI.ktCO2.EU27.CHI.OTHER_CHEM.PROC_COOL_STEAM.STEAM.NG_BIOGAS</t>
  </si>
  <si>
    <t>FUEL_EMI.ktCO2.EU27.CHI.OTHER_CHEM.PROC_COOL_STEAM.STEAM.DERIVED</t>
  </si>
  <si>
    <t>FUEL_EMI.ktCO2.EU27.CHI.OTHER_CHEM.PROC_COOL_STEAM.STEAM.BIOMASS_WASTE</t>
  </si>
  <si>
    <t>FUEL_EMI.ktCO2.EU27.CHI.OTHER_CHEM.PROC_COOL_STEAM.STEAM.STEAM_DISTR</t>
  </si>
  <si>
    <t>FUEL_EMI.ktCO2.EU27.CHI.OTHER_CHEM.PROC_COOL.ELEC.ELEC</t>
  </si>
  <si>
    <t>FUEL_EMI.ktCO2.EU27.CHI.OTHER_CHEM.GENERIC.MECH.ELEC</t>
  </si>
  <si>
    <t>PROCESS_EMI.ktCO2.EU27.CHI.OTHER_CHEM</t>
  </si>
  <si>
    <t>FUEL_EMI.ktCO2.EU27.CHI.PHARM.TOTAL.TOTAL.TOTAL</t>
  </si>
  <si>
    <t>FUEL_EMI.ktCO2.EU27.CHI.PHARM.LIGHT.GENERIC.ELEC</t>
  </si>
  <si>
    <t>FUEL_EMI.ktCO2.EU27.CHI.PHARM.AIRCOMP.GENERIC.ELEC</t>
  </si>
  <si>
    <t>FUEL_EMI.ktCO2.EU27.CHI.PHARM.MOTOR.GENERIC.ELEC</t>
  </si>
  <si>
    <t>FUEL_EMI.ktCO2.EU27.CHI.PHARM.FANS.GENERIC.ELEC</t>
  </si>
  <si>
    <t>FUEL_EMI.ktCO2.EU27.CHI.PHARM.LOW_ENTH.TOTAL.TOTAL</t>
  </si>
  <si>
    <t>FUEL_EMI.ktCO2.EU27.CHI.PHARM.LOW_ENTH.THERM.DIESEL_LIQBIO</t>
  </si>
  <si>
    <t>FUEL_EMI.ktCO2.EU27.CHI.PHARM.LOW_ENTH.THERM.NG_BIOGAS</t>
  </si>
  <si>
    <t>FUEL_EMI.ktCO2.EU27.CHI.PHARM.LOW_ENTH.THERM.SOLAR_GEO</t>
  </si>
  <si>
    <t>FUEL_EMI.ktCO2.EU27.CHI.PHARM.LOW_ENTH.HP.AMBIENT</t>
  </si>
  <si>
    <t>FUEL_EMI.ktCO2.EU27.CHI.PHARM.LOW_ENTH.THERM.ELEC</t>
  </si>
  <si>
    <t>FUEL_EMI.ktCO2.EU27.CHI.PHARM.PROCESSING_STEAM.TOTAL.TOTAL</t>
  </si>
  <si>
    <t>FUEL_EMI.ktCO2.EU27.CHI.PHARM.PROCESSING_STEAM.STEAM.SOLIDS</t>
  </si>
  <si>
    <t>FUEL_EMI.ktCO2.EU27.CHI.PHARM.PROCESSING_STEAM.STEAM.RFG</t>
  </si>
  <si>
    <t>FUEL_EMI.ktCO2.EU27.CHI.PHARM.PROCESSING_STEAM.STEAM.LPG</t>
  </si>
  <si>
    <t>FUEL_EMI.ktCO2.EU27.CHI.PHARM.PROCESSING_STEAM.STEAM.DIESEL_LIQBIO</t>
  </si>
  <si>
    <t>FUEL_EMI.ktCO2.EU27.CHI.PHARM.PROCESSING_STEAM.STEAM.RFO</t>
  </si>
  <si>
    <t>FUEL_EMI.ktCO2.EU27.CHI.PHARM.PROCESSING_STEAM.STEAM.OTHER</t>
  </si>
  <si>
    <t>FUEL_EMI.ktCO2.EU27.CHI.PHARM.PROCESSING_STEAM.STEAM.NG_BIOGAS</t>
  </si>
  <si>
    <t>FUEL_EMI.ktCO2.EU27.CHI.PHARM.PROCESSING_STEAM.STEAM.DERIVED</t>
  </si>
  <si>
    <t>FUEL_EMI.ktCO2.EU27.CHI.PHARM.PROCESSING_STEAM.STEAM.BIOMASS_WASTE</t>
  </si>
  <si>
    <t>FUEL_EMI.ktCO2.EU27.CHI.PHARM.PROCESSING_STEAM.STEAM.STEAM_DISTR</t>
  </si>
  <si>
    <t>FUEL_EMI.ktCO2.EU27.CHI.PHARM.PROCESSING.MICROW.ELEC</t>
  </si>
  <si>
    <t>FUEL_EMI.ktCO2.EU27.CHI.PHARM.PROC_HEAT.TOTAL.TOTAL</t>
  </si>
  <si>
    <t>FUEL_EMI.ktCO2.EU27.CHI.PHARM.PROC_HEAT.THERM.TOTAL</t>
  </si>
  <si>
    <t>FUEL_EMI.ktCO2.EU27.CHI.PHARM.PROC_HEAT.THERM.SOLIDS</t>
  </si>
  <si>
    <t>FUEL_EMI.ktCO2.EU27.CHI.PHARM.PROC_HEAT.THERM.LPG</t>
  </si>
  <si>
    <t>FUEL_EMI.ktCO2.EU27.CHI.PHARM.PROC_HEAT.THERM.DIESEL_LIQBIO</t>
  </si>
  <si>
    <t>FUEL_EMI.ktCO2.EU27.CHI.PHARM.PROC_HEAT.THERM.RFO</t>
  </si>
  <si>
    <t>FUEL_EMI.ktCO2.EU27.CHI.PHARM.PROC_HEAT.THERM.NG_BIOGAS</t>
  </si>
  <si>
    <t>FUEL_EMI.ktCO2.EU27.CHI.PHARM.PROC_HEAT.ELEC.ELEC</t>
  </si>
  <si>
    <t>FUEL_EMI.ktCO2.EU27.CHI.PHARM.PROC_COOL.THERM.NG_BIOGAS</t>
  </si>
  <si>
    <t>FUEL_EMI.ktCO2.EU27.CHI.PHARM.PROC_COOL_STEAM.TOTAL.TOTAL</t>
  </si>
  <si>
    <t>FUEL_EMI.ktCO2.EU27.CHI.PHARM.PROC_COOL_STEAM.STEAM.SOLIDS</t>
  </si>
  <si>
    <t>FUEL_EMI.ktCO2.EU27.CHI.PHARM.PROC_COOL_STEAM.STEAM.RFG</t>
  </si>
  <si>
    <t>FUEL_EMI.ktCO2.EU27.CHI.PHARM.PROC_COOL_STEAM.STEAM.LPG</t>
  </si>
  <si>
    <t>FUEL_EMI.ktCO2.EU27.CHI.PHARM.PROC_COOL_STEAM.STEAM.DIESEL_LIQBIO</t>
  </si>
  <si>
    <t>FUEL_EMI.ktCO2.EU27.CHI.PHARM.PROC_COOL_STEAM.STEAM.RFO</t>
  </si>
  <si>
    <t>FUEL_EMI.ktCO2.EU27.CHI.PHARM.PROC_COOL_STEAM.STEAM.OTHER</t>
  </si>
  <si>
    <t>FUEL_EMI.ktCO2.EU27.CHI.PHARM.PROC_COOL_STEAM.STEAM.NG_BIOGAS</t>
  </si>
  <si>
    <t>FUEL_EMI.ktCO2.EU27.CHI.PHARM.PROC_COOL_STEAM.STEAM.DERIVED</t>
  </si>
  <si>
    <t>FUEL_EMI.ktCO2.EU27.CHI.PHARM.PROC_COOL_STEAM.STEAM.BIOMASS_WASTE</t>
  </si>
  <si>
    <t>FUEL_EMI.ktCO2.EU27.CHI.PHARM.PROC_COOL_STEAM.STEAM.STEAM_DISTR</t>
  </si>
  <si>
    <t>FUEL_EMI.ktCO2.EU27.CHI.PHARM.PROC_COOL.ELEC.ELEC</t>
  </si>
  <si>
    <t>FUEL_EMI.ktCO2.EU27.CHI.PHARM.GENERIC.MECH.ELEC</t>
  </si>
  <si>
    <t>Basic chemicals (over energy consumption, without process emissions)</t>
  </si>
  <si>
    <t>Other chemicals (without process emissions)</t>
  </si>
  <si>
    <t>VA.Meuro2023.EU27.NMM.CEM</t>
  </si>
  <si>
    <t>VA.Meuro2023.EU27.NMM.CER</t>
  </si>
  <si>
    <t>VA.Meuro2023.EU27.NMM.GLASS</t>
  </si>
  <si>
    <t>Cement (kt)</t>
  </si>
  <si>
    <t>OUTPUT.kt.EU27.NMM.CEM</t>
  </si>
  <si>
    <t>Ceramics &amp; other NMM (kt bricks eq.)</t>
  </si>
  <si>
    <t>OUTPUT.kt.EU27.NMM.CER</t>
  </si>
  <si>
    <t>Glass production  (kt)</t>
  </si>
  <si>
    <t>OUTPUT.kt.EU27.NMM.GLASS</t>
  </si>
  <si>
    <t>CAP.kt.EU27.NMM.CEM</t>
  </si>
  <si>
    <t>CAP.kt.EU27.NMM.CER</t>
  </si>
  <si>
    <t>CAP.kt.EU27.NMM.GLASS</t>
  </si>
  <si>
    <t>NEWCAP.kt.EU27.NMM.CEM</t>
  </si>
  <si>
    <t>NEWCAP.kt.EU27.NMM.CER</t>
  </si>
  <si>
    <t>NEWCAP.kt.EU27.NMM.GLASS</t>
  </si>
  <si>
    <t>FEC.ktoe.EU27.NMM.TOTAL.TOTAL.TOTAL.TOTAL</t>
  </si>
  <si>
    <t>FEC.ktoe.EU27.NMM.TOTAL.TOTAL.TOTAL.SOLIDS</t>
  </si>
  <si>
    <t>FEC.ktoe.EU27.NMM.TOTAL.TOTAL.TOTAL.RFG</t>
  </si>
  <si>
    <t>FEC.ktoe.EU27.NMM.TOTAL.TOTAL.TOTAL.LPG</t>
  </si>
  <si>
    <t>FEC.ktoe.EU27.NMM.TOTAL.TOTAL.TOTAL.DIESEL</t>
  </si>
  <si>
    <t>FEC.ktoe.EU27.NMM.TOTAL.TOTAL.TOTAL.RFO</t>
  </si>
  <si>
    <t>FEC.ktoe.EU27.NMM.TOTAL.TOTAL.TOTAL.OTHER</t>
  </si>
  <si>
    <t>FEC.ktoe.EU27.NMM.TOTAL.TOTAL.TOTAL.NG</t>
  </si>
  <si>
    <t>FEC.ktoe.EU27.NMM.TOTAL.TOTAL.TOTAL.DERIVED</t>
  </si>
  <si>
    <t>FEC.ktoe.EU27.NMM.TOTAL.TOTAL.TOTAL.BIOMASS_WASTE</t>
  </si>
  <si>
    <t>FEC.ktoe.EU27.NMM.TOTAL.TOTAL.TOTAL.BIOGAS</t>
  </si>
  <si>
    <t>FEC.ktoe.EU27.NMM.TOTAL.TOTAL.TOTAL.LIQBIO</t>
  </si>
  <si>
    <t>FEC.ktoe.EU27.NMM.TOTAL.TOTAL.TOTAL.SOLAR</t>
  </si>
  <si>
    <t>FEC.ktoe.EU27.NMM.TOTAL.TOTAL.TOTAL.GEO</t>
  </si>
  <si>
    <t>FEC.ktoe.EU27.NMM.TOTAL.TOTAL.TOTAL.AMBIENT</t>
  </si>
  <si>
    <t>FEC.ktoe.EU27.NMM.TOTAL.TOTAL.TOTAL.STEAM_DISTR</t>
  </si>
  <si>
    <t>FEC.ktoe.EU27.NMM.TOTAL.TOTAL.TOTAL.ELEC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</si>
  <si>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</si>
  <si>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</si>
  <si>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</si>
  <si>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FEC.ktoe.EU27.NMM.CEM.TOTAL.TOTAL.TOTAL</t>
  </si>
  <si>
    <t>FEC.ktoe.EU27.NMM.CEM.LIGHT.GENERIC.ELEC</t>
  </si>
  <si>
    <t>FEC.ktoe.EU27.NMM.CEM.AIRCOMP.GENERIC.ELEC</t>
  </si>
  <si>
    <t>FEC.ktoe.EU27.NMM.CEM.MOTOR.GENERIC.ELEC</t>
  </si>
  <si>
    <t>FEC.ktoe.EU27.NMM.CEM.FANS.GENERIC.ELEC</t>
  </si>
  <si>
    <t>FEC.ktoe.EU27.NMM.CEM.LOW_ENTH.TOTAL.TOTAL</t>
  </si>
  <si>
    <t>FEC.ktoe.EU27.NMM.CEM.LOW_ENTH.THERM.DIESEL_LIQBIO</t>
  </si>
  <si>
    <t>FEC.ktoe.EU27.NMM.CEM.LOW_ENTH.THERM.NG_BIOGAS</t>
  </si>
  <si>
    <t>FEC.ktoe.EU27.NMM.CEM.LOW_ENTH.THERM.SOLAR_GEO</t>
  </si>
  <si>
    <t>FEC.ktoe.EU27.NMM.CEM.LOW_ENTH.HP.AMBIENT</t>
  </si>
  <si>
    <t>FEC.ktoe.EU27.NMM.CEM.LOW_ENTH.THERM.ELEC</t>
  </si>
  <si>
    <t>Cement: Grinding, milling of raw material</t>
  </si>
  <si>
    <t>FEC.ktoe.EU27.NMM.CEM.GRINDING_RAW.MECH.ELEC</t>
  </si>
  <si>
    <t>Cement: Pre-heating and pre-calcination</t>
  </si>
  <si>
    <t>FEC.ktoe.EU27.NMM.CEM.PREHEAT.TOTAL.TOTAL</t>
  </si>
  <si>
    <t>FEC.ktoe.EU27.NMM.CEM.PREHEAT.THERM.SOLIDS</t>
  </si>
  <si>
    <t>FEC.ktoe.EU27.NMM.CEM.PREHEAT.THERM.LPG</t>
  </si>
  <si>
    <t>FEC.ktoe.EU27.NMM.CEM.PREHEAT.THERM.DIESEL_LIQBIO</t>
  </si>
  <si>
    <t>FEC.ktoe.EU27.NMM.CEM.PREHEAT.THERM.RFO</t>
  </si>
  <si>
    <t>FEC.ktoe.EU27.NMM.CEM.PREHEAT.THERM.OTHER</t>
  </si>
  <si>
    <t>FEC.ktoe.EU27.NMM.CEM.PREHEAT.THERM.NG_BIOGAS</t>
  </si>
  <si>
    <t>FEC.ktoe.EU27.NMM.CEM.PREHEAT.THERM.BIOMASS_WASTE</t>
  </si>
  <si>
    <t>Cement: Clinker production (kilns)</t>
  </si>
  <si>
    <t>FEC.ktoe.EU27.NMM.CEM.KILN.TOTAL.TOTAL</t>
  </si>
  <si>
    <t>FEC.ktoe.EU27.NMM.CEM.KILN.THERM.SOLIDS</t>
  </si>
  <si>
    <t>FEC.ktoe.EU27.NMM.CEM.KILN.THERM.LPG</t>
  </si>
  <si>
    <t>FEC.ktoe.EU27.NMM.CEM.KILN.THERM.DIESEL_LIQBIO</t>
  </si>
  <si>
    <t>FEC.ktoe.EU27.NMM.CEM.KILN.THERM.RFO</t>
  </si>
  <si>
    <t>FEC.ktoe.EU27.NMM.CEM.KILN.THERM.OTHER</t>
  </si>
  <si>
    <t>FEC.ktoe.EU27.NMM.CEM.KILN.THERM.NG_BIOGAS</t>
  </si>
  <si>
    <t>FEC.ktoe.EU27.NMM.CEM.KILN.THERM.BIOMASS_WASTE</t>
  </si>
  <si>
    <t>Cement: Grinding, packaging and precasting</t>
  </si>
  <si>
    <t>Cement: Grinding, packaging and precasting (electricity)</t>
  </si>
  <si>
    <t>FEC.ktoe.EU27.NMM.CEM.PRECAST.MECH.ELEC</t>
  </si>
  <si>
    <t>Cement: Precasting - Steam</t>
  </si>
  <si>
    <t>FEC.ktoe.EU27.NMM.CEM.PRECAST_STEAM.TOTAL.TOTAL</t>
  </si>
  <si>
    <t>FEC.ktoe.EU27.NMM.CEM.PRECAST_STEAM.STEAM.SOLIDS</t>
  </si>
  <si>
    <t>FEC.ktoe.EU27.NMM.CEM.PRECAST_STEAM.STEAM.RFG</t>
  </si>
  <si>
    <t>FEC.ktoe.EU27.NMM.CEM.PRECAST_STEAM.STEAM.LPG</t>
  </si>
  <si>
    <t>FEC.ktoe.EU27.NMM.CEM.PRECAST_STEAM.STEAM.DIESEL_LIQBIO</t>
  </si>
  <si>
    <t>FEC.ktoe.EU27.NMM.CEM.PRECAST_STEAM.STEAM.RFO</t>
  </si>
  <si>
    <t>FEC.ktoe.EU27.NMM.CEM.PRECAST_STEAM.STEAM.OTHER</t>
  </si>
  <si>
    <t>FEC.ktoe.EU27.NMM.CEM.PRECAST_STEAM.STEAM.NG_BIOGAS</t>
  </si>
  <si>
    <t>FEC.ktoe.EU27.NMM.CEM.PRECAST_STEAM.STEAM.DERIVED</t>
  </si>
  <si>
    <t>FEC.ktoe.EU27.NMM.CEM.PRECAST_STEAM.STEAM.BIOMASS_WASTE</t>
  </si>
  <si>
    <t>FEC.ktoe.EU27.NMM.CEM.PRECAST_STEAM.STEAM.STEAM_DISTR</t>
  </si>
  <si>
    <t>FEC.ktoe.EU27.NMM.CER.TOTAL.TOTAL.TOTAL</t>
  </si>
  <si>
    <t>FEC.ktoe.EU27.NMM.CER.LIGHT.GENERIC.ELEC</t>
  </si>
  <si>
    <t>FEC.ktoe.EU27.NMM.CER.AIRCOMP.GENERIC.ELEC</t>
  </si>
  <si>
    <t>FEC.ktoe.EU27.NMM.CER.MOTOR.GENERIC.ELEC</t>
  </si>
  <si>
    <t>FEC.ktoe.EU27.NMM.CER.FANS.GENERIC.ELEC</t>
  </si>
  <si>
    <t>FEC.ktoe.EU27.NMM.CER.LOW_ENTH.TOTAL.TOTAL</t>
  </si>
  <si>
    <t>FEC.ktoe.EU27.NMM.CER.LOW_ENTH.THERM.DIESEL_LIQBIO</t>
  </si>
  <si>
    <t>FEC.ktoe.EU27.NMM.CER.LOW_ENTH.THERM.NG_BIOGAS</t>
  </si>
  <si>
    <t>FEC.ktoe.EU27.NMM.CER.LOW_ENTH.THERM.SOLAR_GEO</t>
  </si>
  <si>
    <t>FEC.ktoe.EU27.NMM.CER.LOW_ENTH.HP.AMBIENT</t>
  </si>
  <si>
    <t>FEC.ktoe.EU27.NMM.CER.LOW_ENTH.THERM.ELEC</t>
  </si>
  <si>
    <t>Ceramics: Mixing of raw material</t>
  </si>
  <si>
    <t>FEC.ktoe.EU27.NMM.CER.MIXING.MECH.ELEC</t>
  </si>
  <si>
    <t>Ceramics: Drying and sintering of raw material</t>
  </si>
  <si>
    <t>Ceramics: Thermal drying and sintering</t>
  </si>
  <si>
    <t>FEC.ktoe.EU27.NMM.CER.DRYING.TOTAL.TOTAL</t>
  </si>
  <si>
    <t>FEC.ktoe.EU27.NMM.CER.DRYING.THERM.SOLIDS</t>
  </si>
  <si>
    <t>FEC.ktoe.EU27.NMM.CER.DRYING.THERM.LPG</t>
  </si>
  <si>
    <t>FEC.ktoe.EU27.NMM.CER.DRYING.THERM.DIESEL_LIQBIO</t>
  </si>
  <si>
    <t>FEC.ktoe.EU27.NMM.CER.DRYING.THERM.RFO</t>
  </si>
  <si>
    <t>FEC.ktoe.EU27.NMM.CER.DRYING.THERM.NG_BIOGAS</t>
  </si>
  <si>
    <t>Ceramics: Steam drying and sintering</t>
  </si>
  <si>
    <t>FEC.ktoe.EU27.NMM.CER.DRYING_STEAM.TOTAL.TOTAL</t>
  </si>
  <si>
    <t>FEC.ktoe.EU27.NMM.CER.DRYING_STEAM.STEAM.SOLIDS</t>
  </si>
  <si>
    <t>FEC.ktoe.EU27.NMM.CER.DRYING_STEAM.STEAM.RFG</t>
  </si>
  <si>
    <t>FEC.ktoe.EU27.NMM.CER.DRYING_STEAM.STEAM.LPG</t>
  </si>
  <si>
    <t>FEC.ktoe.EU27.NMM.CER.DRYING_STEAM.STEAM.DIESEL_LIQBIO</t>
  </si>
  <si>
    <t>FEC.ktoe.EU27.NMM.CER.DRYING_STEAM.STEAM.RFO</t>
  </si>
  <si>
    <t>FEC.ktoe.EU27.NMM.CER.DRYING_STEAM.STEAM.OTHER</t>
  </si>
  <si>
    <t>FEC.ktoe.EU27.NMM.CER.DRYING_STEAM.STEAM.NG_BIOGAS</t>
  </si>
  <si>
    <t>FEC.ktoe.EU27.NMM.CER.DRYING_STEAM.STEAM.DERIVED</t>
  </si>
  <si>
    <t>FEC.ktoe.EU27.NMM.CER.DRYING_STEAM.STEAM.BIOMASS_WASTE</t>
  </si>
  <si>
    <t>FEC.ktoe.EU27.NMM.CER.DRYING_STEAM.STEAM.STEAM_DISTR</t>
  </si>
  <si>
    <t>Ceramics: Microwave drying and sintering</t>
  </si>
  <si>
    <t>FEC.ktoe.EU27.NMM.CER.DRYING_MICROW.MICROW.ELEC</t>
  </si>
  <si>
    <t>Ceramics: Primary production process</t>
  </si>
  <si>
    <t>Ceramics: Thermal kiln</t>
  </si>
  <si>
    <t>FEC.ktoe.EU27.NMM.CER.KILN_THERM.TOTAL.TOTAL</t>
  </si>
  <si>
    <t>FEC.ktoe.EU27.NMM.CER.KILN_THERM.THERM.SOLIDS</t>
  </si>
  <si>
    <t>FEC.ktoe.EU27.NMM.CER.KILN_THERM.THERM.LPG</t>
  </si>
  <si>
    <t>FEC.ktoe.EU27.NMM.CER.KILN_THERM.THERM.DIESEL_LIQBIO</t>
  </si>
  <si>
    <t>FEC.ktoe.EU27.NMM.CER.KILN_THERM.THERM.RFO</t>
  </si>
  <si>
    <t>FEC.ktoe.EU27.NMM.CER.KILN_THERM.THERM.OTHER</t>
  </si>
  <si>
    <t>FEC.ktoe.EU27.NMM.CER.KILN_THERM.THERM.NG_BIOGAS</t>
  </si>
  <si>
    <t>FEC.ktoe.EU27.NMM.CER.KILN_THERM.THERM.BIOMASS_WASTE</t>
  </si>
  <si>
    <t>Ceramics: Electric kiln</t>
  </si>
  <si>
    <t>FEC.ktoe.EU27.NMM.CER.KILN_ELEC.ELEC.ELEC</t>
  </si>
  <si>
    <t>Ceramics: Product finishing</t>
  </si>
  <si>
    <t>Ceramics: Thermal furnace</t>
  </si>
  <si>
    <t>FEC.ktoe.EU27.NMM.CER.FINISHING.TOTAL.TOTAL</t>
  </si>
  <si>
    <t>FEC.ktoe.EU27.NMM.CER.FINISHING.THERM.SOLIDS</t>
  </si>
  <si>
    <t>FEC.ktoe.EU27.NMM.CER.FINISHING.THERM.LPG</t>
  </si>
  <si>
    <t>FEC.ktoe.EU27.NMM.CER.FINISHING.THERM.DIESEL_LIQBIO</t>
  </si>
  <si>
    <t>FEC.ktoe.EU27.NMM.CER.FINISHING.THERM.RFO</t>
  </si>
  <si>
    <t>FEC.ktoe.EU27.NMM.CER.FINISHING.THERM.NG_BIOGAS</t>
  </si>
  <si>
    <t>Ceramics: Electric furnace</t>
  </si>
  <si>
    <t>FEC.ktoe.EU27.NMM.CER.FINISHING_ELEC.ELEC.ELEC</t>
  </si>
  <si>
    <t>FEC.ktoe.EU27.NMM.GLASS.TOTAL.TOTAL.TOTAL</t>
  </si>
  <si>
    <t>FEC.ktoe.EU27.NMM.GLASS.LIGHT.GENERIC.ELEC</t>
  </si>
  <si>
    <t>FEC.ktoe.EU27.NMM.GLASS.AIRCOMP.GENERIC.ELEC</t>
  </si>
  <si>
    <t>FEC.ktoe.EU27.NMM.GLASS.MOTOR.GENERIC.ELEC</t>
  </si>
  <si>
    <t>FEC.ktoe.EU27.NMM.GLASS.FANS.GENERIC.ELEC</t>
  </si>
  <si>
    <t>FEC.ktoe.EU27.NMM.GLASS.LOW_ENTH.TOTAL.TOTAL</t>
  </si>
  <si>
    <t>FEC.ktoe.EU27.NMM.GLASS.LOW_ENTH.THERM.DIESEL_LIQBIO</t>
  </si>
  <si>
    <t>FEC.ktoe.EU27.NMM.GLASS.LOW_ENTH.THERM.NG_BIOGAS</t>
  </si>
  <si>
    <t>FEC.ktoe.EU27.NMM.GLASS.LOW_ENTH.THERM.SOLAR_GEO</t>
  </si>
  <si>
    <t>FEC.ktoe.EU27.NMM.GLASS.LOW_ENTH.HP.AMBIENT</t>
  </si>
  <si>
    <t>FEC.ktoe.EU27.NMM.GLASS.LOW_ENTH.THERM.ELEC</t>
  </si>
  <si>
    <t>Glass: Melting tank</t>
  </si>
  <si>
    <t>Glass: Thermal melting tank</t>
  </si>
  <si>
    <t>FEC.ktoe.EU27.NMM.GLASS.MELTING.TOTAL.TOTAL</t>
  </si>
  <si>
    <t>FEC.ktoe.EU27.NMM.GLASS.MELTING.THERM.SOLIDS</t>
  </si>
  <si>
    <t>FEC.ktoe.EU27.NMM.GLASS.MELTING.THERM.LPG</t>
  </si>
  <si>
    <t>FEC.ktoe.EU27.NMM.GLASS.MELTING.THERM.DIESEL_LIQBIO</t>
  </si>
  <si>
    <t>FEC.ktoe.EU27.NMM.GLASS.MELTING.THERM.RFO</t>
  </si>
  <si>
    <t>FEC.ktoe.EU27.NMM.GLASS.MELTING.THERM.NG_BIOGAS</t>
  </si>
  <si>
    <t>Glass: Electric melting tank</t>
  </si>
  <si>
    <t>FEC.ktoe.EU27.NMM.GLASS.MELTING_ELEC.ELEC.ELEC</t>
  </si>
  <si>
    <t>Glass: Forming</t>
  </si>
  <si>
    <t>FEC.ktoe.EU27.NMM.GLASS.FORMING.ELEC.ELEC</t>
  </si>
  <si>
    <t>Glass: Annealing</t>
  </si>
  <si>
    <t>Glass: Annealing - thermal</t>
  </si>
  <si>
    <t>FEC.ktoe.EU27.NMM.GLASS.ANNEALING.TOTAL.TOTAL</t>
  </si>
  <si>
    <t>FEC.ktoe.EU27.NMM.GLASS.ANNEALING.THERM.SOLIDS</t>
  </si>
  <si>
    <t>FEC.ktoe.EU27.NMM.GLASS.ANNEALING.THERM.LPG</t>
  </si>
  <si>
    <t>FEC.ktoe.EU27.NMM.GLASS.ANNEALING.THERM.DIESEL_LIQBIO</t>
  </si>
  <si>
    <t>FEC.ktoe.EU27.NMM.GLASS.ANNEALING.THERM.RFO</t>
  </si>
  <si>
    <t>FEC.ktoe.EU27.NMM.GLASS.ANNEALING.THERM.NG_BIOGAS</t>
  </si>
  <si>
    <t>Glass: Annealing - electric</t>
  </si>
  <si>
    <t>FEC.ktoe.EU27.NMM.GLASS.ANNEALING_ELEC.ELEC.ELEC</t>
  </si>
  <si>
    <t>Glass: Finishing processes</t>
  </si>
  <si>
    <t>FEC.ktoe.EU27.NMM.GLASS.FINISHING.ELEC.ELEC</t>
  </si>
  <si>
    <t>Cement: Grinding, packaging - electric</t>
  </si>
  <si>
    <t>Cement: Precasting - steam</t>
  </si>
  <si>
    <t>UED.ktoe.EU27.NMM.CEM.TOTAL.TOTAL.TOTAL</t>
  </si>
  <si>
    <t>UED.ktoe.EU27.NMM.CEM.LIGHT.GENERIC.ELEC</t>
  </si>
  <si>
    <t>UED.ktoe.EU27.NMM.CEM.AIRCOMP.GENERIC.ELEC</t>
  </si>
  <si>
    <t>UED.ktoe.EU27.NMM.CEM.MOTOR.GENERIC.ELEC</t>
  </si>
  <si>
    <t>UED.ktoe.EU27.NMM.CEM.FANS.GENERIC.ELEC</t>
  </si>
  <si>
    <t>UED.ktoe.EU27.NMM.CEM.LOW_ENTH.TOTAL.TOTAL</t>
  </si>
  <si>
    <t>UED.ktoe.EU27.NMM.CEM.LOW_ENTH.THERM.DIESEL_LIQBIO</t>
  </si>
  <si>
    <t>UED.ktoe.EU27.NMM.CEM.LOW_ENTH.THERM.NG_BIOGAS</t>
  </si>
  <si>
    <t>UED.ktoe.EU27.NMM.CEM.LOW_ENTH.THERM.SOLAR_GEO</t>
  </si>
  <si>
    <t>UED.ktoe.EU27.NMM.CEM.LOW_ENTH.HP.AMBIENT</t>
  </si>
  <si>
    <t>UED.ktoe.EU27.NMM.CEM.LOW_ENTH.THERM.ELEC</t>
  </si>
  <si>
    <t>UED.ktoe.EU27.NMM.CEM.GRINDING_RAW.MECH.ELEC</t>
  </si>
  <si>
    <t>UED.ktoe.EU27.NMM.CEM.PREHEAT.TOTAL.TOTAL</t>
  </si>
  <si>
    <t>UED.ktoe.EU27.NMM.CEM.PREHEAT.THERM.SOLIDS</t>
  </si>
  <si>
    <t>UED.ktoe.EU27.NMM.CEM.PREHEAT.THERM.LPG</t>
  </si>
  <si>
    <t>UED.ktoe.EU27.NMM.CEM.PREHEAT.THERM.DIESEL_LIQBIO</t>
  </si>
  <si>
    <t>UED.ktoe.EU27.NMM.CEM.PREHEAT.THERM.RFO</t>
  </si>
  <si>
    <t>UED.ktoe.EU27.NMM.CEM.PREHEAT.THERM.OTHER</t>
  </si>
  <si>
    <t>UED.ktoe.EU27.NMM.CEM.PREHEAT.THERM.NG_BIOGAS</t>
  </si>
  <si>
    <t>UED.ktoe.EU27.NMM.CEM.PREHEAT.THERM.BIOMASS_WASTE</t>
  </si>
  <si>
    <t>UED.ktoe.EU27.NMM.CEM.KILN.TOTAL.TOTAL</t>
  </si>
  <si>
    <t>UED.ktoe.EU27.NMM.CEM.KILN.THERM.SOLIDS</t>
  </si>
  <si>
    <t>UED.ktoe.EU27.NMM.CEM.KILN.THERM.LPG</t>
  </si>
  <si>
    <t>UED.ktoe.EU27.NMM.CEM.KILN.THERM.DIESEL_LIQBIO</t>
  </si>
  <si>
    <t>UED.ktoe.EU27.NMM.CEM.KILN.THERM.RFO</t>
  </si>
  <si>
    <t>UED.ktoe.EU27.NMM.CEM.KILN.THERM.OTHER</t>
  </si>
  <si>
    <t>UED.ktoe.EU27.NMM.CEM.KILN.THERM.NG_BIOGAS</t>
  </si>
  <si>
    <t>UED.ktoe.EU27.NMM.CEM.KILN.THERM.BIOMASS_WASTE</t>
  </si>
  <si>
    <t>UED.ktoe.EU27.NMM.CEM.PRECAST.MECH.ELEC</t>
  </si>
  <si>
    <t>UED.ktoe.EU27.NMM.CEM.PRECAST_STEAM.TOTAL.TOTAL</t>
  </si>
  <si>
    <t>UED.ktoe.EU27.NMM.CEM.PRECAST_STEAM.STEAM.SOLIDS</t>
  </si>
  <si>
    <t>UED.ktoe.EU27.NMM.CEM.PRECAST_STEAM.STEAM.RFG</t>
  </si>
  <si>
    <t>UED.ktoe.EU27.NMM.CEM.PRECAST_STEAM.STEAM.LPG</t>
  </si>
  <si>
    <t>UED.ktoe.EU27.NMM.CEM.PRECAST_STEAM.STEAM.DIESEL_LIQBIO</t>
  </si>
  <si>
    <t>UED.ktoe.EU27.NMM.CEM.PRECAST_STEAM.STEAM.RFO</t>
  </si>
  <si>
    <t>UED.ktoe.EU27.NMM.CEM.PRECAST_STEAM.STEAM.OTHER</t>
  </si>
  <si>
    <t>UED.ktoe.EU27.NMM.CEM.PRECAST_STEAM.STEAM.NG_BIOGAS</t>
  </si>
  <si>
    <t>UED.ktoe.EU27.NMM.CEM.PRECAST_STEAM.STEAM.DERIVED</t>
  </si>
  <si>
    <t>UED.ktoe.EU27.NMM.CEM.PRECAST_STEAM.STEAM.BIOMASS_WASTE</t>
  </si>
  <si>
    <t>UED.ktoe.EU27.NMM.CEM.PRECAST_STEAM.STEAM.STEAM_DISTR</t>
  </si>
  <si>
    <t>UED.ktoe.EU27.NMM.CER.TOTAL.TOTAL.TOTAL</t>
  </si>
  <si>
    <t>UED.ktoe.EU27.NMM.CER.LIGHT.GENERIC.ELEC</t>
  </si>
  <si>
    <t>UED.ktoe.EU27.NMM.CER.AIRCOMP.GENERIC.ELEC</t>
  </si>
  <si>
    <t>UED.ktoe.EU27.NMM.CER.MOTOR.GENERIC.ELEC</t>
  </si>
  <si>
    <t>UED.ktoe.EU27.NMM.CER.FANS.GENERIC.ELEC</t>
  </si>
  <si>
    <t>UED.ktoe.EU27.NMM.CER.LOW_ENTH.TOTAL.TOTAL</t>
  </si>
  <si>
    <t>UED.ktoe.EU27.NMM.CER.LOW_ENTH.THERM.DIESEL_LIQBIO</t>
  </si>
  <si>
    <t>UED.ktoe.EU27.NMM.CER.LOW_ENTH.THERM.NG_BIOGAS</t>
  </si>
  <si>
    <t>UED.ktoe.EU27.NMM.CER.LOW_ENTH.THERM.SOLAR_GEO</t>
  </si>
  <si>
    <t>UED.ktoe.EU27.NMM.CER.LOW_ENTH.HP.AMBIENT</t>
  </si>
  <si>
    <t>UED.ktoe.EU27.NMM.CER.LOW_ENTH.THERM.ELEC</t>
  </si>
  <si>
    <t>UED.ktoe.EU27.NMM.CER.MIXING.MECH.ELEC</t>
  </si>
  <si>
    <t>UED.ktoe.EU27.NMM.CER.DRYING.TOTAL.TOTAL</t>
  </si>
  <si>
    <t>UED.ktoe.EU27.NMM.CER.DRYING.THERM.SOLIDS</t>
  </si>
  <si>
    <t>UED.ktoe.EU27.NMM.CER.DRYING.THERM.LPG</t>
  </si>
  <si>
    <t>UED.ktoe.EU27.NMM.CER.DRYING.THERM.DIESEL_LIQBIO</t>
  </si>
  <si>
    <t>UED.ktoe.EU27.NMM.CER.DRYING.THERM.RFO</t>
  </si>
  <si>
    <t>UED.ktoe.EU27.NMM.CER.DRYING.THERM.NG_BIOGAS</t>
  </si>
  <si>
    <t>UED.ktoe.EU27.NMM.CER.DRYING_STEAM.TOTAL.TOTAL</t>
  </si>
  <si>
    <t>UED.ktoe.EU27.NMM.CER.DRYING_STEAM.STEAM.SOLIDS</t>
  </si>
  <si>
    <t>UED.ktoe.EU27.NMM.CER.DRYING_STEAM.STEAM.RFG</t>
  </si>
  <si>
    <t>UED.ktoe.EU27.NMM.CER.DRYING_STEAM.STEAM.LPG</t>
  </si>
  <si>
    <t>UED.ktoe.EU27.NMM.CER.DRYING_STEAM.STEAM.DIESEL_LIQBIO</t>
  </si>
  <si>
    <t>UED.ktoe.EU27.NMM.CER.DRYING_STEAM.STEAM.RFO</t>
  </si>
  <si>
    <t>UED.ktoe.EU27.NMM.CER.DRYING_STEAM.STEAM.OTHER</t>
  </si>
  <si>
    <t>UED.ktoe.EU27.NMM.CER.DRYING_STEAM.STEAM.NG_BIOGAS</t>
  </si>
  <si>
    <t>UED.ktoe.EU27.NMM.CER.DRYING_STEAM.STEAM.DERIVED</t>
  </si>
  <si>
    <t>UED.ktoe.EU27.NMM.CER.DRYING_STEAM.STEAM.BIOMASS_WASTE</t>
  </si>
  <si>
    <t>UED.ktoe.EU27.NMM.CER.DRYING_STEAM.STEAM.STEAM_DISTR</t>
  </si>
  <si>
    <t>UED.ktoe.EU27.NMM.CER.DRYING_MICROW.MICROW.ELEC</t>
  </si>
  <si>
    <t>UED.ktoe.EU27.NMM.CER.KILN_THERM.TOTAL.TOTAL</t>
  </si>
  <si>
    <t>UED.ktoe.EU27.NMM.CER.KILN_THERM.THERM.SOLIDS</t>
  </si>
  <si>
    <t>UED.ktoe.EU27.NMM.CER.KILN_THERM.THERM.LPG</t>
  </si>
  <si>
    <t>UED.ktoe.EU27.NMM.CER.KILN_THERM.THERM.DIESEL_LIQBIO</t>
  </si>
  <si>
    <t>UED.ktoe.EU27.NMM.CER.KILN_THERM.THERM.RFO</t>
  </si>
  <si>
    <t>UED.ktoe.EU27.NMM.CER.KILN_THERM.THERM.OTHER</t>
  </si>
  <si>
    <t>UED.ktoe.EU27.NMM.CER.KILN_THERM.THERM.NG_BIOGAS</t>
  </si>
  <si>
    <t>UED.ktoe.EU27.NMM.CER.KILN_THERM.THERM.BIOMASS_WASTE</t>
  </si>
  <si>
    <t>UED.ktoe.EU27.NMM.CER.KILN_ELEC.ELEC.ELEC</t>
  </si>
  <si>
    <t>UED.ktoe.EU27.NMM.CER.FINISHING.TOTAL.TOTAL</t>
  </si>
  <si>
    <t>UED.ktoe.EU27.NMM.CER.FINISHING.THERM.SOLIDS</t>
  </si>
  <si>
    <t>UED.ktoe.EU27.NMM.CER.FINISHING.THERM.LPG</t>
  </si>
  <si>
    <t>UED.ktoe.EU27.NMM.CER.FINISHING.THERM.DIESEL_LIQBIO</t>
  </si>
  <si>
    <t>UED.ktoe.EU27.NMM.CER.FINISHING.THERM.RFO</t>
  </si>
  <si>
    <t>UED.ktoe.EU27.NMM.CER.FINISHING.THERM.NG_BIOGAS</t>
  </si>
  <si>
    <t>UED.ktoe.EU27.NMM.CER.FINISHING_ELEC.ELEC.ELEC</t>
  </si>
  <si>
    <t>UED.ktoe.EU27.NMM.GLASS.TOTAL.TOTAL.TOTAL</t>
  </si>
  <si>
    <t>UED.ktoe.EU27.NMM.GLASS.LIGHT.GENERIC.ELEC</t>
  </si>
  <si>
    <t>UED.ktoe.EU27.NMM.GLASS.AIRCOMP.GENERIC.ELEC</t>
  </si>
  <si>
    <t>UED.ktoe.EU27.NMM.GLASS.MOTOR.GENERIC.ELEC</t>
  </si>
  <si>
    <t>UED.ktoe.EU27.NMM.GLASS.FANS.GENERIC.ELEC</t>
  </si>
  <si>
    <t>UED.ktoe.EU27.NMM.GLASS.LOW_ENTH.TOTAL.TOTAL</t>
  </si>
  <si>
    <t>UED.ktoe.EU27.NMM.GLASS.LOW_ENTH.THERM.DIESEL_LIQBIO</t>
  </si>
  <si>
    <t>UED.ktoe.EU27.NMM.GLASS.LOW_ENTH.THERM.NG_BIOGAS</t>
  </si>
  <si>
    <t>UED.ktoe.EU27.NMM.GLASS.LOW_ENTH.THERM.SOLAR_GEO</t>
  </si>
  <si>
    <t>UED.ktoe.EU27.NMM.GLASS.LOW_ENTH.HP.AMBIENT</t>
  </si>
  <si>
    <t>UED.ktoe.EU27.NMM.GLASS.LOW_ENTH.THERM.ELEC</t>
  </si>
  <si>
    <t>UED.ktoe.EU27.NMM.GLASS.MELTING.TOTAL.TOTAL</t>
  </si>
  <si>
    <t>UED.ktoe.EU27.NMM.GLASS.MELTING.THERM.SOLIDS</t>
  </si>
  <si>
    <t>UED.ktoe.EU27.NMM.GLASS.MELTING.THERM.LPG</t>
  </si>
  <si>
    <t>UED.ktoe.EU27.NMM.GLASS.MELTING.THERM.DIESEL_LIQBIO</t>
  </si>
  <si>
    <t>UED.ktoe.EU27.NMM.GLASS.MELTING.THERM.RFO</t>
  </si>
  <si>
    <t>UED.ktoe.EU27.NMM.GLASS.MELTING.THERM.NG_BIOGAS</t>
  </si>
  <si>
    <t>UED.ktoe.EU27.NMM.GLASS.MELTING_ELEC.ELEC.ELEC</t>
  </si>
  <si>
    <t>UED.ktoe.EU27.NMM.GLASS.FORMING.ELEC.ELEC</t>
  </si>
  <si>
    <t>UED.ktoe.EU27.NMM.GLASS.ANNEALING.TOTAL.TOTAL</t>
  </si>
  <si>
    <t>UED.ktoe.EU27.NMM.GLASS.ANNEALING.THERM.SOLIDS</t>
  </si>
  <si>
    <t>UED.ktoe.EU27.NMM.GLASS.ANNEALING.THERM.LPG</t>
  </si>
  <si>
    <t>UED.ktoe.EU27.NMM.GLASS.ANNEALING.THERM.DIESEL_LIQBIO</t>
  </si>
  <si>
    <t>UED.ktoe.EU27.NMM.GLASS.ANNEALING.THERM.RFO</t>
  </si>
  <si>
    <t>UED.ktoe.EU27.NMM.GLASS.ANNEALING.THERM.NG_BIOGAS</t>
  </si>
  <si>
    <t>UED.ktoe.EU27.NMM.GLASS.ANNEALING_ELEC.ELEC.ELEC</t>
  </si>
  <si>
    <t>UED.ktoe.EU27.NMM.GLASS.FINISHING.ELEC.ELEC</t>
  </si>
  <si>
    <t>FUEL_EMI.ktCO2.EU27.NMM.CEM.LIGHT.GENERIC.ELEC</t>
  </si>
  <si>
    <t>FUEL_EMI.ktCO2.EU27.NMM.CEM.AIRCOMP.GENERIC.ELEC</t>
  </si>
  <si>
    <t>FUEL_EMI.ktCO2.EU27.NMM.CEM.MOTOR.GENERIC.ELEC</t>
  </si>
  <si>
    <t>FUEL_EMI.ktCO2.EU27.NMM.CEM.FANS.GENERIC.ELEC</t>
  </si>
  <si>
    <t>FUEL_EMI.ktCO2.EU27.NMM.CEM.LOW_ENTH.TOTAL.TOTAL</t>
  </si>
  <si>
    <t>FUEL_EMI.ktCO2.EU27.NMM.CEM.LOW_ENTH.THERM.DIESEL_LIQBIO</t>
  </si>
  <si>
    <t>FUEL_EMI.ktCO2.EU27.NMM.CEM.LOW_ENTH.THERM.NG_BIOGAS</t>
  </si>
  <si>
    <t>FUEL_EMI.ktCO2.EU27.NMM.CEM.LOW_ENTH.THERM.SOLAR_GEO</t>
  </si>
  <si>
    <t>FUEL_EMI.ktCO2.EU27.NMM.CEM.LOW_ENTH.HP.AMBIENT</t>
  </si>
  <si>
    <t>FUEL_EMI.ktCO2.EU27.NMM.CEM.LOW_ENTH.THERM.ELEC</t>
  </si>
  <si>
    <t>FUEL_EMI.ktCO2.EU27.NMM.CEM.GRINDING_RAW.MECH.ELEC</t>
  </si>
  <si>
    <t>FUEL_EMI.ktCO2.EU27.NMM.CEM.PREHEAT.TOTAL.TOTAL</t>
  </si>
  <si>
    <t>FUEL_EMI.ktCO2.EU27.NMM.CEM.PREHEAT.THERM.SOLIDS</t>
  </si>
  <si>
    <t>FUEL_EMI.ktCO2.EU27.NMM.CEM.PREHEAT.THERM.LPG</t>
  </si>
  <si>
    <t>FUEL_EMI.ktCO2.EU27.NMM.CEM.PREHEAT.THERM.DIESEL_LIQBIO</t>
  </si>
  <si>
    <t>FUEL_EMI.ktCO2.EU27.NMM.CEM.PREHEAT.THERM.RFO</t>
  </si>
  <si>
    <t>FUEL_EMI.ktCO2.EU27.NMM.CEM.PREHEAT.THERM.OTHER</t>
  </si>
  <si>
    <t>FUEL_EMI.ktCO2.EU27.NMM.CEM.PREHEAT.THERM.NG_BIOGAS</t>
  </si>
  <si>
    <t>FUEL_EMI.ktCO2.EU27.NMM.CEM.PREHEAT.THERM.BIOMASS_WASTE</t>
  </si>
  <si>
    <t>FUEL_EMI.ktCO2.EU27.NMM.CEM.KILN.TOTAL.TOTAL</t>
  </si>
  <si>
    <t>FUEL_EMI.ktCO2.EU27.NMM.CEM.KILN.THERM.SOLIDS</t>
  </si>
  <si>
    <t>FUEL_EMI.ktCO2.EU27.NMM.CEM.KILN.THERM.LPG</t>
  </si>
  <si>
    <t>FUEL_EMI.ktCO2.EU27.NMM.CEM.KILN.THERM.DIESEL_LIQBIO</t>
  </si>
  <si>
    <t>FUEL_EMI.ktCO2.EU27.NMM.CEM.KILN.THERM.RFO</t>
  </si>
  <si>
    <t>FUEL_EMI.ktCO2.EU27.NMM.CEM.KILN.THERM.OTHER</t>
  </si>
  <si>
    <t>FUEL_EMI.ktCO2.EU27.NMM.CEM.KILN.THERM.NG_BIOGAS</t>
  </si>
  <si>
    <t>FUEL_EMI.ktCO2.EU27.NMM.CEM.KILN.THERM.BIOMASS_WASTE</t>
  </si>
  <si>
    <t>FUEL_EMI.ktCO2.EU27.NMM.CEM.PRECAST.MECH.ELEC</t>
  </si>
  <si>
    <t>FUEL_EMI.ktCO2.EU27.NMM.CEM.PRECAST_STEAM.TOTAL.TOTAL</t>
  </si>
  <si>
    <t>FUEL_EMI.ktCO2.EU27.NMM.CEM.PRECAST_STEAM.STEAM.SOLIDS</t>
  </si>
  <si>
    <t>FUEL_EMI.ktCO2.EU27.NMM.CEM.PRECAST_STEAM.STEAM.RFG</t>
  </si>
  <si>
    <t>FUEL_EMI.ktCO2.EU27.NMM.CEM.PRECAST_STEAM.STEAM.LPG</t>
  </si>
  <si>
    <t>FUEL_EMI.ktCO2.EU27.NMM.CEM.PRECAST_STEAM.STEAM.DIESEL_LIQBIO</t>
  </si>
  <si>
    <t>FUEL_EMI.ktCO2.EU27.NMM.CEM.PRECAST_STEAM.STEAM.RFO</t>
  </si>
  <si>
    <t>FUEL_EMI.ktCO2.EU27.NMM.CEM.PRECAST_STEAM.STEAM.OTHER</t>
  </si>
  <si>
    <t>FUEL_EMI.ktCO2.EU27.NMM.CEM.PRECAST_STEAM.STEAM.NG_BIOGAS</t>
  </si>
  <si>
    <t>FUEL_EMI.ktCO2.EU27.NMM.CEM.PRECAST_STEAM.STEAM.DERIVED</t>
  </si>
  <si>
    <t>FUEL_EMI.ktCO2.EU27.NMM.CEM.PRECAST_STEAM.STEAM.BIOMASS_WASTE</t>
  </si>
  <si>
    <t>FUEL_EMI.ktCO2.EU27.NMM.CEM.PRECAST_STEAM.STEAM.STEAM_DISTR</t>
  </si>
  <si>
    <t>PROCESS_EMI.ktCO2.EU27.NMM.CEM</t>
  </si>
  <si>
    <t>FUEL_EMI.ktCO2.EU27.NMM.CER.LIGHT.GENERIC.ELEC</t>
  </si>
  <si>
    <t>FUEL_EMI.ktCO2.EU27.NMM.CER.AIRCOMP.GENERIC.ELEC</t>
  </si>
  <si>
    <t>FUEL_EMI.ktCO2.EU27.NMM.CER.MOTOR.GENERIC.ELEC</t>
  </si>
  <si>
    <t>FUEL_EMI.ktCO2.EU27.NMM.CER.FANS.GENERIC.ELEC</t>
  </si>
  <si>
    <t>FUEL_EMI.ktCO2.EU27.NMM.CER.LOW_ENTH.TOTAL.TOTAL</t>
  </si>
  <si>
    <t>FUEL_EMI.ktCO2.EU27.NMM.CER.LOW_ENTH.THERM.DIESEL_LIQBIO</t>
  </si>
  <si>
    <t>FUEL_EMI.ktCO2.EU27.NMM.CER.LOW_ENTH.THERM.NG_BIOGAS</t>
  </si>
  <si>
    <t>FUEL_EMI.ktCO2.EU27.NMM.CER.LOW_ENTH.THERM.SOLAR_GEO</t>
  </si>
  <si>
    <t>FUEL_EMI.ktCO2.EU27.NMM.CER.LOW_ENTH.HP.AMBIENT</t>
  </si>
  <si>
    <t>FUEL_EMI.ktCO2.EU27.NMM.CER.LOW_ENTH.THERM.ELEC</t>
  </si>
  <si>
    <t>FUEL_EMI.ktCO2.EU27.NMM.CER.MIXING.MECH.ELEC</t>
  </si>
  <si>
    <t>FUEL_EMI.ktCO2.EU27.NMM.CER.DRYING.TOTAL.TOTAL</t>
  </si>
  <si>
    <t>FUEL_EMI.ktCO2.EU27.NMM.CER.DRYING.THERM.SOLIDS</t>
  </si>
  <si>
    <t>FUEL_EMI.ktCO2.EU27.NMM.CER.DRYING.THERM.LPG</t>
  </si>
  <si>
    <t>FUEL_EMI.ktCO2.EU27.NMM.CER.DRYING.THERM.DIESEL_LIQBIO</t>
  </si>
  <si>
    <t>FUEL_EMI.ktCO2.EU27.NMM.CER.DRYING.THERM.RFO</t>
  </si>
  <si>
    <t>FUEL_EMI.ktCO2.EU27.NMM.CER.DRYING.THERM.NG_BIOGAS</t>
  </si>
  <si>
    <t>FUEL_EMI.ktCO2.EU27.NMM.CER.DRYING_STEAM.TOTAL.TOTAL</t>
  </si>
  <si>
    <t>FUEL_EMI.ktCO2.EU27.NMM.CER.DRYING_STEAM.STEAM.SOLIDS</t>
  </si>
  <si>
    <t>FUEL_EMI.ktCO2.EU27.NMM.CER.DRYING_STEAM.STEAM.RFG</t>
  </si>
  <si>
    <t>FUEL_EMI.ktCO2.EU27.NMM.CER.DRYING_STEAM.STEAM.LPG</t>
  </si>
  <si>
    <t>FUEL_EMI.ktCO2.EU27.NMM.CER.DRYING_STEAM.STEAM.DIESEL_LIQBIO</t>
  </si>
  <si>
    <t>FUEL_EMI.ktCO2.EU27.NMM.CER.DRYING_STEAM.STEAM.RFO</t>
  </si>
  <si>
    <t>FUEL_EMI.ktCO2.EU27.NMM.CER.DRYING_STEAM.STEAM.OTHER</t>
  </si>
  <si>
    <t>FUEL_EMI.ktCO2.EU27.NMM.CER.DRYING_STEAM.STEAM.NG_BIOGAS</t>
  </si>
  <si>
    <t>FUEL_EMI.ktCO2.EU27.NMM.CER.DRYING_STEAM.STEAM.DERIVED</t>
  </si>
  <si>
    <t>FUEL_EMI.ktCO2.EU27.NMM.CER.DRYING_STEAM.STEAM.BIOMASS_WASTE</t>
  </si>
  <si>
    <t>FUEL_EMI.ktCO2.EU27.NMM.CER.DRYING_STEAM.STEAM.STEAM_DISTR</t>
  </si>
  <si>
    <t>FUEL_EMI.ktCO2.EU27.NMM.CER.DRYING_MICROW.MICROW.ELEC</t>
  </si>
  <si>
    <t>FUEL_EMI.ktCO2.EU27.NMM.CER.KILN_THERM.TOTAL.TOTAL</t>
  </si>
  <si>
    <t>FUEL_EMI.ktCO2.EU27.NMM.CER.KILN_THERM.THERM.SOLIDS</t>
  </si>
  <si>
    <t>FUEL_EMI.ktCO2.EU27.NMM.CER.KILN_THERM.THERM.LPG</t>
  </si>
  <si>
    <t>FUEL_EMI.ktCO2.EU27.NMM.CER.KILN_THERM.THERM.DIESEL_LIQBIO</t>
  </si>
  <si>
    <t>FUEL_EMI.ktCO2.EU27.NMM.CER.KILN_THERM.THERM.RFO</t>
  </si>
  <si>
    <t>FUEL_EMI.ktCO2.EU27.NMM.CER.KILN_THERM.THERM.OTHER</t>
  </si>
  <si>
    <t>FUEL_EMI.ktCO2.EU27.NMM.CER.KILN_THERM.THERM.NG_BIOGAS</t>
  </si>
  <si>
    <t>FUEL_EMI.ktCO2.EU27.NMM.CER.KILN_THERM.THERM.BIOMASS_WASTE</t>
  </si>
  <si>
    <t>FUEL_EMI.ktCO2.EU27.NMM.CER.KILN_ELEC.ELEC.ELEC</t>
  </si>
  <si>
    <t>FUEL_EMI.ktCO2.EU27.NMM.CER.FINISHING.TOTAL.TOTAL</t>
  </si>
  <si>
    <t>FUEL_EMI.ktCO2.EU27.NMM.CER.FINISHING.THERM.SOLIDS</t>
  </si>
  <si>
    <t>FUEL_EMI.ktCO2.EU27.NMM.CER.FINISHING.THERM.LPG</t>
  </si>
  <si>
    <t>FUEL_EMI.ktCO2.EU27.NMM.CER.FINISHING.THERM.DIESEL_LIQBIO</t>
  </si>
  <si>
    <t>FUEL_EMI.ktCO2.EU27.NMM.CER.FINISHING.THERM.RFO</t>
  </si>
  <si>
    <t>FUEL_EMI.ktCO2.EU27.NMM.CER.FINISHING.THERM.NG_BIOGAS</t>
  </si>
  <si>
    <t>FUEL_EMI.ktCO2.EU27.NMM.CER.FINISHING_ELEC.ELEC.ELEC</t>
  </si>
  <si>
    <t>PROCESS_EMI.ktCO2.EU27.NMM.CER</t>
  </si>
  <si>
    <t>FUEL_EMI.ktCO2.EU27.NMM.GLASS.LIGHT.GENERIC.ELEC</t>
  </si>
  <si>
    <t>FUEL_EMI.ktCO2.EU27.NMM.GLASS.AIRCOMP.GENERIC.ELEC</t>
  </si>
  <si>
    <t>FUEL_EMI.ktCO2.EU27.NMM.GLASS.MOTOR.GENERIC.ELEC</t>
  </si>
  <si>
    <t>FUEL_EMI.ktCO2.EU27.NMM.GLASS.FANS.GENERIC.ELEC</t>
  </si>
  <si>
    <t>FUEL_EMI.ktCO2.EU27.NMM.GLASS.LOW_ENTH.TOTAL.TOTAL</t>
  </si>
  <si>
    <t>FUEL_EMI.ktCO2.EU27.NMM.GLASS.LOW_ENTH.THERM.DIESEL_LIQBIO</t>
  </si>
  <si>
    <t>FUEL_EMI.ktCO2.EU27.NMM.GLASS.LOW_ENTH.THERM.NG_BIOGAS</t>
  </si>
  <si>
    <t>FUEL_EMI.ktCO2.EU27.NMM.GLASS.LOW_ENTH.THERM.SOLAR_GEO</t>
  </si>
  <si>
    <t>FUEL_EMI.ktCO2.EU27.NMM.GLASS.LOW_ENTH.HP.AMBIENT</t>
  </si>
  <si>
    <t>FUEL_EMI.ktCO2.EU27.NMM.GLASS.LOW_ENTH.THERM.ELEC</t>
  </si>
  <si>
    <t>FUEL_EMI.ktCO2.EU27.NMM.GLASS.MELTING.TOTAL.TOTAL</t>
  </si>
  <si>
    <t>FUEL_EMI.ktCO2.EU27.NMM.GLASS.MELTING.THERM.SOLIDS</t>
  </si>
  <si>
    <t>FUEL_EMI.ktCO2.EU27.NMM.GLASS.MELTING.THERM.LPG</t>
  </si>
  <si>
    <t>FUEL_EMI.ktCO2.EU27.NMM.GLASS.MELTING.THERM.DIESEL_LIQBIO</t>
  </si>
  <si>
    <t>FUEL_EMI.ktCO2.EU27.NMM.GLASS.MELTING.THERM.RFO</t>
  </si>
  <si>
    <t>FUEL_EMI.ktCO2.EU27.NMM.GLASS.MELTING.THERM.NG_BIOGAS</t>
  </si>
  <si>
    <t>FUEL_EMI.ktCO2.EU27.NMM.GLASS.MELTING_ELEC.ELEC.ELEC</t>
  </si>
  <si>
    <t>FUEL_EMI.ktCO2.EU27.NMM.GLASS.FORMING.ELEC.ELEC</t>
  </si>
  <si>
    <t>FUEL_EMI.ktCO2.EU27.NMM.GLASS.ANNEALING.TOTAL.TOTAL</t>
  </si>
  <si>
    <t>FUEL_EMI.ktCO2.EU27.NMM.GLASS.ANNEALING.THERM.SOLIDS</t>
  </si>
  <si>
    <t>FUEL_EMI.ktCO2.EU27.NMM.GLASS.ANNEALING.THERM.LPG</t>
  </si>
  <si>
    <t>FUEL_EMI.ktCO2.EU27.NMM.GLASS.ANNEALING.THERM.DIESEL_LIQBIO</t>
  </si>
  <si>
    <t>FUEL_EMI.ktCO2.EU27.NMM.GLASS.ANNEALING.THERM.RFO</t>
  </si>
  <si>
    <t>FUEL_EMI.ktCO2.EU27.NMM.GLASS.ANNEALING.THERM.NG_BIOGAS</t>
  </si>
  <si>
    <t>FUEL_EMI.ktCO2.EU27.NMM.GLASS.ANNEALING_ELEC.ELEC.ELEC</t>
  </si>
  <si>
    <t>FUEL_EMI.ktCO2.EU27.NMM.GLASS.FINISHING.ELEC.ELEC</t>
  </si>
  <si>
    <t>PROCESS_EMI.ktCO2.EU27.NMM.GLASS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</si>
  <si>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</si>
  <si>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</si>
  <si>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</si>
  <si>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</si>
  <si>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</si>
  <si>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VA.Meuro2023.EU27.PPA.PULP</t>
  </si>
  <si>
    <t>VA.Meuro2023.EU27.PPA.PAPER</t>
  </si>
  <si>
    <t>VA.Meuro2023.EU27.PPA.PRINT</t>
  </si>
  <si>
    <t>Pulp production (kt)</t>
  </si>
  <si>
    <t>OUTPUT.kt.EU27.PPA.PULP</t>
  </si>
  <si>
    <t>Paper production  (kt)</t>
  </si>
  <si>
    <t>OUTPUT.kt.EU27.PPA.PAPER</t>
  </si>
  <si>
    <t>Printing and media reproduction (kt paper eq.)</t>
  </si>
  <si>
    <t>OUTPUT.kt.EU27.PPA.PRINT</t>
  </si>
  <si>
    <t>CAP.kt.EU27.PPA.PULP</t>
  </si>
  <si>
    <t>CAP.kt.EU27.PPA.PAPER</t>
  </si>
  <si>
    <t>CAP.kt.EU27.PPA.PRINT</t>
  </si>
  <si>
    <t>NEWCAP.kt.EU27.PPA.PULP</t>
  </si>
  <si>
    <t>NEWCAP.kt.EU27.PPA.PAPER</t>
  </si>
  <si>
    <t>NEWCAP.kt.EU27.PPA.PRINT</t>
  </si>
  <si>
    <t>FEC.ktoe.EU27.PPA.TOTAL.TOTAL.TOTAL.TOTAL</t>
  </si>
  <si>
    <t>FEC.ktoe.EU27.PPA.TOTAL.TOTAL.TOTAL.SOLIDS</t>
  </si>
  <si>
    <t>FEC.ktoe.EU27.PPA.TOTAL.TOTAL.TOTAL.RFG</t>
  </si>
  <si>
    <t>FEC.ktoe.EU27.PPA.TOTAL.TOTAL.TOTAL.LPG</t>
  </si>
  <si>
    <t>FEC.ktoe.EU27.PPA.TOTAL.TOTAL.TOTAL.DIESEL</t>
  </si>
  <si>
    <t>FEC.ktoe.EU27.PPA.TOTAL.TOTAL.TOTAL.RFO</t>
  </si>
  <si>
    <t>FEC.ktoe.EU27.PPA.TOTAL.TOTAL.TOTAL.OTHER</t>
  </si>
  <si>
    <t>FEC.ktoe.EU27.PPA.TOTAL.TOTAL.TOTAL.NG</t>
  </si>
  <si>
    <t>FEC.ktoe.EU27.PPA.TOTAL.TOTAL.TOTAL.DERIVED</t>
  </si>
  <si>
    <t>FEC.ktoe.EU27.PPA.TOTAL.TOTAL.TOTAL.BIOMASS_WASTE</t>
  </si>
  <si>
    <t>FEC.ktoe.EU27.PPA.TOTAL.TOTAL.TOTAL.BIOGAS</t>
  </si>
  <si>
    <t>FEC.ktoe.EU27.PPA.TOTAL.TOTAL.TOTAL.LIQBIO</t>
  </si>
  <si>
    <t>FEC.ktoe.EU27.PPA.TOTAL.TOTAL.TOTAL.SOLAR</t>
  </si>
  <si>
    <t>FEC.ktoe.EU27.PPA.TOTAL.TOTAL.TOTAL.GEO</t>
  </si>
  <si>
    <t>FEC.ktoe.EU27.PPA.TOTAL.TOTAL.TOTAL.AMBIENT</t>
  </si>
  <si>
    <t>FEC.ktoe.EU27.PPA.TOTAL.TOTAL.TOTAL.STEAM_DISTR</t>
  </si>
  <si>
    <t>FEC.ktoe.EU27.PPA.TOTAL.TOTAL.TOTAL.ELEC</t>
  </si>
  <si>
    <t>FEC.ktoe.EU27.PPA.PULP.TOTAL.TOTAL.TOTAL</t>
  </si>
  <si>
    <t>FEC.ktoe.EU27.PPA.PULP.LIGHT.GENERIC.ELEC</t>
  </si>
  <si>
    <t>FEC.ktoe.EU27.PPA.PULP.AIRCOMP.GENERIC.ELEC</t>
  </si>
  <si>
    <t>FEC.ktoe.EU27.PPA.PULP.MOTOR.GENERIC.ELEC</t>
  </si>
  <si>
    <t>FEC.ktoe.EU27.PPA.PULP.FANS.GENERIC.ELEC</t>
  </si>
  <si>
    <t>FEC.ktoe.EU27.PPA.PULP.LOW_ENTH.TOTAL.TOTAL</t>
  </si>
  <si>
    <t>FEC.ktoe.EU27.PPA.PULP.LOW_ENTH.THERM.DIESEL_LIQBIO</t>
  </si>
  <si>
    <t>FEC.ktoe.EU27.PPA.PULP.LOW_ENTH.THERM.NG_BIOGAS</t>
  </si>
  <si>
    <t>FEC.ktoe.EU27.PPA.PULP.LOW_ENTH.THERM.SOLAR_GEO</t>
  </si>
  <si>
    <t>FEC.ktoe.EU27.PPA.PULP.LOW_ENTH.HP.AMBIENT</t>
  </si>
  <si>
    <t>FEC.ktoe.EU27.PPA.PULP.LOW_ENTH.THERM.ELEC</t>
  </si>
  <si>
    <t>Pulp: Wood preparation, grinding</t>
  </si>
  <si>
    <t>FEC.ktoe.EU27.PPA.PULP.PREPARATION.MECH.ELEC</t>
  </si>
  <si>
    <t>Pulp: Pulping</t>
  </si>
  <si>
    <t>Pulp: Pulping thermal</t>
  </si>
  <si>
    <t>FEC.ktoe.EU27.PPA.PULP.PULPING.TOTAL.TOTAL</t>
  </si>
  <si>
    <t>FEC.ktoe.EU27.PPA.PULP.PULPING.STEAM.SOLIDS</t>
  </si>
  <si>
    <t>FEC.ktoe.EU27.PPA.PULP.PULPING.STEAM.RFG</t>
  </si>
  <si>
    <t>FEC.ktoe.EU27.PPA.PULP.PULPING.STEAM.LPG</t>
  </si>
  <si>
    <t>FEC.ktoe.EU27.PPA.PULP.PULPING.STEAM.DIESEL_LIQBIO</t>
  </si>
  <si>
    <t>FEC.ktoe.EU27.PPA.PULP.PULPING.STEAM.RFO</t>
  </si>
  <si>
    <t>FEC.ktoe.EU27.PPA.PULP.PULPING.STEAM.OTHER</t>
  </si>
  <si>
    <t>FEC.ktoe.EU27.PPA.PULP.PULPING.STEAM.NG_BIOGAS</t>
  </si>
  <si>
    <t>FEC.ktoe.EU27.PPA.PULP.PULPING.STEAM.DERIVED</t>
  </si>
  <si>
    <t>FEC.ktoe.EU27.PPA.PULP.PULPING.STEAM.BIOMASS_WASTE</t>
  </si>
  <si>
    <t>FEC.ktoe.EU27.PPA.PULP.PULPING.STEAM.STEAM_DISTR</t>
  </si>
  <si>
    <t>Pulp: Pulping electric</t>
  </si>
  <si>
    <t>FEC.ktoe.EU27.PPA.PULP.PULPING_MECH.MECH.ELEC</t>
  </si>
  <si>
    <t>Pulp: Cleaning</t>
  </si>
  <si>
    <t>FEC.ktoe.EU27.PPA.PULP.BLEACHING.THERM.ELEC</t>
  </si>
  <si>
    <t>FEC.ktoe.EU27.PPA.PAPER.TOTAL.TOTAL.TOTAL</t>
  </si>
  <si>
    <t>FEC.ktoe.EU27.PPA.PAPER.LIGHT.GENERIC.ELEC</t>
  </si>
  <si>
    <t>FEC.ktoe.EU27.PPA.PAPER.AIRCOMP.GENERIC.ELEC</t>
  </si>
  <si>
    <t>FEC.ktoe.EU27.PPA.PAPER.MOTOR.GENERIC.ELEC</t>
  </si>
  <si>
    <t>FEC.ktoe.EU27.PPA.PAPER.FANS.GENERIC.ELEC</t>
  </si>
  <si>
    <t>FEC.ktoe.EU27.PPA.PAPER.LOW_ENTH.TOTAL.TOTAL</t>
  </si>
  <si>
    <t>FEC.ktoe.EU27.PPA.PAPER.LOW_ENTH.THERM.DIESEL_LIQBIO</t>
  </si>
  <si>
    <t>FEC.ktoe.EU27.PPA.PAPER.LOW_ENTH.THERM.NG_BIOGAS</t>
  </si>
  <si>
    <t>FEC.ktoe.EU27.PPA.PAPER.LOW_ENTH.THERM.SOLAR_GEO</t>
  </si>
  <si>
    <t>FEC.ktoe.EU27.PPA.PAPER.LOW_ENTH.HP.AMBIENT</t>
  </si>
  <si>
    <t>FEC.ktoe.EU27.PPA.PAPER.LOW_ENTH.THERM.ELEC</t>
  </si>
  <si>
    <t>Paper: Stock preparation</t>
  </si>
  <si>
    <t>Paper: Stock preparation - Thermal</t>
  </si>
  <si>
    <t>FEC.ktoe.EU27.PPA.PAPER.PREPARATION.TOTAL.TOTAL</t>
  </si>
  <si>
    <t>FEC.ktoe.EU27.PPA.PAPER.PREPARATION.THERM.SOLIDS</t>
  </si>
  <si>
    <t>FEC.ktoe.EU27.PPA.PAPER.PREPARATION.THERM.RFG</t>
  </si>
  <si>
    <t>FEC.ktoe.EU27.PPA.PAPER.PREPARATION.THERM.LPG</t>
  </si>
  <si>
    <t>FEC.ktoe.EU27.PPA.PAPER.PREPARATION.THERM.DIESEL_LIQBIO</t>
  </si>
  <si>
    <t>FEC.ktoe.EU27.PPA.PAPER.PREPARATION.THERM.RFO</t>
  </si>
  <si>
    <t>FEC.ktoe.EU27.PPA.PAPER.PREPARATION.THERM.OTHER</t>
  </si>
  <si>
    <t>FEC.ktoe.EU27.PPA.PAPER.PREPARATION.THERM.NG_BIOGAS</t>
  </si>
  <si>
    <t>FEC.ktoe.EU27.PPA.PAPER.PREPARATION.THERM.DERIVED</t>
  </si>
  <si>
    <t>FEC.ktoe.EU27.PPA.PAPER.PREPARATION.THERM.BIOMASS_WASTE</t>
  </si>
  <si>
    <t>FEC.ktoe.EU27.PPA.PAPER.PREPARATION.THERM.STEAM_DISTR</t>
  </si>
  <si>
    <t>Paper: Stock preparation - Mechanical</t>
  </si>
  <si>
    <t>FEC.ktoe.EU27.PPA.PAPER.PREPARATION_ELEC.MECH.ELEC</t>
  </si>
  <si>
    <t>Paper: Paper machine</t>
  </si>
  <si>
    <t>Paper: Paper machine - Steam use</t>
  </si>
  <si>
    <t>FEC.ktoe.EU27.PPA.PAPER.PAPER_MACHINE.TOTAL.TOTAL</t>
  </si>
  <si>
    <t>FEC.ktoe.EU27.PPA.PAPER.PAPER_MACHINE.STEAM.SOLIDS</t>
  </si>
  <si>
    <t>FEC.ktoe.EU27.PPA.PAPER.PAPER_MACHINE.STEAM.RFG</t>
  </si>
  <si>
    <t>FEC.ktoe.EU27.PPA.PAPER.PAPER_MACHINE.STEAM.LPG</t>
  </si>
  <si>
    <t>FEC.ktoe.EU27.PPA.PAPER.PAPER_MACHINE.STEAM.DIESEL_LIQBIO</t>
  </si>
  <si>
    <t>FEC.ktoe.EU27.PPA.PAPER.PAPER_MACHINE.STEAM.RFO</t>
  </si>
  <si>
    <t>FEC.ktoe.EU27.PPA.PAPER.PAPER_MACHINE.STEAM.OTHER</t>
  </si>
  <si>
    <t>FEC.ktoe.EU27.PPA.PAPER.PAPER_MACHINE.STEAM.NG_BIOGAS</t>
  </si>
  <si>
    <t>FEC.ktoe.EU27.PPA.PAPER.PAPER_MACHINE.STEAM.DERIVED</t>
  </si>
  <si>
    <t>FEC.ktoe.EU27.PPA.PAPER.PAPER_MACHINE.STEAM.BIOMASS_WASTE</t>
  </si>
  <si>
    <t>FEC.ktoe.EU27.PPA.PAPER.PAPER_MACHINE.STEAM.STEAM_DISTR</t>
  </si>
  <si>
    <t>Paper: Paper machine - Electricity</t>
  </si>
  <si>
    <t>FEC.ktoe.EU27.PPA.PAPER.PAPER_MACHINE_ELEC.ELEC.ELEC</t>
  </si>
  <si>
    <t>Paper: Product finishing</t>
  </si>
  <si>
    <t>Paper: Product finishing - Steam use</t>
  </si>
  <si>
    <t>FEC.ktoe.EU27.PPA.PAPER.FINISHING.TOTAL.TOTAL</t>
  </si>
  <si>
    <t>FEC.ktoe.EU27.PPA.PAPER.FINISHING.STEAM.SOLIDS</t>
  </si>
  <si>
    <t>FEC.ktoe.EU27.PPA.PAPER.FINISHING.STEAM.RFG</t>
  </si>
  <si>
    <t>FEC.ktoe.EU27.PPA.PAPER.FINISHING.STEAM.LPG</t>
  </si>
  <si>
    <t>FEC.ktoe.EU27.PPA.PAPER.FINISHING.STEAM.DIESEL_LIQBIO</t>
  </si>
  <si>
    <t>FEC.ktoe.EU27.PPA.PAPER.FINISHING.STEAM.RFO</t>
  </si>
  <si>
    <t>FEC.ktoe.EU27.PPA.PAPER.FINISHING.STEAM.OTHER</t>
  </si>
  <si>
    <t>FEC.ktoe.EU27.PPA.PAPER.FINISHING.STEAM.NG_BIOGAS</t>
  </si>
  <si>
    <t>FEC.ktoe.EU27.PPA.PAPER.FINISHING.STEAM.DERIVED</t>
  </si>
  <si>
    <t>FEC.ktoe.EU27.PPA.PAPER.FINISHING.STEAM.BIOMASS_WASTE</t>
  </si>
  <si>
    <t>FEC.ktoe.EU27.PPA.PAPER.FINISHING.STEAM.STEAM_DISTR</t>
  </si>
  <si>
    <t>Paper: Product finishing - Electricity</t>
  </si>
  <si>
    <t>FEC.ktoe.EU27.PPA.PAPER.FINISHING_ELEC.ELEC.ELEC</t>
  </si>
  <si>
    <t>FEC.ktoe.EU27.PPA.PRINT.TOTAL.TOTAL.TOTAL</t>
  </si>
  <si>
    <t>FEC.ktoe.EU27.PPA.PRINT.LIGHT.GENERIC.ELEC</t>
  </si>
  <si>
    <t>FEC.ktoe.EU27.PPA.PRINT.AIRCOMP.GENERIC.ELEC</t>
  </si>
  <si>
    <t>FEC.ktoe.EU27.PPA.PRINT.MOTOR.GENERIC.ELEC</t>
  </si>
  <si>
    <t>FEC.ktoe.EU27.PPA.PRINT.FANS.GENERIC.ELEC</t>
  </si>
  <si>
    <t>FEC.ktoe.EU27.PPA.PRINT.LOW_ENTH.TOTAL.TOTAL</t>
  </si>
  <si>
    <t>FEC.ktoe.EU27.PPA.PRINT.LOW_ENTH.THERM.DIESEL_LIQBIO</t>
  </si>
  <si>
    <t>FEC.ktoe.EU27.PPA.PRINT.LOW_ENTH.THERM.NG_BIOGAS</t>
  </si>
  <si>
    <t>FEC.ktoe.EU27.PPA.PRINT.LOW_ENTH.THERM.SOLAR_GEO</t>
  </si>
  <si>
    <t>FEC.ktoe.EU27.PPA.PRINT.LOW_ENTH.HP.AMBIENT</t>
  </si>
  <si>
    <t>FEC.ktoe.EU27.PPA.PRINT.LOW_ENTH.THERM.ELEC</t>
  </si>
  <si>
    <t>Printing and publishing</t>
  </si>
  <si>
    <t>FEC.ktoe.EU27.PPA.PRINT.PRINTING.MECH.ELEC</t>
  </si>
  <si>
    <t>UED.ktoe.EU27.PPA.PULP.TOTAL.TOTAL.TOTAL</t>
  </si>
  <si>
    <t>UED.ktoe.EU27.PPA.PULP.LIGHT.GENERIC.ELEC</t>
  </si>
  <si>
    <t>UED.ktoe.EU27.PPA.PULP.AIRCOMP.GENERIC.ELEC</t>
  </si>
  <si>
    <t>UED.ktoe.EU27.PPA.PULP.MOTOR.GENERIC.ELEC</t>
  </si>
  <si>
    <t>UED.ktoe.EU27.PPA.PULP.FANS.GENERIC.ELEC</t>
  </si>
  <si>
    <t>UED.ktoe.EU27.PPA.PULP.LOW_ENTH.TOTAL.TOTAL</t>
  </si>
  <si>
    <t>UED.ktoe.EU27.PPA.PULP.LOW_ENTH.THERM.DIESEL_LIQBIO</t>
  </si>
  <si>
    <t>UED.ktoe.EU27.PPA.PULP.LOW_ENTH.THERM.NG_BIOGAS</t>
  </si>
  <si>
    <t>UED.ktoe.EU27.PPA.PULP.LOW_ENTH.THERM.SOLAR_GEO</t>
  </si>
  <si>
    <t>UED.ktoe.EU27.PPA.PULP.LOW_ENTH.HP.AMBIENT</t>
  </si>
  <si>
    <t>UED.ktoe.EU27.PPA.PULP.LOW_ENTH.THERM.ELEC</t>
  </si>
  <si>
    <t>UED.ktoe.EU27.PPA.PULP.PREPARATION.MECH.ELEC</t>
  </si>
  <si>
    <t>UED.ktoe.EU27.PPA.PULP.PULPING.TOTAL.TOTAL</t>
  </si>
  <si>
    <t>UED.ktoe.EU27.PPA.PULP.PULPING.STEAM.SOLIDS</t>
  </si>
  <si>
    <t>UED.ktoe.EU27.PPA.PULP.PULPING.STEAM.RFG</t>
  </si>
  <si>
    <t>UED.ktoe.EU27.PPA.PULP.PULPING.STEAM.LPG</t>
  </si>
  <si>
    <t>UED.ktoe.EU27.PPA.PULP.PULPING.STEAM.DIESEL_LIQBIO</t>
  </si>
  <si>
    <t>UED.ktoe.EU27.PPA.PULP.PULPING.STEAM.RFO</t>
  </si>
  <si>
    <t>UED.ktoe.EU27.PPA.PULP.PULPING.STEAM.OTHER</t>
  </si>
  <si>
    <t>UED.ktoe.EU27.PPA.PULP.PULPING.STEAM.NG_BIOGAS</t>
  </si>
  <si>
    <t>UED.ktoe.EU27.PPA.PULP.PULPING.STEAM.DERIVED</t>
  </si>
  <si>
    <t>UED.ktoe.EU27.PPA.PULP.PULPING.STEAM.BIOMASS_WASTE</t>
  </si>
  <si>
    <t>UED.ktoe.EU27.PPA.PULP.PULPING.STEAM.STEAM_DISTR</t>
  </si>
  <si>
    <t>UED.ktoe.EU27.PPA.PULP.PULPING_MECH.MECH.ELEC</t>
  </si>
  <si>
    <t>UED.ktoe.EU27.PPA.PULP.BLEACHING.THERM.ELEC</t>
  </si>
  <si>
    <t>UED.ktoe.EU27.PPA.PAPER.TOTAL.TOTAL.TOTAL</t>
  </si>
  <si>
    <t>UED.ktoe.EU27.PPA.PAPER.LIGHT.GENERIC.ELEC</t>
  </si>
  <si>
    <t>UED.ktoe.EU27.PPA.PAPER.AIRCOMP.GENERIC.ELEC</t>
  </si>
  <si>
    <t>UED.ktoe.EU27.PPA.PAPER.MOTOR.GENERIC.ELEC</t>
  </si>
  <si>
    <t>UED.ktoe.EU27.PPA.PAPER.FANS.GENERIC.ELEC</t>
  </si>
  <si>
    <t>UED.ktoe.EU27.PPA.PAPER.LOW_ENTH.TOTAL.TOTAL</t>
  </si>
  <si>
    <t>UED.ktoe.EU27.PPA.PAPER.LOW_ENTH.THERM.DIESEL_LIQBIO</t>
  </si>
  <si>
    <t>UED.ktoe.EU27.PPA.PAPER.LOW_ENTH.THERM.NG_BIOGAS</t>
  </si>
  <si>
    <t>UED.ktoe.EU27.PPA.PAPER.LOW_ENTH.THERM.SOLAR_GEO</t>
  </si>
  <si>
    <t>UED.ktoe.EU27.PPA.PAPER.LOW_ENTH.HP.AMBIENT</t>
  </si>
  <si>
    <t>UED.ktoe.EU27.PPA.PAPER.LOW_ENTH.THERM.ELEC</t>
  </si>
  <si>
    <t>UED.ktoe.EU27.PPA.PAPER.PREPARATION.TOTAL.TOTAL</t>
  </si>
  <si>
    <t>UED.ktoe.EU27.PPA.PAPER.PREPARATION.THERM.SOLIDS</t>
  </si>
  <si>
    <t>UED.ktoe.EU27.PPA.PAPER.PREPARATION.THERM.RFG</t>
  </si>
  <si>
    <t>UED.ktoe.EU27.PPA.PAPER.PREPARATION.THERM.LPG</t>
  </si>
  <si>
    <t>UED.ktoe.EU27.PPA.PAPER.PREPARATION.THERM.DIESEL_LIQBIO</t>
  </si>
  <si>
    <t>UED.ktoe.EU27.PPA.PAPER.PREPARATION.THERM.RFO</t>
  </si>
  <si>
    <t>UED.ktoe.EU27.PPA.PAPER.PREPARATION.THERM.OTHER</t>
  </si>
  <si>
    <t>UED.ktoe.EU27.PPA.PAPER.PREPARATION.THERM.NG_BIOGAS</t>
  </si>
  <si>
    <t>UED.ktoe.EU27.PPA.PAPER.PREPARATION.THERM.DERIVED</t>
  </si>
  <si>
    <t>UED.ktoe.EU27.PPA.PAPER.PREPARATION.THERM.BIOMASS_WASTE</t>
  </si>
  <si>
    <t>UED.ktoe.EU27.PPA.PAPER.PREPARATION.THERM.STEAM_DISTR</t>
  </si>
  <si>
    <t>UED.ktoe.EU27.PPA.PAPER.PREPARATION_ELEC.MECH.ELEC</t>
  </si>
  <si>
    <t>UED.ktoe.EU27.PPA.PAPER.PAPER_MACHINE.TOTAL.TOTAL</t>
  </si>
  <si>
    <t>UED.ktoe.EU27.PPA.PAPER.PAPER_MACHINE.STEAM.SOLIDS</t>
  </si>
  <si>
    <t>UED.ktoe.EU27.PPA.PAPER.PAPER_MACHINE.STEAM.RFG</t>
  </si>
  <si>
    <t>UED.ktoe.EU27.PPA.PAPER.PAPER_MACHINE.STEAM.LPG</t>
  </si>
  <si>
    <t>UED.ktoe.EU27.PPA.PAPER.PAPER_MACHINE.STEAM.DIESEL_LIQBIO</t>
  </si>
  <si>
    <t>UED.ktoe.EU27.PPA.PAPER.PAPER_MACHINE.STEAM.RFO</t>
  </si>
  <si>
    <t>UED.ktoe.EU27.PPA.PAPER.PAPER_MACHINE.STEAM.OTHER</t>
  </si>
  <si>
    <t>UED.ktoe.EU27.PPA.PAPER.PAPER_MACHINE.STEAM.NG_BIOGAS</t>
  </si>
  <si>
    <t>UED.ktoe.EU27.PPA.PAPER.PAPER_MACHINE.STEAM.DERIVED</t>
  </si>
  <si>
    <t>UED.ktoe.EU27.PPA.PAPER.PAPER_MACHINE.STEAM.BIOMASS_WASTE</t>
  </si>
  <si>
    <t>UED.ktoe.EU27.PPA.PAPER.PAPER_MACHINE.STEAM.STEAM_DISTR</t>
  </si>
  <si>
    <t>UED.ktoe.EU27.PPA.PAPER.PAPER_MACHINE_ELEC.ELEC.ELEC</t>
  </si>
  <si>
    <t>UED.ktoe.EU27.PPA.PAPER.FINISHING.TOTAL.TOTAL</t>
  </si>
  <si>
    <t>UED.ktoe.EU27.PPA.PAPER.FINISHING.STEAM.SOLIDS</t>
  </si>
  <si>
    <t>UED.ktoe.EU27.PPA.PAPER.FINISHING.STEAM.RFG</t>
  </si>
  <si>
    <t>UED.ktoe.EU27.PPA.PAPER.FINISHING.STEAM.LPG</t>
  </si>
  <si>
    <t>UED.ktoe.EU27.PPA.PAPER.FINISHING.STEAM.DIESEL_LIQBIO</t>
  </si>
  <si>
    <t>UED.ktoe.EU27.PPA.PAPER.FINISHING.STEAM.RFO</t>
  </si>
  <si>
    <t>UED.ktoe.EU27.PPA.PAPER.FINISHING.STEAM.OTHER</t>
  </si>
  <si>
    <t>UED.ktoe.EU27.PPA.PAPER.FINISHING.STEAM.NG_BIOGAS</t>
  </si>
  <si>
    <t>UED.ktoe.EU27.PPA.PAPER.FINISHING.STEAM.DERIVED</t>
  </si>
  <si>
    <t>UED.ktoe.EU27.PPA.PAPER.FINISHING.STEAM.BIOMASS_WASTE</t>
  </si>
  <si>
    <t>UED.ktoe.EU27.PPA.PAPER.FINISHING.STEAM.STEAM_DISTR</t>
  </si>
  <si>
    <t>UED.ktoe.EU27.PPA.PAPER.FINISHING_ELEC.ELEC.ELEC</t>
  </si>
  <si>
    <t>UED.ktoe.EU27.PPA.PRINT.TOTAL.TOTAL.TOTAL</t>
  </si>
  <si>
    <t>UED.ktoe.EU27.PPA.PRINT.LIGHT.GENERIC.ELEC</t>
  </si>
  <si>
    <t>UED.ktoe.EU27.PPA.PRINT.AIRCOMP.GENERIC.ELEC</t>
  </si>
  <si>
    <t>UED.ktoe.EU27.PPA.PRINT.MOTOR.GENERIC.ELEC</t>
  </si>
  <si>
    <t>UED.ktoe.EU27.PPA.PRINT.FANS.GENERIC.ELEC</t>
  </si>
  <si>
    <t>UED.ktoe.EU27.PPA.PRINT.LOW_ENTH.TOTAL.TOTAL</t>
  </si>
  <si>
    <t>UED.ktoe.EU27.PPA.PRINT.LOW_ENTH.THERM.DIESEL_LIQBIO</t>
  </si>
  <si>
    <t>UED.ktoe.EU27.PPA.PRINT.LOW_ENTH.THERM.NG_BIOGAS</t>
  </si>
  <si>
    <t>UED.ktoe.EU27.PPA.PRINT.LOW_ENTH.THERM.SOLAR_GEO</t>
  </si>
  <si>
    <t>UED.ktoe.EU27.PPA.PRINT.LOW_ENTH.HP.AMBIENT</t>
  </si>
  <si>
    <t>UED.ktoe.EU27.PPA.PRINT.LOW_ENTH.THERM.ELEC</t>
  </si>
  <si>
    <t>UED.ktoe.EU27.PPA.PRINT.PRINTING.MECH.ELEC</t>
  </si>
  <si>
    <t>FUEL_EMI.ktCO2.EU27.PPA.PULP.TOTAL.TOTAL.TOTAL</t>
  </si>
  <si>
    <t>FUEL_EMI.ktCO2.EU27.PPA.PULP.LIGHT.GENERIC.ELEC</t>
  </si>
  <si>
    <t>FUEL_EMI.ktCO2.EU27.PPA.PULP.AIRCOMP.GENERIC.ELEC</t>
  </si>
  <si>
    <t>FUEL_EMI.ktCO2.EU27.PPA.PULP.MOTOR.GENERIC.ELEC</t>
  </si>
  <si>
    <t>FUEL_EMI.ktCO2.EU27.PPA.PULP.FANS.GENERIC.ELEC</t>
  </si>
  <si>
    <t>FUEL_EMI.ktCO2.EU27.PPA.PULP.LOW_ENTH.TOTAL.TOTAL</t>
  </si>
  <si>
    <t>FUEL_EMI.ktCO2.EU27.PPA.PULP.LOW_ENTH.THERM.DIESEL_LIQBIO</t>
  </si>
  <si>
    <t>FUEL_EMI.ktCO2.EU27.PPA.PULP.LOW_ENTH.THERM.NG_BIOGAS</t>
  </si>
  <si>
    <t>FUEL_EMI.ktCO2.EU27.PPA.PULP.LOW_ENTH.THERM.SOLAR_GEO</t>
  </si>
  <si>
    <t>FUEL_EMI.ktCO2.EU27.PPA.PULP.LOW_ENTH.HP.AMBIENT</t>
  </si>
  <si>
    <t>FUEL_EMI.ktCO2.EU27.PPA.PULP.LOW_ENTH.THERM.ELEC</t>
  </si>
  <si>
    <t>FUEL_EMI.ktCO2.EU27.PPA.PULP.PREPARATION.MECH.ELEC</t>
  </si>
  <si>
    <t>FUEL_EMI.ktCO2.EU27.PPA.PULP.PULPING.TOTAL.TOTAL</t>
  </si>
  <si>
    <t>FUEL_EMI.ktCO2.EU27.PPA.PULP.PULPING.STEAM.SOLIDS</t>
  </si>
  <si>
    <t>FUEL_EMI.ktCO2.EU27.PPA.PULP.PULPING.STEAM.RFG</t>
  </si>
  <si>
    <t>FUEL_EMI.ktCO2.EU27.PPA.PULP.PULPING.STEAM.LPG</t>
  </si>
  <si>
    <t>FUEL_EMI.ktCO2.EU27.PPA.PULP.PULPING.STEAM.DIESEL_LIQBIO</t>
  </si>
  <si>
    <t>FUEL_EMI.ktCO2.EU27.PPA.PULP.PULPING.STEAM.RFO</t>
  </si>
  <si>
    <t>FUEL_EMI.ktCO2.EU27.PPA.PULP.PULPING.STEAM.OTHER</t>
  </si>
  <si>
    <t>FUEL_EMI.ktCO2.EU27.PPA.PULP.PULPING.STEAM.NG_BIOGAS</t>
  </si>
  <si>
    <t>FUEL_EMI.ktCO2.EU27.PPA.PULP.PULPING.STEAM.DERIVED</t>
  </si>
  <si>
    <t>FUEL_EMI.ktCO2.EU27.PPA.PULP.PULPING.STEAM.BIOMASS_WASTE</t>
  </si>
  <si>
    <t>FUEL_EMI.ktCO2.EU27.PPA.PULP.PULPING.STEAM.STEAM_DISTR</t>
  </si>
  <si>
    <t>FUEL_EMI.ktCO2.EU27.PPA.PULP.PULPING_MECH.MECH.ELEC</t>
  </si>
  <si>
    <t>FUEL_EMI.ktCO2.EU27.PPA.PULP.BLEACHING.THERM.ELEC</t>
  </si>
  <si>
    <t>FUEL_EMI.ktCO2.EU27.PPA.PAPER.TOTAL.TOTAL.TOTAL</t>
  </si>
  <si>
    <t>FUEL_EMI.ktCO2.EU27.PPA.PAPER.LIGHT.GENERIC.ELEC</t>
  </si>
  <si>
    <t>FUEL_EMI.ktCO2.EU27.PPA.PAPER.AIRCOMP.GENERIC.ELEC</t>
  </si>
  <si>
    <t>FUEL_EMI.ktCO2.EU27.PPA.PAPER.MOTOR.GENERIC.ELEC</t>
  </si>
  <si>
    <t>FUEL_EMI.ktCO2.EU27.PPA.PAPER.FANS.GENERIC.ELEC</t>
  </si>
  <si>
    <t>FUEL_EMI.ktCO2.EU27.PPA.PAPER.LOW_ENTH.TOTAL.TOTAL</t>
  </si>
  <si>
    <t>FUEL_EMI.ktCO2.EU27.PPA.PAPER.LOW_ENTH.THERM.DIESEL_LIQBIO</t>
  </si>
  <si>
    <t>FUEL_EMI.ktCO2.EU27.PPA.PAPER.LOW_ENTH.THERM.NG_BIOGAS</t>
  </si>
  <si>
    <t>FUEL_EMI.ktCO2.EU27.PPA.PAPER.LOW_ENTH.THERM.SOLAR_GEO</t>
  </si>
  <si>
    <t>FUEL_EMI.ktCO2.EU27.PPA.PAPER.LOW_ENTH.HP.AMBIENT</t>
  </si>
  <si>
    <t>FUEL_EMI.ktCO2.EU27.PPA.PAPER.LOW_ENTH.THERM.ELEC</t>
  </si>
  <si>
    <t>FUEL_EMI.ktCO2.EU27.PPA.PAPER.PREPARATION.TOTAL.TOTAL</t>
  </si>
  <si>
    <t>FUEL_EMI.ktCO2.EU27.PPA.PAPER.PREPARATION.THERM.SOLIDS</t>
  </si>
  <si>
    <t>FUEL_EMI.ktCO2.EU27.PPA.PAPER.PREPARATION.THERM.RFG</t>
  </si>
  <si>
    <t>FUEL_EMI.ktCO2.EU27.PPA.PAPER.PREPARATION.THERM.LPG</t>
  </si>
  <si>
    <t>FUEL_EMI.ktCO2.EU27.PPA.PAPER.PREPARATION.THERM.DIESEL_LIQBIO</t>
  </si>
  <si>
    <t>FUEL_EMI.ktCO2.EU27.PPA.PAPER.PREPARATION.THERM.RFO</t>
  </si>
  <si>
    <t>FUEL_EMI.ktCO2.EU27.PPA.PAPER.PREPARATION.THERM.OTHER</t>
  </si>
  <si>
    <t>FUEL_EMI.ktCO2.EU27.PPA.PAPER.PREPARATION.THERM.NG_BIOGAS</t>
  </si>
  <si>
    <t>FUEL_EMI.ktCO2.EU27.PPA.PAPER.PREPARATION.THERM.DERIVED</t>
  </si>
  <si>
    <t>FUEL_EMI.ktCO2.EU27.PPA.PAPER.PREPARATION.THERM.BIOMASS_WASTE</t>
  </si>
  <si>
    <t>FUEL_EMI.ktCO2.EU27.PPA.PAPER.PREPARATION.THERM.STEAM_DISTR</t>
  </si>
  <si>
    <t>FUEL_EMI.ktCO2.EU27.PPA.PAPER.PREPARATION_ELEC.MECH.ELEC</t>
  </si>
  <si>
    <t>FUEL_EMI.ktCO2.EU27.PPA.PAPER.PAPER_MACHINE.TOTAL.TOTAL</t>
  </si>
  <si>
    <t>FUEL_EMI.ktCO2.EU27.PPA.PAPER.PAPER_MACHINE.STEAM.SOLIDS</t>
  </si>
  <si>
    <t>FUEL_EMI.ktCO2.EU27.PPA.PAPER.PAPER_MACHINE.STEAM.RFG</t>
  </si>
  <si>
    <t>FUEL_EMI.ktCO2.EU27.PPA.PAPER.PAPER_MACHINE.STEAM.LPG</t>
  </si>
  <si>
    <t>FUEL_EMI.ktCO2.EU27.PPA.PAPER.PAPER_MACHINE.STEAM.DIESEL_LIQBIO</t>
  </si>
  <si>
    <t>FUEL_EMI.ktCO2.EU27.PPA.PAPER.PAPER_MACHINE.STEAM.RFO</t>
  </si>
  <si>
    <t>FUEL_EMI.ktCO2.EU27.PPA.PAPER.PAPER_MACHINE.STEAM.OTHER</t>
  </si>
  <si>
    <t>FUEL_EMI.ktCO2.EU27.PPA.PAPER.PAPER_MACHINE.STEAM.NG_BIOGAS</t>
  </si>
  <si>
    <t>FUEL_EMI.ktCO2.EU27.PPA.PAPER.PAPER_MACHINE.STEAM.DERIVED</t>
  </si>
  <si>
    <t>FUEL_EMI.ktCO2.EU27.PPA.PAPER.PAPER_MACHINE.STEAM.BIOMASS_WASTE</t>
  </si>
  <si>
    <t>FUEL_EMI.ktCO2.EU27.PPA.PAPER.PAPER_MACHINE.STEAM.STEAM_DISTR</t>
  </si>
  <si>
    <t>FUEL_EMI.ktCO2.EU27.PPA.PAPER.PAPER_MACHINE_ELEC.ELEC.ELEC</t>
  </si>
  <si>
    <t>FUEL_EMI.ktCO2.EU27.PPA.PAPER.FINISHING.TOTAL.TOTAL</t>
  </si>
  <si>
    <t>FUEL_EMI.ktCO2.EU27.PPA.PAPER.FINISHING.STEAM.SOLIDS</t>
  </si>
  <si>
    <t>FUEL_EMI.ktCO2.EU27.PPA.PAPER.FINISHING.STEAM.RFG</t>
  </si>
  <si>
    <t>FUEL_EMI.ktCO2.EU27.PPA.PAPER.FINISHING.STEAM.LPG</t>
  </si>
  <si>
    <t>FUEL_EMI.ktCO2.EU27.PPA.PAPER.FINISHING.STEAM.DIESEL_LIQBIO</t>
  </si>
  <si>
    <t>FUEL_EMI.ktCO2.EU27.PPA.PAPER.FINISHING.STEAM.RFO</t>
  </si>
  <si>
    <t>FUEL_EMI.ktCO2.EU27.PPA.PAPER.FINISHING.STEAM.OTHER</t>
  </si>
  <si>
    <t>FUEL_EMI.ktCO2.EU27.PPA.PAPER.FINISHING.STEAM.NG_BIOGAS</t>
  </si>
  <si>
    <t>FUEL_EMI.ktCO2.EU27.PPA.PAPER.FINISHING.STEAM.DERIVED</t>
  </si>
  <si>
    <t>FUEL_EMI.ktCO2.EU27.PPA.PAPER.FINISHING.STEAM.BIOMASS_WASTE</t>
  </si>
  <si>
    <t>FUEL_EMI.ktCO2.EU27.PPA.PAPER.FINISHING.STEAM.STEAM_DISTR</t>
  </si>
  <si>
    <t>FUEL_EMI.ktCO2.EU27.PPA.PAPER.FINISHING_ELEC.ELEC.ELEC</t>
  </si>
  <si>
    <t>FUEL_EMI.ktCO2.EU27.PPA.PRINT.TOTAL.TOTAL.TOTAL</t>
  </si>
  <si>
    <t>FUEL_EMI.ktCO2.EU27.PPA.PRINT.LIGHT.GENERIC.ELEC</t>
  </si>
  <si>
    <t>FUEL_EMI.ktCO2.EU27.PPA.PRINT.AIRCOMP.GENERIC.ELEC</t>
  </si>
  <si>
    <t>FUEL_EMI.ktCO2.EU27.PPA.PRINT.MOTOR.GENERIC.ELEC</t>
  </si>
  <si>
    <t>FUEL_EMI.ktCO2.EU27.PPA.PRINT.FANS.GENERIC.ELEC</t>
  </si>
  <si>
    <t>FUEL_EMI.ktCO2.EU27.PPA.PRINT.LOW_ENTH.TOTAL.TOTAL</t>
  </si>
  <si>
    <t>FUEL_EMI.ktCO2.EU27.PPA.PRINT.LOW_ENTH.THERM.DIESEL_LIQBIO</t>
  </si>
  <si>
    <t>FUEL_EMI.ktCO2.EU27.PPA.PRINT.LOW_ENTH.THERM.NG_BIOGAS</t>
  </si>
  <si>
    <t>FUEL_EMI.ktCO2.EU27.PPA.PRINT.LOW_ENTH.THERM.SOLAR_GEO</t>
  </si>
  <si>
    <t>FUEL_EMI.ktCO2.EU27.PPA.PRINT.LOW_ENTH.HP.AMBIENT</t>
  </si>
  <si>
    <t>FUEL_EMI.ktCO2.EU27.PPA.PRINT.LOW_ENTH.THERM.ELEC</t>
  </si>
  <si>
    <t>FUEL_EMI.ktCO2.EU27.PPA.PRINT.PRINTING.MECH.ELEC</t>
  </si>
  <si>
    <t>VA.Meuro2023.EU27.FBT.FBT</t>
  </si>
  <si>
    <t>Physical output (index)</t>
  </si>
  <si>
    <t>OUTPUT.index.EU27.FBT.FBT</t>
  </si>
  <si>
    <t>Installed capacity (production index)</t>
  </si>
  <si>
    <t>CAP.index.EU27.FBT.FBT</t>
  </si>
  <si>
    <t>Capacity investment (production index)</t>
  </si>
  <si>
    <t>NEWCAP.index.EU27.FBT.FBT</t>
  </si>
  <si>
    <t>Decommissioned capacity (production index)</t>
  </si>
  <si>
    <t>Idle capacity (production index)</t>
  </si>
  <si>
    <t>FEC.ktoe.EU27.FBT.FBT.TOTAL.TOTAL.TOTAL</t>
  </si>
  <si>
    <t>FEC.ktoe.EU27.FBT.FBT.TOTAL.TOTAL.SOLIDS</t>
  </si>
  <si>
    <t>FEC.ktoe.EU27.FBT.FBT.TOTAL.TOTAL.RFG</t>
  </si>
  <si>
    <t>FEC.ktoe.EU27.FBT.FBT.TOTAL.TOTAL.LPG</t>
  </si>
  <si>
    <t>FEC.ktoe.EU27.FBT.FBT.TOTAL.TOTAL.DIESEL</t>
  </si>
  <si>
    <t>FEC.ktoe.EU27.FBT.FBT.TOTAL.TOTAL.RFO</t>
  </si>
  <si>
    <t>FEC.ktoe.EU27.FBT.FBT.TOTAL.TOTAL.OTHER</t>
  </si>
  <si>
    <t>FEC.ktoe.EU27.FBT.FBT.TOTAL.TOTAL.NG</t>
  </si>
  <si>
    <t>FEC.ktoe.EU27.FBT.FBT.TOTAL.TOTAL.DERIVED</t>
  </si>
  <si>
    <t>FEC.ktoe.EU27.FBT.FBT.TOTAL.TOTAL.BIOMASS_WASTE</t>
  </si>
  <si>
    <t>FEC.ktoe.EU27.FBT.FBT.TOTAL.TOTAL.BIOGAS</t>
  </si>
  <si>
    <t>FEC.ktoe.EU27.FBT.FBT.TOTAL.TOTAL.LIQBIO</t>
  </si>
  <si>
    <t>FEC.ktoe.EU27.FBT.FBT.TOTAL.TOTAL.SOLAR</t>
  </si>
  <si>
    <t>FEC.ktoe.EU27.FBT.FBT.TOTAL.TOTAL.GEO</t>
  </si>
  <si>
    <t>FEC.ktoe.EU27.FBT.FBT.TOTAL.TOTAL.AMBIENT</t>
  </si>
  <si>
    <t>FEC.ktoe.EU27.FBT.FBT.TOTAL.TOTAL.STEAM_DISTR</t>
  </si>
  <si>
    <t>FEC.ktoe.EU27.FBT.FBT.TOTAL.TOTAL.ELEC</t>
  </si>
  <si>
    <t>Energy intensity (toe / physical output index)</t>
  </si>
  <si>
    <t>Useful energy demand intensity (toe useful / physical output index)</t>
  </si>
  <si>
    <t>FEC.ktoe.EU27.FBT.FBT.LIGHT.GENERIC.ELEC</t>
  </si>
  <si>
    <t>FEC.ktoe.EU27.FBT.FBT.AIRCOMP.GENERIC.ELEC</t>
  </si>
  <si>
    <t>FEC.ktoe.EU27.FBT.FBT.MOTOR.GENERIC.ELEC</t>
  </si>
  <si>
    <t>FEC.ktoe.EU27.FBT.FBT.FANS.GENERIC.ELEC</t>
  </si>
  <si>
    <t>FEC.ktoe.EU27.FBT.FBT.LOW_ENTH.TOTAL.TOTAL</t>
  </si>
  <si>
    <t>FEC.ktoe.EU27.FBT.FBT.LOW_ENTH.THERM.DIESEL_LIQBIO</t>
  </si>
  <si>
    <t>FEC.ktoe.EU27.FBT.FBT.LOW_ENTH.THERM.NG_BIOGAS</t>
  </si>
  <si>
    <t>FEC.ktoe.EU27.FBT.FBT.LOW_ENTH.THERM.SOLAR_GEO</t>
  </si>
  <si>
    <t>FEC.ktoe.EU27.FBT.FBT.LOW_ENTH.HP.AMBIENT</t>
  </si>
  <si>
    <t>FEC.ktoe.EU27.FBT.FBT.LOW_ENTH.THERM.ELEC</t>
  </si>
  <si>
    <t>Food: Oven (direct heat)</t>
  </si>
  <si>
    <t>Food: Direct Heat - Thermal</t>
  </si>
  <si>
    <t>FEC.ktoe.EU27.FBT.FBT.OVEN.THERM.TOTAL</t>
  </si>
  <si>
    <t>FEC.ktoe.EU27.FBT.FBT.OVEN.THERM.SOLIDS</t>
  </si>
  <si>
    <t>FEC.ktoe.EU27.FBT.FBT.OVEN.THERM.LPG</t>
  </si>
  <si>
    <t>FEC.ktoe.EU27.FBT.FBT.OVEN.THERM.DIESEL_LIQBIO</t>
  </si>
  <si>
    <t>FEC.ktoe.EU27.FBT.FBT.OVEN.THERM.RFO</t>
  </si>
  <si>
    <t>FEC.ktoe.EU27.FBT.FBT.OVEN.THERM.NG_BIOGAS</t>
  </si>
  <si>
    <t>Food: Direct Heat - Electric</t>
  </si>
  <si>
    <t>FEC.ktoe.EU27.FBT.FBT.OVEN.ELEC.ELEC</t>
  </si>
  <si>
    <t>Food: Direct Heat - Microwave</t>
  </si>
  <si>
    <t>FEC.ktoe.EU27.FBT.FBT.OVEN_MICROW.MICROW.ELEC</t>
  </si>
  <si>
    <t>Food: Specific process heat</t>
  </si>
  <si>
    <t>Food: Process Heat - Thermal</t>
  </si>
  <si>
    <t>FEC.ktoe.EU27.FBT.FBT.PROC_HEAT.THERM.TOTAL</t>
  </si>
  <si>
    <t>FEC.ktoe.EU27.FBT.FBT.PROC_HEAT.THERM.SOLIDS</t>
  </si>
  <si>
    <t>FEC.ktoe.EU27.FBT.FBT.PROC_HEAT.THERM.LPG</t>
  </si>
  <si>
    <t>FEC.ktoe.EU27.FBT.FBT.PROC_HEAT.THERM.DIESEL_LIQBIO</t>
  </si>
  <si>
    <t>FEC.ktoe.EU27.FBT.FBT.PROC_HEAT.THERM.RFO</t>
  </si>
  <si>
    <t>FEC.ktoe.EU27.FBT.FBT.PROC_HEAT.THERM.NG_BIOGAS</t>
  </si>
  <si>
    <t>Food: Process Heat - Electric</t>
  </si>
  <si>
    <t>FEC.ktoe.EU27.FBT.FBT.PROC_HEAT.ELEC.ELEC</t>
  </si>
  <si>
    <t>Food: Process Heat - Microwave</t>
  </si>
  <si>
    <t>FEC.ktoe.EU27.FBT.FBT.PROC_HEAT_MICROW.MICROW.ELEC</t>
  </si>
  <si>
    <t>Food: Steam processing</t>
  </si>
  <si>
    <t>FEC.ktoe.EU27.FBT.FBT.PROCESSING.TOTAL.TOTAL</t>
  </si>
  <si>
    <t>FEC.ktoe.EU27.FBT.FBT.PROCESSING.STEAM.SOLIDS</t>
  </si>
  <si>
    <t>FEC.ktoe.EU27.FBT.FBT.PROCESSING.STEAM.RFG</t>
  </si>
  <si>
    <t>FEC.ktoe.EU27.FBT.FBT.PROCESSING.STEAM.LPG</t>
  </si>
  <si>
    <t>FEC.ktoe.EU27.FBT.FBT.PROCESSING.STEAM.DIESEL_LIQBIO</t>
  </si>
  <si>
    <t>FEC.ktoe.EU27.FBT.FBT.PROCESSING.STEAM.RFO</t>
  </si>
  <si>
    <t>FEC.ktoe.EU27.FBT.FBT.PROCESSING.STEAM.OTHER</t>
  </si>
  <si>
    <t>FEC.ktoe.EU27.FBT.FBT.PROCESSING.STEAM.NG_BIOGAS</t>
  </si>
  <si>
    <t>FEC.ktoe.EU27.FBT.FBT.PROCESSING.STEAM.DERIVED</t>
  </si>
  <si>
    <t>FEC.ktoe.EU27.FBT.FBT.PROCESSING.STEAM.BIOMASS_WASTE</t>
  </si>
  <si>
    <t>FEC.ktoe.EU27.FBT.FBT.PROCESSING.STEAM.STEAM_DISTR</t>
  </si>
  <si>
    <t>Food: Drying</t>
  </si>
  <si>
    <t>Food: Thermal drying</t>
  </si>
  <si>
    <t>FEC.ktoe.EU27.FBT.FBT.DRYING.TOTAL.TOTAL</t>
  </si>
  <si>
    <t>FEC.ktoe.EU27.FBT.FBT.DRYING.THERM.SOLIDS</t>
  </si>
  <si>
    <t>FEC.ktoe.EU27.FBT.FBT.DRYING.THERM.LPG</t>
  </si>
  <si>
    <t>FEC.ktoe.EU27.FBT.FBT.DRYING.THERM.DIESEL_LIQBIO</t>
  </si>
  <si>
    <t>FEC.ktoe.EU27.FBT.FBT.DRYING.THERM.RFO</t>
  </si>
  <si>
    <t>FEC.ktoe.EU27.FBT.FBT.DRYING.THERM.NG_BIOGAS</t>
  </si>
  <si>
    <t>Food: Steam drying</t>
  </si>
  <si>
    <t>FEC.ktoe.EU27.FBT.FBT.DRYING_STEAM.TOTAL.TOTAL</t>
  </si>
  <si>
    <t>FEC.ktoe.EU27.FBT.FBT.DRYING_STEAM.STEAM.SOLIDS</t>
  </si>
  <si>
    <t>FEC.ktoe.EU27.FBT.FBT.DRYING_STEAM.STEAM.RFG</t>
  </si>
  <si>
    <t>FEC.ktoe.EU27.FBT.FBT.DRYING_STEAM.STEAM.LPG</t>
  </si>
  <si>
    <t>FEC.ktoe.EU27.FBT.FBT.DRYING_STEAM.STEAM.DIESEL_LIQBIO</t>
  </si>
  <si>
    <t>FEC.ktoe.EU27.FBT.FBT.DRYING_STEAM.STEAM.RFO</t>
  </si>
  <si>
    <t>FEC.ktoe.EU27.FBT.FBT.DRYING_STEAM.STEAM.OTHER</t>
  </si>
  <si>
    <t>FEC.ktoe.EU27.FBT.FBT.DRYING_STEAM.STEAM.NG_BIOGAS</t>
  </si>
  <si>
    <t>FEC.ktoe.EU27.FBT.FBT.DRYING_STEAM.STEAM.DERIVED</t>
  </si>
  <si>
    <t>FEC.ktoe.EU27.FBT.FBT.DRYING_STEAM.STEAM.BIOMASS_WASTE</t>
  </si>
  <si>
    <t>FEC.ktoe.EU27.FBT.FBT.DRYING_STEAM.STEAM.STEAM_DISTR</t>
  </si>
  <si>
    <t>Food: Electric drying</t>
  </si>
  <si>
    <t>FEC.ktoe.EU27.FBT.FBT.DRYING_ELEC.ELEC.ELEC</t>
  </si>
  <si>
    <t>Food: Freeze drying</t>
  </si>
  <si>
    <t>FEC.ktoe.EU27.FBT.FBT.DRYING_FREEZE.FREEZE_DRY.ELEC</t>
  </si>
  <si>
    <t>Food: Microwave drying</t>
  </si>
  <si>
    <t>FEC.ktoe.EU27.FBT.FBT.DRYING_MICROW.MICROW.ELEC</t>
  </si>
  <si>
    <t>Food: Process cooling and refrigeration</t>
  </si>
  <si>
    <t>Food: Thermal cooling</t>
  </si>
  <si>
    <t>FEC.ktoe.EU27.FBT.FBT.PROC_COOL_THERM.THERM.NG_BIOGAS</t>
  </si>
  <si>
    <t>Food: Steam cooling</t>
  </si>
  <si>
    <t>FEC.ktoe.EU27.FBT.FBT.PROC_COOL.TOTAL.TOTAL</t>
  </si>
  <si>
    <t>FEC.ktoe.EU27.FBT.FBT.PROC_COOL.STEAM.SOLIDS</t>
  </si>
  <si>
    <t>FEC.ktoe.EU27.FBT.FBT.PROC_COOL.STEAM.RFG</t>
  </si>
  <si>
    <t>FEC.ktoe.EU27.FBT.FBT.PROC_COOL.STEAM.LPG</t>
  </si>
  <si>
    <t>FEC.ktoe.EU27.FBT.FBT.PROC_COOL.STEAM.DIESEL_LIQBIO</t>
  </si>
  <si>
    <t>FEC.ktoe.EU27.FBT.FBT.PROC_COOL.STEAM.RFO</t>
  </si>
  <si>
    <t>FEC.ktoe.EU27.FBT.FBT.PROC_COOL.STEAM.OTHER</t>
  </si>
  <si>
    <t>FEC.ktoe.EU27.FBT.FBT.PROC_COOL.STEAM.NG_BIOGAS</t>
  </si>
  <si>
    <t>FEC.ktoe.EU27.FBT.FBT.PROC_COOL.STEAM.DERIVED</t>
  </si>
  <si>
    <t>FEC.ktoe.EU27.FBT.FBT.PROC_COOL.STEAM.BIOMASS_WASTE</t>
  </si>
  <si>
    <t>FEC.ktoe.EU27.FBT.FBT.PROC_COOL.STEAM.STEAM_DISTR</t>
  </si>
  <si>
    <t>Food: Electric cooling</t>
  </si>
  <si>
    <t>FEC.ktoe.EU27.FBT.FBT.PROC_COOL_ELEC.ELEC.ELEC</t>
  </si>
  <si>
    <t>Food: Electric machinery</t>
  </si>
  <si>
    <t>FEC.ktoe.EU27.FBT.FBT.GENERIC.MECH.ELEC</t>
  </si>
  <si>
    <t>UED.ktoe.EU27.FBT.FBT.TOTAL.TOTAL.TOTAL</t>
  </si>
  <si>
    <t>UED.ktoe.EU27.FBT.FBT.LIGHT.GENERIC.ELEC</t>
  </si>
  <si>
    <t>UED.ktoe.EU27.FBT.FBT.AIRCOMP.GENERIC.ELEC</t>
  </si>
  <si>
    <t>UED.ktoe.EU27.FBT.FBT.MOTOR.GENERIC.ELEC</t>
  </si>
  <si>
    <t>UED.ktoe.EU27.FBT.FBT.FANS.GENERIC.ELEC</t>
  </si>
  <si>
    <t>UED.ktoe.EU27.FBT.FBT.LOW_ENTH.TOTAL.TOTAL</t>
  </si>
  <si>
    <t>UED.ktoe.EU27.FBT.FBT.LOW_ENTH.THERM.DIESEL_LIQBIO</t>
  </si>
  <si>
    <t>UED.ktoe.EU27.FBT.FBT.LOW_ENTH.THERM.NG_BIOGAS</t>
  </si>
  <si>
    <t>UED.ktoe.EU27.FBT.FBT.LOW_ENTH.THERM.SOLAR_GEO</t>
  </si>
  <si>
    <t>UED.ktoe.EU27.FBT.FBT.LOW_ENTH.HP.AMBIENT</t>
  </si>
  <si>
    <t>UED.ktoe.EU27.FBT.FBT.LOW_ENTH.THERM.ELEC</t>
  </si>
  <si>
    <t>UED.ktoe.EU27.FBT.FBT.OVEN.THERM.TOTAL</t>
  </si>
  <si>
    <t>UED.ktoe.EU27.FBT.FBT.OVEN.THERM.SOLIDS</t>
  </si>
  <si>
    <t>UED.ktoe.EU27.FBT.FBT.OVEN.THERM.LPG</t>
  </si>
  <si>
    <t>UED.ktoe.EU27.FBT.FBT.OVEN.THERM.DIESEL_LIQBIO</t>
  </si>
  <si>
    <t>UED.ktoe.EU27.FBT.FBT.OVEN.THERM.RFO</t>
  </si>
  <si>
    <t>UED.ktoe.EU27.FBT.FBT.OVEN.THERM.NG_BIOGAS</t>
  </si>
  <si>
    <t>UED.ktoe.EU27.FBT.FBT.OVEN.ELEC.ELEC</t>
  </si>
  <si>
    <t>UED.ktoe.EU27.FBT.FBT.OVEN_MICROW.MICROW.ELEC</t>
  </si>
  <si>
    <t>UED.ktoe.EU27.FBT.FBT.PROC_HEAT.THERM.TOTAL</t>
  </si>
  <si>
    <t>UED.ktoe.EU27.FBT.FBT.PROC_HEAT.THERM.SOLIDS</t>
  </si>
  <si>
    <t>UED.ktoe.EU27.FBT.FBT.PROC_HEAT.THERM.LPG</t>
  </si>
  <si>
    <t>UED.ktoe.EU27.FBT.FBT.PROC_HEAT.THERM.DIESEL_LIQBIO</t>
  </si>
  <si>
    <t>UED.ktoe.EU27.FBT.FBT.PROC_HEAT.THERM.RFO</t>
  </si>
  <si>
    <t>UED.ktoe.EU27.FBT.FBT.PROC_HEAT.THERM.NG_BIOGAS</t>
  </si>
  <si>
    <t>UED.ktoe.EU27.FBT.FBT.PROC_HEAT.ELEC.ELEC</t>
  </si>
  <si>
    <t>UED.ktoe.EU27.FBT.FBT.PROC_HEAT_MICROW.MICROW.ELEC</t>
  </si>
  <si>
    <t>UED.ktoe.EU27.FBT.FBT.PROCESSING.TOTAL.TOTAL</t>
  </si>
  <si>
    <t>UED.ktoe.EU27.FBT.FBT.PROCESSING.STEAM.SOLIDS</t>
  </si>
  <si>
    <t>UED.ktoe.EU27.FBT.FBT.PROCESSING.STEAM.RFG</t>
  </si>
  <si>
    <t>UED.ktoe.EU27.FBT.FBT.PROCESSING.STEAM.LPG</t>
  </si>
  <si>
    <t>UED.ktoe.EU27.FBT.FBT.PROCESSING.STEAM.DIESEL_LIQBIO</t>
  </si>
  <si>
    <t>UED.ktoe.EU27.FBT.FBT.PROCESSING.STEAM.RFO</t>
  </si>
  <si>
    <t>UED.ktoe.EU27.FBT.FBT.PROCESSING.STEAM.OTHER</t>
  </si>
  <si>
    <t>UED.ktoe.EU27.FBT.FBT.PROCESSING.STEAM.NG_BIOGAS</t>
  </si>
  <si>
    <t>UED.ktoe.EU27.FBT.FBT.PROCESSING.STEAM.DERIVED</t>
  </si>
  <si>
    <t>UED.ktoe.EU27.FBT.FBT.PROCESSING.STEAM.BIOMASS_WASTE</t>
  </si>
  <si>
    <t>UED.ktoe.EU27.FBT.FBT.PROCESSING.STEAM.STEAM_DISTR</t>
  </si>
  <si>
    <t>UED.ktoe.EU27.FBT.FBT.DRYING.TOTAL.TOTAL</t>
  </si>
  <si>
    <t>UED.ktoe.EU27.FBT.FBT.DRYING.THERM.SOLIDS</t>
  </si>
  <si>
    <t>UED.ktoe.EU27.FBT.FBT.DRYING.THERM.LPG</t>
  </si>
  <si>
    <t>UED.ktoe.EU27.FBT.FBT.DRYING.THERM.DIESEL_LIQBIO</t>
  </si>
  <si>
    <t>UED.ktoe.EU27.FBT.FBT.DRYING.THERM.RFO</t>
  </si>
  <si>
    <t>UED.ktoe.EU27.FBT.FBT.DRYING.THERM.NG_BIOGAS</t>
  </si>
  <si>
    <t>UED.ktoe.EU27.FBT.FBT.DRYING_STEAM.TOTAL.TOTAL</t>
  </si>
  <si>
    <t>UED.ktoe.EU27.FBT.FBT.DRYING_STEAM.STEAM.SOLIDS</t>
  </si>
  <si>
    <t>UED.ktoe.EU27.FBT.FBT.DRYING_STEAM.STEAM.RFG</t>
  </si>
  <si>
    <t>UED.ktoe.EU27.FBT.FBT.DRYING_STEAM.STEAM.LPG</t>
  </si>
  <si>
    <t>UED.ktoe.EU27.FBT.FBT.DRYING_STEAM.STEAM.DIESEL_LIQBIO</t>
  </si>
  <si>
    <t>UED.ktoe.EU27.FBT.FBT.DRYING_STEAM.STEAM.RFO</t>
  </si>
  <si>
    <t>UED.ktoe.EU27.FBT.FBT.DRYING_STEAM.STEAM.OTHER</t>
  </si>
  <si>
    <t>UED.ktoe.EU27.FBT.FBT.DRYING_STEAM.STEAM.NG_BIOGAS</t>
  </si>
  <si>
    <t>UED.ktoe.EU27.FBT.FBT.DRYING_STEAM.STEAM.DERIVED</t>
  </si>
  <si>
    <t>UED.ktoe.EU27.FBT.FBT.DRYING_STEAM.STEAM.BIOMASS_WASTE</t>
  </si>
  <si>
    <t>UED.ktoe.EU27.FBT.FBT.DRYING_STEAM.STEAM.STEAM_DISTR</t>
  </si>
  <si>
    <t>UED.ktoe.EU27.FBT.FBT.DRYING_ELEC.ELEC.ELEC</t>
  </si>
  <si>
    <t>UED.ktoe.EU27.FBT.FBT.DRYING_FREEZE.FREEZE_DRY.ELEC</t>
  </si>
  <si>
    <t>UED.ktoe.EU27.FBT.FBT.DRYING_MICROW.MICROW.ELEC</t>
  </si>
  <si>
    <t>UED.ktoe.EU27.FBT.FBT.PROC_COOL_THERM.THERM.NG_BIOGAS</t>
  </si>
  <si>
    <t>UED.ktoe.EU27.FBT.FBT.PROC_COOL.TOTAL.TOTAL</t>
  </si>
  <si>
    <t>UED.ktoe.EU27.FBT.FBT.PROC_COOL.STEAM.SOLIDS</t>
  </si>
  <si>
    <t>UED.ktoe.EU27.FBT.FBT.PROC_COOL.STEAM.RFG</t>
  </si>
  <si>
    <t>UED.ktoe.EU27.FBT.FBT.PROC_COOL.STEAM.LPG</t>
  </si>
  <si>
    <t>UED.ktoe.EU27.FBT.FBT.PROC_COOL.STEAM.DIESEL_LIQBIO</t>
  </si>
  <si>
    <t>UED.ktoe.EU27.FBT.FBT.PROC_COOL.STEAM.RFO</t>
  </si>
  <si>
    <t>UED.ktoe.EU27.FBT.FBT.PROC_COOL.STEAM.OTHER</t>
  </si>
  <si>
    <t>UED.ktoe.EU27.FBT.FBT.PROC_COOL.STEAM.NG_BIOGAS</t>
  </si>
  <si>
    <t>UED.ktoe.EU27.FBT.FBT.PROC_COOL.STEAM.DERIVED</t>
  </si>
  <si>
    <t>UED.ktoe.EU27.FBT.FBT.PROC_COOL.STEAM.BIOMASS_WASTE</t>
  </si>
  <si>
    <t>UED.ktoe.EU27.FBT.FBT.PROC_COOL.STEAM.STEAM_DISTR</t>
  </si>
  <si>
    <t>UED.ktoe.EU27.FBT.FBT.PROC_COOL_ELEC.ELEC.ELEC</t>
  </si>
  <si>
    <t>UED.ktoe.EU27.FBT.FBT.GENERIC.MECH.ELEC</t>
  </si>
  <si>
    <t>FUEL_EMI.ktCO2.EU27.FBT.FBT.TOTAL.TOTAL.TOTAL</t>
  </si>
  <si>
    <t>FUEL_EMI.ktCO2.EU27.FBT.FBT.LIGHT.GENERIC.ELEC</t>
  </si>
  <si>
    <t>FUEL_EMI.ktCO2.EU27.FBT.FBT.AIRCOMP.GENERIC.ELEC</t>
  </si>
  <si>
    <t>FUEL_EMI.ktCO2.EU27.FBT.FBT.MOTOR.GENERIC.ELEC</t>
  </si>
  <si>
    <t>FUEL_EMI.ktCO2.EU27.FBT.FBT.FANS.GENERIC.ELEC</t>
  </si>
  <si>
    <t>FUEL_EMI.ktCO2.EU27.FBT.FBT.LOW_ENTH.TOTAL.TOTAL</t>
  </si>
  <si>
    <t>FUEL_EMI.ktCO2.EU27.FBT.FBT.LOW_ENTH.THERM.DIESEL_LIQBIO</t>
  </si>
  <si>
    <t>FUEL_EMI.ktCO2.EU27.FBT.FBT.LOW_ENTH.THERM.NG_BIOGAS</t>
  </si>
  <si>
    <t>FUEL_EMI.ktCO2.EU27.FBT.FBT.LOW_ENTH.THERM.SOLAR_GEO</t>
  </si>
  <si>
    <t>FUEL_EMI.ktCO2.EU27.FBT.FBT.LOW_ENTH.HP.AMBIENT</t>
  </si>
  <si>
    <t>FUEL_EMI.ktCO2.EU27.FBT.FBT.LOW_ENTH.THERM.ELEC</t>
  </si>
  <si>
    <t>FUEL_EMI.ktCO2.EU27.FBT.FBT.OVEN.THERM.TOTAL</t>
  </si>
  <si>
    <t>FUEL_EMI.ktCO2.EU27.FBT.FBT.OVEN.THERM.SOLIDS</t>
  </si>
  <si>
    <t>FUEL_EMI.ktCO2.EU27.FBT.FBT.OVEN.THERM.LPG</t>
  </si>
  <si>
    <t>FUEL_EMI.ktCO2.EU27.FBT.FBT.OVEN.THERM.DIESEL_LIQBIO</t>
  </si>
  <si>
    <t>FUEL_EMI.ktCO2.EU27.FBT.FBT.OVEN.THERM.RFO</t>
  </si>
  <si>
    <t>FUEL_EMI.ktCO2.EU27.FBT.FBT.OVEN.THERM.NG_BIOGAS</t>
  </si>
  <si>
    <t>FUEL_EMI.ktCO2.EU27.FBT.FBT.OVEN.ELEC.ELEC</t>
  </si>
  <si>
    <t>FUEL_EMI.ktCO2.EU27.FBT.FBT.OVEN_MICROW.MICROW.ELEC</t>
  </si>
  <si>
    <t>FUEL_EMI.ktCO2.EU27.FBT.FBT.PROC_HEAT.THERM.TOTAL</t>
  </si>
  <si>
    <t>FUEL_EMI.ktCO2.EU27.FBT.FBT.PROC_HEAT.THERM.SOLIDS</t>
  </si>
  <si>
    <t>FUEL_EMI.ktCO2.EU27.FBT.FBT.PROC_HEAT.THERM.LPG</t>
  </si>
  <si>
    <t>FUEL_EMI.ktCO2.EU27.FBT.FBT.PROC_HEAT.THERM.DIESEL_LIQBIO</t>
  </si>
  <si>
    <t>FUEL_EMI.ktCO2.EU27.FBT.FBT.PROC_HEAT.THERM.RFO</t>
  </si>
  <si>
    <t>FUEL_EMI.ktCO2.EU27.FBT.FBT.PROC_HEAT.THERM.NG_BIOGAS</t>
  </si>
  <si>
    <t>FUEL_EMI.ktCO2.EU27.FBT.FBT.PROC_HEAT.ELEC.ELEC</t>
  </si>
  <si>
    <t>FUEL_EMI.ktCO2.EU27.FBT.FBT.PROC_HEAT_MICROW.MICROW.ELEC</t>
  </si>
  <si>
    <t>FUEL_EMI.ktCO2.EU27.FBT.FBT.PROCESSING.TOTAL.TOTAL</t>
  </si>
  <si>
    <t>FUEL_EMI.ktCO2.EU27.FBT.FBT.PROCESSING.STEAM.SOLIDS</t>
  </si>
  <si>
    <t>FUEL_EMI.ktCO2.EU27.FBT.FBT.PROCESSING.STEAM.RFG</t>
  </si>
  <si>
    <t>FUEL_EMI.ktCO2.EU27.FBT.FBT.PROCESSING.STEAM.LPG</t>
  </si>
  <si>
    <t>FUEL_EMI.ktCO2.EU27.FBT.FBT.PROCESSING.STEAM.DIESEL_LIQBIO</t>
  </si>
  <si>
    <t>FUEL_EMI.ktCO2.EU27.FBT.FBT.PROCESSING.STEAM.RFO</t>
  </si>
  <si>
    <t>FUEL_EMI.ktCO2.EU27.FBT.FBT.PROCESSING.STEAM.OTHER</t>
  </si>
  <si>
    <t>FUEL_EMI.ktCO2.EU27.FBT.FBT.PROCESSING.STEAM.NG_BIOGAS</t>
  </si>
  <si>
    <t>FUEL_EMI.ktCO2.EU27.FBT.FBT.PROCESSING.STEAM.DERIVED</t>
  </si>
  <si>
    <t>FUEL_EMI.ktCO2.EU27.FBT.FBT.PROCESSING.STEAM.BIOMASS_WASTE</t>
  </si>
  <si>
    <t>FUEL_EMI.ktCO2.EU27.FBT.FBT.PROCESSING.STEAM.STEAM_DISTR</t>
  </si>
  <si>
    <t>FUEL_EMI.ktCO2.EU27.FBT.FBT.DRYING.TOTAL.TOTAL</t>
  </si>
  <si>
    <t>FUEL_EMI.ktCO2.EU27.FBT.FBT.DRYING.THERM.SOLIDS</t>
  </si>
  <si>
    <t>FUEL_EMI.ktCO2.EU27.FBT.FBT.DRYING.THERM.LPG</t>
  </si>
  <si>
    <t>FUEL_EMI.ktCO2.EU27.FBT.FBT.DRYING.THERM.DIESEL_LIQBIO</t>
  </si>
  <si>
    <t>FUEL_EMI.ktCO2.EU27.FBT.FBT.DRYING.THERM.RFO</t>
  </si>
  <si>
    <t>FUEL_EMI.ktCO2.EU27.FBT.FBT.DRYING.THERM.NG_BIOGAS</t>
  </si>
  <si>
    <t>FUEL_EMI.ktCO2.EU27.FBT.FBT.DRYING_STEAM.TOTAL.TOTAL</t>
  </si>
  <si>
    <t>FUEL_EMI.ktCO2.EU27.FBT.FBT.DRYING_STEAM.STEAM.SOLIDS</t>
  </si>
  <si>
    <t>FUEL_EMI.ktCO2.EU27.FBT.FBT.DRYING_STEAM.STEAM.RFG</t>
  </si>
  <si>
    <t>FUEL_EMI.ktCO2.EU27.FBT.FBT.DRYING_STEAM.STEAM.LPG</t>
  </si>
  <si>
    <t>FUEL_EMI.ktCO2.EU27.FBT.FBT.DRYING_STEAM.STEAM.DIESEL_LIQBIO</t>
  </si>
  <si>
    <t>FUEL_EMI.ktCO2.EU27.FBT.FBT.DRYING_STEAM.STEAM.RFO</t>
  </si>
  <si>
    <t>FUEL_EMI.ktCO2.EU27.FBT.FBT.DRYING_STEAM.STEAM.OTHER</t>
  </si>
  <si>
    <t>FUEL_EMI.ktCO2.EU27.FBT.FBT.DRYING_STEAM.STEAM.NG_BIOGAS</t>
  </si>
  <si>
    <t>FUEL_EMI.ktCO2.EU27.FBT.FBT.DRYING_STEAM.STEAM.DERIVED</t>
  </si>
  <si>
    <t>FUEL_EMI.ktCO2.EU27.FBT.FBT.DRYING_STEAM.STEAM.BIOMASS_WASTE</t>
  </si>
  <si>
    <t>FUEL_EMI.ktCO2.EU27.FBT.FBT.DRYING_STEAM.STEAM.STEAM_DISTR</t>
  </si>
  <si>
    <t>FUEL_EMI.ktCO2.EU27.FBT.FBT.DRYING_ELEC.ELEC.ELEC</t>
  </si>
  <si>
    <t>FUEL_EMI.ktCO2.EU27.FBT.FBT.DRYING_FREEZE.FREEZE_DRY.ELEC</t>
  </si>
  <si>
    <t>FUEL_EMI.ktCO2.EU27.FBT.FBT.DRYING_MICROW.MICROW.ELEC</t>
  </si>
  <si>
    <t>FUEL_EMI.ktCO2.EU27.FBT.FBT.PROC_COOL_THERM.THERM.NG_BIOGAS</t>
  </si>
  <si>
    <t>FUEL_EMI.ktCO2.EU27.FBT.FBT.PROC_COOL.TOTAL.TOTAL</t>
  </si>
  <si>
    <t>FUEL_EMI.ktCO2.EU27.FBT.FBT.PROC_COOL.STEAM.SOLIDS</t>
  </si>
  <si>
    <t>FUEL_EMI.ktCO2.EU27.FBT.FBT.PROC_COOL.STEAM.RFG</t>
  </si>
  <si>
    <t>FUEL_EMI.ktCO2.EU27.FBT.FBT.PROC_COOL.STEAM.LPG</t>
  </si>
  <si>
    <t>FUEL_EMI.ktCO2.EU27.FBT.FBT.PROC_COOL.STEAM.DIESEL_LIQBIO</t>
  </si>
  <si>
    <t>FUEL_EMI.ktCO2.EU27.FBT.FBT.PROC_COOL.STEAM.RFO</t>
  </si>
  <si>
    <t>FUEL_EMI.ktCO2.EU27.FBT.FBT.PROC_COOL.STEAM.OTHER</t>
  </si>
  <si>
    <t>FUEL_EMI.ktCO2.EU27.FBT.FBT.PROC_COOL.STEAM.NG_BIOGAS</t>
  </si>
  <si>
    <t>FUEL_EMI.ktCO2.EU27.FBT.FBT.PROC_COOL.STEAM.DERIVED</t>
  </si>
  <si>
    <t>FUEL_EMI.ktCO2.EU27.FBT.FBT.PROC_COOL.STEAM.BIOMASS_WASTE</t>
  </si>
  <si>
    <t>FUEL_EMI.ktCO2.EU27.FBT.FBT.PROC_COOL.STEAM.STEAM_DISTR</t>
  </si>
  <si>
    <t>FUEL_EMI.ktCO2.EU27.FBT.FBT.PROC_COOL_ELEC.ELEC.ELEC</t>
  </si>
  <si>
    <t>FUEL_EMI.ktCO2.EU27.FBT.FBT.GENERIC.MECH.ELEC</t>
  </si>
  <si>
    <t>VA.Meuro2023.EU27.TRE.TRE</t>
  </si>
  <si>
    <t>OUTPUT.index.EU27.TRE.TRE</t>
  </si>
  <si>
    <t>CAP.index.EU27.TRE.TRE</t>
  </si>
  <si>
    <t>NEWCAP.index.EU27.TRE.TRE</t>
  </si>
  <si>
    <t>FEC.ktoe.EU27.TRE.TRE.TOTAL.TOTAL.TOTAL</t>
  </si>
  <si>
    <t>FEC.ktoe.EU27.TRE.TRE.TOTAL.TOTAL.SOLIDS</t>
  </si>
  <si>
    <t>FEC.ktoe.EU27.TRE.TRE.TOTAL.TOTAL.RFG</t>
  </si>
  <si>
    <t>FEC.ktoe.EU27.TRE.TRE.TOTAL.TOTAL.LPG</t>
  </si>
  <si>
    <t>FEC.ktoe.EU27.TRE.TRE.TOTAL.TOTAL.DIESEL</t>
  </si>
  <si>
    <t>FEC.ktoe.EU27.TRE.TRE.TOTAL.TOTAL.RFO</t>
  </si>
  <si>
    <t>FEC.ktoe.EU27.TRE.TRE.TOTAL.TOTAL.OTHER</t>
  </si>
  <si>
    <t>FEC.ktoe.EU27.TRE.TRE.TOTAL.TOTAL.NG</t>
  </si>
  <si>
    <t>FEC.ktoe.EU27.TRE.TRE.TOTAL.TOTAL.DERIVED</t>
  </si>
  <si>
    <t>FEC.ktoe.EU27.TRE.TRE.TOTAL.TOTAL.BIOMASS_WASTE</t>
  </si>
  <si>
    <t>FEC.ktoe.EU27.TRE.TRE.TOTAL.TOTAL.BIOGAS</t>
  </si>
  <si>
    <t>FEC.ktoe.EU27.TRE.TRE.TOTAL.TOTAL.LIQBIO</t>
  </si>
  <si>
    <t>FEC.ktoe.EU27.TRE.TRE.TOTAL.TOTAL.SOLAR</t>
  </si>
  <si>
    <t>FEC.ktoe.EU27.TRE.TRE.TOTAL.TOTAL.GEO</t>
  </si>
  <si>
    <t>FEC.ktoe.EU27.TRE.TRE.TOTAL.TOTAL.AMBIENT</t>
  </si>
  <si>
    <t>FEC.ktoe.EU27.TRE.TRE.TOTAL.TOTAL.STEAM_DISTR</t>
  </si>
  <si>
    <t>FEC.ktoe.EU27.TRE.TRE.TOTAL.TOTAL.ELEC</t>
  </si>
  <si>
    <t>FEC.ktoe.EU27.TRE.TRE.LIGHT.GENERIC.ELEC</t>
  </si>
  <si>
    <t>FEC.ktoe.EU27.TRE.TRE.AIRCOMP.GENERIC.ELEC</t>
  </si>
  <si>
    <t>FEC.ktoe.EU27.TRE.TRE.MOTOR.GENERIC.ELEC</t>
  </si>
  <si>
    <t>FEC.ktoe.EU27.TRE.TRE.FANS.GENERIC.ELEC</t>
  </si>
  <si>
    <t>FEC.ktoe.EU27.TRE.TRE.LOW_ENTH.TOTAL.TOTAL</t>
  </si>
  <si>
    <t>FEC.ktoe.EU27.TRE.TRE.LOW_ENTH.THERM.DIESEL_LIQBIO</t>
  </si>
  <si>
    <t>FEC.ktoe.EU27.TRE.TRE.LOW_ENTH.THERM.NG_BIOGAS</t>
  </si>
  <si>
    <t>FEC.ktoe.EU27.TRE.TRE.LOW_ENTH.THERM.SOLAR_GEO</t>
  </si>
  <si>
    <t>FEC.ktoe.EU27.TRE.TRE.LOW_ENTH.HP.AMBIENT</t>
  </si>
  <si>
    <t>FEC.ktoe.EU27.TRE.TRE.LOW_ENTH.THERM.ELEC</t>
  </si>
  <si>
    <t>Trans. Eq.: Foundries</t>
  </si>
  <si>
    <t>Trans. Eq.: Thermal Foundries</t>
  </si>
  <si>
    <t>FEC.ktoe.EU27.TRE.TRE.FOUNDRY.THERM.TOTAL</t>
  </si>
  <si>
    <t>FEC.ktoe.EU27.TRE.TRE.FOUNDRY.THERM.SOLIDS</t>
  </si>
  <si>
    <t>FEC.ktoe.EU27.TRE.TRE.FOUNDRY.THERM.LPG</t>
  </si>
  <si>
    <t>FEC.ktoe.EU27.TRE.TRE.FOUNDRY.THERM.DIESEL_LIQBIO</t>
  </si>
  <si>
    <t>FEC.ktoe.EU27.TRE.TRE.FOUNDRY.THERM.RFO</t>
  </si>
  <si>
    <t>FEC.ktoe.EU27.TRE.TRE.FOUNDRY.THERM.NG_BIOGAS</t>
  </si>
  <si>
    <t>Trans. Eq.: Electric Foundries</t>
  </si>
  <si>
    <t>FEC.ktoe.EU27.TRE.TRE.FOUNDRY.ELEC.ELEC</t>
  </si>
  <si>
    <t>Trans. Eq.: Connection techniques</t>
  </si>
  <si>
    <t>Trans. Eq.: Thermal connection</t>
  </si>
  <si>
    <t>FEC.ktoe.EU27.TRE.TRE.CONNECTION_THERM.THERM.NG_BIOGAS</t>
  </si>
  <si>
    <t>Trans. Eq.: Electric connection</t>
  </si>
  <si>
    <t>FEC.ktoe.EU27.TRE.TRE.CONNECTION_ELEC.ELEC.ELEC</t>
  </si>
  <si>
    <t>Trans. Eq.: Heat treatment</t>
  </si>
  <si>
    <t>Trans. Eq.: Heat treatment - Thermal</t>
  </si>
  <si>
    <t>FEC.ktoe.EU27.TRE.TRE.HEAT_TREAT.THERM.TOTAL</t>
  </si>
  <si>
    <t>FEC.ktoe.EU27.TRE.TRE.HEAT_TREAT.THERM.SOLIDS</t>
  </si>
  <si>
    <t>FEC.ktoe.EU27.TRE.TRE.HEAT_TREAT.THERM.LPG</t>
  </si>
  <si>
    <t>FEC.ktoe.EU27.TRE.TRE.HEAT_TREAT.THERM.DIESEL_LIQBIO</t>
  </si>
  <si>
    <t>FEC.ktoe.EU27.TRE.TRE.HEAT_TREAT.THERM.RFO</t>
  </si>
  <si>
    <t>FEC.ktoe.EU27.TRE.TRE.HEAT_TREAT.THERM.NG_BIOGAS</t>
  </si>
  <si>
    <t>Trans. Eq.: Heat treatment - Electric</t>
  </si>
  <si>
    <t>FEC.ktoe.EU27.TRE.TRE.HEAT_TREAT.ELEC.ELEC</t>
  </si>
  <si>
    <t>Trans. Eq.: Steam processing</t>
  </si>
  <si>
    <t>FEC.ktoe.EU27.TRE.TRE.PROCESSING.TOTAL.TOTAL</t>
  </si>
  <si>
    <t>FEC.ktoe.EU27.TRE.TRE.PROCESSING.STEAM.SOLIDS</t>
  </si>
  <si>
    <t>FEC.ktoe.EU27.TRE.TRE.PROCESSING.STEAM.RFG</t>
  </si>
  <si>
    <t>FEC.ktoe.EU27.TRE.TRE.PROCESSING.STEAM.LPG</t>
  </si>
  <si>
    <t>FEC.ktoe.EU27.TRE.TRE.PROCESSING.STEAM.DIESEL_LIQBIO</t>
  </si>
  <si>
    <t>FEC.ktoe.EU27.TRE.TRE.PROCESSING.STEAM.RFO</t>
  </si>
  <si>
    <t>FEC.ktoe.EU27.TRE.TRE.PROCESSING.STEAM.OTHER</t>
  </si>
  <si>
    <t>FEC.ktoe.EU27.TRE.TRE.PROCESSING.STEAM.NG_BIOGAS</t>
  </si>
  <si>
    <t>FEC.ktoe.EU27.TRE.TRE.PROCESSING.STEAM.DERIVED</t>
  </si>
  <si>
    <t>FEC.ktoe.EU27.TRE.TRE.PROCESSING.STEAM.BIOMASS_WASTE</t>
  </si>
  <si>
    <t>FEC.ktoe.EU27.TRE.TRE.PROCESSING.STEAM.STEAM_DISTR</t>
  </si>
  <si>
    <t>Trans. Eq.: General machinery</t>
  </si>
  <si>
    <t>FEC.ktoe.EU27.TRE.TRE.GENERIC.MECH.ELEC</t>
  </si>
  <si>
    <t>Trans. Eq.: Product finishing</t>
  </si>
  <si>
    <t>FEC.ktoe.EU27.TRE.TRE.FINISHING.THERM.ELEC</t>
  </si>
  <si>
    <t>UED.ktoe.EU27.TRE.TRE.TOTAL.TOTAL.TOTAL</t>
  </si>
  <si>
    <t>UED.ktoe.EU27.TRE.TRE.LIGHT.GENERIC.ELEC</t>
  </si>
  <si>
    <t>UED.ktoe.EU27.TRE.TRE.AIRCOMP.GENERIC.ELEC</t>
  </si>
  <si>
    <t>UED.ktoe.EU27.TRE.TRE.MOTOR.GENERIC.ELEC</t>
  </si>
  <si>
    <t>UED.ktoe.EU27.TRE.TRE.FANS.GENERIC.ELEC</t>
  </si>
  <si>
    <t>UED.ktoe.EU27.TRE.TRE.LOW_ENTH.TOTAL.TOTAL</t>
  </si>
  <si>
    <t>UED.ktoe.EU27.TRE.TRE.LOW_ENTH.THERM.DIESEL_LIQBIO</t>
  </si>
  <si>
    <t>UED.ktoe.EU27.TRE.TRE.LOW_ENTH.THERM.NG_BIOGAS</t>
  </si>
  <si>
    <t>UED.ktoe.EU27.TRE.TRE.LOW_ENTH.THERM.SOLAR_GEO</t>
  </si>
  <si>
    <t>UED.ktoe.EU27.TRE.TRE.LOW_ENTH.HP.AMBIENT</t>
  </si>
  <si>
    <t>UED.ktoe.EU27.TRE.TRE.LOW_ENTH.THERM.ELEC</t>
  </si>
  <si>
    <t>UED.ktoe.EU27.TRE.TRE.FOUNDRY.THERM.TOTAL</t>
  </si>
  <si>
    <t>UED.ktoe.EU27.TRE.TRE.FOUNDRY.THERM.SOLIDS</t>
  </si>
  <si>
    <t>UED.ktoe.EU27.TRE.TRE.FOUNDRY.THERM.LPG</t>
  </si>
  <si>
    <t>UED.ktoe.EU27.TRE.TRE.FOUNDRY.THERM.DIESEL_LIQBIO</t>
  </si>
  <si>
    <t>UED.ktoe.EU27.TRE.TRE.FOUNDRY.THERM.RFO</t>
  </si>
  <si>
    <t>UED.ktoe.EU27.TRE.TRE.FOUNDRY.THERM.NG_BIOGAS</t>
  </si>
  <si>
    <t>UED.ktoe.EU27.TRE.TRE.FOUNDRY.ELEC.ELEC</t>
  </si>
  <si>
    <t>UED.ktoe.EU27.TRE.TRE.CONNECTION_THERM.THERM.NG_BIOGAS</t>
  </si>
  <si>
    <t>UED.ktoe.EU27.TRE.TRE.CONNECTION_ELEC.ELEC.ELEC</t>
  </si>
  <si>
    <t>UED.ktoe.EU27.TRE.TRE.HEAT_TREAT.THERM.TOTAL</t>
  </si>
  <si>
    <t>UED.ktoe.EU27.TRE.TRE.HEAT_TREAT.THERM.SOLIDS</t>
  </si>
  <si>
    <t>UED.ktoe.EU27.TRE.TRE.HEAT_TREAT.THERM.LPG</t>
  </si>
  <si>
    <t>UED.ktoe.EU27.TRE.TRE.HEAT_TREAT.THERM.DIESEL_LIQBIO</t>
  </si>
  <si>
    <t>UED.ktoe.EU27.TRE.TRE.HEAT_TREAT.THERM.RFO</t>
  </si>
  <si>
    <t>UED.ktoe.EU27.TRE.TRE.HEAT_TREAT.THERM.NG_BIOGAS</t>
  </si>
  <si>
    <t>UED.ktoe.EU27.TRE.TRE.HEAT_TREAT.ELEC.ELEC</t>
  </si>
  <si>
    <t>UED.ktoe.EU27.TRE.TRE.PROCESSING.TOTAL.TOTAL</t>
  </si>
  <si>
    <t>UED.ktoe.EU27.TRE.TRE.PROCESSING.STEAM.SOLIDS</t>
  </si>
  <si>
    <t>UED.ktoe.EU27.TRE.TRE.PROCESSING.STEAM.RFG</t>
  </si>
  <si>
    <t>UED.ktoe.EU27.TRE.TRE.PROCESSING.STEAM.LPG</t>
  </si>
  <si>
    <t>UED.ktoe.EU27.TRE.TRE.PROCESSING.STEAM.DIESEL_LIQBIO</t>
  </si>
  <si>
    <t>UED.ktoe.EU27.TRE.TRE.PROCESSING.STEAM.RFO</t>
  </si>
  <si>
    <t>UED.ktoe.EU27.TRE.TRE.PROCESSING.STEAM.OTHER</t>
  </si>
  <si>
    <t>UED.ktoe.EU27.TRE.TRE.PROCESSING.STEAM.NG_BIOGAS</t>
  </si>
  <si>
    <t>UED.ktoe.EU27.TRE.TRE.PROCESSING.STEAM.DERIVED</t>
  </si>
  <si>
    <t>UED.ktoe.EU27.TRE.TRE.PROCESSING.STEAM.BIOMASS_WASTE</t>
  </si>
  <si>
    <t>UED.ktoe.EU27.TRE.TRE.PROCESSING.STEAM.STEAM_DISTR</t>
  </si>
  <si>
    <t>UED.ktoe.EU27.TRE.TRE.GENERIC.MECH.ELEC</t>
  </si>
  <si>
    <t>UED.ktoe.EU27.TRE.TRE.FINISHING.THERM.ELEC</t>
  </si>
  <si>
    <t>FUEL_EMI.ktCO2.EU27.TRE.TRE.TOTAL.TOTAL.TOTAL</t>
  </si>
  <si>
    <t>FUEL_EMI.ktCO2.EU27.TRE.TRE.LIGHT.GENERIC.ELEC</t>
  </si>
  <si>
    <t>FUEL_EMI.ktCO2.EU27.TRE.TRE.AIRCOMP.GENERIC.ELEC</t>
  </si>
  <si>
    <t>FUEL_EMI.ktCO2.EU27.TRE.TRE.MOTOR.GENERIC.ELEC</t>
  </si>
  <si>
    <t>FUEL_EMI.ktCO2.EU27.TRE.TRE.FANS.GENERIC.ELEC</t>
  </si>
  <si>
    <t>FUEL_EMI.ktCO2.EU27.TRE.TRE.LOW_ENTH.TOTAL.TOTAL</t>
  </si>
  <si>
    <t>FUEL_EMI.ktCO2.EU27.TRE.TRE.LOW_ENTH.THERM.DIESEL_LIQBIO</t>
  </si>
  <si>
    <t>FUEL_EMI.ktCO2.EU27.TRE.TRE.LOW_ENTH.THERM.NG_BIOGAS</t>
  </si>
  <si>
    <t>FUEL_EMI.ktCO2.EU27.TRE.TRE.LOW_ENTH.THERM.SOLAR_GEO</t>
  </si>
  <si>
    <t>FUEL_EMI.ktCO2.EU27.TRE.TRE.LOW_ENTH.HP.AMBIENT</t>
  </si>
  <si>
    <t>FUEL_EMI.ktCO2.EU27.TRE.TRE.LOW_ENTH.THERM.ELEC</t>
  </si>
  <si>
    <t>FUEL_EMI.ktCO2.EU27.TRE.TRE.FOUNDRY.THERM.TOTAL</t>
  </si>
  <si>
    <t>FUEL_EMI.ktCO2.EU27.TRE.TRE.FOUNDRY.THERM.SOLIDS</t>
  </si>
  <si>
    <t>FUEL_EMI.ktCO2.EU27.TRE.TRE.FOUNDRY.THERM.LPG</t>
  </si>
  <si>
    <t>FUEL_EMI.ktCO2.EU27.TRE.TRE.FOUNDRY.THERM.DIESEL_LIQBIO</t>
  </si>
  <si>
    <t>FUEL_EMI.ktCO2.EU27.TRE.TRE.FOUNDRY.THERM.RFO</t>
  </si>
  <si>
    <t>FUEL_EMI.ktCO2.EU27.TRE.TRE.FOUNDRY.THERM.NG_BIOGAS</t>
  </si>
  <si>
    <t>FUEL_EMI.ktCO2.EU27.TRE.TRE.FOUNDRY.ELEC.ELEC</t>
  </si>
  <si>
    <t>FUEL_EMI.ktCO2.EU27.TRE.TRE.CONNECTION_THERM.THERM.NG_BIOGAS</t>
  </si>
  <si>
    <t>FUEL_EMI.ktCO2.EU27.TRE.TRE.CONNECTION_ELEC.ELEC.ELEC</t>
  </si>
  <si>
    <t>FUEL_EMI.ktCO2.EU27.TRE.TRE.HEAT_TREAT.THERM.TOTAL</t>
  </si>
  <si>
    <t>FUEL_EMI.ktCO2.EU27.TRE.TRE.HEAT_TREAT.THERM.SOLIDS</t>
  </si>
  <si>
    <t>FUEL_EMI.ktCO2.EU27.TRE.TRE.HEAT_TREAT.THERM.LPG</t>
  </si>
  <si>
    <t>FUEL_EMI.ktCO2.EU27.TRE.TRE.HEAT_TREAT.THERM.DIESEL_LIQBIO</t>
  </si>
  <si>
    <t>FUEL_EMI.ktCO2.EU27.TRE.TRE.HEAT_TREAT.THERM.RFO</t>
  </si>
  <si>
    <t>FUEL_EMI.ktCO2.EU27.TRE.TRE.HEAT_TREAT.THERM.NG_BIOGAS</t>
  </si>
  <si>
    <t>FUEL_EMI.ktCO2.EU27.TRE.TRE.HEAT_TREAT.ELEC.ELEC</t>
  </si>
  <si>
    <t>FUEL_EMI.ktCO2.EU27.TRE.TRE.PROCESSING.TOTAL.TOTAL</t>
  </si>
  <si>
    <t>FUEL_EMI.ktCO2.EU27.TRE.TRE.PROCESSING.STEAM.SOLIDS</t>
  </si>
  <si>
    <t>FUEL_EMI.ktCO2.EU27.TRE.TRE.PROCESSING.STEAM.RFG</t>
  </si>
  <si>
    <t>FUEL_EMI.ktCO2.EU27.TRE.TRE.PROCESSING.STEAM.LPG</t>
  </si>
  <si>
    <t>FUEL_EMI.ktCO2.EU27.TRE.TRE.PROCESSING.STEAM.DIESEL_LIQBIO</t>
  </si>
  <si>
    <t>FUEL_EMI.ktCO2.EU27.TRE.TRE.PROCESSING.STEAM.RFO</t>
  </si>
  <si>
    <t>FUEL_EMI.ktCO2.EU27.TRE.TRE.PROCESSING.STEAM.OTHER</t>
  </si>
  <si>
    <t>FUEL_EMI.ktCO2.EU27.TRE.TRE.PROCESSING.STEAM.NG_BIOGAS</t>
  </si>
  <si>
    <t>FUEL_EMI.ktCO2.EU27.TRE.TRE.PROCESSING.STEAM.DERIVED</t>
  </si>
  <si>
    <t>FUEL_EMI.ktCO2.EU27.TRE.TRE.PROCESSING.STEAM.BIOMASS_WASTE</t>
  </si>
  <si>
    <t>FUEL_EMI.ktCO2.EU27.TRE.TRE.PROCESSING.STEAM.STEAM_DISTR</t>
  </si>
  <si>
    <t>FUEL_EMI.ktCO2.EU27.TRE.TRE.GENERIC.MECH.ELEC</t>
  </si>
  <si>
    <t>FUEL_EMI.ktCO2.EU27.TRE.TRE.FINISHING.THERM.ELEC</t>
  </si>
  <si>
    <t>VA.Meuro2023.EU27.MAE.MAE</t>
  </si>
  <si>
    <t>OUTPUT.index.EU27.MAE.MAE</t>
  </si>
  <si>
    <t>CAP.index.EU27.MAE.MAE</t>
  </si>
  <si>
    <t>NEWCAP.index.EU27.MAE.MAE</t>
  </si>
  <si>
    <t>FEC.ktoe.EU27.MAE.MAE.TOTAL.TOTAL.TOTAL</t>
  </si>
  <si>
    <t>FEC.ktoe.EU27.MAE.MAE.TOTAL.TOTAL.SOLIDS</t>
  </si>
  <si>
    <t>FEC.ktoe.EU27.MAE.MAE.TOTAL.TOTAL.RFG</t>
  </si>
  <si>
    <t>FEC.ktoe.EU27.MAE.MAE.TOTAL.TOTAL.LPG</t>
  </si>
  <si>
    <t>FEC.ktoe.EU27.MAE.MAE.TOTAL.TOTAL.DIESEL</t>
  </si>
  <si>
    <t>FEC.ktoe.EU27.MAE.MAE.TOTAL.TOTAL.RFO</t>
  </si>
  <si>
    <t>FEC.ktoe.EU27.MAE.MAE.TOTAL.TOTAL.OTHER</t>
  </si>
  <si>
    <t>FEC.ktoe.EU27.MAE.MAE.TOTAL.TOTAL.NG</t>
  </si>
  <si>
    <t>FEC.ktoe.EU27.MAE.MAE.TOTAL.TOTAL.DERIVED</t>
  </si>
  <si>
    <t>FEC.ktoe.EU27.MAE.MAE.TOTAL.TOTAL.BIOMASS_WASTE</t>
  </si>
  <si>
    <t>FEC.ktoe.EU27.MAE.MAE.TOTAL.TOTAL.BIOGAS</t>
  </si>
  <si>
    <t>FEC.ktoe.EU27.MAE.MAE.TOTAL.TOTAL.LIQBIO</t>
  </si>
  <si>
    <t>FEC.ktoe.EU27.MAE.MAE.TOTAL.TOTAL.SOLAR</t>
  </si>
  <si>
    <t>FEC.ktoe.EU27.MAE.MAE.TOTAL.TOTAL.GEO</t>
  </si>
  <si>
    <t>FEC.ktoe.EU27.MAE.MAE.TOTAL.TOTAL.AMBIENT</t>
  </si>
  <si>
    <t>FEC.ktoe.EU27.MAE.MAE.TOTAL.TOTAL.STEAM_DISTR</t>
  </si>
  <si>
    <t>FEC.ktoe.EU27.MAE.MAE.TOTAL.TOTAL.ELEC</t>
  </si>
  <si>
    <t>FEC.ktoe.EU27.MAE.MAE.LIGHT.GENERIC.ELEC</t>
  </si>
  <si>
    <t>FEC.ktoe.EU27.MAE.MAE.AIRCOMP.GENERIC.ELEC</t>
  </si>
  <si>
    <t>FEC.ktoe.EU27.MAE.MAE.MOTOR.GENERIC.ELEC</t>
  </si>
  <si>
    <t>FEC.ktoe.EU27.MAE.MAE.FANS.GENERIC.ELEC</t>
  </si>
  <si>
    <t>FEC.ktoe.EU27.MAE.MAE.LOW_ENTH.TOTAL.TOTAL</t>
  </si>
  <si>
    <t>FEC.ktoe.EU27.MAE.MAE.LOW_ENTH.THERM.DIESEL_LIQBIO</t>
  </si>
  <si>
    <t>FEC.ktoe.EU27.MAE.MAE.LOW_ENTH.THERM.NG_BIOGAS</t>
  </si>
  <si>
    <t>FEC.ktoe.EU27.MAE.MAE.LOW_ENTH.THERM.SOLAR_GEO</t>
  </si>
  <si>
    <t>FEC.ktoe.EU27.MAE.MAE.LOW_ENTH.HP.AMBIENT</t>
  </si>
  <si>
    <t>FEC.ktoe.EU27.MAE.MAE.LOW_ENTH.THERM.ELEC</t>
  </si>
  <si>
    <t>Mach. Eq.: Foundries</t>
  </si>
  <si>
    <t>Mach. Eq.: Thermal Foundries</t>
  </si>
  <si>
    <t>FEC.ktoe.EU27.MAE.MAE.FOUNDRY.THERM.TOTAL</t>
  </si>
  <si>
    <t>FEC.ktoe.EU27.MAE.MAE.FOUNDRY.THERM.SOLIDS</t>
  </si>
  <si>
    <t>FEC.ktoe.EU27.MAE.MAE.FOUNDRY.THERM.LPG</t>
  </si>
  <si>
    <t>FEC.ktoe.EU27.MAE.MAE.FOUNDRY.THERM.DIESEL_LIQBIO</t>
  </si>
  <si>
    <t>FEC.ktoe.EU27.MAE.MAE.FOUNDRY.THERM.RFO</t>
  </si>
  <si>
    <t>FEC.ktoe.EU27.MAE.MAE.FOUNDRY.THERM.NG_BIOGAS</t>
  </si>
  <si>
    <t>Mach. Eq.: Electric Foundries</t>
  </si>
  <si>
    <t>FEC.ktoe.EU27.MAE.MAE.FOUNDRY.ELEC.ELEC</t>
  </si>
  <si>
    <t>Mach. Eq.: Connection techniques</t>
  </si>
  <si>
    <t>Mach. Eq.: Thermal connection</t>
  </si>
  <si>
    <t>FEC.ktoe.EU27.MAE.MAE.CONNECTION_THERM.THERM.NG_BIOGAS</t>
  </si>
  <si>
    <t>Mach. Eq.: Electric connection</t>
  </si>
  <si>
    <t>FEC.ktoe.EU27.MAE.MAE.CONNECTION_ELEC.ELEC.ELEC</t>
  </si>
  <si>
    <t>Mach. Eq.: Heat treatment</t>
  </si>
  <si>
    <t>Mach. Eq.: Heat treatment - Thermal</t>
  </si>
  <si>
    <t>FEC.ktoe.EU27.MAE.MAE.HEAT_TREAT.THERM.TOTAL</t>
  </si>
  <si>
    <t>FEC.ktoe.EU27.MAE.MAE.HEAT_TREAT.THERM.SOLIDS</t>
  </si>
  <si>
    <t>FEC.ktoe.EU27.MAE.MAE.HEAT_TREAT.THERM.LPG</t>
  </si>
  <si>
    <t>FEC.ktoe.EU27.MAE.MAE.HEAT_TREAT.THERM.DIESEL_LIQBIO</t>
  </si>
  <si>
    <t>FEC.ktoe.EU27.MAE.MAE.HEAT_TREAT.THERM.RFO</t>
  </si>
  <si>
    <t>FEC.ktoe.EU27.MAE.MAE.HEAT_TREAT.THERM.NG_BIOGAS</t>
  </si>
  <si>
    <t>Mach. Eq.: Heat treatment - Electric</t>
  </si>
  <si>
    <t>FEC.ktoe.EU27.MAE.MAE.HEAT_TREAT.ELEC.ELEC</t>
  </si>
  <si>
    <t>Mach. Eq.: Steam processing</t>
  </si>
  <si>
    <t>FEC.ktoe.EU27.MAE.MAE.PROCESSING.TOTAL.TOTAL</t>
  </si>
  <si>
    <t>FEC.ktoe.EU27.MAE.MAE.PROCESSING.STEAM.SOLIDS</t>
  </si>
  <si>
    <t>FEC.ktoe.EU27.MAE.MAE.PROCESSING.STEAM.RFG</t>
  </si>
  <si>
    <t>FEC.ktoe.EU27.MAE.MAE.PROCESSING.STEAM.LPG</t>
  </si>
  <si>
    <t>FEC.ktoe.EU27.MAE.MAE.PROCESSING.STEAM.DIESEL_LIQBIO</t>
  </si>
  <si>
    <t>FEC.ktoe.EU27.MAE.MAE.PROCESSING.STEAM.RFO</t>
  </si>
  <si>
    <t>FEC.ktoe.EU27.MAE.MAE.PROCESSING.STEAM.OTHER</t>
  </si>
  <si>
    <t>FEC.ktoe.EU27.MAE.MAE.PROCESSING.STEAM.NG_BIOGAS</t>
  </si>
  <si>
    <t>FEC.ktoe.EU27.MAE.MAE.PROCESSING.STEAM.DERIVED</t>
  </si>
  <si>
    <t>FEC.ktoe.EU27.MAE.MAE.PROCESSING.STEAM.BIOMASS_WASTE</t>
  </si>
  <si>
    <t>FEC.ktoe.EU27.MAE.MAE.PROCESSING.STEAM.STEAM_DISTR</t>
  </si>
  <si>
    <t>Mach. Eq.: General machinery</t>
  </si>
  <si>
    <t>FEC.ktoe.EU27.MAE.MAE.GENERIC.MECH.ELEC</t>
  </si>
  <si>
    <t>Mach. Eq.: Product finishing</t>
  </si>
  <si>
    <t>FEC.ktoe.EU27.MAE.MAE.FINISHING.THERM.ELEC</t>
  </si>
  <si>
    <t>UED.ktoe.EU27.MAE.MAE.TOTAL.TOTAL.TOTAL</t>
  </si>
  <si>
    <t>UED.ktoe.EU27.MAE.MAE.LIGHT.GENERIC.ELEC</t>
  </si>
  <si>
    <t>UED.ktoe.EU27.MAE.MAE.AIRCOMP.GENERIC.ELEC</t>
  </si>
  <si>
    <t>UED.ktoe.EU27.MAE.MAE.MOTOR.GENERIC.ELEC</t>
  </si>
  <si>
    <t>UED.ktoe.EU27.MAE.MAE.FANS.GENERIC.ELEC</t>
  </si>
  <si>
    <t>UED.ktoe.EU27.MAE.MAE.LOW_ENTH.TOTAL.TOTAL</t>
  </si>
  <si>
    <t>UED.ktoe.EU27.MAE.MAE.LOW_ENTH.THERM.DIESEL_LIQBIO</t>
  </si>
  <si>
    <t>UED.ktoe.EU27.MAE.MAE.LOW_ENTH.THERM.NG_BIOGAS</t>
  </si>
  <si>
    <t>UED.ktoe.EU27.MAE.MAE.LOW_ENTH.THERM.SOLAR_GEO</t>
  </si>
  <si>
    <t>UED.ktoe.EU27.MAE.MAE.LOW_ENTH.HP.AMBIENT</t>
  </si>
  <si>
    <t>UED.ktoe.EU27.MAE.MAE.LOW_ENTH.THERM.ELEC</t>
  </si>
  <si>
    <t>UED.ktoe.EU27.MAE.MAE.FOUNDRY.THERM.TOTAL</t>
  </si>
  <si>
    <t>UED.ktoe.EU27.MAE.MAE.FOUNDRY.THERM.SOLIDS</t>
  </si>
  <si>
    <t>UED.ktoe.EU27.MAE.MAE.FOUNDRY.THERM.LPG</t>
  </si>
  <si>
    <t>UED.ktoe.EU27.MAE.MAE.FOUNDRY.THERM.DIESEL_LIQBIO</t>
  </si>
  <si>
    <t>UED.ktoe.EU27.MAE.MAE.FOUNDRY.THERM.RFO</t>
  </si>
  <si>
    <t>UED.ktoe.EU27.MAE.MAE.FOUNDRY.THERM.NG_BIOGAS</t>
  </si>
  <si>
    <t>UED.ktoe.EU27.MAE.MAE.FOUNDRY.ELEC.ELEC</t>
  </si>
  <si>
    <t>UED.ktoe.EU27.MAE.MAE.CONNECTION_THERM.THERM.NG_BIOGAS</t>
  </si>
  <si>
    <t>UED.ktoe.EU27.MAE.MAE.CONNECTION_ELEC.ELEC.ELEC</t>
  </si>
  <si>
    <t>UED.ktoe.EU27.MAE.MAE.HEAT_TREAT.THERM.TOTAL</t>
  </si>
  <si>
    <t>UED.ktoe.EU27.MAE.MAE.HEAT_TREAT.THERM.SOLIDS</t>
  </si>
  <si>
    <t>UED.ktoe.EU27.MAE.MAE.HEAT_TREAT.THERM.LPG</t>
  </si>
  <si>
    <t>UED.ktoe.EU27.MAE.MAE.HEAT_TREAT.THERM.DIESEL_LIQBIO</t>
  </si>
  <si>
    <t>UED.ktoe.EU27.MAE.MAE.HEAT_TREAT.THERM.RFO</t>
  </si>
  <si>
    <t>UED.ktoe.EU27.MAE.MAE.HEAT_TREAT.THERM.NG_BIOGAS</t>
  </si>
  <si>
    <t>UED.ktoe.EU27.MAE.MAE.HEAT_TREAT.ELEC.ELEC</t>
  </si>
  <si>
    <t>UED.ktoe.EU27.MAE.MAE.PROCESSING.TOTAL.TOTAL</t>
  </si>
  <si>
    <t>UED.ktoe.EU27.MAE.MAE.PROCESSING.STEAM.SOLIDS</t>
  </si>
  <si>
    <t>UED.ktoe.EU27.MAE.MAE.PROCESSING.STEAM.RFG</t>
  </si>
  <si>
    <t>UED.ktoe.EU27.MAE.MAE.PROCESSING.STEAM.LPG</t>
  </si>
  <si>
    <t>UED.ktoe.EU27.MAE.MAE.PROCESSING.STEAM.DIESEL_LIQBIO</t>
  </si>
  <si>
    <t>UED.ktoe.EU27.MAE.MAE.PROCESSING.STEAM.RFO</t>
  </si>
  <si>
    <t>UED.ktoe.EU27.MAE.MAE.PROCESSING.STEAM.OTHER</t>
  </si>
  <si>
    <t>UED.ktoe.EU27.MAE.MAE.PROCESSING.STEAM.NG_BIOGAS</t>
  </si>
  <si>
    <t>UED.ktoe.EU27.MAE.MAE.PROCESSING.STEAM.DERIVED</t>
  </si>
  <si>
    <t>UED.ktoe.EU27.MAE.MAE.PROCESSING.STEAM.BIOMASS_WASTE</t>
  </si>
  <si>
    <t>UED.ktoe.EU27.MAE.MAE.PROCESSING.STEAM.STEAM_DISTR</t>
  </si>
  <si>
    <t>UED.ktoe.EU27.MAE.MAE.GENERIC.MECH.ELEC</t>
  </si>
  <si>
    <t>UED.ktoe.EU27.MAE.MAE.FINISHING.THERM.ELEC</t>
  </si>
  <si>
    <t>FUEL_EMI.ktCO2.EU27.MAE.MAE.TOTAL.TOTAL.TOTAL</t>
  </si>
  <si>
    <t>FUEL_EMI.ktCO2.EU27.MAE.MAE.LIGHT.GENERIC.ELEC</t>
  </si>
  <si>
    <t>FUEL_EMI.ktCO2.EU27.MAE.MAE.AIRCOMP.GENERIC.ELEC</t>
  </si>
  <si>
    <t>FUEL_EMI.ktCO2.EU27.MAE.MAE.MOTOR.GENERIC.ELEC</t>
  </si>
  <si>
    <t>FUEL_EMI.ktCO2.EU27.MAE.MAE.FANS.GENERIC.ELEC</t>
  </si>
  <si>
    <t>FUEL_EMI.ktCO2.EU27.MAE.MAE.LOW_ENTH.TOTAL.TOTAL</t>
  </si>
  <si>
    <t>FUEL_EMI.ktCO2.EU27.MAE.MAE.LOW_ENTH.THERM.DIESEL_LIQBIO</t>
  </si>
  <si>
    <t>FUEL_EMI.ktCO2.EU27.MAE.MAE.LOW_ENTH.THERM.NG_BIOGAS</t>
  </si>
  <si>
    <t>FUEL_EMI.ktCO2.EU27.MAE.MAE.LOW_ENTH.THERM.SOLAR_GEO</t>
  </si>
  <si>
    <t>FUEL_EMI.ktCO2.EU27.MAE.MAE.LOW_ENTH.HP.AMBIENT</t>
  </si>
  <si>
    <t>FUEL_EMI.ktCO2.EU27.MAE.MAE.LOW_ENTH.THERM.ELEC</t>
  </si>
  <si>
    <t>FUEL_EMI.ktCO2.EU27.MAE.MAE.FOUNDRY.THERM.TOTAL</t>
  </si>
  <si>
    <t>FUEL_EMI.ktCO2.EU27.MAE.MAE.FOUNDRY.THERM.SOLIDS</t>
  </si>
  <si>
    <t>FUEL_EMI.ktCO2.EU27.MAE.MAE.FOUNDRY.THERM.LPG</t>
  </si>
  <si>
    <t>FUEL_EMI.ktCO2.EU27.MAE.MAE.FOUNDRY.THERM.DIESEL_LIQBIO</t>
  </si>
  <si>
    <t>FUEL_EMI.ktCO2.EU27.MAE.MAE.FOUNDRY.THERM.RFO</t>
  </si>
  <si>
    <t>FUEL_EMI.ktCO2.EU27.MAE.MAE.FOUNDRY.THERM.NG_BIOGAS</t>
  </si>
  <si>
    <t>FUEL_EMI.ktCO2.EU27.MAE.MAE.FOUNDRY.ELEC.ELEC</t>
  </si>
  <si>
    <t>FUEL_EMI.ktCO2.EU27.MAE.MAE.CONNECTION_THERM.THERM.NG_BIOGAS</t>
  </si>
  <si>
    <t>FUEL_EMI.ktCO2.EU27.MAE.MAE.CONNECTION_ELEC.ELEC.ELEC</t>
  </si>
  <si>
    <t>FUEL_EMI.ktCO2.EU27.MAE.MAE.HEAT_TREAT.THERM.TOTAL</t>
  </si>
  <si>
    <t>FUEL_EMI.ktCO2.EU27.MAE.MAE.HEAT_TREAT.THERM.SOLIDS</t>
  </si>
  <si>
    <t>FUEL_EMI.ktCO2.EU27.MAE.MAE.HEAT_TREAT.THERM.LPG</t>
  </si>
  <si>
    <t>FUEL_EMI.ktCO2.EU27.MAE.MAE.HEAT_TREAT.THERM.DIESEL_LIQBIO</t>
  </si>
  <si>
    <t>FUEL_EMI.ktCO2.EU27.MAE.MAE.HEAT_TREAT.THERM.RFO</t>
  </si>
  <si>
    <t>FUEL_EMI.ktCO2.EU27.MAE.MAE.HEAT_TREAT.THERM.NG_BIOGAS</t>
  </si>
  <si>
    <t>FUEL_EMI.ktCO2.EU27.MAE.MAE.HEAT_TREAT.ELEC.ELEC</t>
  </si>
  <si>
    <t>FUEL_EMI.ktCO2.EU27.MAE.MAE.PROCESSING.TOTAL.TOTAL</t>
  </si>
  <si>
    <t>FUEL_EMI.ktCO2.EU27.MAE.MAE.PROCESSING.STEAM.SOLIDS</t>
  </si>
  <si>
    <t>FUEL_EMI.ktCO2.EU27.MAE.MAE.PROCESSING.STEAM.RFG</t>
  </si>
  <si>
    <t>FUEL_EMI.ktCO2.EU27.MAE.MAE.PROCESSING.STEAM.LPG</t>
  </si>
  <si>
    <t>FUEL_EMI.ktCO2.EU27.MAE.MAE.PROCESSING.STEAM.DIESEL_LIQBIO</t>
  </si>
  <si>
    <t>FUEL_EMI.ktCO2.EU27.MAE.MAE.PROCESSING.STEAM.RFO</t>
  </si>
  <si>
    <t>FUEL_EMI.ktCO2.EU27.MAE.MAE.PROCESSING.STEAM.OTHER</t>
  </si>
  <si>
    <t>FUEL_EMI.ktCO2.EU27.MAE.MAE.PROCESSING.STEAM.NG_BIOGAS</t>
  </si>
  <si>
    <t>FUEL_EMI.ktCO2.EU27.MAE.MAE.PROCESSING.STEAM.DERIVED</t>
  </si>
  <si>
    <t>FUEL_EMI.ktCO2.EU27.MAE.MAE.PROCESSING.STEAM.BIOMASS_WASTE</t>
  </si>
  <si>
    <t>FUEL_EMI.ktCO2.EU27.MAE.MAE.PROCESSING.STEAM.STEAM_DISTR</t>
  </si>
  <si>
    <t>FUEL_EMI.ktCO2.EU27.MAE.MAE.GENERIC.MECH.ELEC</t>
  </si>
  <si>
    <t>FUEL_EMI.ktCO2.EU27.MAE.MAE.FINISHING.THERM.ELEC</t>
  </si>
  <si>
    <t>VA.Meuro2023.EU27.TEL.TEL</t>
  </si>
  <si>
    <t>OUTPUT.index.EU27.TEL.TEL</t>
  </si>
  <si>
    <t>CAP.index.EU27.TEL.TEL</t>
  </si>
  <si>
    <t>NEWCAP.index.EU27.TEL.TEL</t>
  </si>
  <si>
    <t>FEC.ktoe.EU27.TEL.TEL.TOTAL.TOTAL.TOTAL</t>
  </si>
  <si>
    <t>FEC.ktoe.EU27.TEL.TEL.TOTAL.TOTAL.SOLIDS</t>
  </si>
  <si>
    <t>FEC.ktoe.EU27.TEL.TEL.TOTAL.TOTAL.RFG</t>
  </si>
  <si>
    <t>FEC.ktoe.EU27.TEL.TEL.TOTAL.TOTAL.LPG</t>
  </si>
  <si>
    <t>FEC.ktoe.EU27.TEL.TEL.TOTAL.TOTAL.DIESEL</t>
  </si>
  <si>
    <t>FEC.ktoe.EU27.TEL.TEL.TOTAL.TOTAL.RFO</t>
  </si>
  <si>
    <t>FEC.ktoe.EU27.TEL.TEL.TOTAL.TOTAL.OTHER</t>
  </si>
  <si>
    <t>FEC.ktoe.EU27.TEL.TEL.TOTAL.TOTAL.NG</t>
  </si>
  <si>
    <t>FEC.ktoe.EU27.TEL.TEL.TOTAL.TOTAL.DERIVED</t>
  </si>
  <si>
    <t>FEC.ktoe.EU27.TEL.TEL.TOTAL.TOTAL.BIOMASS_WASTE</t>
  </si>
  <si>
    <t>FEC.ktoe.EU27.TEL.TEL.TOTAL.TOTAL.BIOGAS</t>
  </si>
  <si>
    <t>FEC.ktoe.EU27.TEL.TEL.TOTAL.TOTAL.LIQBIO</t>
  </si>
  <si>
    <t>FEC.ktoe.EU27.TEL.TEL.TOTAL.TOTAL.SOLAR</t>
  </si>
  <si>
    <t>FEC.ktoe.EU27.TEL.TEL.TOTAL.TOTAL.GEO</t>
  </si>
  <si>
    <t>FEC.ktoe.EU27.TEL.TEL.TOTAL.TOTAL.AMBIENT</t>
  </si>
  <si>
    <t>FEC.ktoe.EU27.TEL.TEL.TOTAL.TOTAL.STEAM_DISTR</t>
  </si>
  <si>
    <t>FEC.ktoe.EU27.TEL.TEL.TOTAL.TOTAL.ELEC</t>
  </si>
  <si>
    <t>FEC.ktoe.EU27.TEL.TEL.LIGHT.GENERIC.ELEC</t>
  </si>
  <si>
    <t>FEC.ktoe.EU27.TEL.TEL.AIRCOMP.GENERIC.ELEC</t>
  </si>
  <si>
    <t>FEC.ktoe.EU27.TEL.TEL.MOTOR.GENERIC.ELEC</t>
  </si>
  <si>
    <t>FEC.ktoe.EU27.TEL.TEL.FANS.GENERIC.ELEC</t>
  </si>
  <si>
    <t>FEC.ktoe.EU27.TEL.TEL.LOW_ENTH.TOTAL.TOTAL</t>
  </si>
  <si>
    <t>FEC.ktoe.EU27.TEL.TEL.LOW_ENTH.THERM.DIESEL_LIQBIO</t>
  </si>
  <si>
    <t>FEC.ktoe.EU27.TEL.TEL.LOW_ENTH.THERM.NG_BIOGAS</t>
  </si>
  <si>
    <t>FEC.ktoe.EU27.TEL.TEL.LOW_ENTH.THERM.SOLAR_GEO</t>
  </si>
  <si>
    <t>FEC.ktoe.EU27.TEL.TEL.LOW_ENTH.HP.AMBIENT</t>
  </si>
  <si>
    <t>FEC.ktoe.EU27.TEL.TEL.LOW_ENTH.THERM.ELEC</t>
  </si>
  <si>
    <t>Textiles: Pretreatment with steam</t>
  </si>
  <si>
    <t>FEC.ktoe.EU27.TEL.TEL.PRETREAT.TOTAL.TOTAL</t>
  </si>
  <si>
    <t>FEC.ktoe.EU27.TEL.TEL.PRETREAT.STEAM.SOLIDS</t>
  </si>
  <si>
    <t>FEC.ktoe.EU27.TEL.TEL.PRETREAT.STEAM.RFG</t>
  </si>
  <si>
    <t>FEC.ktoe.EU27.TEL.TEL.PRETREAT.STEAM.LPG</t>
  </si>
  <si>
    <t>FEC.ktoe.EU27.TEL.TEL.PRETREAT.STEAM.DIESEL_LIQBIO</t>
  </si>
  <si>
    <t>FEC.ktoe.EU27.TEL.TEL.PRETREAT.STEAM.RFO</t>
  </si>
  <si>
    <t>FEC.ktoe.EU27.TEL.TEL.PRETREAT.STEAM.OTHER</t>
  </si>
  <si>
    <t>FEC.ktoe.EU27.TEL.TEL.PRETREAT.STEAM.NG_BIOGAS</t>
  </si>
  <si>
    <t>FEC.ktoe.EU27.TEL.TEL.PRETREAT.STEAM.DERIVED</t>
  </si>
  <si>
    <t>FEC.ktoe.EU27.TEL.TEL.PRETREAT.STEAM.BIOMASS_WASTE</t>
  </si>
  <si>
    <t>FEC.ktoe.EU27.TEL.TEL.PRETREAT.STEAM.STEAM_DISTR</t>
  </si>
  <si>
    <t>Textiles: Wet processing with steam</t>
  </si>
  <si>
    <t>FEC.ktoe.EU27.TEL.TEL.PROCESSING.TOTAL.TOTAL</t>
  </si>
  <si>
    <t>FEC.ktoe.EU27.TEL.TEL.PROCESSING.STEAM.SOLIDS</t>
  </si>
  <si>
    <t>FEC.ktoe.EU27.TEL.TEL.PROCESSING.STEAM.RFG</t>
  </si>
  <si>
    <t>FEC.ktoe.EU27.TEL.TEL.PROCESSING.STEAM.LPG</t>
  </si>
  <si>
    <t>FEC.ktoe.EU27.TEL.TEL.PROCESSING.STEAM.DIESEL_LIQBIO</t>
  </si>
  <si>
    <t>FEC.ktoe.EU27.TEL.TEL.PROCESSING.STEAM.RFO</t>
  </si>
  <si>
    <t>FEC.ktoe.EU27.TEL.TEL.PROCESSING.STEAM.OTHER</t>
  </si>
  <si>
    <t>FEC.ktoe.EU27.TEL.TEL.PROCESSING.STEAM.NG_BIOGAS</t>
  </si>
  <si>
    <t>FEC.ktoe.EU27.TEL.TEL.PROCESSING.STEAM.DERIVED</t>
  </si>
  <si>
    <t>FEC.ktoe.EU27.TEL.TEL.PROCESSING.STEAM.BIOMASS_WASTE</t>
  </si>
  <si>
    <t>FEC.ktoe.EU27.TEL.TEL.PROCESSING.STEAM.STEAM_DISTR</t>
  </si>
  <si>
    <t>Textiles: Electric general machinery</t>
  </si>
  <si>
    <t>FEC.ktoe.EU27.TEL.TEL.GENERIC.MECH.ELEC</t>
  </si>
  <si>
    <t>Textiles: Drying</t>
  </si>
  <si>
    <t>Textiles: Thermal drying</t>
  </si>
  <si>
    <t>FEC.ktoe.EU27.TEL.TEL.DRYING.TOTAL.TOTAL</t>
  </si>
  <si>
    <t>FEC.ktoe.EU27.TEL.TEL.DRYING.THERM.SOLIDS</t>
  </si>
  <si>
    <t>FEC.ktoe.EU27.TEL.TEL.DRYING.THERM.LPG</t>
  </si>
  <si>
    <t>FEC.ktoe.EU27.TEL.TEL.DRYING.THERM.DIESEL_LIQBIO</t>
  </si>
  <si>
    <t>FEC.ktoe.EU27.TEL.TEL.DRYING.THERM.RFO</t>
  </si>
  <si>
    <t>FEC.ktoe.EU27.TEL.TEL.DRYING.THERM.NG_BIOGAS</t>
  </si>
  <si>
    <t>Textiles: Steam drying</t>
  </si>
  <si>
    <t>FEC.ktoe.EU27.TEL.TEL.DRYING_STEAM.TOTAL.TOTAL</t>
  </si>
  <si>
    <t>FEC.ktoe.EU27.TEL.TEL.DRYING_STEAM.STEAM.SOLIDS</t>
  </si>
  <si>
    <t>FEC.ktoe.EU27.TEL.TEL.DRYING_STEAM.STEAM.RFG</t>
  </si>
  <si>
    <t>FEC.ktoe.EU27.TEL.TEL.DRYING_STEAM.STEAM.LPG</t>
  </si>
  <si>
    <t>FEC.ktoe.EU27.TEL.TEL.DRYING_STEAM.STEAM.DIESEL_LIQBIO</t>
  </si>
  <si>
    <t>FEC.ktoe.EU27.TEL.TEL.DRYING_STEAM.STEAM.RFO</t>
  </si>
  <si>
    <t>FEC.ktoe.EU27.TEL.TEL.DRYING_STEAM.STEAM.OTHER</t>
  </si>
  <si>
    <t>FEC.ktoe.EU27.TEL.TEL.DRYING_STEAM.STEAM.NG_BIOGAS</t>
  </si>
  <si>
    <t>FEC.ktoe.EU27.TEL.TEL.DRYING_STEAM.STEAM.DERIVED</t>
  </si>
  <si>
    <t>FEC.ktoe.EU27.TEL.TEL.DRYING_STEAM.STEAM.BIOMASS_WASTE</t>
  </si>
  <si>
    <t>FEC.ktoe.EU27.TEL.TEL.DRYING_STEAM.STEAM.STEAM_DISTR</t>
  </si>
  <si>
    <t>Textiles: Electric drying</t>
  </si>
  <si>
    <t>FEC.ktoe.EU27.TEL.TEL.DRYING_ELEC.ELEC.ELEC</t>
  </si>
  <si>
    <t>Textiles: Microwave drying</t>
  </si>
  <si>
    <t>FEC.ktoe.EU27.TEL.TEL.DRYING_MICROW.MICROW.ELEC</t>
  </si>
  <si>
    <t>Textiles: Finishing Electric</t>
  </si>
  <si>
    <t>FEC.ktoe.EU27.TEL.TEL.FINISHING.THERM.ELEC</t>
  </si>
  <si>
    <t>UED.ktoe.EU27.TEL.TEL.TOTAL.TOTAL.TOTAL</t>
  </si>
  <si>
    <t>UED.ktoe.EU27.TEL.TEL.LIGHT.GENERIC.ELEC</t>
  </si>
  <si>
    <t>UED.ktoe.EU27.TEL.TEL.AIRCOMP.GENERIC.ELEC</t>
  </si>
  <si>
    <t>UED.ktoe.EU27.TEL.TEL.MOTOR.GENERIC.ELEC</t>
  </si>
  <si>
    <t>UED.ktoe.EU27.TEL.TEL.FANS.GENERIC.ELEC</t>
  </si>
  <si>
    <t>UED.ktoe.EU27.TEL.TEL.LOW_ENTH.TOTAL.TOTAL</t>
  </si>
  <si>
    <t>UED.ktoe.EU27.TEL.TEL.LOW_ENTH.THERM.DIESEL_LIQBIO</t>
  </si>
  <si>
    <t>UED.ktoe.EU27.TEL.TEL.LOW_ENTH.THERM.NG_BIOGAS</t>
  </si>
  <si>
    <t>UED.ktoe.EU27.TEL.TEL.LOW_ENTH.THERM.SOLAR_GEO</t>
  </si>
  <si>
    <t>UED.ktoe.EU27.TEL.TEL.LOW_ENTH.HP.AMBIENT</t>
  </si>
  <si>
    <t>UED.ktoe.EU27.TEL.TEL.LOW_ENTH.THERM.ELEC</t>
  </si>
  <si>
    <t>UED.ktoe.EU27.TEL.TEL.PRETREAT.TOTAL.TOTAL</t>
  </si>
  <si>
    <t>UED.ktoe.EU27.TEL.TEL.PRETREAT.STEAM.SOLIDS</t>
  </si>
  <si>
    <t>UED.ktoe.EU27.TEL.TEL.PRETREAT.STEAM.RFG</t>
  </si>
  <si>
    <t>UED.ktoe.EU27.TEL.TEL.PRETREAT.STEAM.LPG</t>
  </si>
  <si>
    <t>UED.ktoe.EU27.TEL.TEL.PRETREAT.STEAM.DIESEL_LIQBIO</t>
  </si>
  <si>
    <t>UED.ktoe.EU27.TEL.TEL.PRETREAT.STEAM.RFO</t>
  </si>
  <si>
    <t>UED.ktoe.EU27.TEL.TEL.PRETREAT.STEAM.OTHER</t>
  </si>
  <si>
    <t>UED.ktoe.EU27.TEL.TEL.PRETREAT.STEAM.NG_BIOGAS</t>
  </si>
  <si>
    <t>UED.ktoe.EU27.TEL.TEL.PRETREAT.STEAM.DERIVED</t>
  </si>
  <si>
    <t>UED.ktoe.EU27.TEL.TEL.PRETREAT.STEAM.BIOMASS_WASTE</t>
  </si>
  <si>
    <t>UED.ktoe.EU27.TEL.TEL.PRETREAT.STEAM.STEAM_DISTR</t>
  </si>
  <si>
    <t>UED.ktoe.EU27.TEL.TEL.PROCESSING.TOTAL.TOTAL</t>
  </si>
  <si>
    <t>UED.ktoe.EU27.TEL.TEL.PROCESSING.STEAM.SOLIDS</t>
  </si>
  <si>
    <t>UED.ktoe.EU27.TEL.TEL.PROCESSING.STEAM.RFG</t>
  </si>
  <si>
    <t>UED.ktoe.EU27.TEL.TEL.PROCESSING.STEAM.LPG</t>
  </si>
  <si>
    <t>UED.ktoe.EU27.TEL.TEL.PROCESSING.STEAM.DIESEL_LIQBIO</t>
  </si>
  <si>
    <t>UED.ktoe.EU27.TEL.TEL.PROCESSING.STEAM.RFO</t>
  </si>
  <si>
    <t>UED.ktoe.EU27.TEL.TEL.PROCESSING.STEAM.OTHER</t>
  </si>
  <si>
    <t>UED.ktoe.EU27.TEL.TEL.PROCESSING.STEAM.NG_BIOGAS</t>
  </si>
  <si>
    <t>UED.ktoe.EU27.TEL.TEL.PROCESSING.STEAM.DERIVED</t>
  </si>
  <si>
    <t>UED.ktoe.EU27.TEL.TEL.PROCESSING.STEAM.BIOMASS_WASTE</t>
  </si>
  <si>
    <t>UED.ktoe.EU27.TEL.TEL.PROCESSING.STEAM.STEAM_DISTR</t>
  </si>
  <si>
    <t>UED.ktoe.EU27.TEL.TEL.GENERIC.MECH.ELEC</t>
  </si>
  <si>
    <t>UED.ktoe.EU27.TEL.TEL.DRYING.TOTAL.TOTAL</t>
  </si>
  <si>
    <t>UED.ktoe.EU27.TEL.TEL.DRYING.THERM.SOLIDS</t>
  </si>
  <si>
    <t>UED.ktoe.EU27.TEL.TEL.DRYING.THERM.LPG</t>
  </si>
  <si>
    <t>UED.ktoe.EU27.TEL.TEL.DRYING.THERM.DIESEL_LIQBIO</t>
  </si>
  <si>
    <t>UED.ktoe.EU27.TEL.TEL.DRYING.THERM.RFO</t>
  </si>
  <si>
    <t>UED.ktoe.EU27.TEL.TEL.DRYING.THERM.NG_BIOGAS</t>
  </si>
  <si>
    <t>UED.ktoe.EU27.TEL.TEL.DRYING_STEAM.TOTAL.TOTAL</t>
  </si>
  <si>
    <t>UED.ktoe.EU27.TEL.TEL.DRYING_STEAM.STEAM.SOLIDS</t>
  </si>
  <si>
    <t>UED.ktoe.EU27.TEL.TEL.DRYING_STEAM.STEAM.RFG</t>
  </si>
  <si>
    <t>UED.ktoe.EU27.TEL.TEL.DRYING_STEAM.STEAM.LPG</t>
  </si>
  <si>
    <t>UED.ktoe.EU27.TEL.TEL.DRYING_STEAM.STEAM.DIESEL_LIQBIO</t>
  </si>
  <si>
    <t>UED.ktoe.EU27.TEL.TEL.DRYING_STEAM.STEAM.RFO</t>
  </si>
  <si>
    <t>UED.ktoe.EU27.TEL.TEL.DRYING_STEAM.STEAM.OTHER</t>
  </si>
  <si>
    <t>UED.ktoe.EU27.TEL.TEL.DRYING_STEAM.STEAM.NG_BIOGAS</t>
  </si>
  <si>
    <t>UED.ktoe.EU27.TEL.TEL.DRYING_STEAM.STEAM.DERIVED</t>
  </si>
  <si>
    <t>UED.ktoe.EU27.TEL.TEL.DRYING_STEAM.STEAM.BIOMASS_WASTE</t>
  </si>
  <si>
    <t>UED.ktoe.EU27.TEL.TEL.DRYING_STEAM.STEAM.STEAM_DISTR</t>
  </si>
  <si>
    <t>UED.ktoe.EU27.TEL.TEL.DRYING_ELEC.ELEC.ELEC</t>
  </si>
  <si>
    <t>UED.ktoe.EU27.TEL.TEL.DRYING_MICROW.MICROW.ELEC</t>
  </si>
  <si>
    <t>UED.ktoe.EU27.TEL.TEL.FINISHING.THERM.ELEC</t>
  </si>
  <si>
    <t>FUEL_EMI.ktCO2.EU27.TEL.TEL.TOTAL.TOTAL.TOTAL</t>
  </si>
  <si>
    <t>FUEL_EMI.ktCO2.EU27.TEL.TEL.LIGHT.GENERIC.ELEC</t>
  </si>
  <si>
    <t>FUEL_EMI.ktCO2.EU27.TEL.TEL.AIRCOMP.GENERIC.ELEC</t>
  </si>
  <si>
    <t>FUEL_EMI.ktCO2.EU27.TEL.TEL.MOTOR.GENERIC.ELEC</t>
  </si>
  <si>
    <t>FUEL_EMI.ktCO2.EU27.TEL.TEL.FANS.GENERIC.ELEC</t>
  </si>
  <si>
    <t>FUEL_EMI.ktCO2.EU27.TEL.TEL.LOW_ENTH.TOTAL.TOTAL</t>
  </si>
  <si>
    <t>FUEL_EMI.ktCO2.EU27.TEL.TEL.LOW_ENTH.THERM.DIESEL_LIQBIO</t>
  </si>
  <si>
    <t>FUEL_EMI.ktCO2.EU27.TEL.TEL.LOW_ENTH.THERM.NG_BIOGAS</t>
  </si>
  <si>
    <t>FUEL_EMI.ktCO2.EU27.TEL.TEL.LOW_ENTH.THERM.SOLAR_GEO</t>
  </si>
  <si>
    <t>FUEL_EMI.ktCO2.EU27.TEL.TEL.LOW_ENTH.HP.AMBIENT</t>
  </si>
  <si>
    <t>FUEL_EMI.ktCO2.EU27.TEL.TEL.LOW_ENTH.THERM.ELEC</t>
  </si>
  <si>
    <t>FUEL_EMI.ktCO2.EU27.TEL.TEL.PRETREAT.TOTAL.TOTAL</t>
  </si>
  <si>
    <t>FUEL_EMI.ktCO2.EU27.TEL.TEL.PRETREAT.STEAM.SOLIDS</t>
  </si>
  <si>
    <t>FUEL_EMI.ktCO2.EU27.TEL.TEL.PRETREAT.STEAM.RFG</t>
  </si>
  <si>
    <t>FUEL_EMI.ktCO2.EU27.TEL.TEL.PRETREAT.STEAM.LPG</t>
  </si>
  <si>
    <t>FUEL_EMI.ktCO2.EU27.TEL.TEL.PRETREAT.STEAM.DIESEL_LIQBIO</t>
  </si>
  <si>
    <t>FUEL_EMI.ktCO2.EU27.TEL.TEL.PRETREAT.STEAM.RFO</t>
  </si>
  <si>
    <t>FUEL_EMI.ktCO2.EU27.TEL.TEL.PRETREAT.STEAM.OTHER</t>
  </si>
  <si>
    <t>FUEL_EMI.ktCO2.EU27.TEL.TEL.PRETREAT.STEAM.NG_BIOGAS</t>
  </si>
  <si>
    <t>FUEL_EMI.ktCO2.EU27.TEL.TEL.PRETREAT.STEAM.DERIVED</t>
  </si>
  <si>
    <t>FUEL_EMI.ktCO2.EU27.TEL.TEL.PRETREAT.STEAM.BIOMASS_WASTE</t>
  </si>
  <si>
    <t>FUEL_EMI.ktCO2.EU27.TEL.TEL.PRETREAT.STEAM.STEAM_DISTR</t>
  </si>
  <si>
    <t>FUEL_EMI.ktCO2.EU27.TEL.TEL.PROCESSING.TOTAL.TOTAL</t>
  </si>
  <si>
    <t>FUEL_EMI.ktCO2.EU27.TEL.TEL.PROCESSING.STEAM.SOLIDS</t>
  </si>
  <si>
    <t>FUEL_EMI.ktCO2.EU27.TEL.TEL.PROCESSING.STEAM.RFG</t>
  </si>
  <si>
    <t>FUEL_EMI.ktCO2.EU27.TEL.TEL.PROCESSING.STEAM.LPG</t>
  </si>
  <si>
    <t>FUEL_EMI.ktCO2.EU27.TEL.TEL.PROCESSING.STEAM.DIESEL_LIQBIO</t>
  </si>
  <si>
    <t>FUEL_EMI.ktCO2.EU27.TEL.TEL.PROCESSING.STEAM.RFO</t>
  </si>
  <si>
    <t>FUEL_EMI.ktCO2.EU27.TEL.TEL.PROCESSING.STEAM.OTHER</t>
  </si>
  <si>
    <t>FUEL_EMI.ktCO2.EU27.TEL.TEL.PROCESSING.STEAM.NG_BIOGAS</t>
  </si>
  <si>
    <t>FUEL_EMI.ktCO2.EU27.TEL.TEL.PROCESSING.STEAM.DERIVED</t>
  </si>
  <si>
    <t>FUEL_EMI.ktCO2.EU27.TEL.TEL.PROCESSING.STEAM.BIOMASS_WASTE</t>
  </si>
  <si>
    <t>FUEL_EMI.ktCO2.EU27.TEL.TEL.PROCESSING.STEAM.STEAM_DISTR</t>
  </si>
  <si>
    <t>FUEL_EMI.ktCO2.EU27.TEL.TEL.GENERIC.MECH.ELEC</t>
  </si>
  <si>
    <t>FUEL_EMI.ktCO2.EU27.TEL.TEL.DRYING.TOTAL.TOTAL</t>
  </si>
  <si>
    <t>FUEL_EMI.ktCO2.EU27.TEL.TEL.DRYING.THERM.SOLIDS</t>
  </si>
  <si>
    <t>FUEL_EMI.ktCO2.EU27.TEL.TEL.DRYING.THERM.LPG</t>
  </si>
  <si>
    <t>FUEL_EMI.ktCO2.EU27.TEL.TEL.DRYING.THERM.DIESEL_LIQBIO</t>
  </si>
  <si>
    <t>FUEL_EMI.ktCO2.EU27.TEL.TEL.DRYING.THERM.RFO</t>
  </si>
  <si>
    <t>FUEL_EMI.ktCO2.EU27.TEL.TEL.DRYING.THERM.NG_BIOGAS</t>
  </si>
  <si>
    <t>FUEL_EMI.ktCO2.EU27.TEL.TEL.DRYING_STEAM.TOTAL.TOTAL</t>
  </si>
  <si>
    <t>FUEL_EMI.ktCO2.EU27.TEL.TEL.DRYING_STEAM.STEAM.SOLIDS</t>
  </si>
  <si>
    <t>FUEL_EMI.ktCO2.EU27.TEL.TEL.DRYING_STEAM.STEAM.RFG</t>
  </si>
  <si>
    <t>FUEL_EMI.ktCO2.EU27.TEL.TEL.DRYING_STEAM.STEAM.LPG</t>
  </si>
  <si>
    <t>FUEL_EMI.ktCO2.EU27.TEL.TEL.DRYING_STEAM.STEAM.DIESEL_LIQBIO</t>
  </si>
  <si>
    <t>FUEL_EMI.ktCO2.EU27.TEL.TEL.DRYING_STEAM.STEAM.RFO</t>
  </si>
  <si>
    <t>FUEL_EMI.ktCO2.EU27.TEL.TEL.DRYING_STEAM.STEAM.OTHER</t>
  </si>
  <si>
    <t>FUEL_EMI.ktCO2.EU27.TEL.TEL.DRYING_STEAM.STEAM.NG_BIOGAS</t>
  </si>
  <si>
    <t>FUEL_EMI.ktCO2.EU27.TEL.TEL.DRYING_STEAM.STEAM.DERIVED</t>
  </si>
  <si>
    <t>FUEL_EMI.ktCO2.EU27.TEL.TEL.DRYING_STEAM.STEAM.BIOMASS_WASTE</t>
  </si>
  <si>
    <t>FUEL_EMI.ktCO2.EU27.TEL.TEL.DRYING_STEAM.STEAM.STEAM_DISTR</t>
  </si>
  <si>
    <t>FUEL_EMI.ktCO2.EU27.TEL.TEL.DRYING_ELEC.ELEC.ELEC</t>
  </si>
  <si>
    <t>FUEL_EMI.ktCO2.EU27.TEL.TEL.DRYING_MICROW.MICROW.ELEC</t>
  </si>
  <si>
    <t>FUEL_EMI.ktCO2.EU27.TEL.TEL.FINISHING.THERM.ELEC</t>
  </si>
  <si>
    <t>VA.Meuro2023.EU27.WWP.WWP</t>
  </si>
  <si>
    <t>OUTPUT.index.EU27.WWP.WWP</t>
  </si>
  <si>
    <t>CAP.index.EU27.WWP.WWP</t>
  </si>
  <si>
    <t>NEWCAP.index.EU27.WWP.WWP</t>
  </si>
  <si>
    <t>FEC.ktoe.EU27.WWP.WWP.TOTAL.TOTAL.TOTAL</t>
  </si>
  <si>
    <t>FEC.ktoe.EU27.WWP.WWP.TOTAL.TOTAL.SOLIDS</t>
  </si>
  <si>
    <t>FEC.ktoe.EU27.WWP.WWP.TOTAL.TOTAL.RFG</t>
  </si>
  <si>
    <t>FEC.ktoe.EU27.WWP.WWP.TOTAL.TOTAL.LPG</t>
  </si>
  <si>
    <t>FEC.ktoe.EU27.WWP.WWP.TOTAL.TOTAL.DIESEL</t>
  </si>
  <si>
    <t>FEC.ktoe.EU27.WWP.WWP.TOTAL.TOTAL.RFO</t>
  </si>
  <si>
    <t>FEC.ktoe.EU27.WWP.WWP.TOTAL.TOTAL.OTHER</t>
  </si>
  <si>
    <t>FEC.ktoe.EU27.WWP.WWP.TOTAL.TOTAL.NG</t>
  </si>
  <si>
    <t>FEC.ktoe.EU27.WWP.WWP.TOTAL.TOTAL.DERIVED</t>
  </si>
  <si>
    <t>FEC.ktoe.EU27.WWP.WWP.TOTAL.TOTAL.BIOMASS_WASTE</t>
  </si>
  <si>
    <t>FEC.ktoe.EU27.WWP.WWP.TOTAL.TOTAL.BIOGAS</t>
  </si>
  <si>
    <t>FEC.ktoe.EU27.WWP.WWP.TOTAL.TOTAL.LIQBIO</t>
  </si>
  <si>
    <t>FEC.ktoe.EU27.WWP.WWP.TOTAL.TOTAL.SOLAR</t>
  </si>
  <si>
    <t>FEC.ktoe.EU27.WWP.WWP.TOTAL.TOTAL.GEO</t>
  </si>
  <si>
    <t>FEC.ktoe.EU27.WWP.WWP.TOTAL.TOTAL.AMBIENT</t>
  </si>
  <si>
    <t>FEC.ktoe.EU27.WWP.WWP.TOTAL.TOTAL.STEAM_DISTR</t>
  </si>
  <si>
    <t>FEC.ktoe.EU27.WWP.WWP.TOTAL.TOTAL.ELEC</t>
  </si>
  <si>
    <t>FEC.ktoe.EU27.WWP.WWP.LIGHT.GENERIC.ELEC</t>
  </si>
  <si>
    <t>FEC.ktoe.EU27.WWP.WWP.AIRCOMP.GENERIC.ELEC</t>
  </si>
  <si>
    <t>FEC.ktoe.EU27.WWP.WWP.MOTOR.GENERIC.ELEC</t>
  </si>
  <si>
    <t>FEC.ktoe.EU27.WWP.WWP.FANS.GENERIC.ELEC</t>
  </si>
  <si>
    <t>FEC.ktoe.EU27.WWP.WWP.LOW_ENTH.TOTAL.TOTAL</t>
  </si>
  <si>
    <t>FEC.ktoe.EU27.WWP.WWP.LOW_ENTH.THERM.DIESEL_LIQBIO</t>
  </si>
  <si>
    <t>FEC.ktoe.EU27.WWP.WWP.LOW_ENTH.THERM.NG_BIOGAS</t>
  </si>
  <si>
    <t>FEC.ktoe.EU27.WWP.WWP.LOW_ENTH.THERM.SOLAR_GEO</t>
  </si>
  <si>
    <t>FEC.ktoe.EU27.WWP.WWP.LOW_ENTH.HP.AMBIENT</t>
  </si>
  <si>
    <t>FEC.ktoe.EU27.WWP.WWP.LOW_ENTH.THERM.ELEC</t>
  </si>
  <si>
    <t>Wood: Specific processes with steam</t>
  </si>
  <si>
    <t>FEC.ktoe.EU27.WWP.WWP.PROCESSING.TOTAL.TOTAL</t>
  </si>
  <si>
    <t>FEC.ktoe.EU27.WWP.WWP.PROCESSING.STEAM.SOLIDS</t>
  </si>
  <si>
    <t>FEC.ktoe.EU27.WWP.WWP.PROCESSING.STEAM.RFG</t>
  </si>
  <si>
    <t>FEC.ktoe.EU27.WWP.WWP.PROCESSING.STEAM.LPG</t>
  </si>
  <si>
    <t>FEC.ktoe.EU27.WWP.WWP.PROCESSING.STEAM.DIESEL_LIQBIO</t>
  </si>
  <si>
    <t>FEC.ktoe.EU27.WWP.WWP.PROCESSING.STEAM.RFO</t>
  </si>
  <si>
    <t>FEC.ktoe.EU27.WWP.WWP.PROCESSING.STEAM.OTHER</t>
  </si>
  <si>
    <t>FEC.ktoe.EU27.WWP.WWP.PROCESSING.STEAM.NG_BIOGAS</t>
  </si>
  <si>
    <t>FEC.ktoe.EU27.WWP.WWP.PROCESSING.STEAM.DERIVED</t>
  </si>
  <si>
    <t>FEC.ktoe.EU27.WWP.WWP.PROCESSING.STEAM.BIOMASS_WASTE</t>
  </si>
  <si>
    <t>FEC.ktoe.EU27.WWP.WWP.PROCESSING.STEAM.STEAM_DISTR</t>
  </si>
  <si>
    <t>Wood: Electric mechanical processes</t>
  </si>
  <si>
    <t>FEC.ktoe.EU27.WWP.WWP.GENERIC.MECH.ELEC</t>
  </si>
  <si>
    <t>Wood: Drying</t>
  </si>
  <si>
    <t>Wood: Thermal drying</t>
  </si>
  <si>
    <t>FEC.ktoe.EU27.WWP.WWP.DRYING.TOTAL.TOTAL</t>
  </si>
  <si>
    <t>FEC.ktoe.EU27.WWP.WWP.DRYING.THERM.SOLIDS</t>
  </si>
  <si>
    <t>FEC.ktoe.EU27.WWP.WWP.DRYING.THERM.LPG</t>
  </si>
  <si>
    <t>FEC.ktoe.EU27.WWP.WWP.DRYING.THERM.DIESEL_LIQBIO</t>
  </si>
  <si>
    <t>FEC.ktoe.EU27.WWP.WWP.DRYING.THERM.RFO</t>
  </si>
  <si>
    <t>FEC.ktoe.EU27.WWP.WWP.DRYING.THERM.NG_BIOGAS</t>
  </si>
  <si>
    <t>Wood: Steam drying</t>
  </si>
  <si>
    <t>FEC.ktoe.EU27.WWP.WWP.DRYING_STEAM.TOTAL.TOTAL</t>
  </si>
  <si>
    <t>FEC.ktoe.EU27.WWP.WWP.DRYING_STEAM.STEAM.SOLIDS</t>
  </si>
  <si>
    <t>FEC.ktoe.EU27.WWP.WWP.DRYING_STEAM.STEAM.RFG</t>
  </si>
  <si>
    <t>FEC.ktoe.EU27.WWP.WWP.DRYING_STEAM.STEAM.LPG</t>
  </si>
  <si>
    <t>FEC.ktoe.EU27.WWP.WWP.DRYING_STEAM.STEAM.DIESEL_LIQBIO</t>
  </si>
  <si>
    <t>FEC.ktoe.EU27.WWP.WWP.DRYING_STEAM.STEAM.RFO</t>
  </si>
  <si>
    <t>FEC.ktoe.EU27.WWP.WWP.DRYING_STEAM.STEAM.OTHER</t>
  </si>
  <si>
    <t>FEC.ktoe.EU27.WWP.WWP.DRYING_STEAM.STEAM.NG_BIOGAS</t>
  </si>
  <si>
    <t>FEC.ktoe.EU27.WWP.WWP.DRYING_STEAM.STEAM.DERIVED</t>
  </si>
  <si>
    <t>FEC.ktoe.EU27.WWP.WWP.DRYING_STEAM.STEAM.BIOMASS_WASTE</t>
  </si>
  <si>
    <t>FEC.ktoe.EU27.WWP.WWP.DRYING_STEAM.STEAM.STEAM_DISTR</t>
  </si>
  <si>
    <t>Wood: Electric drying</t>
  </si>
  <si>
    <t>FEC.ktoe.EU27.WWP.WWP.DRYING_ELEC.ELEC.ELEC</t>
  </si>
  <si>
    <t>Wood: Microwave drying</t>
  </si>
  <si>
    <t>FEC.ktoe.EU27.WWP.WWP.DRYING_MICROW.MICROW.ELEC</t>
  </si>
  <si>
    <t>Wood: Finishing Electric</t>
  </si>
  <si>
    <t>FEC.ktoe.EU27.WWP.WWP.FINISHING.ELEC.ELEC</t>
  </si>
  <si>
    <t>UED.ktoe.EU27.WWP.WWP.TOTAL.TOTAL.TOTAL</t>
  </si>
  <si>
    <t>UED.ktoe.EU27.WWP.WWP.LIGHT.GENERIC.ELEC</t>
  </si>
  <si>
    <t>UED.ktoe.EU27.WWP.WWP.AIRCOMP.GENERIC.ELEC</t>
  </si>
  <si>
    <t>UED.ktoe.EU27.WWP.WWP.MOTOR.GENERIC.ELEC</t>
  </si>
  <si>
    <t>UED.ktoe.EU27.WWP.WWP.FANS.GENERIC.ELEC</t>
  </si>
  <si>
    <t>UED.ktoe.EU27.WWP.WWP.LOW_ENTH.TOTAL.TOTAL</t>
  </si>
  <si>
    <t>UED.ktoe.EU27.WWP.WWP.LOW_ENTH.THERM.DIESEL_LIQBIO</t>
  </si>
  <si>
    <t>UED.ktoe.EU27.WWP.WWP.LOW_ENTH.THERM.NG_BIOGAS</t>
  </si>
  <si>
    <t>UED.ktoe.EU27.WWP.WWP.LOW_ENTH.THERM.SOLAR_GEO</t>
  </si>
  <si>
    <t>UED.ktoe.EU27.WWP.WWP.LOW_ENTH.HP.AMBIENT</t>
  </si>
  <si>
    <t>UED.ktoe.EU27.WWP.WWP.LOW_ENTH.THERM.ELEC</t>
  </si>
  <si>
    <t>UED.ktoe.EU27.WWP.WWP.PROCESSING.TOTAL.TOTAL</t>
  </si>
  <si>
    <t>UED.ktoe.EU27.WWP.WWP.PROCESSING.STEAM.SOLIDS</t>
  </si>
  <si>
    <t>UED.ktoe.EU27.WWP.WWP.PROCESSING.STEAM.RFG</t>
  </si>
  <si>
    <t>UED.ktoe.EU27.WWP.WWP.PROCESSING.STEAM.LPG</t>
  </si>
  <si>
    <t>UED.ktoe.EU27.WWP.WWP.PROCESSING.STEAM.DIESEL_LIQBIO</t>
  </si>
  <si>
    <t>UED.ktoe.EU27.WWP.WWP.PROCESSING.STEAM.RFO</t>
  </si>
  <si>
    <t>UED.ktoe.EU27.WWP.WWP.PROCESSING.STEAM.OTHER</t>
  </si>
  <si>
    <t>UED.ktoe.EU27.WWP.WWP.PROCESSING.STEAM.NG_BIOGAS</t>
  </si>
  <si>
    <t>UED.ktoe.EU27.WWP.WWP.PROCESSING.STEAM.DERIVED</t>
  </si>
  <si>
    <t>UED.ktoe.EU27.WWP.WWP.PROCESSING.STEAM.BIOMASS_WASTE</t>
  </si>
  <si>
    <t>UED.ktoe.EU27.WWP.WWP.PROCESSING.STEAM.STEAM_DISTR</t>
  </si>
  <si>
    <t>UED.ktoe.EU27.WWP.WWP.GENERIC.MECH.ELEC</t>
  </si>
  <si>
    <t>UED.ktoe.EU27.WWP.WWP.DRYING.TOTAL.TOTAL</t>
  </si>
  <si>
    <t>UED.ktoe.EU27.WWP.WWP.DRYING.THERM.SOLIDS</t>
  </si>
  <si>
    <t>UED.ktoe.EU27.WWP.WWP.DRYING.THERM.LPG</t>
  </si>
  <si>
    <t>UED.ktoe.EU27.WWP.WWP.DRYING.THERM.DIESEL_LIQBIO</t>
  </si>
  <si>
    <t>UED.ktoe.EU27.WWP.WWP.DRYING.THERM.RFO</t>
  </si>
  <si>
    <t>UED.ktoe.EU27.WWP.WWP.DRYING.THERM.NG_BIOGAS</t>
  </si>
  <si>
    <t>UED.ktoe.EU27.WWP.WWP.DRYING_STEAM.TOTAL.TOTAL</t>
  </si>
  <si>
    <t>UED.ktoe.EU27.WWP.WWP.DRYING_STEAM.STEAM.SOLIDS</t>
  </si>
  <si>
    <t>UED.ktoe.EU27.WWP.WWP.DRYING_STEAM.STEAM.RFG</t>
  </si>
  <si>
    <t>UED.ktoe.EU27.WWP.WWP.DRYING_STEAM.STEAM.LPG</t>
  </si>
  <si>
    <t>UED.ktoe.EU27.WWP.WWP.DRYING_STEAM.STEAM.DIESEL_LIQBIO</t>
  </si>
  <si>
    <t>UED.ktoe.EU27.WWP.WWP.DRYING_STEAM.STEAM.RFO</t>
  </si>
  <si>
    <t>UED.ktoe.EU27.WWP.WWP.DRYING_STEAM.STEAM.OTHER</t>
  </si>
  <si>
    <t>UED.ktoe.EU27.WWP.WWP.DRYING_STEAM.STEAM.NG_BIOGAS</t>
  </si>
  <si>
    <t>UED.ktoe.EU27.WWP.WWP.DRYING_STEAM.STEAM.DERIVED</t>
  </si>
  <si>
    <t>UED.ktoe.EU27.WWP.WWP.DRYING_STEAM.STEAM.BIOMASS_WASTE</t>
  </si>
  <si>
    <t>UED.ktoe.EU27.WWP.WWP.DRYING_STEAM.STEAM.STEAM_DISTR</t>
  </si>
  <si>
    <t>UED.ktoe.EU27.WWP.WWP.DRYING_ELEC.ELEC.ELEC</t>
  </si>
  <si>
    <t>UED.ktoe.EU27.WWP.WWP.DRYING_MICROW.MICROW.ELEC</t>
  </si>
  <si>
    <t>UED.ktoe.EU27.WWP.WWP.FINISHING.ELEC.ELEC</t>
  </si>
  <si>
    <t>FUEL_EMI.ktCO2.EU27.WWP.WWP.TOTAL.TOTAL.TOTAL</t>
  </si>
  <si>
    <t>FUEL_EMI.ktCO2.EU27.WWP.WWP.LIGHT.GENERIC.ELEC</t>
  </si>
  <si>
    <t>FUEL_EMI.ktCO2.EU27.WWP.WWP.AIRCOMP.GENERIC.ELEC</t>
  </si>
  <si>
    <t>FUEL_EMI.ktCO2.EU27.WWP.WWP.MOTOR.GENERIC.ELEC</t>
  </si>
  <si>
    <t>FUEL_EMI.ktCO2.EU27.WWP.WWP.FANS.GENERIC.ELEC</t>
  </si>
  <si>
    <t>FUEL_EMI.ktCO2.EU27.WWP.WWP.LOW_ENTH.TOTAL.TOTAL</t>
  </si>
  <si>
    <t>FUEL_EMI.ktCO2.EU27.WWP.WWP.LOW_ENTH.THERM.DIESEL_LIQBIO</t>
  </si>
  <si>
    <t>FUEL_EMI.ktCO2.EU27.WWP.WWP.LOW_ENTH.THERM.NG_BIOGAS</t>
  </si>
  <si>
    <t>FUEL_EMI.ktCO2.EU27.WWP.WWP.LOW_ENTH.THERM.SOLAR_GEO</t>
  </si>
  <si>
    <t>FUEL_EMI.ktCO2.EU27.WWP.WWP.LOW_ENTH.HP.AMBIENT</t>
  </si>
  <si>
    <t>FUEL_EMI.ktCO2.EU27.WWP.WWP.LOW_ENTH.THERM.ELEC</t>
  </si>
  <si>
    <t>FUEL_EMI.ktCO2.EU27.WWP.WWP.PROCESSING.TOTAL.TOTAL</t>
  </si>
  <si>
    <t>FUEL_EMI.ktCO2.EU27.WWP.WWP.PROCESSING.STEAM.SOLIDS</t>
  </si>
  <si>
    <t>FUEL_EMI.ktCO2.EU27.WWP.WWP.PROCESSING.STEAM.RFG</t>
  </si>
  <si>
    <t>FUEL_EMI.ktCO2.EU27.WWP.WWP.PROCESSING.STEAM.LPG</t>
  </si>
  <si>
    <t>FUEL_EMI.ktCO2.EU27.WWP.WWP.PROCESSING.STEAM.DIESEL_LIQBIO</t>
  </si>
  <si>
    <t>FUEL_EMI.ktCO2.EU27.WWP.WWP.PROCESSING.STEAM.RFO</t>
  </si>
  <si>
    <t>FUEL_EMI.ktCO2.EU27.WWP.WWP.PROCESSING.STEAM.OTHER</t>
  </si>
  <si>
    <t>FUEL_EMI.ktCO2.EU27.WWP.WWP.PROCESSING.STEAM.NG_BIOGAS</t>
  </si>
  <si>
    <t>FUEL_EMI.ktCO2.EU27.WWP.WWP.PROCESSING.STEAM.DERIVED</t>
  </si>
  <si>
    <t>FUEL_EMI.ktCO2.EU27.WWP.WWP.PROCESSING.STEAM.BIOMASS_WASTE</t>
  </si>
  <si>
    <t>FUEL_EMI.ktCO2.EU27.WWP.WWP.PROCESSING.STEAM.STEAM_DISTR</t>
  </si>
  <si>
    <t>FUEL_EMI.ktCO2.EU27.WWP.WWP.GENERIC.MECH.ELEC</t>
  </si>
  <si>
    <t>FUEL_EMI.ktCO2.EU27.WWP.WWP.DRYING.TOTAL.TOTAL</t>
  </si>
  <si>
    <t>FUEL_EMI.ktCO2.EU27.WWP.WWP.DRYING.THERM.SOLIDS</t>
  </si>
  <si>
    <t>FUEL_EMI.ktCO2.EU27.WWP.WWP.DRYING.THERM.LPG</t>
  </si>
  <si>
    <t>FUEL_EMI.ktCO2.EU27.WWP.WWP.DRYING.THERM.DIESEL_LIQBIO</t>
  </si>
  <si>
    <t>FUEL_EMI.ktCO2.EU27.WWP.WWP.DRYING.THERM.RFO</t>
  </si>
  <si>
    <t>FUEL_EMI.ktCO2.EU27.WWP.WWP.DRYING.THERM.NG_BIOGAS</t>
  </si>
  <si>
    <t>FUEL_EMI.ktCO2.EU27.WWP.WWP.DRYING_STEAM.TOTAL.TOTAL</t>
  </si>
  <si>
    <t>FUEL_EMI.ktCO2.EU27.WWP.WWP.DRYING_STEAM.STEAM.SOLIDS</t>
  </si>
  <si>
    <t>FUEL_EMI.ktCO2.EU27.WWP.WWP.DRYING_STEAM.STEAM.RFG</t>
  </si>
  <si>
    <t>FUEL_EMI.ktCO2.EU27.WWP.WWP.DRYING_STEAM.STEAM.LPG</t>
  </si>
  <si>
    <t>FUEL_EMI.ktCO2.EU27.WWP.WWP.DRYING_STEAM.STEAM.DIESEL_LIQBIO</t>
  </si>
  <si>
    <t>FUEL_EMI.ktCO2.EU27.WWP.WWP.DRYING_STEAM.STEAM.RFO</t>
  </si>
  <si>
    <t>FUEL_EMI.ktCO2.EU27.WWP.WWP.DRYING_STEAM.STEAM.OTHER</t>
  </si>
  <si>
    <t>FUEL_EMI.ktCO2.EU27.WWP.WWP.DRYING_STEAM.STEAM.NG_BIOGAS</t>
  </si>
  <si>
    <t>FUEL_EMI.ktCO2.EU27.WWP.WWP.DRYING_STEAM.STEAM.DERIVED</t>
  </si>
  <si>
    <t>FUEL_EMI.ktCO2.EU27.WWP.WWP.DRYING_STEAM.STEAM.BIOMASS_WASTE</t>
  </si>
  <si>
    <t>FUEL_EMI.ktCO2.EU27.WWP.WWP.DRYING_STEAM.STEAM.STEAM_DISTR</t>
  </si>
  <si>
    <t>FUEL_EMI.ktCO2.EU27.WWP.WWP.DRYING_ELEC.ELEC.ELEC</t>
  </si>
  <si>
    <t>FUEL_EMI.ktCO2.EU27.WWP.WWP.DRYING_MICROW.MICROW.ELEC</t>
  </si>
  <si>
    <t>FUEL_EMI.ktCO2.EU27.WWP.WWP.FINISHING.ELEC.ELEC</t>
  </si>
  <si>
    <t>VA.Meuro2023.EU27.OIS.OIS</t>
  </si>
  <si>
    <t>OUTPUT.index.EU27.OIS.OIS</t>
  </si>
  <si>
    <t>CAP.index.EU27.OIS.OIS</t>
  </si>
  <si>
    <t>NEWCAP.index.EU27.OIS.OIS</t>
  </si>
  <si>
    <t>Energy consumption (ktoe)*</t>
  </si>
  <si>
    <t>FEC.ktoe.EU27.OIS.OIS.TOTAL.TOTAL.TOTAL</t>
  </si>
  <si>
    <t>FEC.ktoe.EU27.OIS.OIS.TOTAL.TOTAL.SOLIDS</t>
  </si>
  <si>
    <t>FEC.ktoe.EU27.OIS.OIS.TOTAL.TOTAL.RFG</t>
  </si>
  <si>
    <t>FEC.ktoe.EU27.OIS.OIS.TOTAL.TOTAL.LPG</t>
  </si>
  <si>
    <t>FEC.ktoe.EU27.OIS.OIS.TOTAL.TOTAL.DIESEL</t>
  </si>
  <si>
    <t>FEC.ktoe.EU27.OIS.OIS.TOTAL.TOTAL.RFO</t>
  </si>
  <si>
    <t>FEC.ktoe.EU27.OIS.OIS.TOTAL.TOTAL.OTHER</t>
  </si>
  <si>
    <t>FEC.ktoe.EU27.OIS.OIS.TOTAL.TOTAL.NG</t>
  </si>
  <si>
    <t>FEC.ktoe.EU27.OIS.OIS.TOTAL.TOTAL.DERIVED</t>
  </si>
  <si>
    <t>FEC.ktoe.EU27.OIS.OIS.TOTAL.TOTAL.BIOMASS_WASTE</t>
  </si>
  <si>
    <t>FEC.ktoe.EU27.OIS.OIS.TOTAL.TOTAL.BIOGAS</t>
  </si>
  <si>
    <t>FEC.ktoe.EU27.OIS.OIS.TOTAL.TOTAL.LIQBIO</t>
  </si>
  <si>
    <t>FEC.ktoe.EU27.OIS.OIS.TOTAL.TOTAL.SOLAR</t>
  </si>
  <si>
    <t>FEC.ktoe.EU27.OIS.OIS.TOTAL.TOTAL.GEO</t>
  </si>
  <si>
    <t>FEC.ktoe.EU27.OIS.OIS.TOTAL.TOTAL.AMBIENT</t>
  </si>
  <si>
    <t>FEC.ktoe.EU27.OIS.OIS.TOTAL.TOTAL.STEAM_DISTR</t>
  </si>
  <si>
    <t>FEC.ktoe.EU27.OIS.OIS.TOTAL.TOTAL.ELEC</t>
  </si>
  <si>
    <t>*Energy consumption includes consumption in Mining and Quarrying and Construction sectors</t>
  </si>
  <si>
    <t>FEC.ktoe.EU27.OIS.OIS.LIGHT.GENERIC.ELEC</t>
  </si>
  <si>
    <t>FEC.ktoe.EU27.OIS.OIS.AIRCOMP.GENERIC.ELEC</t>
  </si>
  <si>
    <t>FEC.ktoe.EU27.OIS.OIS.MOTOR.GENERIC.ELEC</t>
  </si>
  <si>
    <t>FEC.ktoe.EU27.OIS.OIS.FANS.GENERIC.ELEC</t>
  </si>
  <si>
    <t>FEC.ktoe.EU27.OIS.OIS.LOW_ENTH.TOTAL.TOTAL</t>
  </si>
  <si>
    <t>FEC.ktoe.EU27.OIS.OIS.LOW_ENTH.THERM.DIESEL_LIQBIO</t>
  </si>
  <si>
    <t>FEC.ktoe.EU27.OIS.OIS.LOW_ENTH.THERM.NG_BIOGAS</t>
  </si>
  <si>
    <t>FEC.ktoe.EU27.OIS.OIS.LOW_ENTH.THERM.SOLAR_GEO</t>
  </si>
  <si>
    <t>FEC.ktoe.EU27.OIS.OIS.LOW_ENTH.HP.AMBIENT</t>
  </si>
  <si>
    <t>FEC.ktoe.EU27.OIS.OIS.LOW_ENTH.THERM.ELEC</t>
  </si>
  <si>
    <t>Other Industrial sectors: Steam processing</t>
  </si>
  <si>
    <t>FEC.ktoe.EU27.OIS.OIS.PROCESSING.TOTAL.TOTAL</t>
  </si>
  <si>
    <t>FEC.ktoe.EU27.OIS.OIS.PROCESSING.STEAM.SOLIDS</t>
  </si>
  <si>
    <t>FEC.ktoe.EU27.OIS.OIS.PROCESSING.STEAM.RFG</t>
  </si>
  <si>
    <t>FEC.ktoe.EU27.OIS.OIS.PROCESSING.STEAM.LPG</t>
  </si>
  <si>
    <t>FEC.ktoe.EU27.OIS.OIS.PROCESSING.STEAM.DIESEL_LIQBIO</t>
  </si>
  <si>
    <t>FEC.ktoe.EU27.OIS.OIS.PROCESSING.STEAM.RFO</t>
  </si>
  <si>
    <t>FEC.ktoe.EU27.OIS.OIS.PROCESSING.STEAM.OTHER</t>
  </si>
  <si>
    <t>FEC.ktoe.EU27.OIS.OIS.PROCESSING.STEAM.NG_BIOGAS</t>
  </si>
  <si>
    <t>FEC.ktoe.EU27.OIS.OIS.PROCESSING.STEAM.DERIVED</t>
  </si>
  <si>
    <t>FEC.ktoe.EU27.OIS.OIS.PROCESSING.STEAM.BIOMASS_WASTE</t>
  </si>
  <si>
    <t>FEC.ktoe.EU27.OIS.OIS.PROCESSING.STEAM.STEAM_DISTR</t>
  </si>
  <si>
    <t>Other Industrial sectors: Process heating</t>
  </si>
  <si>
    <t>Other Industrial sectors: Thermal processing</t>
  </si>
  <si>
    <t>FEC.ktoe.EU27.OIS.OIS.PROC_HEAT.TOTAL.TOTAL</t>
  </si>
  <si>
    <t>FEC.ktoe.EU27.OIS.OIS.PROC_HEAT.THERM.SOLIDS</t>
  </si>
  <si>
    <t>FEC.ktoe.EU27.OIS.OIS.PROC_HEAT.THERM.LPG</t>
  </si>
  <si>
    <t>FEC.ktoe.EU27.OIS.OIS.PROC_HEAT.THERM.DIESEL_LIQBIO</t>
  </si>
  <si>
    <t>FEC.ktoe.EU27.OIS.OIS.PROC_HEAT.THERM.RFO</t>
  </si>
  <si>
    <t>FEC.ktoe.EU27.OIS.OIS.PROC_HEAT.THERM.NG_BIOGAS</t>
  </si>
  <si>
    <t>Other Industrial sectors: Electric processing</t>
  </si>
  <si>
    <t>FEC.ktoe.EU27.OIS.OIS.PROC_HEAT_ELEC.ELEC.ELEC</t>
  </si>
  <si>
    <t>Other Industrial sectors: Drying</t>
  </si>
  <si>
    <t>Other Industries: Thermal drying</t>
  </si>
  <si>
    <t>FEC.ktoe.EU27.OIS.OIS.DRYING.TOTAL.TOTAL</t>
  </si>
  <si>
    <t>FEC.ktoe.EU27.OIS.OIS.DRYING.THERM.SOLIDS</t>
  </si>
  <si>
    <t>FEC.ktoe.EU27.OIS.OIS.DRYING.THERM.LPG</t>
  </si>
  <si>
    <t>FEC.ktoe.EU27.OIS.OIS.DRYING.THERM.DIESEL_LIQBIO</t>
  </si>
  <si>
    <t>FEC.ktoe.EU27.OIS.OIS.DRYING.THERM.RFO</t>
  </si>
  <si>
    <t>FEC.ktoe.EU27.OIS.OIS.DRYING.THERM.NG_BIOGAS</t>
  </si>
  <si>
    <t>Other Industries: Steam drying</t>
  </si>
  <si>
    <t>FEC.ktoe.EU27.OIS.OIS.DRYING_STEAM.TOTAL.TOTAL</t>
  </si>
  <si>
    <t>FEC.ktoe.EU27.OIS.OIS.DRYING_STEAM.STEAM.SOLIDS</t>
  </si>
  <si>
    <t>FEC.ktoe.EU27.OIS.OIS.DRYING_STEAM.STEAM.RFG</t>
  </si>
  <si>
    <t>FEC.ktoe.EU27.OIS.OIS.DRYING_STEAM.STEAM.LPG</t>
  </si>
  <si>
    <t>FEC.ktoe.EU27.OIS.OIS.DRYING_STEAM.STEAM.DIESEL_LIQBIO</t>
  </si>
  <si>
    <t>FEC.ktoe.EU27.OIS.OIS.DRYING_STEAM.STEAM.RFO</t>
  </si>
  <si>
    <t>FEC.ktoe.EU27.OIS.OIS.DRYING_STEAM.STEAM.OTHER</t>
  </si>
  <si>
    <t>FEC.ktoe.EU27.OIS.OIS.DRYING_STEAM.STEAM.NG_BIOGAS</t>
  </si>
  <si>
    <t>FEC.ktoe.EU27.OIS.OIS.DRYING_STEAM.STEAM.DERIVED</t>
  </si>
  <si>
    <t>FEC.ktoe.EU27.OIS.OIS.DRYING_STEAM.STEAM.BIOMASS_WASTE</t>
  </si>
  <si>
    <t>FEC.ktoe.EU27.OIS.OIS.DRYING_STEAM.STEAM.STEAM_DISTR</t>
  </si>
  <si>
    <t>Other Industries: Electric drying</t>
  </si>
  <si>
    <t>FEC.ktoe.EU27.OIS.OIS.DRYING_ELEC.ELEC.ELEC</t>
  </si>
  <si>
    <t>Other Industrial sectors: Process Cooling</t>
  </si>
  <si>
    <t>Other Industries: Thermal cooling</t>
  </si>
  <si>
    <t>FEC.ktoe.EU27.OIS.OIS.PROC_COOL_THERM.THERM.NG_BIOGAS</t>
  </si>
  <si>
    <t>Other Industries: Steam cooling</t>
  </si>
  <si>
    <t>FEC.ktoe.EU27.OIS.OIS.PROC_COOL_STEAM.TOTAL.TOTAL</t>
  </si>
  <si>
    <t>FEC.ktoe.EU27.OIS.OIS.PROC_COOL_STEAM.STEAM.SOLIDS</t>
  </si>
  <si>
    <t>FEC.ktoe.EU27.OIS.OIS.PROC_COOL_STEAM.STEAM.RFG</t>
  </si>
  <si>
    <t>FEC.ktoe.EU27.OIS.OIS.PROC_COOL_STEAM.STEAM.LPG</t>
  </si>
  <si>
    <t>FEC.ktoe.EU27.OIS.OIS.PROC_COOL_STEAM.STEAM.DIESEL_LIQBIO</t>
  </si>
  <si>
    <t>FEC.ktoe.EU27.OIS.OIS.PROC_COOL_STEAM.STEAM.RFO</t>
  </si>
  <si>
    <t>FEC.ktoe.EU27.OIS.OIS.PROC_COOL_STEAM.STEAM.OTHER</t>
  </si>
  <si>
    <t>FEC.ktoe.EU27.OIS.OIS.PROC_COOL_STEAM.STEAM.NG_BIOGAS</t>
  </si>
  <si>
    <t>FEC.ktoe.EU27.OIS.OIS.PROC_COOL_STEAM.STEAM.DERIVED</t>
  </si>
  <si>
    <t>FEC.ktoe.EU27.OIS.OIS.PROC_COOL_STEAM.STEAM.BIOMASS_WASTE</t>
  </si>
  <si>
    <t>FEC.ktoe.EU27.OIS.OIS.PROC_COOL_STEAM.STEAM.STEAM_DISTR</t>
  </si>
  <si>
    <t>Other Industries: Electric cooling</t>
  </si>
  <si>
    <t>FEC.ktoe.EU27.OIS.OIS.PROC_COOL_ELEC.ELEC.ELEC</t>
  </si>
  <si>
    <t>Other Industrial sectors: Diesel motors (incl. biofuels)</t>
  </si>
  <si>
    <t>FEC.ktoe.EU27.OIS.OIS.MOTOR.MECH.DIESEL_LIQBIO</t>
  </si>
  <si>
    <t>Other Industrial sectors: Electric machinery</t>
  </si>
  <si>
    <t>FEC.ktoe.EU27.OIS.OIS.GENERIC.MECH.ELEC</t>
  </si>
  <si>
    <t>Other Industrial sectors: Diesel motors</t>
  </si>
  <si>
    <t>UED.ktoe.EU27.OIS.OIS.TOTAL.TOTAL.TOTAL</t>
  </si>
  <si>
    <t>UED.ktoe.EU27.OIS.OIS.LIGHT.GENERIC.ELEC</t>
  </si>
  <si>
    <t>UED.ktoe.EU27.OIS.OIS.AIRCOMP.GENERIC.ELEC</t>
  </si>
  <si>
    <t>UED.ktoe.EU27.OIS.OIS.MOTOR.GENERIC.ELEC</t>
  </si>
  <si>
    <t>UED.ktoe.EU27.OIS.OIS.FANS.GENERIC.ELEC</t>
  </si>
  <si>
    <t>UED.ktoe.EU27.OIS.OIS.LOW_ENTH.TOTAL.TOTAL</t>
  </si>
  <si>
    <t>UED.ktoe.EU27.OIS.OIS.LOW_ENTH.THERM.DIESEL_LIQBIO</t>
  </si>
  <si>
    <t>UED.ktoe.EU27.OIS.OIS.LOW_ENTH.THERM.NG_BIOGAS</t>
  </si>
  <si>
    <t>UED.ktoe.EU27.OIS.OIS.LOW_ENTH.THERM.SOLAR_GEO</t>
  </si>
  <si>
    <t>UED.ktoe.EU27.OIS.OIS.LOW_ENTH.HP.AMBIENT</t>
  </si>
  <si>
    <t>UED.ktoe.EU27.OIS.OIS.LOW_ENTH.THERM.ELEC</t>
  </si>
  <si>
    <t>UED.ktoe.EU27.OIS.OIS.PROCESSING.TOTAL.TOTAL</t>
  </si>
  <si>
    <t>UED.ktoe.EU27.OIS.OIS.PROCESSING.STEAM.SOLIDS</t>
  </si>
  <si>
    <t>UED.ktoe.EU27.OIS.OIS.PROCESSING.STEAM.RFG</t>
  </si>
  <si>
    <t>UED.ktoe.EU27.OIS.OIS.PROCESSING.STEAM.LPG</t>
  </si>
  <si>
    <t>UED.ktoe.EU27.OIS.OIS.PROCESSING.STEAM.DIESEL_LIQBIO</t>
  </si>
  <si>
    <t>UED.ktoe.EU27.OIS.OIS.PROCESSING.STEAM.RFO</t>
  </si>
  <si>
    <t>UED.ktoe.EU27.OIS.OIS.PROCESSING.STEAM.OTHER</t>
  </si>
  <si>
    <t>UED.ktoe.EU27.OIS.OIS.PROCESSING.STEAM.NG_BIOGAS</t>
  </si>
  <si>
    <t>UED.ktoe.EU27.OIS.OIS.PROCESSING.STEAM.DERIVED</t>
  </si>
  <si>
    <t>UED.ktoe.EU27.OIS.OIS.PROCESSING.STEAM.BIOMASS_WASTE</t>
  </si>
  <si>
    <t>UED.ktoe.EU27.OIS.OIS.PROCESSING.STEAM.STEAM_DISTR</t>
  </si>
  <si>
    <t>UED.ktoe.EU27.OIS.OIS.PROC_HEAT.TOTAL.TOTAL</t>
  </si>
  <si>
    <t>UED.ktoe.EU27.OIS.OIS.PROC_HEAT.THERM.SOLIDS</t>
  </si>
  <si>
    <t>UED.ktoe.EU27.OIS.OIS.PROC_HEAT.THERM.LPG</t>
  </si>
  <si>
    <t>UED.ktoe.EU27.OIS.OIS.PROC_HEAT.THERM.DIESEL_LIQBIO</t>
  </si>
  <si>
    <t>UED.ktoe.EU27.OIS.OIS.PROC_HEAT.THERM.RFO</t>
  </si>
  <si>
    <t>UED.ktoe.EU27.OIS.OIS.PROC_HEAT.THERM.NG_BIOGAS</t>
  </si>
  <si>
    <t>UED.ktoe.EU27.OIS.OIS.PROC_HEAT_ELEC.ELEC.ELEC</t>
  </si>
  <si>
    <t>UED.ktoe.EU27.OIS.OIS.DRYING.TOTAL.TOTAL</t>
  </si>
  <si>
    <t>UED.ktoe.EU27.OIS.OIS.DRYING.THERM.SOLIDS</t>
  </si>
  <si>
    <t>UED.ktoe.EU27.OIS.OIS.DRYING.THERM.LPG</t>
  </si>
  <si>
    <t>UED.ktoe.EU27.OIS.OIS.DRYING.THERM.DIESEL_LIQBIO</t>
  </si>
  <si>
    <t>UED.ktoe.EU27.OIS.OIS.DRYING.THERM.RFO</t>
  </si>
  <si>
    <t>UED.ktoe.EU27.OIS.OIS.DRYING.THERM.NG_BIOGAS</t>
  </si>
  <si>
    <t>UED.ktoe.EU27.OIS.OIS.DRYING_STEAM.TOTAL.TOTAL</t>
  </si>
  <si>
    <t>UED.ktoe.EU27.OIS.OIS.DRYING_STEAM.STEAM.SOLIDS</t>
  </si>
  <si>
    <t>UED.ktoe.EU27.OIS.OIS.DRYING_STEAM.STEAM.RFG</t>
  </si>
  <si>
    <t>UED.ktoe.EU27.OIS.OIS.DRYING_STEAM.STEAM.LPG</t>
  </si>
  <si>
    <t>UED.ktoe.EU27.OIS.OIS.DRYING_STEAM.STEAM.DIESEL_LIQBIO</t>
  </si>
  <si>
    <t>UED.ktoe.EU27.OIS.OIS.DRYING_STEAM.STEAM.RFO</t>
  </si>
  <si>
    <t>UED.ktoe.EU27.OIS.OIS.DRYING_STEAM.STEAM.OTHER</t>
  </si>
  <si>
    <t>UED.ktoe.EU27.OIS.OIS.DRYING_STEAM.STEAM.NG_BIOGAS</t>
  </si>
  <si>
    <t>UED.ktoe.EU27.OIS.OIS.DRYING_STEAM.STEAM.DERIVED</t>
  </si>
  <si>
    <t>UED.ktoe.EU27.OIS.OIS.DRYING_STEAM.STEAM.BIOMASS_WASTE</t>
  </si>
  <si>
    <t>UED.ktoe.EU27.OIS.OIS.DRYING_STEAM.STEAM.STEAM_DISTR</t>
  </si>
  <si>
    <t>UED.ktoe.EU27.OIS.OIS.DRYING_ELEC.ELEC.ELEC</t>
  </si>
  <si>
    <t>UED.ktoe.EU27.OIS.OIS.PROC_COOL_THERM.THERM.NG_BIOGAS</t>
  </si>
  <si>
    <t>UED.ktoe.EU27.OIS.OIS.PROC_COOL_STEAM.TOTAL.TOTAL</t>
  </si>
  <si>
    <t>UED.ktoe.EU27.OIS.OIS.PROC_COOL_STEAM.STEAM.SOLIDS</t>
  </si>
  <si>
    <t>UED.ktoe.EU27.OIS.OIS.PROC_COOL_STEAM.STEAM.RFG</t>
  </si>
  <si>
    <t>UED.ktoe.EU27.OIS.OIS.PROC_COOL_STEAM.STEAM.LPG</t>
  </si>
  <si>
    <t>UED.ktoe.EU27.OIS.OIS.PROC_COOL_STEAM.STEAM.DIESEL_LIQBIO</t>
  </si>
  <si>
    <t>UED.ktoe.EU27.OIS.OIS.PROC_COOL_STEAM.STEAM.RFO</t>
  </si>
  <si>
    <t>UED.ktoe.EU27.OIS.OIS.PROC_COOL_STEAM.STEAM.OTHER</t>
  </si>
  <si>
    <t>UED.ktoe.EU27.OIS.OIS.PROC_COOL_STEAM.STEAM.NG_BIOGAS</t>
  </si>
  <si>
    <t>UED.ktoe.EU27.OIS.OIS.PROC_COOL_STEAM.STEAM.DERIVED</t>
  </si>
  <si>
    <t>UED.ktoe.EU27.OIS.OIS.PROC_COOL_STEAM.STEAM.BIOMASS_WASTE</t>
  </si>
  <si>
    <t>UED.ktoe.EU27.OIS.OIS.PROC_COOL_STEAM.STEAM.STEAM_DISTR</t>
  </si>
  <si>
    <t>UED.ktoe.EU27.OIS.OIS.PROC_COOL_ELEC.ELEC.ELEC</t>
  </si>
  <si>
    <t>UED.ktoe.EU27.OIS.OIS.MOTOR.MECH.DIESEL_LIQBIO</t>
  </si>
  <si>
    <t>UED.ktoe.EU27.OIS.OIS.GENERIC.MECH.ELEC</t>
  </si>
  <si>
    <t>FUEL_EMI.ktCO2.EU27.OIS.OIS.TOTAL.TOTAL.TOTAL</t>
  </si>
  <si>
    <t>FUEL_EMI.ktCO2.EU27.OIS.OIS.LIGHT.GENERIC.ELEC</t>
  </si>
  <si>
    <t>FUEL_EMI.ktCO2.EU27.OIS.OIS.AIRCOMP.GENERIC.ELEC</t>
  </si>
  <si>
    <t>FUEL_EMI.ktCO2.EU27.OIS.OIS.MOTOR.GENERIC.ELEC</t>
  </si>
  <si>
    <t>FUEL_EMI.ktCO2.EU27.OIS.OIS.FANS.GENERIC.ELEC</t>
  </si>
  <si>
    <t>FUEL_EMI.ktCO2.EU27.OIS.OIS.LOW_ENTH.TOTAL.TOTAL</t>
  </si>
  <si>
    <t>FUEL_EMI.ktCO2.EU27.OIS.OIS.LOW_ENTH.THERM.DIESEL_LIQBIO</t>
  </si>
  <si>
    <t>FUEL_EMI.ktCO2.EU27.OIS.OIS.LOW_ENTH.THERM.NG_BIOGAS</t>
  </si>
  <si>
    <t>FUEL_EMI.ktCO2.EU27.OIS.OIS.LOW_ENTH.THERM.SOLAR_GEO</t>
  </si>
  <si>
    <t>FUEL_EMI.ktCO2.EU27.OIS.OIS.LOW_ENTH.HP.AMBIENT</t>
  </si>
  <si>
    <t>FUEL_EMI.ktCO2.EU27.OIS.OIS.LOW_ENTH.THERM.ELEC</t>
  </si>
  <si>
    <t>FUEL_EMI.ktCO2.EU27.OIS.OIS.PROCESSING.TOTAL.TOTAL</t>
  </si>
  <si>
    <t>FUEL_EMI.ktCO2.EU27.OIS.OIS.PROCESSING.STEAM.SOLIDS</t>
  </si>
  <si>
    <t>FUEL_EMI.ktCO2.EU27.OIS.OIS.PROCESSING.STEAM.RFG</t>
  </si>
  <si>
    <t>FUEL_EMI.ktCO2.EU27.OIS.OIS.PROCESSING.STEAM.LPG</t>
  </si>
  <si>
    <t>FUEL_EMI.ktCO2.EU27.OIS.OIS.PROCESSING.STEAM.DIESEL_LIQBIO</t>
  </si>
  <si>
    <t>FUEL_EMI.ktCO2.EU27.OIS.OIS.PROCESSING.STEAM.RFO</t>
  </si>
  <si>
    <t>FUEL_EMI.ktCO2.EU27.OIS.OIS.PROCESSING.STEAM.OTHER</t>
  </si>
  <si>
    <t>FUEL_EMI.ktCO2.EU27.OIS.OIS.PROCESSING.STEAM.NG_BIOGAS</t>
  </si>
  <si>
    <t>FUEL_EMI.ktCO2.EU27.OIS.OIS.PROCESSING.STEAM.DERIVED</t>
  </si>
  <si>
    <t>FUEL_EMI.ktCO2.EU27.OIS.OIS.PROCESSING.STEAM.BIOMASS_WASTE</t>
  </si>
  <si>
    <t>FUEL_EMI.ktCO2.EU27.OIS.OIS.PROCESSING.STEAM.STEAM_DISTR</t>
  </si>
  <si>
    <t>FUEL_EMI.ktCO2.EU27.OIS.OIS.PROC_HEAT.TOTAL.TOTAL</t>
  </si>
  <si>
    <t>FUEL_EMI.ktCO2.EU27.OIS.OIS.PROC_HEAT.THERM.SOLIDS</t>
  </si>
  <si>
    <t>FUEL_EMI.ktCO2.EU27.OIS.OIS.PROC_HEAT.THERM.LPG</t>
  </si>
  <si>
    <t>FUEL_EMI.ktCO2.EU27.OIS.OIS.PROC_HEAT.THERM.DIESEL_LIQBIO</t>
  </si>
  <si>
    <t>FUEL_EMI.ktCO2.EU27.OIS.OIS.PROC_HEAT.THERM.RFO</t>
  </si>
  <si>
    <t>FUEL_EMI.ktCO2.EU27.OIS.OIS.PROC_HEAT.THERM.NG_BIOGAS</t>
  </si>
  <si>
    <t>FUEL_EMI.ktCO2.EU27.OIS.OIS.PROC_HEAT_ELEC.ELEC.ELEC</t>
  </si>
  <si>
    <t>FUEL_EMI.ktCO2.EU27.OIS.OIS.DRYING.TOTAL.TOTAL</t>
  </si>
  <si>
    <t>FUEL_EMI.ktCO2.EU27.OIS.OIS.DRYING.THERM.SOLIDS</t>
  </si>
  <si>
    <t>FUEL_EMI.ktCO2.EU27.OIS.OIS.DRYING.THERM.LPG</t>
  </si>
  <si>
    <t>FUEL_EMI.ktCO2.EU27.OIS.OIS.DRYING.THERM.DIESEL_LIQBIO</t>
  </si>
  <si>
    <t>FUEL_EMI.ktCO2.EU27.OIS.OIS.DRYING.THERM.RFO</t>
  </si>
  <si>
    <t>FUEL_EMI.ktCO2.EU27.OIS.OIS.DRYING.THERM.NG_BIOGAS</t>
  </si>
  <si>
    <t>FUEL_EMI.ktCO2.EU27.OIS.OIS.DRYING_STEAM.TOTAL.TOTAL</t>
  </si>
  <si>
    <t>FUEL_EMI.ktCO2.EU27.OIS.OIS.DRYING_STEAM.STEAM.SOLIDS</t>
  </si>
  <si>
    <t>FUEL_EMI.ktCO2.EU27.OIS.OIS.DRYING_STEAM.STEAM.RFG</t>
  </si>
  <si>
    <t>FUEL_EMI.ktCO2.EU27.OIS.OIS.DRYING_STEAM.STEAM.LPG</t>
  </si>
  <si>
    <t>FUEL_EMI.ktCO2.EU27.OIS.OIS.DRYING_STEAM.STEAM.DIESEL_LIQBIO</t>
  </si>
  <si>
    <t>FUEL_EMI.ktCO2.EU27.OIS.OIS.DRYING_STEAM.STEAM.RFO</t>
  </si>
  <si>
    <t>FUEL_EMI.ktCO2.EU27.OIS.OIS.DRYING_STEAM.STEAM.OTHER</t>
  </si>
  <si>
    <t>FUEL_EMI.ktCO2.EU27.OIS.OIS.DRYING_STEAM.STEAM.NG_BIOGAS</t>
  </si>
  <si>
    <t>FUEL_EMI.ktCO2.EU27.OIS.OIS.DRYING_STEAM.STEAM.DERIVED</t>
  </si>
  <si>
    <t>FUEL_EMI.ktCO2.EU27.OIS.OIS.DRYING_STEAM.STEAM.BIOMASS_WASTE</t>
  </si>
  <si>
    <t>FUEL_EMI.ktCO2.EU27.OIS.OIS.DRYING_STEAM.STEAM.STEAM_DISTR</t>
  </si>
  <si>
    <t>FUEL_EMI.ktCO2.EU27.OIS.OIS.DRYING_ELEC.ELEC.ELEC</t>
  </si>
  <si>
    <t>FUEL_EMI.ktCO2.EU27.OIS.OIS.PROC_COOL_THERM.THERM.NG_BIOGAS</t>
  </si>
  <si>
    <t>FUEL_EMI.ktCO2.EU27.OIS.OIS.PROC_COOL_STEAM.TOTAL.TOTAL</t>
  </si>
  <si>
    <t>FUEL_EMI.ktCO2.EU27.OIS.OIS.PROC_COOL_STEAM.STEAM.SOLIDS</t>
  </si>
  <si>
    <t>FUEL_EMI.ktCO2.EU27.OIS.OIS.PROC_COOL_STEAM.STEAM.RFG</t>
  </si>
  <si>
    <t>FUEL_EMI.ktCO2.EU27.OIS.OIS.PROC_COOL_STEAM.STEAM.LPG</t>
  </si>
  <si>
    <t>FUEL_EMI.ktCO2.EU27.OIS.OIS.PROC_COOL_STEAM.STEAM.DIESEL_LIQBIO</t>
  </si>
  <si>
    <t>FUEL_EMI.ktCO2.EU27.OIS.OIS.PROC_COOL_STEAM.STEAM.RFO</t>
  </si>
  <si>
    <t>FUEL_EMI.ktCO2.EU27.OIS.OIS.PROC_COOL_STEAM.STEAM.OTHER</t>
  </si>
  <si>
    <t>FUEL_EMI.ktCO2.EU27.OIS.OIS.PROC_COOL_STEAM.STEAM.NG_BIOGAS</t>
  </si>
  <si>
    <t>FUEL_EMI.ktCO2.EU27.OIS.OIS.PROC_COOL_STEAM.STEAM.DERIVED</t>
  </si>
  <si>
    <t>FUEL_EMI.ktCO2.EU27.OIS.OIS.PROC_COOL_STEAM.STEAM.BIOMASS_WASTE</t>
  </si>
  <si>
    <t>FUEL_EMI.ktCO2.EU27.OIS.OIS.PROC_COOL_STEAM.STEAM.STEAM_DISTR</t>
  </si>
  <si>
    <t>FUEL_EMI.ktCO2.EU27.OIS.OIS.PROC_COOL_ELEC.ELEC.ELEC</t>
  </si>
  <si>
    <t>FUEL_EMI.ktCO2.EU27.OIS.OIS.MOTOR.MECH.DIESEL_LIQBIO</t>
  </si>
  <si>
    <t>FUEL_EMI.ktCO2.EU27.OIS.OIS.GENERIC.MECH.ELEC</t>
  </si>
  <si>
    <t>European Union (27 countries from 2020)</t>
  </si>
  <si>
    <t>EU27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</si>
</sst>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45967.480752314812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EU27: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2763686.3092984473</v>
      </c>
      <c r="C3" s="203">
        <f>ISI!C$3+NFM!C$3+CHI!C$3+NMM!C$3+PPA!C$3+FBT!C$3+TRE!C$3+MAE!C$3+TEL!C$3+WWP!C$3+OIS!C$3</f>
        <v>2787056.0486203735</v>
      </c>
      <c r="D3" s="203">
        <f>ISI!D$3+NFM!D$3+CHI!D$3+NMM!D$3+PPA!D$3+FBT!D$3+TRE!D$3+MAE!D$3+TEL!D$3+WWP!D$3+OIS!D$3</f>
        <v>2766993.4304476259</v>
      </c>
      <c r="E3" s="203">
        <f>ISI!E$3+NFM!E$3+CHI!E$3+NMM!E$3+PPA!E$3+FBT!E$3+TRE!E$3+MAE!E$3+TEL!E$3+WWP!E$3+OIS!E$3</f>
        <v>2748059.671712744</v>
      </c>
      <c r="F3" s="203">
        <f>ISI!F$3+NFM!F$3+CHI!F$3+NMM!F$3+PPA!F$3+FBT!F$3+TRE!F$3+MAE!F$3+TEL!F$3+WWP!F$3+OIS!F$3</f>
        <v>2810284.0487956149</v>
      </c>
      <c r="G3" s="203">
        <f>ISI!G$3+NFM!G$3+CHI!G$3+NMM!G$3+PPA!G$3+FBT!G$3+TRE!G$3+MAE!G$3+TEL!G$3+WWP!G$3+OIS!G$3</f>
        <v>2848475.1659011059</v>
      </c>
      <c r="H3" s="203">
        <f>ISI!H$3+NFM!H$3+CHI!H$3+NMM!H$3+PPA!H$3+FBT!H$3+TRE!H$3+MAE!H$3+TEL!H$3+WWP!H$3+OIS!H$3</f>
        <v>2993280.0492542554</v>
      </c>
      <c r="I3" s="203">
        <f>ISI!I$3+NFM!I$3+CHI!I$3+NMM!I$3+PPA!I$3+FBT!I$3+TRE!I$3+MAE!I$3+TEL!I$3+WWP!I$3+OIS!I$3</f>
        <v>3110506.2482923861</v>
      </c>
      <c r="J3" s="203">
        <f>ISI!J$3+NFM!J$3+CHI!J$3+NMM!J$3+PPA!J$3+FBT!J$3+TRE!J$3+MAE!J$3+TEL!J$3+WWP!J$3+OIS!J$3</f>
        <v>3065800.5688396869</v>
      </c>
      <c r="K3" s="203">
        <f>ISI!K$3+NFM!K$3+CHI!K$3+NMM!K$3+PPA!K$3+FBT!K$3+TRE!K$3+MAE!K$3+TEL!K$3+WWP!K$3+OIS!K$3</f>
        <v>2705625.229526476</v>
      </c>
      <c r="L3" s="203">
        <f>ISI!L$3+NFM!L$3+CHI!L$3+NMM!L$3+PPA!L$3+FBT!L$3+TRE!L$3+MAE!L$3+TEL!L$3+WWP!L$3+OIS!L$3</f>
        <v>2800804.5900093</v>
      </c>
      <c r="M3" s="203">
        <f>ISI!M$3+NFM!M$3+CHI!M$3+NMM!M$3+PPA!M$3+FBT!M$3+TRE!M$3+MAE!M$3+TEL!M$3+WWP!M$3+OIS!M$3</f>
        <v>2887478.7886575153</v>
      </c>
      <c r="N3" s="203">
        <f>ISI!N$3+NFM!N$3+CHI!N$3+NMM!N$3+PPA!N$3+FBT!N$3+TRE!N$3+MAE!N$3+TEL!N$3+WWP!N$3+OIS!N$3</f>
        <v>2813241.0739821559</v>
      </c>
      <c r="O3" s="203">
        <f>ISI!O$3+NFM!O$3+CHI!O$3+NMM!O$3+PPA!O$3+FBT!O$3+TRE!O$3+MAE!O$3+TEL!O$3+WWP!O$3+OIS!O$3</f>
        <v>2769697.1269838568</v>
      </c>
      <c r="P3" s="203">
        <f>ISI!P$3+NFM!P$3+CHI!P$3+NMM!P$3+PPA!P$3+FBT!P$3+TRE!P$3+MAE!P$3+TEL!P$3+WWP!P$3+OIS!P$3</f>
        <v>2831154.1977882148</v>
      </c>
      <c r="Q3" s="203">
        <f>ISI!Q$3+NFM!Q$3+CHI!Q$3+NMM!Q$3+PPA!Q$3+FBT!Q$3+TRE!Q$3+MAE!Q$3+TEL!Q$3+WWP!Q$3+OIS!Q$3</f>
        <v>2943780.0508985766</v>
      </c>
      <c r="R3" s="203">
        <f>ISI!R$3+NFM!R$3+CHI!R$3+NMM!R$3+PPA!R$3+FBT!R$3+TRE!R$3+MAE!R$3+TEL!R$3+WWP!R$3+OIS!R$3</f>
        <v>3007411.0303067649</v>
      </c>
      <c r="S3" s="203">
        <f>ISI!S$3+NFM!S$3+CHI!S$3+NMM!S$3+PPA!S$3+FBT!S$3+TRE!S$3+MAE!S$3+TEL!S$3+WWP!S$3+OIS!S$3</f>
        <v>3090046.7168459417</v>
      </c>
      <c r="T3" s="203">
        <f>ISI!T$3+NFM!T$3+CHI!T$3+NMM!T$3+PPA!T$3+FBT!T$3+TRE!T$3+MAE!T$3+TEL!T$3+WWP!T$3+OIS!T$3</f>
        <v>3160110.1867429549</v>
      </c>
      <c r="U3" s="203">
        <f>ISI!U$3+NFM!U$3+CHI!U$3+NMM!U$3+PPA!U$3+FBT!U$3+TRE!U$3+MAE!U$3+TEL!U$3+WWP!U$3+OIS!U$3</f>
        <v>3193654.2715393035</v>
      </c>
      <c r="V3" s="203">
        <f>ISI!V$3+NFM!V$3+CHI!V$3+NMM!V$3+PPA!V$3+FBT!V$3+TRE!V$3+MAE!V$3+TEL!V$3+WWP!V$3+OIS!V$3</f>
        <v>2992075.4730908186</v>
      </c>
      <c r="W3" s="203">
        <f>ISI!W$3+NFM!W$3+CHI!W$3+NMM!W$3+PPA!W$3+FBT!W$3+TRE!W$3+MAE!W$3+TEL!W$3+WWP!W$3+OIS!W$3</f>
        <v>3219241.1821900229</v>
      </c>
      <c r="X3" s="203">
        <f>ISI!X$3+NFM!X$3+CHI!X$3+NMM!X$3+PPA!X$3+FBT!X$3+TRE!X$3+MAE!X$3+TEL!X$3+WWP!X$3+OIS!X$3</f>
        <v>3301985.0559194842</v>
      </c>
      <c r="Y3" s="203">
        <f>ISI!Y$3+NFM!Y$3+CHI!Y$3+NMM!Y$3+PPA!Y$3+FBT!Y$3+TRE!Y$3+MAE!Y$3+TEL!Y$3+WWP!Y$3+OIS!Y$3</f>
        <v>3285765.1393470904</v>
      </c>
    </row>
    <row r="4" spans="1:25" ht="12" customHeight="1" x14ac:dyDescent="0.25">
      <c r="A4" s="12" t="s">
        <v>14</v>
      </c>
      <c r="B4" s="204">
        <f>ISI!B$3</f>
        <v>66584.218684428241</v>
      </c>
      <c r="C4" s="204">
        <f>ISI!C$3</f>
        <v>63649.554870031745</v>
      </c>
      <c r="D4" s="204">
        <f>ISI!D$3</f>
        <v>59970.246998519331</v>
      </c>
      <c r="E4" s="204">
        <f>ISI!E$3</f>
        <v>59406.993411721975</v>
      </c>
      <c r="F4" s="204">
        <f>ISI!F$3</f>
        <v>66427.801122591365</v>
      </c>
      <c r="G4" s="204">
        <f>ISI!G$3</f>
        <v>69562.471660572497</v>
      </c>
      <c r="H4" s="204">
        <f>ISI!H$3</f>
        <v>74363.625749183848</v>
      </c>
      <c r="I4" s="204">
        <f>ISI!I$3</f>
        <v>82353.170599108329</v>
      </c>
      <c r="J4" s="204">
        <f>ISI!J$3</f>
        <v>74832.305407029606</v>
      </c>
      <c r="K4" s="204">
        <f>ISI!K$3</f>
        <v>44146.97796760952</v>
      </c>
      <c r="L4" s="204">
        <f>ISI!L$3</f>
        <v>50136.197147856234</v>
      </c>
      <c r="M4" s="204">
        <f>ISI!M$3</f>
        <v>55817.665611790784</v>
      </c>
      <c r="N4" s="204">
        <f>ISI!N$3</f>
        <v>51084.089067133857</v>
      </c>
      <c r="O4" s="204">
        <f>ISI!O$3</f>
        <v>49520.687953953799</v>
      </c>
      <c r="P4" s="204">
        <f>ISI!P$3</f>
        <v>50550.386130413463</v>
      </c>
      <c r="Q4" s="204">
        <f>ISI!Q$3</f>
        <v>50821.607475836223</v>
      </c>
      <c r="R4" s="204">
        <f>ISI!R$3</f>
        <v>50513.93422517438</v>
      </c>
      <c r="S4" s="204">
        <f>ISI!S$3</f>
        <v>53947.816340124067</v>
      </c>
      <c r="T4" s="204">
        <f>ISI!T$3</f>
        <v>57340.046118345395</v>
      </c>
      <c r="U4" s="204">
        <f>ISI!U$3</f>
        <v>48060.255849724956</v>
      </c>
      <c r="V4" s="204">
        <f>ISI!V$3</f>
        <v>38893.243288969279</v>
      </c>
      <c r="W4" s="204">
        <f>ISI!W$3</f>
        <v>51184.559768314168</v>
      </c>
      <c r="X4" s="204">
        <f>ISI!X$3</f>
        <v>61722.338764615226</v>
      </c>
      <c r="Y4" s="204">
        <f>ISI!Y$3</f>
        <v>52770.552747616413</v>
      </c>
    </row>
    <row r="5" spans="1:25" ht="12" customHeight="1" x14ac:dyDescent="0.25">
      <c r="A5" s="13" t="s">
        <v>18</v>
      </c>
      <c r="B5" s="205">
        <f>NFM!B$3</f>
        <v>23392.875885719368</v>
      </c>
      <c r="C5" s="205">
        <f>NFM!C$3</f>
        <v>22352.76496906819</v>
      </c>
      <c r="D5" s="205">
        <f>NFM!D$3</f>
        <v>21194.257868235189</v>
      </c>
      <c r="E5" s="205">
        <f>NFM!E$3</f>
        <v>21067.578533461456</v>
      </c>
      <c r="F5" s="205">
        <f>NFM!F$3</f>
        <v>23371.120364742732</v>
      </c>
      <c r="G5" s="205">
        <f>NFM!G$3</f>
        <v>24341.177642732764</v>
      </c>
      <c r="H5" s="205">
        <f>NFM!H$3</f>
        <v>26191.603902933522</v>
      </c>
      <c r="I5" s="205">
        <f>NFM!I$3</f>
        <v>28933.269218752801</v>
      </c>
      <c r="J5" s="205">
        <f>NFM!J$3</f>
        <v>26576.599657406419</v>
      </c>
      <c r="K5" s="205">
        <f>NFM!K$3</f>
        <v>22069.549422975724</v>
      </c>
      <c r="L5" s="205">
        <f>NFM!L$3</f>
        <v>25659.037917788755</v>
      </c>
      <c r="M5" s="205">
        <f>NFM!M$3</f>
        <v>27149.470083780281</v>
      </c>
      <c r="N5" s="205">
        <f>NFM!N$3</f>
        <v>26853.838885964156</v>
      </c>
      <c r="O5" s="205">
        <f>NFM!O$3</f>
        <v>25304.044077582264</v>
      </c>
      <c r="P5" s="205">
        <f>NFM!P$3</f>
        <v>25578.951147468724</v>
      </c>
      <c r="Q5" s="205">
        <f>NFM!Q$3</f>
        <v>27971.956420163784</v>
      </c>
      <c r="R5" s="205">
        <f>NFM!R$3</f>
        <v>28195.114242505133</v>
      </c>
      <c r="S5" s="205">
        <f>NFM!S$3</f>
        <v>28867.549309943599</v>
      </c>
      <c r="T5" s="205">
        <f>NFM!T$3</f>
        <v>29309.71855064464</v>
      </c>
      <c r="U5" s="205">
        <f>NFM!U$3</f>
        <v>28313.091821018745</v>
      </c>
      <c r="V5" s="205">
        <f>NFM!V$3</f>
        <v>25553.14112467182</v>
      </c>
      <c r="W5" s="205">
        <f>NFM!W$3</f>
        <v>26959.753714031918</v>
      </c>
      <c r="X5" s="205">
        <f>NFM!X$3</f>
        <v>28751.247682607805</v>
      </c>
      <c r="Y5" s="205">
        <f>NFM!Y$3</f>
        <v>30046.761180222733</v>
      </c>
    </row>
    <row r="6" spans="1:25" ht="12" customHeight="1" x14ac:dyDescent="0.25">
      <c r="A6" s="14" t="s">
        <v>45</v>
      </c>
      <c r="B6" s="204">
        <f>NFM!B$4</f>
        <v>2346.3076541342912</v>
      </c>
      <c r="C6" s="204">
        <f>NFM!C$4</f>
        <v>2300.560005095012</v>
      </c>
      <c r="D6" s="204">
        <f>NFM!D$4</f>
        <v>2130.080665351647</v>
      </c>
      <c r="E6" s="204">
        <f>NFM!E$4</f>
        <v>2180.3700900846438</v>
      </c>
      <c r="F6" s="204">
        <f>NFM!F$4</f>
        <v>2306.4335536923759</v>
      </c>
      <c r="G6" s="204">
        <f>NFM!G$4</f>
        <v>2353.8830312465279</v>
      </c>
      <c r="H6" s="204">
        <f>NFM!H$4</f>
        <v>2598.4567854937391</v>
      </c>
      <c r="I6" s="204">
        <f>NFM!I$4</f>
        <v>2625.7549784664579</v>
      </c>
      <c r="J6" s="204">
        <f>NFM!J$4</f>
        <v>2428.6330191173888</v>
      </c>
      <c r="K6" s="204">
        <f>NFM!K$4</f>
        <v>1551.0049323038591</v>
      </c>
      <c r="L6" s="204">
        <f>NFM!L$4</f>
        <v>1940.391943275117</v>
      </c>
      <c r="M6" s="204">
        <f>NFM!M$4</f>
        <v>2012.7318326248601</v>
      </c>
      <c r="N6" s="204">
        <f>NFM!N$4</f>
        <v>1842.886544665774</v>
      </c>
      <c r="O6" s="204">
        <f>NFM!O$4</f>
        <v>1792.265690938857</v>
      </c>
      <c r="P6" s="204">
        <f>NFM!P$4</f>
        <v>1763.606021711103</v>
      </c>
      <c r="Q6" s="204">
        <f>NFM!Q$4</f>
        <v>1990.3382656127519</v>
      </c>
      <c r="R6" s="204">
        <f>NFM!R$4</f>
        <v>1969.9191114478281</v>
      </c>
      <c r="S6" s="204">
        <f>NFM!S$4</f>
        <v>2239.9157398447719</v>
      </c>
      <c r="T6" s="204">
        <f>NFM!T$4</f>
        <v>2238.385829136429</v>
      </c>
      <c r="U6" s="204">
        <f>NFM!U$4</f>
        <v>2200.710301070907</v>
      </c>
      <c r="V6" s="204">
        <f>NFM!V$4</f>
        <v>1979.722253496029</v>
      </c>
      <c r="W6" s="204">
        <f>NFM!W$4</f>
        <v>2141.0946127297962</v>
      </c>
      <c r="X6" s="204">
        <f>NFM!X$4</f>
        <v>1827.910798960768</v>
      </c>
      <c r="Y6" s="204">
        <f>NFM!Y$4</f>
        <v>1662.6748424130069</v>
      </c>
    </row>
    <row r="7" spans="1:25" ht="12" customHeight="1" x14ac:dyDescent="0.25">
      <c r="A7" s="14" t="s">
        <v>58</v>
      </c>
      <c r="B7" s="204">
        <f>NFM!B$5</f>
        <v>10145.557388634965</v>
      </c>
      <c r="C7" s="204">
        <f>NFM!C$5</f>
        <v>9678.9310203767782</v>
      </c>
      <c r="D7" s="204">
        <f>NFM!D$5</f>
        <v>9079.2207357418647</v>
      </c>
      <c r="E7" s="204">
        <f>NFM!E$5</f>
        <v>8964.7047566184156</v>
      </c>
      <c r="F7" s="204">
        <f>NFM!F$5</f>
        <v>9849.6554023570661</v>
      </c>
      <c r="G7" s="204">
        <f>NFM!G$5</f>
        <v>10286.198673434923</v>
      </c>
      <c r="H7" s="204">
        <f>NFM!H$5</f>
        <v>11017.694050500053</v>
      </c>
      <c r="I7" s="204">
        <f>NFM!I$5</f>
        <v>12178.397384888596</v>
      </c>
      <c r="J7" s="204">
        <f>NFM!J$5</f>
        <v>11391.961103506161</v>
      </c>
      <c r="K7" s="204">
        <f>NFM!K$5</f>
        <v>9049.9530740240734</v>
      </c>
      <c r="L7" s="204">
        <f>NFM!L$5</f>
        <v>11944.839320390798</v>
      </c>
      <c r="M7" s="204">
        <f>NFM!M$5</f>
        <v>12824.602820744083</v>
      </c>
      <c r="N7" s="204">
        <f>NFM!N$5</f>
        <v>11919.545836725374</v>
      </c>
      <c r="O7" s="204">
        <f>NFM!O$5</f>
        <v>11789.680296765146</v>
      </c>
      <c r="P7" s="204">
        <f>NFM!P$5</f>
        <v>11039.634985212582</v>
      </c>
      <c r="Q7" s="204">
        <f>NFM!Q$5</f>
        <v>12454.78134560294</v>
      </c>
      <c r="R7" s="204">
        <f>NFM!R$5</f>
        <v>12898.663761712916</v>
      </c>
      <c r="S7" s="204">
        <f>NFM!S$5</f>
        <v>13272.791433514209</v>
      </c>
      <c r="T7" s="204">
        <f>NFM!T$5</f>
        <v>13214.17196247557</v>
      </c>
      <c r="U7" s="204">
        <f>NFM!U$5</f>
        <v>13295.83195431429</v>
      </c>
      <c r="V7" s="204">
        <f>NFM!V$5</f>
        <v>11172.155111037349</v>
      </c>
      <c r="W7" s="204">
        <f>NFM!W$5</f>
        <v>11555.689639135151</v>
      </c>
      <c r="X7" s="204">
        <f>NFM!X$5</f>
        <v>12186.755095987806</v>
      </c>
      <c r="Y7" s="204">
        <f>NFM!Y$5</f>
        <v>10755.834334598616</v>
      </c>
    </row>
    <row r="8" spans="1:25" ht="12" customHeight="1" x14ac:dyDescent="0.25">
      <c r="A8" s="14" t="s">
        <v>47</v>
      </c>
      <c r="B8" s="204">
        <f>NFM!B$8</f>
        <v>10901.010842950111</v>
      </c>
      <c r="C8" s="204">
        <f>NFM!C$8</f>
        <v>10373.273943596399</v>
      </c>
      <c r="D8" s="204">
        <f>NFM!D$8</f>
        <v>9984.9564671416774</v>
      </c>
      <c r="E8" s="204">
        <f>NFM!E$8</f>
        <v>9922.5036867583985</v>
      </c>
      <c r="F8" s="204">
        <f>NFM!F$8</f>
        <v>11215.03140869329</v>
      </c>
      <c r="G8" s="204">
        <f>NFM!G$8</f>
        <v>11701.09593805131</v>
      </c>
      <c r="H8" s="204">
        <f>NFM!H$8</f>
        <v>12575.45306693973</v>
      </c>
      <c r="I8" s="204">
        <f>NFM!I$8</f>
        <v>14129.11685539775</v>
      </c>
      <c r="J8" s="204">
        <f>NFM!J$8</f>
        <v>12756.005534782869</v>
      </c>
      <c r="K8" s="204">
        <f>NFM!K$8</f>
        <v>11468.591416647791</v>
      </c>
      <c r="L8" s="204">
        <f>NFM!L$8</f>
        <v>11773.80665412284</v>
      </c>
      <c r="M8" s="204">
        <f>NFM!M$8</f>
        <v>12312.135430411339</v>
      </c>
      <c r="N8" s="204">
        <f>NFM!N$8</f>
        <v>13091.406504573009</v>
      </c>
      <c r="O8" s="204">
        <f>NFM!O$8</f>
        <v>11722.09808987826</v>
      </c>
      <c r="P8" s="204">
        <f>NFM!P$8</f>
        <v>12775.710140545039</v>
      </c>
      <c r="Q8" s="204">
        <f>NFM!Q$8</f>
        <v>13526.83680894809</v>
      </c>
      <c r="R8" s="204">
        <f>NFM!R$8</f>
        <v>13326.53136934439</v>
      </c>
      <c r="S8" s="204">
        <f>NFM!S$8</f>
        <v>13354.842136584621</v>
      </c>
      <c r="T8" s="204">
        <f>NFM!T$8</f>
        <v>13857.16075903264</v>
      </c>
      <c r="U8" s="204">
        <f>NFM!U$8</f>
        <v>12816.54956563355</v>
      </c>
      <c r="V8" s="204">
        <f>NFM!V$8</f>
        <v>12401.263760138439</v>
      </c>
      <c r="W8" s="204">
        <f>NFM!W$8</f>
        <v>13262.96946216697</v>
      </c>
      <c r="X8" s="204">
        <f>NFM!X$8</f>
        <v>14736.58178765923</v>
      </c>
      <c r="Y8" s="204">
        <f>NFM!Y$8</f>
        <v>17628.25200321111</v>
      </c>
    </row>
    <row r="9" spans="1:25" ht="12" customHeight="1" x14ac:dyDescent="0.25">
      <c r="A9" s="13" t="s">
        <v>19</v>
      </c>
      <c r="B9" s="205">
        <f>CHI!B$3</f>
        <v>235690.52259906888</v>
      </c>
      <c r="C9" s="205">
        <f>CHI!C$3</f>
        <v>244093.22701058196</v>
      </c>
      <c r="D9" s="205">
        <f>CHI!D$3</f>
        <v>249751.4913947813</v>
      </c>
      <c r="E9" s="205">
        <f>CHI!E$3</f>
        <v>241076.20290556853</v>
      </c>
      <c r="F9" s="205">
        <f>CHI!F$3</f>
        <v>240358.34195953497</v>
      </c>
      <c r="G9" s="205">
        <f>CHI!G$3</f>
        <v>244963.2910619211</v>
      </c>
      <c r="H9" s="205">
        <f>CHI!H$3</f>
        <v>248247.04101437371</v>
      </c>
      <c r="I9" s="205">
        <f>CHI!I$3</f>
        <v>257314.86212601769</v>
      </c>
      <c r="J9" s="205">
        <f>CHI!J$3</f>
        <v>252696.12979706886</v>
      </c>
      <c r="K9" s="205">
        <f>CHI!K$3</f>
        <v>242390.59914953989</v>
      </c>
      <c r="L9" s="205">
        <f>CHI!L$3</f>
        <v>255897.57603752619</v>
      </c>
      <c r="M9" s="205">
        <f>CHI!M$3</f>
        <v>262945.37098496128</v>
      </c>
      <c r="N9" s="205">
        <f>CHI!N$3</f>
        <v>259114.87357381973</v>
      </c>
      <c r="O9" s="205">
        <f>CHI!O$3</f>
        <v>254784.11599812869</v>
      </c>
      <c r="P9" s="205">
        <f>CHI!P$3</f>
        <v>264339.98410514439</v>
      </c>
      <c r="Q9" s="205">
        <f>CHI!Q$3</f>
        <v>337860.40615309903</v>
      </c>
      <c r="R9" s="205">
        <f>CHI!R$3</f>
        <v>341680.82382807741</v>
      </c>
      <c r="S9" s="205">
        <f>CHI!S$3</f>
        <v>351877.64287017833</v>
      </c>
      <c r="T9" s="205">
        <f>CHI!T$3</f>
        <v>359866.30381121236</v>
      </c>
      <c r="U9" s="205">
        <f>CHI!U$3</f>
        <v>366350.26049780037</v>
      </c>
      <c r="V9" s="205">
        <f>CHI!V$3</f>
        <v>379228.27648341941</v>
      </c>
      <c r="W9" s="205">
        <f>CHI!W$3</f>
        <v>410482.69914927636</v>
      </c>
      <c r="X9" s="205">
        <f>CHI!X$3</f>
        <v>431459.62409973482</v>
      </c>
      <c r="Y9" s="205">
        <f>CHI!Y$3</f>
        <v>387090.97554852732</v>
      </c>
    </row>
    <row r="10" spans="1:25" ht="12" customHeight="1" x14ac:dyDescent="0.25">
      <c r="A10" s="14" t="s">
        <v>59</v>
      </c>
      <c r="B10" s="204">
        <f>CHI!B$5</f>
        <v>59945.533730646282</v>
      </c>
      <c r="C10" s="204">
        <f>CHI!C$5</f>
        <v>61355.89109207545</v>
      </c>
      <c r="D10" s="204">
        <f>CHI!D$5</f>
        <v>62297.161915136428</v>
      </c>
      <c r="E10" s="204">
        <f>CHI!E$5</f>
        <v>62329.86799370018</v>
      </c>
      <c r="F10" s="204">
        <f>CHI!F$5</f>
        <v>62973.274813154298</v>
      </c>
      <c r="G10" s="204">
        <f>CHI!G$5</f>
        <v>63386.650861782269</v>
      </c>
      <c r="H10" s="204">
        <f>CHI!H$5</f>
        <v>66394.122062514158</v>
      </c>
      <c r="I10" s="204">
        <f>CHI!I$5</f>
        <v>69227.377632066244</v>
      </c>
      <c r="J10" s="204">
        <f>CHI!J$5</f>
        <v>73783.32878933422</v>
      </c>
      <c r="K10" s="204">
        <f>CHI!K$5</f>
        <v>62891.249556789167</v>
      </c>
      <c r="L10" s="204">
        <f>CHI!L$5</f>
        <v>72976.074724058504</v>
      </c>
      <c r="M10" s="204">
        <f>CHI!M$5</f>
        <v>76706.241883684954</v>
      </c>
      <c r="N10" s="204">
        <f>CHI!N$5</f>
        <v>72866.01727848989</v>
      </c>
      <c r="O10" s="204">
        <f>CHI!O$5</f>
        <v>70611.697904456203</v>
      </c>
      <c r="P10" s="204">
        <f>CHI!P$5</f>
        <v>70820.997339473339</v>
      </c>
      <c r="Q10" s="204">
        <f>CHI!Q$5</f>
        <v>82611.788247865174</v>
      </c>
      <c r="R10" s="204">
        <f>CHI!R$5</f>
        <v>80201.505263205065</v>
      </c>
      <c r="S10" s="204">
        <f>CHI!S$5</f>
        <v>89389.257168629221</v>
      </c>
      <c r="T10" s="204">
        <f>CHI!T$5</f>
        <v>82515.567259044125</v>
      </c>
      <c r="U10" s="204">
        <f>CHI!U$5</f>
        <v>78645.747200106198</v>
      </c>
      <c r="V10" s="204">
        <f>CHI!V$5</f>
        <v>73150.395334400731</v>
      </c>
      <c r="W10" s="204">
        <f>CHI!W$5</f>
        <v>83543.476069888464</v>
      </c>
      <c r="X10" s="204">
        <f>CHI!X$5</f>
        <v>78309.70083755473</v>
      </c>
      <c r="Y10" s="204">
        <f>CHI!Y$5</f>
        <v>64377.935162624781</v>
      </c>
    </row>
    <row r="11" spans="1:25" ht="12" customHeight="1" x14ac:dyDescent="0.25">
      <c r="A11" s="14" t="s">
        <v>49</v>
      </c>
      <c r="B11" s="204">
        <f>CHI!B$6</f>
        <v>87362.769406831285</v>
      </c>
      <c r="C11" s="204">
        <f>CHI!C$6</f>
        <v>83464.940118839688</v>
      </c>
      <c r="D11" s="204">
        <f>CHI!D$6</f>
        <v>80612.265829345561</v>
      </c>
      <c r="E11" s="204">
        <f>CHI!E$6</f>
        <v>75178.309269310033</v>
      </c>
      <c r="F11" s="204">
        <f>CHI!F$6</f>
        <v>77049.178119598873</v>
      </c>
      <c r="G11" s="204">
        <f>CHI!G$6</f>
        <v>77085.223672703331</v>
      </c>
      <c r="H11" s="204">
        <f>CHI!H$6</f>
        <v>76874.688040395951</v>
      </c>
      <c r="I11" s="204">
        <f>CHI!I$6</f>
        <v>79534.364006936739</v>
      </c>
      <c r="J11" s="204">
        <f>CHI!J$6</f>
        <v>70847.248626755842</v>
      </c>
      <c r="K11" s="204">
        <f>CHI!K$6</f>
        <v>67848.10158900173</v>
      </c>
      <c r="L11" s="204">
        <f>CHI!L$6</f>
        <v>70125.156914603795</v>
      </c>
      <c r="M11" s="204">
        <f>CHI!M$6</f>
        <v>71807.645855682713</v>
      </c>
      <c r="N11" s="204">
        <f>CHI!N$6</f>
        <v>72049.444512440037</v>
      </c>
      <c r="O11" s="204">
        <f>CHI!O$6</f>
        <v>72075.088062003269</v>
      </c>
      <c r="P11" s="204">
        <f>CHI!P$6</f>
        <v>78131.97319763944</v>
      </c>
      <c r="Q11" s="204">
        <f>CHI!Q$6</f>
        <v>79323.372894157772</v>
      </c>
      <c r="R11" s="204">
        <f>CHI!R$6</f>
        <v>83999.013399019168</v>
      </c>
      <c r="S11" s="204">
        <f>CHI!S$6</f>
        <v>81745.818615119759</v>
      </c>
      <c r="T11" s="204">
        <f>CHI!T$6</f>
        <v>81211.817170568116</v>
      </c>
      <c r="U11" s="204">
        <f>CHI!U$6</f>
        <v>83866.665567534452</v>
      </c>
      <c r="V11" s="204">
        <f>CHI!V$6</f>
        <v>86667.916464780283</v>
      </c>
      <c r="W11" s="204">
        <f>CHI!W$6</f>
        <v>82517.675283038523</v>
      </c>
      <c r="X11" s="204">
        <f>CHI!X$6</f>
        <v>81542.697965765139</v>
      </c>
      <c r="Y11" s="204">
        <f>CHI!Y$6</f>
        <v>84650.316196193467</v>
      </c>
    </row>
    <row r="12" spans="1:25" ht="12" customHeight="1" x14ac:dyDescent="0.25">
      <c r="A12" s="14" t="s">
        <v>50</v>
      </c>
      <c r="B12" s="204">
        <f>CHI!B$7</f>
        <v>88382.219461591303</v>
      </c>
      <c r="C12" s="204">
        <f>CHI!C$7</f>
        <v>99272.395799666818</v>
      </c>
      <c r="D12" s="204">
        <f>CHI!D$7</f>
        <v>106842.0636502993</v>
      </c>
      <c r="E12" s="204">
        <f>CHI!E$7</f>
        <v>103568.02564255831</v>
      </c>
      <c r="F12" s="204">
        <f>CHI!F$7</f>
        <v>100335.88902678181</v>
      </c>
      <c r="G12" s="204">
        <f>CHI!G$7</f>
        <v>104491.4165274355</v>
      </c>
      <c r="H12" s="204">
        <f>CHI!H$7</f>
        <v>104978.2309114636</v>
      </c>
      <c r="I12" s="204">
        <f>CHI!I$7</f>
        <v>108553.1204870147</v>
      </c>
      <c r="J12" s="204">
        <f>CHI!J$7</f>
        <v>108065.5523809788</v>
      </c>
      <c r="K12" s="204">
        <f>CHI!K$7</f>
        <v>111651.248003749</v>
      </c>
      <c r="L12" s="204">
        <f>CHI!L$7</f>
        <v>112796.3443988639</v>
      </c>
      <c r="M12" s="204">
        <f>CHI!M$7</f>
        <v>114431.4832455936</v>
      </c>
      <c r="N12" s="204">
        <f>CHI!N$7</f>
        <v>114199.4117828898</v>
      </c>
      <c r="O12" s="204">
        <f>CHI!O$7</f>
        <v>112097.3300316692</v>
      </c>
      <c r="P12" s="204">
        <f>CHI!P$7</f>
        <v>115387.0135680316</v>
      </c>
      <c r="Q12" s="204">
        <f>CHI!Q$7</f>
        <v>175925.2450110761</v>
      </c>
      <c r="R12" s="204">
        <f>CHI!R$7</f>
        <v>177480.30516585321</v>
      </c>
      <c r="S12" s="204">
        <f>CHI!S$7</f>
        <v>180742.56708642931</v>
      </c>
      <c r="T12" s="204">
        <f>CHI!T$7</f>
        <v>196138.91938160011</v>
      </c>
      <c r="U12" s="204">
        <f>CHI!U$7</f>
        <v>203837.8477301597</v>
      </c>
      <c r="V12" s="204">
        <f>CHI!V$7</f>
        <v>219409.9646842384</v>
      </c>
      <c r="W12" s="204">
        <f>CHI!W$7</f>
        <v>244421.54779634939</v>
      </c>
      <c r="X12" s="204">
        <f>CHI!X$7</f>
        <v>271607.22529641498</v>
      </c>
      <c r="Y12" s="204">
        <f>CHI!Y$7</f>
        <v>238062.72418970909</v>
      </c>
    </row>
    <row r="13" spans="1:25" ht="12" customHeight="1" x14ac:dyDescent="0.25">
      <c r="A13" s="13" t="s">
        <v>20</v>
      </c>
      <c r="B13" s="205">
        <f>NMM!B$3</f>
        <v>103315.52447482107</v>
      </c>
      <c r="C13" s="205">
        <f>NMM!C$3</f>
        <v>101539.90622535412</v>
      </c>
      <c r="D13" s="205">
        <f>NMM!D$3</f>
        <v>100385.06193208191</v>
      </c>
      <c r="E13" s="205">
        <f>NMM!E$3</f>
        <v>97065.885895265659</v>
      </c>
      <c r="F13" s="205">
        <f>NMM!F$3</f>
        <v>97333.221756436673</v>
      </c>
      <c r="G13" s="205">
        <f>NMM!G$3</f>
        <v>97443.950326996215</v>
      </c>
      <c r="H13" s="205">
        <f>NMM!H$3</f>
        <v>101278.69824163725</v>
      </c>
      <c r="I13" s="205">
        <f>NMM!I$3</f>
        <v>106774.75725035873</v>
      </c>
      <c r="J13" s="205">
        <f>NMM!J$3</f>
        <v>100344.31800697374</v>
      </c>
      <c r="K13" s="205">
        <f>NMM!K$3</f>
        <v>83166.144437245297</v>
      </c>
      <c r="L13" s="205">
        <f>NMM!L$3</f>
        <v>80539.725908834458</v>
      </c>
      <c r="M13" s="205">
        <f>NMM!M$3</f>
        <v>81596.03784341483</v>
      </c>
      <c r="N13" s="205">
        <f>NMM!N$3</f>
        <v>77348.715785237931</v>
      </c>
      <c r="O13" s="205">
        <f>NMM!O$3</f>
        <v>75283.168615124334</v>
      </c>
      <c r="P13" s="205">
        <f>NMM!P$3</f>
        <v>78109.252824783267</v>
      </c>
      <c r="Q13" s="205">
        <f>NMM!Q$3</f>
        <v>78397.523593999998</v>
      </c>
      <c r="R13" s="205">
        <f>NMM!R$3</f>
        <v>81940.543266389737</v>
      </c>
      <c r="S13" s="205">
        <f>NMM!S$3</f>
        <v>82400.137033816965</v>
      </c>
      <c r="T13" s="205">
        <f>NMM!T$3</f>
        <v>84497.050902476549</v>
      </c>
      <c r="U13" s="205">
        <f>NMM!U$3</f>
        <v>87040.514958007392</v>
      </c>
      <c r="V13" s="205">
        <f>NMM!V$3</f>
        <v>82336.53393617041</v>
      </c>
      <c r="W13" s="205">
        <f>NMM!W$3</f>
        <v>86114.119392765439</v>
      </c>
      <c r="X13" s="205">
        <f>NMM!X$3</f>
        <v>85078.803940882412</v>
      </c>
      <c r="Y13" s="205">
        <f>NMM!Y$3</f>
        <v>86887.67917411674</v>
      </c>
    </row>
    <row r="14" spans="1:25" ht="12" customHeight="1" x14ac:dyDescent="0.25">
      <c r="A14" s="14" t="s">
        <v>51</v>
      </c>
      <c r="B14" s="204">
        <f>NMM!B$4</f>
        <v>43981.636400212017</v>
      </c>
      <c r="C14" s="204">
        <f>NMM!C$4</f>
        <v>42622.463463315027</v>
      </c>
      <c r="D14" s="204">
        <f>NMM!D$4</f>
        <v>42529.167271448168</v>
      </c>
      <c r="E14" s="204">
        <f>NMM!E$4</f>
        <v>40459.614143241321</v>
      </c>
      <c r="F14" s="204">
        <f>NMM!F$4</f>
        <v>41129.463414823244</v>
      </c>
      <c r="G14" s="204">
        <f>NMM!G$4</f>
        <v>40747.480741304862</v>
      </c>
      <c r="H14" s="204">
        <f>NMM!H$4</f>
        <v>46500.194519200639</v>
      </c>
      <c r="I14" s="204">
        <f>NMM!I$4</f>
        <v>48704.869475124309</v>
      </c>
      <c r="J14" s="204">
        <f>NMM!J$4</f>
        <v>44368.694403029447</v>
      </c>
      <c r="K14" s="204">
        <f>NMM!K$4</f>
        <v>37980.8772333948</v>
      </c>
      <c r="L14" s="204">
        <f>NMM!L$4</f>
        <v>33099.794530453488</v>
      </c>
      <c r="M14" s="204">
        <f>NMM!M$4</f>
        <v>33432.784880469822</v>
      </c>
      <c r="N14" s="204">
        <f>NMM!N$4</f>
        <v>31160.849389609932</v>
      </c>
      <c r="O14" s="204">
        <f>NMM!O$4</f>
        <v>29687.928092831859</v>
      </c>
      <c r="P14" s="204">
        <f>NMM!P$4</f>
        <v>31024.454975872432</v>
      </c>
      <c r="Q14" s="204">
        <f>NMM!Q$4</f>
        <v>30880.70254508757</v>
      </c>
      <c r="R14" s="204">
        <f>NMM!R$4</f>
        <v>31815.97751962037</v>
      </c>
      <c r="S14" s="204">
        <f>NMM!S$4</f>
        <v>32431.561756250809</v>
      </c>
      <c r="T14" s="204">
        <f>NMM!T$4</f>
        <v>33586.009756168343</v>
      </c>
      <c r="U14" s="204">
        <f>NMM!U$4</f>
        <v>35210.150997799567</v>
      </c>
      <c r="V14" s="204">
        <f>NMM!V$4</f>
        <v>35251.743871679719</v>
      </c>
      <c r="W14" s="204">
        <f>NMM!W$4</f>
        <v>35543.489537641683</v>
      </c>
      <c r="X14" s="204">
        <f>NMM!X$4</f>
        <v>35039.41083123588</v>
      </c>
      <c r="Y14" s="204">
        <f>NMM!Y$4</f>
        <v>36785.108792409686</v>
      </c>
    </row>
    <row r="15" spans="1:25" ht="12" customHeight="1" x14ac:dyDescent="0.25">
      <c r="A15" s="14" t="s">
        <v>52</v>
      </c>
      <c r="B15" s="204">
        <f>NMM!B$5</f>
        <v>35658.714032984753</v>
      </c>
      <c r="C15" s="204">
        <f>NMM!C$5</f>
        <v>35215.19803677751</v>
      </c>
      <c r="D15" s="204">
        <f>NMM!D$5</f>
        <v>34163.256829628037</v>
      </c>
      <c r="E15" s="204">
        <f>NMM!E$5</f>
        <v>34251.897459338383</v>
      </c>
      <c r="F15" s="204">
        <f>NMM!F$5</f>
        <v>34087.310982393552</v>
      </c>
      <c r="G15" s="204">
        <f>NMM!G$5</f>
        <v>34906.979170104067</v>
      </c>
      <c r="H15" s="204">
        <f>NMM!H$5</f>
        <v>32131.698075633249</v>
      </c>
      <c r="I15" s="204">
        <f>NMM!I$5</f>
        <v>34820.325735923943</v>
      </c>
      <c r="J15" s="204">
        <f>NMM!J$5</f>
        <v>34057.360880029817</v>
      </c>
      <c r="K15" s="204">
        <f>NMM!K$5</f>
        <v>27452.335012804051</v>
      </c>
      <c r="L15" s="204">
        <f>NMM!L$5</f>
        <v>28294.86693330956</v>
      </c>
      <c r="M15" s="204">
        <f>NMM!M$5</f>
        <v>28658.621509103308</v>
      </c>
      <c r="N15" s="204">
        <f>NMM!N$5</f>
        <v>27595.001199332601</v>
      </c>
      <c r="O15" s="204">
        <f>NMM!O$5</f>
        <v>27264.086140322179</v>
      </c>
      <c r="P15" s="204">
        <f>NMM!P$5</f>
        <v>28450.870585725868</v>
      </c>
      <c r="Q15" s="204">
        <f>NMM!Q$5</f>
        <v>28448.923725099761</v>
      </c>
      <c r="R15" s="204">
        <f>NMM!R$5</f>
        <v>29996.71163186109</v>
      </c>
      <c r="S15" s="204">
        <f>NMM!S$5</f>
        <v>29351.701623768498</v>
      </c>
      <c r="T15" s="204">
        <f>NMM!T$5</f>
        <v>29631.81027475611</v>
      </c>
      <c r="U15" s="204">
        <f>NMM!U$5</f>
        <v>30190.90461985764</v>
      </c>
      <c r="V15" s="204">
        <f>NMM!V$5</f>
        <v>27779.443064324929</v>
      </c>
      <c r="W15" s="204">
        <f>NMM!W$5</f>
        <v>30354.977395647991</v>
      </c>
      <c r="X15" s="204">
        <f>NMM!X$5</f>
        <v>29423.611504460379</v>
      </c>
      <c r="Y15" s="204">
        <f>NMM!Y$5</f>
        <v>30482.170547112251</v>
      </c>
    </row>
    <row r="16" spans="1:25" ht="12" customHeight="1" x14ac:dyDescent="0.25">
      <c r="A16" s="14" t="s">
        <v>60</v>
      </c>
      <c r="B16" s="204">
        <f>NMM!B$6</f>
        <v>23675.174041624301</v>
      </c>
      <c r="C16" s="204">
        <f>NMM!C$6</f>
        <v>23702.244725261589</v>
      </c>
      <c r="D16" s="204">
        <f>NMM!D$6</f>
        <v>23692.637831005701</v>
      </c>
      <c r="E16" s="204">
        <f>NMM!E$6</f>
        <v>22354.37429268596</v>
      </c>
      <c r="F16" s="204">
        <f>NMM!F$6</f>
        <v>22116.447359219881</v>
      </c>
      <c r="G16" s="204">
        <f>NMM!G$6</f>
        <v>21789.490415587301</v>
      </c>
      <c r="H16" s="204">
        <f>NMM!H$6</f>
        <v>22646.805646803361</v>
      </c>
      <c r="I16" s="204">
        <f>NMM!I$6</f>
        <v>23249.562039310469</v>
      </c>
      <c r="J16" s="204">
        <f>NMM!J$6</f>
        <v>21918.262723914471</v>
      </c>
      <c r="K16" s="204">
        <f>NMM!K$6</f>
        <v>17732.93219104645</v>
      </c>
      <c r="L16" s="204">
        <f>NMM!L$6</f>
        <v>19145.06444507141</v>
      </c>
      <c r="M16" s="204">
        <f>NMM!M$6</f>
        <v>19504.631453841699</v>
      </c>
      <c r="N16" s="204">
        <f>NMM!N$6</f>
        <v>18592.86519629541</v>
      </c>
      <c r="O16" s="204">
        <f>NMM!O$6</f>
        <v>18331.154381970289</v>
      </c>
      <c r="P16" s="204">
        <f>NMM!P$6</f>
        <v>18633.927263184971</v>
      </c>
      <c r="Q16" s="204">
        <f>NMM!Q$6</f>
        <v>19067.897323812671</v>
      </c>
      <c r="R16" s="204">
        <f>NMM!R$6</f>
        <v>20127.85411490827</v>
      </c>
      <c r="S16" s="204">
        <f>NMM!S$6</f>
        <v>20616.873653797658</v>
      </c>
      <c r="T16" s="204">
        <f>NMM!T$6</f>
        <v>21279.230871552089</v>
      </c>
      <c r="U16" s="204">
        <f>NMM!U$6</f>
        <v>21639.459340350189</v>
      </c>
      <c r="V16" s="204">
        <f>NMM!V$6</f>
        <v>19305.347000165759</v>
      </c>
      <c r="W16" s="204">
        <f>NMM!W$6</f>
        <v>20215.652459475761</v>
      </c>
      <c r="X16" s="204">
        <f>NMM!X$6</f>
        <v>20615.781605186159</v>
      </c>
      <c r="Y16" s="204">
        <f>NMM!Y$6</f>
        <v>19620.399834594809</v>
      </c>
    </row>
    <row r="17" spans="1:25" ht="12" customHeight="1" x14ac:dyDescent="0.25">
      <c r="A17" s="13" t="s">
        <v>21</v>
      </c>
      <c r="B17" s="205">
        <f>PPA!B$3</f>
        <v>126393.59186659675</v>
      </c>
      <c r="C17" s="205">
        <f>PPA!C$3</f>
        <v>126310.52633325645</v>
      </c>
      <c r="D17" s="205">
        <f>PPA!D$3</f>
        <v>121484.98946841311</v>
      </c>
      <c r="E17" s="205">
        <f>PPA!E$3</f>
        <v>113202.13004422947</v>
      </c>
      <c r="F17" s="205">
        <f>PPA!F$3</f>
        <v>112754.36371433761</v>
      </c>
      <c r="G17" s="205">
        <f>PPA!G$3</f>
        <v>110035.18090482196</v>
      </c>
      <c r="H17" s="205">
        <f>PPA!H$3</f>
        <v>110046.68483832671</v>
      </c>
      <c r="I17" s="205">
        <f>PPA!I$3</f>
        <v>109591.28179724349</v>
      </c>
      <c r="J17" s="205">
        <f>PPA!J$3</f>
        <v>101722.74762736115</v>
      </c>
      <c r="K17" s="205">
        <f>PPA!K$3</f>
        <v>91671.579892382142</v>
      </c>
      <c r="L17" s="205">
        <f>PPA!L$3</f>
        <v>92657.06387607714</v>
      </c>
      <c r="M17" s="205">
        <f>PPA!M$3</f>
        <v>92341.421423426771</v>
      </c>
      <c r="N17" s="205">
        <f>PPA!N$3</f>
        <v>89462.649347794475</v>
      </c>
      <c r="O17" s="205">
        <f>PPA!O$3</f>
        <v>85383.524166600982</v>
      </c>
      <c r="P17" s="205">
        <f>PPA!P$3</f>
        <v>86655.040317403764</v>
      </c>
      <c r="Q17" s="205">
        <f>PPA!Q$3</f>
        <v>87119.858691000001</v>
      </c>
      <c r="R17" s="205">
        <f>PPA!R$3</f>
        <v>88154.245024715521</v>
      </c>
      <c r="S17" s="205">
        <f>PPA!S$3</f>
        <v>87344.625336228812</v>
      </c>
      <c r="T17" s="205">
        <f>PPA!T$3</f>
        <v>88896.428867869254</v>
      </c>
      <c r="U17" s="205">
        <f>PPA!U$3</f>
        <v>87945.052992726851</v>
      </c>
      <c r="V17" s="205">
        <f>PPA!V$3</f>
        <v>79873.663048612216</v>
      </c>
      <c r="W17" s="205">
        <f>PPA!W$3</f>
        <v>79474.369982882257</v>
      </c>
      <c r="X17" s="205">
        <f>PPA!X$3</f>
        <v>83668.185341983117</v>
      </c>
      <c r="Y17" s="205">
        <f>PPA!Y$3</f>
        <v>80210.116784420985</v>
      </c>
    </row>
    <row r="18" spans="1:25" ht="12" customHeight="1" x14ac:dyDescent="0.25">
      <c r="A18" s="14" t="s">
        <v>54</v>
      </c>
      <c r="B18" s="204">
        <f>PPA!B$5</f>
        <v>4634.157747246596</v>
      </c>
      <c r="C18" s="204">
        <f>PPA!C$5</f>
        <v>4497.8393998994816</v>
      </c>
      <c r="D18" s="204">
        <f>PPA!D$5</f>
        <v>4174.7901731419543</v>
      </c>
      <c r="E18" s="204">
        <f>PPA!E$5</f>
        <v>3899.597766256918</v>
      </c>
      <c r="F18" s="204">
        <f>PPA!F$5</f>
        <v>3672.3760043737279</v>
      </c>
      <c r="G18" s="204">
        <f>PPA!G$5</f>
        <v>3455.1972216885679</v>
      </c>
      <c r="H18" s="204">
        <f>PPA!H$5</f>
        <v>3473.1224804118228</v>
      </c>
      <c r="I18" s="204">
        <f>PPA!I$5</f>
        <v>3480.9156027267968</v>
      </c>
      <c r="J18" s="204">
        <f>PPA!J$5</f>
        <v>3033.8211646459108</v>
      </c>
      <c r="K18" s="204">
        <f>PPA!K$5</f>
        <v>1954.080568377381</v>
      </c>
      <c r="L18" s="204">
        <f>PPA!L$5</f>
        <v>3462.6006652915321</v>
      </c>
      <c r="M18" s="204">
        <f>PPA!M$5</f>
        <v>3133.3050602303829</v>
      </c>
      <c r="N18" s="204">
        <f>PPA!N$5</f>
        <v>2729.019403247119</v>
      </c>
      <c r="O18" s="204">
        <f>PPA!O$5</f>
        <v>2805.3828480174329</v>
      </c>
      <c r="P18" s="204">
        <f>PPA!P$5</f>
        <v>3048.9159805566801</v>
      </c>
      <c r="Q18" s="204">
        <f>PPA!Q$5</f>
        <v>3489.361490788443</v>
      </c>
      <c r="R18" s="204">
        <f>PPA!R$5</f>
        <v>3398.714814878525</v>
      </c>
      <c r="S18" s="204">
        <f>PPA!S$5</f>
        <v>3508.847681269508</v>
      </c>
      <c r="T18" s="204">
        <f>PPA!T$5</f>
        <v>4178.7003361155848</v>
      </c>
      <c r="U18" s="204">
        <f>PPA!U$5</f>
        <v>3377.6510975921951</v>
      </c>
      <c r="V18" s="204">
        <f>PPA!V$5</f>
        <v>2758.4018770041898</v>
      </c>
      <c r="W18" s="204">
        <f>PPA!W$5</f>
        <v>2729.2631591604882</v>
      </c>
      <c r="X18" s="204">
        <f>PPA!X$5</f>
        <v>2978.856236548319</v>
      </c>
      <c r="Y18" s="204">
        <f>PPA!Y$5</f>
        <v>2526.8324561236841</v>
      </c>
    </row>
    <row r="19" spans="1:25" ht="12" customHeight="1" x14ac:dyDescent="0.25">
      <c r="A19" s="14" t="s">
        <v>61</v>
      </c>
      <c r="B19" s="204">
        <f>PPA!B$6</f>
        <v>63068.41834248769</v>
      </c>
      <c r="C19" s="204">
        <f>PPA!C$6</f>
        <v>64247.598355662791</v>
      </c>
      <c r="D19" s="204">
        <f>PPA!D$6</f>
        <v>61362.857158471234</v>
      </c>
      <c r="E19" s="204">
        <f>PPA!E$6</f>
        <v>57611.143553433292</v>
      </c>
      <c r="F19" s="204">
        <f>PPA!F$6</f>
        <v>56928.303566129543</v>
      </c>
      <c r="G19" s="204">
        <f>PPA!G$6</f>
        <v>53753.820030087489</v>
      </c>
      <c r="H19" s="204">
        <f>PPA!H$6</f>
        <v>53947.928186094461</v>
      </c>
      <c r="I19" s="204">
        <f>PPA!I$6</f>
        <v>54764.737147515167</v>
      </c>
      <c r="J19" s="204">
        <f>PPA!J$6</f>
        <v>50103.979450869258</v>
      </c>
      <c r="K19" s="204">
        <f>PPA!K$6</f>
        <v>46898.359680447124</v>
      </c>
      <c r="L19" s="204">
        <f>PPA!L$6</f>
        <v>46875.40116437291</v>
      </c>
      <c r="M19" s="204">
        <f>PPA!M$6</f>
        <v>48051.287512260162</v>
      </c>
      <c r="N19" s="204">
        <f>PPA!N$6</f>
        <v>47956.855805744839</v>
      </c>
      <c r="O19" s="204">
        <f>PPA!O$6</f>
        <v>46316.18795592244</v>
      </c>
      <c r="P19" s="204">
        <f>PPA!P$6</f>
        <v>48243.813001788832</v>
      </c>
      <c r="Q19" s="204">
        <f>PPA!Q$6</f>
        <v>49303.854255211561</v>
      </c>
      <c r="R19" s="204">
        <f>PPA!R$6</f>
        <v>50274.466380756377</v>
      </c>
      <c r="S19" s="204">
        <f>PPA!S$6</f>
        <v>50551.817209191788</v>
      </c>
      <c r="T19" s="204">
        <f>PPA!T$6</f>
        <v>52814.208607903493</v>
      </c>
      <c r="U19" s="204">
        <f>PPA!U$6</f>
        <v>53387.879685978398</v>
      </c>
      <c r="V19" s="204">
        <f>PPA!V$6</f>
        <v>49623.197646652792</v>
      </c>
      <c r="W19" s="204">
        <f>PPA!W$6</f>
        <v>48785.171491626563</v>
      </c>
      <c r="X19" s="204">
        <f>PPA!X$6</f>
        <v>53881.314274815129</v>
      </c>
      <c r="Y19" s="204">
        <f>PPA!Y$6</f>
        <v>52434.765513234423</v>
      </c>
    </row>
    <row r="20" spans="1:25" ht="12" customHeight="1" x14ac:dyDescent="0.25">
      <c r="A20" s="14" t="s">
        <v>62</v>
      </c>
      <c r="B20" s="204">
        <f>PPA!B$7</f>
        <v>58691.015776862463</v>
      </c>
      <c r="C20" s="204">
        <f>PPA!C$7</f>
        <v>57565.08857769418</v>
      </c>
      <c r="D20" s="204">
        <f>PPA!D$7</f>
        <v>55947.342136799933</v>
      </c>
      <c r="E20" s="204">
        <f>PPA!E$7</f>
        <v>51691.388724539262</v>
      </c>
      <c r="F20" s="204">
        <f>PPA!F$7</f>
        <v>52153.68414383434</v>
      </c>
      <c r="G20" s="204">
        <f>PPA!G$7</f>
        <v>52826.163653045893</v>
      </c>
      <c r="H20" s="204">
        <f>PPA!H$7</f>
        <v>52625.634171820428</v>
      </c>
      <c r="I20" s="204">
        <f>PPA!I$7</f>
        <v>51345.629047001523</v>
      </c>
      <c r="J20" s="204">
        <f>PPA!J$7</f>
        <v>48584.947011845987</v>
      </c>
      <c r="K20" s="204">
        <f>PPA!K$7</f>
        <v>42819.139643557632</v>
      </c>
      <c r="L20" s="204">
        <f>PPA!L$7</f>
        <v>42319.062046412699</v>
      </c>
      <c r="M20" s="204">
        <f>PPA!M$7</f>
        <v>41156.828850936232</v>
      </c>
      <c r="N20" s="204">
        <f>PPA!N$7</f>
        <v>38776.774138802517</v>
      </c>
      <c r="O20" s="204">
        <f>PPA!O$7</f>
        <v>36261.953362661108</v>
      </c>
      <c r="P20" s="204">
        <f>PPA!P$7</f>
        <v>35362.311335058243</v>
      </c>
      <c r="Q20" s="204">
        <f>PPA!Q$7</f>
        <v>34326.642945</v>
      </c>
      <c r="R20" s="204">
        <f>PPA!R$7</f>
        <v>34481.063829080609</v>
      </c>
      <c r="S20" s="204">
        <f>PPA!S$7</f>
        <v>33283.960445767509</v>
      </c>
      <c r="T20" s="204">
        <f>PPA!T$7</f>
        <v>31903.51992385017</v>
      </c>
      <c r="U20" s="204">
        <f>PPA!U$7</f>
        <v>31179.522209156268</v>
      </c>
      <c r="V20" s="204">
        <f>PPA!V$7</f>
        <v>27492.06352495524</v>
      </c>
      <c r="W20" s="204">
        <f>PPA!W$7</f>
        <v>27959.93533209521</v>
      </c>
      <c r="X20" s="204">
        <f>PPA!X$7</f>
        <v>26808.014830619672</v>
      </c>
      <c r="Y20" s="204">
        <f>PPA!Y$7</f>
        <v>25248.518815062878</v>
      </c>
    </row>
    <row r="21" spans="1:25" ht="12" customHeight="1" x14ac:dyDescent="0.25">
      <c r="A21" s="15" t="s">
        <v>63</v>
      </c>
      <c r="B21" s="206">
        <f>FBT!B$3</f>
        <v>252573.08811465371</v>
      </c>
      <c r="C21" s="206">
        <f>FBT!C$3</f>
        <v>256691.4460336199</v>
      </c>
      <c r="D21" s="206">
        <f>FBT!D$3</f>
        <v>260447.34727732791</v>
      </c>
      <c r="E21" s="206">
        <f>FBT!E$3</f>
        <v>261939.62085485959</v>
      </c>
      <c r="F21" s="206">
        <f>FBT!F$3</f>
        <v>264583.60481457529</v>
      </c>
      <c r="G21" s="206">
        <f>FBT!G$3</f>
        <v>262784.07781389548</v>
      </c>
      <c r="H21" s="206">
        <f>FBT!H$3</f>
        <v>259795.71796656799</v>
      </c>
      <c r="I21" s="206">
        <f>FBT!I$3</f>
        <v>263350.10820128012</v>
      </c>
      <c r="J21" s="206">
        <f>FBT!J$3</f>
        <v>261833.2403719069</v>
      </c>
      <c r="K21" s="206">
        <f>FBT!K$3</f>
        <v>260254.26618677651</v>
      </c>
      <c r="L21" s="206">
        <f>FBT!L$3</f>
        <v>261229.70744758929</v>
      </c>
      <c r="M21" s="206">
        <f>FBT!M$3</f>
        <v>263105.72967035772</v>
      </c>
      <c r="N21" s="206">
        <f>FBT!N$3</f>
        <v>263330.28981458087</v>
      </c>
      <c r="O21" s="206">
        <f>FBT!O$3</f>
        <v>263478.90961951518</v>
      </c>
      <c r="P21" s="206">
        <f>FBT!P$3</f>
        <v>270979.72539515019</v>
      </c>
      <c r="Q21" s="206">
        <f>FBT!Q$3</f>
        <v>277789.926698</v>
      </c>
      <c r="R21" s="206">
        <f>FBT!R$3</f>
        <v>282008.4528919406</v>
      </c>
      <c r="S21" s="206">
        <f>FBT!S$3</f>
        <v>282286.16446614702</v>
      </c>
      <c r="T21" s="206">
        <f>FBT!T$3</f>
        <v>285170.2362922983</v>
      </c>
      <c r="U21" s="206">
        <f>FBT!U$3</f>
        <v>287698.89322323562</v>
      </c>
      <c r="V21" s="206">
        <f>FBT!V$3</f>
        <v>281782.39149957261</v>
      </c>
      <c r="W21" s="206">
        <f>FBT!W$3</f>
        <v>279972.06570353633</v>
      </c>
      <c r="X21" s="206">
        <f>FBT!X$3</f>
        <v>276956.39191302808</v>
      </c>
      <c r="Y21" s="206">
        <f>FBT!Y$3</f>
        <v>292676.83146220527</v>
      </c>
    </row>
    <row r="22" spans="1:25" ht="12" customHeight="1" x14ac:dyDescent="0.25">
      <c r="A22" s="12" t="s">
        <v>64</v>
      </c>
      <c r="B22" s="204">
        <f>TRE!B$3</f>
        <v>228101.0454439219</v>
      </c>
      <c r="C22" s="204">
        <f>TRE!C$3</f>
        <v>239731.849212086</v>
      </c>
      <c r="D22" s="204">
        <f>TRE!D$3</f>
        <v>239194.48045655389</v>
      </c>
      <c r="E22" s="204">
        <f>TRE!E$3</f>
        <v>243297.82200619741</v>
      </c>
      <c r="F22" s="204">
        <f>TRE!F$3</f>
        <v>243785.455198362</v>
      </c>
      <c r="G22" s="204">
        <f>TRE!G$3</f>
        <v>245485.23516904941</v>
      </c>
      <c r="H22" s="204">
        <f>TRE!H$3</f>
        <v>262892.27298026963</v>
      </c>
      <c r="I22" s="204">
        <f>TRE!I$3</f>
        <v>275433.65886858298</v>
      </c>
      <c r="J22" s="204">
        <f>TRE!J$3</f>
        <v>257998.1489580647</v>
      </c>
      <c r="K22" s="204">
        <f>TRE!K$3</f>
        <v>210905.4037227894</v>
      </c>
      <c r="L22" s="204">
        <f>TRE!L$3</f>
        <v>260257.819058147</v>
      </c>
      <c r="M22" s="204">
        <f>TRE!M$3</f>
        <v>279678.67774377548</v>
      </c>
      <c r="N22" s="204">
        <f>TRE!N$3</f>
        <v>272472.85369948088</v>
      </c>
      <c r="O22" s="204">
        <f>TRE!O$3</f>
        <v>278847.11631361349</v>
      </c>
      <c r="P22" s="204">
        <f>TRE!P$3</f>
        <v>303674.8741413923</v>
      </c>
      <c r="Q22" s="204">
        <f>TRE!Q$3</f>
        <v>320456.81043700001</v>
      </c>
      <c r="R22" s="204">
        <f>TRE!R$3</f>
        <v>344432.32657832262</v>
      </c>
      <c r="S22" s="204">
        <f>TRE!S$3</f>
        <v>355742.74247358978</v>
      </c>
      <c r="T22" s="204">
        <f>TRE!T$3</f>
        <v>356971.10174752481</v>
      </c>
      <c r="U22" s="204">
        <f>TRE!U$3</f>
        <v>353500.35045602178</v>
      </c>
      <c r="V22" s="204">
        <f>TRE!V$3</f>
        <v>291405.27502520563</v>
      </c>
      <c r="W22" s="204">
        <f>TRE!W$3</f>
        <v>325494.67452888441</v>
      </c>
      <c r="X22" s="204">
        <f>TRE!X$3</f>
        <v>337578.47032247431</v>
      </c>
      <c r="Y22" s="204">
        <f>TRE!Y$3</f>
        <v>356068.41190344928</v>
      </c>
    </row>
    <row r="23" spans="1:25" ht="12" customHeight="1" x14ac:dyDescent="0.25">
      <c r="A23" s="12" t="s">
        <v>65</v>
      </c>
      <c r="B23" s="204">
        <f>MAE!B$3</f>
        <v>656593.13293910678</v>
      </c>
      <c r="C23" s="204">
        <f>MAE!C$3</f>
        <v>645920.57116968173</v>
      </c>
      <c r="D23" s="204">
        <f>MAE!D$3</f>
        <v>628801.14184495958</v>
      </c>
      <c r="E23" s="204">
        <f>MAE!E$3</f>
        <v>623825.25930507889</v>
      </c>
      <c r="F23" s="204">
        <f>MAE!F$3</f>
        <v>644058.29895510315</v>
      </c>
      <c r="G23" s="204">
        <f>MAE!G$3</f>
        <v>651682.07399376505</v>
      </c>
      <c r="H23" s="204">
        <f>MAE!H$3</f>
        <v>697123.90865223203</v>
      </c>
      <c r="I23" s="204">
        <f>MAE!I$3</f>
        <v>734171.23000324052</v>
      </c>
      <c r="J23" s="204">
        <f>MAE!J$3</f>
        <v>729270.35794245335</v>
      </c>
      <c r="K23" s="204">
        <f>MAE!K$3</f>
        <v>599099.99743793276</v>
      </c>
      <c r="L23" s="204">
        <f>MAE!L$3</f>
        <v>653288.99490373174</v>
      </c>
      <c r="M23" s="204">
        <f>MAE!M$3</f>
        <v>690367.07145558891</v>
      </c>
      <c r="N23" s="204">
        <f>MAE!N$3</f>
        <v>676703.52368186892</v>
      </c>
      <c r="O23" s="204">
        <f>MAE!O$3</f>
        <v>669702.23035005957</v>
      </c>
      <c r="P23" s="204">
        <f>MAE!P$3</f>
        <v>688356.30185608997</v>
      </c>
      <c r="Q23" s="204">
        <f>MAE!Q$3</f>
        <v>696063.82268018601</v>
      </c>
      <c r="R23" s="204">
        <f>MAE!R$3</f>
        <v>713565.12511543743</v>
      </c>
      <c r="S23" s="204">
        <f>MAE!S$3</f>
        <v>734731.06094089302</v>
      </c>
      <c r="T23" s="204">
        <f>MAE!T$3</f>
        <v>747786.86707096628</v>
      </c>
      <c r="U23" s="204">
        <f>MAE!U$3</f>
        <v>747397.00666330673</v>
      </c>
      <c r="V23" s="204">
        <f>MAE!V$3</f>
        <v>686306.06710539642</v>
      </c>
      <c r="W23" s="204">
        <f>MAE!W$3</f>
        <v>744097.8206790624</v>
      </c>
      <c r="X23" s="204">
        <f>MAE!X$3</f>
        <v>737574.66078527749</v>
      </c>
      <c r="Y23" s="204">
        <f>MAE!Y$3</f>
        <v>736762.30040797289</v>
      </c>
    </row>
    <row r="24" spans="1:25" ht="12" customHeight="1" x14ac:dyDescent="0.25">
      <c r="A24" s="12" t="s">
        <v>66</v>
      </c>
      <c r="B24" s="204">
        <f>TEL!B$3</f>
        <v>118599.0125405336</v>
      </c>
      <c r="C24" s="204">
        <f>TEL!C$3</f>
        <v>118720.97614352249</v>
      </c>
      <c r="D24" s="204">
        <f>TEL!D$3</f>
        <v>113492.0986633438</v>
      </c>
      <c r="E24" s="204">
        <f>TEL!E$3</f>
        <v>107619.4467062365</v>
      </c>
      <c r="F24" s="204">
        <f>TEL!F$3</f>
        <v>102696.9331094324</v>
      </c>
      <c r="G24" s="204">
        <f>TEL!G$3</f>
        <v>96687.057538978886</v>
      </c>
      <c r="H24" s="204">
        <f>TEL!H$3</f>
        <v>95092.718660152066</v>
      </c>
      <c r="I24" s="204">
        <f>TEL!I$3</f>
        <v>95550.052975222672</v>
      </c>
      <c r="J24" s="204">
        <f>TEL!J$3</f>
        <v>90227.309643644287</v>
      </c>
      <c r="K24" s="204">
        <f>TEL!K$3</f>
        <v>76688.972468120803</v>
      </c>
      <c r="L24" s="204">
        <f>TEL!L$3</f>
        <v>80762.699288613832</v>
      </c>
      <c r="M24" s="204">
        <f>TEL!M$3</f>
        <v>86152.990165667929</v>
      </c>
      <c r="N24" s="204">
        <f>TEL!N$3</f>
        <v>80534.620438760423</v>
      </c>
      <c r="O24" s="204">
        <f>TEL!O$3</f>
        <v>79547.893848582185</v>
      </c>
      <c r="P24" s="204">
        <f>TEL!P$3</f>
        <v>81129.268478793834</v>
      </c>
      <c r="Q24" s="204">
        <f>TEL!Q$3</f>
        <v>81408.436774999995</v>
      </c>
      <c r="R24" s="204">
        <f>TEL!R$3</f>
        <v>82248.510620827714</v>
      </c>
      <c r="S24" s="204">
        <f>TEL!S$3</f>
        <v>83097.170232459423</v>
      </c>
      <c r="T24" s="204">
        <f>TEL!T$3</f>
        <v>82836.762020372917</v>
      </c>
      <c r="U24" s="204">
        <f>TEL!U$3</f>
        <v>81674.172006832712</v>
      </c>
      <c r="V24" s="204">
        <f>TEL!V$3</f>
        <v>69462.431636266236</v>
      </c>
      <c r="W24" s="204">
        <f>TEL!W$3</f>
        <v>76294.188234142581</v>
      </c>
      <c r="X24" s="204">
        <f>TEL!X$3</f>
        <v>76544.856055517899</v>
      </c>
      <c r="Y24" s="204">
        <f>TEL!Y$3</f>
        <v>73909.383570596678</v>
      </c>
    </row>
    <row r="25" spans="1:25" ht="12" customHeight="1" x14ac:dyDescent="0.25">
      <c r="A25" s="12" t="s">
        <v>67</v>
      </c>
      <c r="B25" s="204">
        <f>WWP!B$3</f>
        <v>52106.28550313013</v>
      </c>
      <c r="C25" s="204">
        <f>WWP!C$3</f>
        <v>51943.009086562553</v>
      </c>
      <c r="D25" s="204">
        <f>WWP!D$3</f>
        <v>50352.989306053802</v>
      </c>
      <c r="E25" s="204">
        <f>WWP!E$3</f>
        <v>50085.282240698478</v>
      </c>
      <c r="F25" s="204">
        <f>WWP!F$3</f>
        <v>50992.44639135513</v>
      </c>
      <c r="G25" s="204">
        <f>WWP!G$3</f>
        <v>50046.23051933531</v>
      </c>
      <c r="H25" s="204">
        <f>WWP!H$3</f>
        <v>51864.109826268381</v>
      </c>
      <c r="I25" s="204">
        <f>WWP!I$3</f>
        <v>54543.246449205828</v>
      </c>
      <c r="J25" s="204">
        <f>WWP!J$3</f>
        <v>49124.619189451827</v>
      </c>
      <c r="K25" s="204">
        <f>WWP!K$3</f>
        <v>42256.09791466836</v>
      </c>
      <c r="L25" s="204">
        <f>WWP!L$3</f>
        <v>44880.316317512203</v>
      </c>
      <c r="M25" s="204">
        <f>WWP!M$3</f>
        <v>44599.21898352023</v>
      </c>
      <c r="N25" s="204">
        <f>WWP!N$3</f>
        <v>40992.838524960192</v>
      </c>
      <c r="O25" s="204">
        <f>WWP!O$3</f>
        <v>39864.523528536498</v>
      </c>
      <c r="P25" s="204">
        <f>WWP!P$3</f>
        <v>40687.096198845727</v>
      </c>
      <c r="Q25" s="204">
        <f>WWP!Q$3</f>
        <v>42702.757366000013</v>
      </c>
      <c r="R25" s="204">
        <f>WWP!R$3</f>
        <v>42700.030914103052</v>
      </c>
      <c r="S25" s="204">
        <f>WWP!S$3</f>
        <v>44154.434262483817</v>
      </c>
      <c r="T25" s="204">
        <f>WWP!T$3</f>
        <v>44826.10094847202</v>
      </c>
      <c r="U25" s="204">
        <f>WWP!U$3</f>
        <v>45895.340566263963</v>
      </c>
      <c r="V25" s="204">
        <f>WWP!V$3</f>
        <v>45226.237905856433</v>
      </c>
      <c r="W25" s="204">
        <f>WWP!W$3</f>
        <v>54804.037618772032</v>
      </c>
      <c r="X25" s="204">
        <f>WWP!X$3</f>
        <v>57395.878326785787</v>
      </c>
      <c r="Y25" s="204">
        <f>WWP!Y$3</f>
        <v>53113.930089706133</v>
      </c>
    </row>
    <row r="26" spans="1:25" ht="12" customHeight="1" x14ac:dyDescent="0.25">
      <c r="A26" s="16" t="s">
        <v>68</v>
      </c>
      <c r="B26" s="207">
        <f>OIS!B$3</f>
        <v>900337.01124646678</v>
      </c>
      <c r="C26" s="207">
        <f>OIS!C$3</f>
        <v>916102.21756660845</v>
      </c>
      <c r="D26" s="207">
        <f>OIS!D$3</f>
        <v>921919.32523735601</v>
      </c>
      <c r="E26" s="207">
        <f>OIS!E$3</f>
        <v>929473.44980942563</v>
      </c>
      <c r="F26" s="207">
        <f>OIS!F$3</f>
        <v>963922.46140914352</v>
      </c>
      <c r="G26" s="207">
        <f>OIS!G$3</f>
        <v>995444.41926903697</v>
      </c>
      <c r="H26" s="207">
        <f>OIS!H$3</f>
        <v>1066383.66742231</v>
      </c>
      <c r="I26" s="207">
        <f>OIS!I$3</f>
        <v>1102490.6108033729</v>
      </c>
      <c r="J26" s="207">
        <f>OIS!J$3</f>
        <v>1121174.792238326</v>
      </c>
      <c r="K26" s="207">
        <f>OIS!K$3</f>
        <v>1032975.6409264361</v>
      </c>
      <c r="L26" s="207">
        <f>OIS!L$3</f>
        <v>995495.45210562309</v>
      </c>
      <c r="M26" s="207">
        <f>OIS!M$3</f>
        <v>1003725.134691231</v>
      </c>
      <c r="N26" s="207">
        <f>OIS!N$3</f>
        <v>975342.7811625544</v>
      </c>
      <c r="O26" s="207">
        <f>OIS!O$3</f>
        <v>947980.91251215967</v>
      </c>
      <c r="P26" s="207">
        <f>OIS!P$3</f>
        <v>941093.31719272945</v>
      </c>
      <c r="Q26" s="207">
        <f>OIS!Q$3</f>
        <v>943186.94460829161</v>
      </c>
      <c r="R26" s="207">
        <f>OIS!R$3</f>
        <v>951971.92359927134</v>
      </c>
      <c r="S26" s="207">
        <f>OIS!S$3</f>
        <v>985597.37358007673</v>
      </c>
      <c r="T26" s="207">
        <f>OIS!T$3</f>
        <v>1022609.570412772</v>
      </c>
      <c r="U26" s="207">
        <f>OIS!U$3</f>
        <v>1059779.3325043649</v>
      </c>
      <c r="V26" s="207">
        <f>OIS!V$3</f>
        <v>1012008.212036678</v>
      </c>
      <c r="W26" s="207">
        <f>OIS!W$3</f>
        <v>1084362.8934183549</v>
      </c>
      <c r="X26" s="207">
        <f>OIS!X$3</f>
        <v>1125254.598686578</v>
      </c>
      <c r="Y26" s="207">
        <f>OIS!Y$3</f>
        <v>1136228.196478256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269376.90880028415</v>
      </c>
      <c r="C29" s="208">
        <f>ISI!C25+NFM!C43+CHI!C32+NMM!C31+PPA!C32+FBT!C12+TRE!C12+MAE!C12+TEL!C12+WWP!C12+OIS!C12</f>
        <v>268422.80077188805</v>
      </c>
      <c r="D29" s="208">
        <f>ISI!D25+NFM!D43+CHI!D32+NMM!D31+PPA!D32+FBT!D12+TRE!D12+MAE!D12+TEL!D12+WWP!D12+OIS!D12</f>
        <v>268300.51487171493</v>
      </c>
      <c r="E29" s="208">
        <f>ISI!E25+NFM!E43+CHI!E32+NMM!E31+PPA!E32+FBT!E12+TRE!E12+MAE!E12+TEL!E12+WWP!E12+OIS!E12</f>
        <v>275069.16007815115</v>
      </c>
      <c r="F29" s="208">
        <f>ISI!F25+NFM!F43+CHI!F32+NMM!F31+PPA!F32+FBT!F12+TRE!F12+MAE!F12+TEL!F12+WWP!F12+OIS!F12</f>
        <v>274415.4387099598</v>
      </c>
      <c r="G29" s="208">
        <f>ISI!G25+NFM!G43+CHI!G32+NMM!G31+PPA!G32+FBT!G12+TRE!G12+MAE!G12+TEL!G12+WWP!G12+OIS!G12</f>
        <v>274936.41568663972</v>
      </c>
      <c r="H29" s="208">
        <f>ISI!H25+NFM!H43+CHI!H32+NMM!H31+PPA!H32+FBT!H12+TRE!H12+MAE!H12+TEL!H12+WWP!H12+OIS!H12</f>
        <v>269554.41734727379</v>
      </c>
      <c r="I29" s="208">
        <f>ISI!I25+NFM!I43+CHI!I32+NMM!I31+PPA!I32+FBT!I12+TRE!I12+MAE!I12+TEL!I12+WWP!I12+OIS!I12</f>
        <v>274275.18580480706</v>
      </c>
      <c r="J29" s="208">
        <f>ISI!J25+NFM!J43+CHI!J32+NMM!J31+PPA!J32+FBT!J12+TRE!J12+MAE!J12+TEL!J12+WWP!J12+OIS!J12</f>
        <v>265106.78796216683</v>
      </c>
      <c r="K29" s="208">
        <f>ISI!K25+NFM!K43+CHI!K32+NMM!K31+PPA!K32+FBT!K12+TRE!K12+MAE!K12+TEL!K12+WWP!K12+OIS!K12</f>
        <v>229206.645399828</v>
      </c>
      <c r="L29" s="208">
        <f>ISI!L25+NFM!L43+CHI!L32+NMM!L31+PPA!L32+FBT!L12+TRE!L12+MAE!L12+TEL!L12+WWP!L12+OIS!L12</f>
        <v>243863.34737747206</v>
      </c>
      <c r="M29" s="208">
        <f>ISI!M25+NFM!M43+CHI!M32+NMM!M31+PPA!M32+FBT!M12+TRE!M12+MAE!M12+TEL!M12+WWP!M12+OIS!M12</f>
        <v>244582.76758383485</v>
      </c>
      <c r="N29" s="208">
        <f>ISI!N25+NFM!N43+CHI!N32+NMM!N31+PPA!N32+FBT!N12+TRE!N12+MAE!N12+TEL!N12+WWP!N12+OIS!N12</f>
        <v>239838.14926913151</v>
      </c>
      <c r="O29" s="208">
        <f>ISI!O25+NFM!O43+CHI!O32+NMM!O31+PPA!O32+FBT!O12+TRE!O12+MAE!O12+TEL!O12+WWP!O12+OIS!O12</f>
        <v>236987.43499570075</v>
      </c>
      <c r="P29" s="208">
        <f>ISI!P25+NFM!P43+CHI!P32+NMM!P31+PPA!P32+FBT!P12+TRE!P12+MAE!P12+TEL!P12+WWP!P12+OIS!P12</f>
        <v>233540.36328460876</v>
      </c>
      <c r="Q29" s="208">
        <f>ISI!Q25+NFM!Q43+CHI!Q32+NMM!Q31+PPA!Q32+FBT!Q12+TRE!Q12+MAE!Q12+TEL!Q12+WWP!Q12+OIS!Q12</f>
        <v>234294.5449699054</v>
      </c>
      <c r="R29" s="208">
        <f>ISI!R25+NFM!R43+CHI!R32+NMM!R31+PPA!R32+FBT!R12+TRE!R12+MAE!R12+TEL!R12+WWP!R12+OIS!R12</f>
        <v>238596.36147893377</v>
      </c>
      <c r="S29" s="208">
        <f>ISI!S25+NFM!S43+CHI!S32+NMM!S31+PPA!S32+FBT!S12+TRE!S12+MAE!S12+TEL!S12+WWP!S12+OIS!S12</f>
        <v>240841.04926913153</v>
      </c>
      <c r="T29" s="208">
        <f>ISI!T25+NFM!T43+CHI!T32+NMM!T31+PPA!T32+FBT!T12+TRE!T12+MAE!T12+TEL!T12+WWP!T12+OIS!T12</f>
        <v>242863.81478933792</v>
      </c>
      <c r="U29" s="208">
        <f>ISI!U25+NFM!U43+CHI!U32+NMM!U31+PPA!U32+FBT!U12+TRE!U12+MAE!U12+TEL!U12+WWP!U12+OIS!U12</f>
        <v>240365.09122957863</v>
      </c>
      <c r="V29" s="208">
        <f>ISI!V25+NFM!V43+CHI!V32+NMM!V31+PPA!V32+FBT!V12+TRE!V12+MAE!V12+TEL!V12+WWP!V12+OIS!V12</f>
        <v>231779.37463456579</v>
      </c>
      <c r="W29" s="208">
        <f>ISI!W25+NFM!W43+CHI!W32+NMM!W31+PPA!W32+FBT!W12+TRE!W12+MAE!W12+TEL!W12+WWP!W12+OIS!W12</f>
        <v>242602.28288907994</v>
      </c>
      <c r="X29" s="208">
        <f>ISI!X25+NFM!X43+CHI!X32+NMM!X31+PPA!X32+FBT!X12+TRE!X12+MAE!X12+TEL!X12+WWP!X12+OIS!X12</f>
        <v>226860.71066208082</v>
      </c>
      <c r="Y29" s="208">
        <f>ISI!Y25+NFM!Y43+CHI!Y32+NMM!Y31+PPA!Y32+FBT!Y12+TRE!Y12+MAE!Y12+TEL!Y12+WWP!Y12+OIS!Y12</f>
        <v>214730.24806534825</v>
      </c>
    </row>
    <row r="30" spans="1:25" ht="12" customHeight="1" x14ac:dyDescent="0.25">
      <c r="A30" s="17" t="s">
        <v>28</v>
      </c>
      <c r="B30" s="209">
        <f t="shared" ref="B30:Y30" si="0">B31+B32</f>
        <v>22810.469303525362</v>
      </c>
      <c r="C30" s="209">
        <f t="shared" si="0"/>
        <v>20365.668056749782</v>
      </c>
      <c r="D30" s="209">
        <f t="shared" si="0"/>
        <v>19108.770851246776</v>
      </c>
      <c r="E30" s="209">
        <f t="shared" si="0"/>
        <v>19743.310748065349</v>
      </c>
      <c r="F30" s="209">
        <f t="shared" si="0"/>
        <v>18499.91908856406</v>
      </c>
      <c r="G30" s="209">
        <f t="shared" si="0"/>
        <v>17673.429578675834</v>
      </c>
      <c r="H30" s="209">
        <f t="shared" si="0"/>
        <v>17620.803095442818</v>
      </c>
      <c r="I30" s="209">
        <f t="shared" si="0"/>
        <v>18244.253224419601</v>
      </c>
      <c r="J30" s="209">
        <f t="shared" si="0"/>
        <v>16853.306964746345</v>
      </c>
      <c r="K30" s="209">
        <f t="shared" si="0"/>
        <v>13358.749785038694</v>
      </c>
      <c r="L30" s="209">
        <f t="shared" si="0"/>
        <v>13508.361306964744</v>
      </c>
      <c r="M30" s="209">
        <f t="shared" si="0"/>
        <v>15020.533276010316</v>
      </c>
      <c r="N30" s="209">
        <f t="shared" si="0"/>
        <v>13940.048409286324</v>
      </c>
      <c r="O30" s="209">
        <f t="shared" si="0"/>
        <v>13162.411092003438</v>
      </c>
      <c r="P30" s="209">
        <f t="shared" si="0"/>
        <v>12846.190025795353</v>
      </c>
      <c r="Q30" s="209">
        <f t="shared" si="0"/>
        <v>13166.610146173687</v>
      </c>
      <c r="R30" s="209">
        <f t="shared" si="0"/>
        <v>13173.233619948407</v>
      </c>
      <c r="S30" s="209">
        <f t="shared" si="0"/>
        <v>13383.617712811694</v>
      </c>
      <c r="T30" s="209">
        <f t="shared" si="0"/>
        <v>12786.258125537403</v>
      </c>
      <c r="U30" s="209">
        <f t="shared" si="0"/>
        <v>11856.006104901118</v>
      </c>
      <c r="V30" s="209">
        <f t="shared" si="0"/>
        <v>11031.045141874463</v>
      </c>
      <c r="W30" s="209">
        <f t="shared" si="0"/>
        <v>10986.495614789339</v>
      </c>
      <c r="X30" s="209">
        <f t="shared" si="0"/>
        <v>10342.849183147035</v>
      </c>
      <c r="Y30" s="209">
        <f t="shared" si="0"/>
        <v>8583.2270851246776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18908.225967325878</v>
      </c>
      <c r="C31" s="204">
        <f>ISI!C27+NFM!C44+CHI!C33+NMM!C32+PPA!C33+FBT!C13+TRE!C13+MAE!C13+TEL!C13+WWP!C13+OIS!C13</f>
        <v>17141.663456577815</v>
      </c>
      <c r="D31" s="204">
        <f>ISI!D27+NFM!D44+CHI!D33+NMM!D32+PPA!D33+FBT!D13+TRE!D13+MAE!D13+TEL!D13+WWP!D13+OIS!D13</f>
        <v>15531.269303525367</v>
      </c>
      <c r="E31" s="204">
        <f>ISI!E27+NFM!E44+CHI!E33+NMM!E32+PPA!E33+FBT!E13+TRE!E13+MAE!E13+TEL!E13+WWP!E13+OIS!E13</f>
        <v>15622.626655202062</v>
      </c>
      <c r="F31" s="204">
        <f>ISI!F27+NFM!F44+CHI!F33+NMM!F32+PPA!F33+FBT!F13+TRE!F13+MAE!F13+TEL!F13+WWP!F13+OIS!F13</f>
        <v>15536.37437661221</v>
      </c>
      <c r="G31" s="204">
        <f>ISI!G27+NFM!G44+CHI!G33+NMM!G32+PPA!G33+FBT!G13+TRE!G13+MAE!G13+TEL!G13+WWP!G13+OIS!G13</f>
        <v>14770.242132416162</v>
      </c>
      <c r="H31" s="204">
        <f>ISI!H27+NFM!H44+CHI!H33+NMM!H32+PPA!H33+FBT!H13+TRE!H13+MAE!H13+TEL!H13+WWP!H13+OIS!H13</f>
        <v>14153.425881341358</v>
      </c>
      <c r="I31" s="204">
        <f>ISI!I27+NFM!I44+CHI!I33+NMM!I32+PPA!I33+FBT!I13+TRE!I13+MAE!I13+TEL!I13+WWP!I13+OIS!I13</f>
        <v>15427.855116079103</v>
      </c>
      <c r="J31" s="204">
        <f>ISI!J27+NFM!J44+CHI!J33+NMM!J32+PPA!J33+FBT!J13+TRE!J13+MAE!J13+TEL!J13+WWP!J13+OIS!J13</f>
        <v>14533.174118658641</v>
      </c>
      <c r="K31" s="204">
        <f>ISI!K27+NFM!K44+CHI!K33+NMM!K32+PPA!K33+FBT!K13+TRE!K13+MAE!K13+TEL!K13+WWP!K13+OIS!K13</f>
        <v>11660.36852966466</v>
      </c>
      <c r="L31" s="204">
        <f>ISI!L27+NFM!L44+CHI!L33+NMM!L32+PPA!L33+FBT!L13+TRE!L13+MAE!L13+TEL!L13+WWP!L13+OIS!L13</f>
        <v>11639.203955288045</v>
      </c>
      <c r="M31" s="204">
        <f>ISI!M27+NFM!M44+CHI!M33+NMM!M32+PPA!M33+FBT!M13+TRE!M13+MAE!M13+TEL!M13+WWP!M13+OIS!M13</f>
        <v>12782.108856405845</v>
      </c>
      <c r="N31" s="204">
        <f>ISI!N27+NFM!N44+CHI!N33+NMM!N32+PPA!N33+FBT!N13+TRE!N13+MAE!N13+TEL!N13+WWP!N13+OIS!N13</f>
        <v>12162.284866723987</v>
      </c>
      <c r="O31" s="204">
        <f>ISI!O27+NFM!O44+CHI!O33+NMM!O32+PPA!O33+FBT!O13+TRE!O13+MAE!O13+TEL!O13+WWP!O13+OIS!O13</f>
        <v>11516.925279449699</v>
      </c>
      <c r="P31" s="204">
        <f>ISI!P27+NFM!P44+CHI!P33+NMM!P32+PPA!P33+FBT!P13+TRE!P13+MAE!P13+TEL!P13+WWP!P13+OIS!P13</f>
        <v>11351.364660361131</v>
      </c>
      <c r="Q31" s="204">
        <f>ISI!Q27+NFM!Q44+CHI!Q33+NMM!Q32+PPA!Q33+FBT!Q13+TRE!Q13+MAE!Q13+TEL!Q13+WWP!Q13+OIS!Q13</f>
        <v>11513.886242476354</v>
      </c>
      <c r="R31" s="204">
        <f>ISI!R27+NFM!R44+CHI!R33+NMM!R32+PPA!R33+FBT!R13+TRE!R13+MAE!R13+TEL!R13+WWP!R13+OIS!R13</f>
        <v>11529.238091143592</v>
      </c>
      <c r="S31" s="204">
        <f>ISI!S27+NFM!S44+CHI!S33+NMM!S32+PPA!S33+FBT!S13+TRE!S13+MAE!S13+TEL!S13+WWP!S13+OIS!S13</f>
        <v>11701.514101461737</v>
      </c>
      <c r="T31" s="204">
        <f>ISI!T27+NFM!T44+CHI!T33+NMM!T32+PPA!T33+FBT!T13+TRE!T13+MAE!T13+TEL!T13+WWP!T13+OIS!T13</f>
        <v>11222.052622527945</v>
      </c>
      <c r="U31" s="204">
        <f>ISI!U27+NFM!U44+CHI!U33+NMM!U32+PPA!U33+FBT!U13+TRE!U13+MAE!U13+TEL!U13+WWP!U13+OIS!U13</f>
        <v>10477.636629406707</v>
      </c>
      <c r="V31" s="204">
        <f>ISI!V27+NFM!V44+CHI!V33+NMM!V32+PPA!V33+FBT!V13+TRE!V13+MAE!V13+TEL!V13+WWP!V13+OIS!V13</f>
        <v>9875.6368013757528</v>
      </c>
      <c r="W31" s="204">
        <f>ISI!W27+NFM!W44+CHI!W33+NMM!W32+PPA!W33+FBT!W13+TRE!W13+MAE!W13+TEL!W13+WWP!W13+OIS!W13</f>
        <v>9799.3880481513334</v>
      </c>
      <c r="X31" s="204">
        <f>ISI!X27+NFM!X44+CHI!X33+NMM!X32+PPA!X33+FBT!X13+TRE!X13+MAE!X13+TEL!X13+WWP!X13+OIS!X13</f>
        <v>9199.5409286328468</v>
      </c>
      <c r="Y31" s="204">
        <f>ISI!Y27+NFM!Y44+CHI!Y33+NMM!Y32+PPA!Y33+FBT!Y13+TRE!Y13+MAE!Y13+TEL!Y13+WWP!Y13+OIS!Y13</f>
        <v>7541.5189165950133</v>
      </c>
    </row>
    <row r="32" spans="1:25" ht="12" customHeight="1" x14ac:dyDescent="0.25">
      <c r="A32" s="18" t="s">
        <v>42</v>
      </c>
      <c r="B32" s="204">
        <f>ISI!B28</f>
        <v>3902.243336199484</v>
      </c>
      <c r="C32" s="204">
        <f>ISI!C28</f>
        <v>3224.0046001719688</v>
      </c>
      <c r="D32" s="204">
        <f>ISI!D28</f>
        <v>3577.5015477214101</v>
      </c>
      <c r="E32" s="204">
        <f>ISI!E28</f>
        <v>4120.6840928632846</v>
      </c>
      <c r="F32" s="204">
        <f>ISI!F28</f>
        <v>2963.544711951849</v>
      </c>
      <c r="G32" s="204">
        <f>ISI!G28</f>
        <v>2903.1874462596729</v>
      </c>
      <c r="H32" s="204">
        <f>ISI!H28</f>
        <v>3467.377214101461</v>
      </c>
      <c r="I32" s="204">
        <f>ISI!I28</f>
        <v>2816.3981083404979</v>
      </c>
      <c r="J32" s="204">
        <f>ISI!J28</f>
        <v>2320.1328460877039</v>
      </c>
      <c r="K32" s="204">
        <f>ISI!K28</f>
        <v>1698.3812553740329</v>
      </c>
      <c r="L32" s="204">
        <f>ISI!L28</f>
        <v>1869.157351676698</v>
      </c>
      <c r="M32" s="204">
        <f>ISI!M28</f>
        <v>2238.424419604471</v>
      </c>
      <c r="N32" s="204">
        <f>ISI!N28</f>
        <v>1777.763542562338</v>
      </c>
      <c r="O32" s="204">
        <f>ISI!O28</f>
        <v>1645.4858125537401</v>
      </c>
      <c r="P32" s="204">
        <f>ISI!P28</f>
        <v>1494.825365434222</v>
      </c>
      <c r="Q32" s="204">
        <f>ISI!Q28</f>
        <v>1652.723903697334</v>
      </c>
      <c r="R32" s="204">
        <f>ISI!R28</f>
        <v>1643.995528804815</v>
      </c>
      <c r="S32" s="204">
        <f>ISI!S28</f>
        <v>1682.103611349957</v>
      </c>
      <c r="T32" s="204">
        <f>ISI!T28</f>
        <v>1564.205503009458</v>
      </c>
      <c r="U32" s="204">
        <f>ISI!U28</f>
        <v>1378.3694754944111</v>
      </c>
      <c r="V32" s="204">
        <f>ISI!V28</f>
        <v>1155.40834049871</v>
      </c>
      <c r="W32" s="204">
        <f>ISI!W28</f>
        <v>1187.107566638005</v>
      </c>
      <c r="X32" s="204">
        <f>ISI!X28</f>
        <v>1143.308254514187</v>
      </c>
      <c r="Y32" s="204">
        <f>ISI!Y28</f>
        <v>1041.708168529665</v>
      </c>
    </row>
    <row r="33" spans="1:25" ht="12" customHeight="1" x14ac:dyDescent="0.25">
      <c r="A33" s="19" t="s">
        <v>29</v>
      </c>
      <c r="B33" s="205">
        <f t="shared" ref="B33:Y33" si="1">SUM(B34:B38)</f>
        <v>43589.913873371028</v>
      </c>
      <c r="C33" s="205">
        <f t="shared" si="1"/>
        <v>43791.521107227716</v>
      </c>
      <c r="D33" s="205">
        <f t="shared" si="1"/>
        <v>43188.051243168113</v>
      </c>
      <c r="E33" s="205">
        <f t="shared" si="1"/>
        <v>43838.796621573354</v>
      </c>
      <c r="F33" s="205">
        <f t="shared" si="1"/>
        <v>41617.817729736242</v>
      </c>
      <c r="G33" s="205">
        <f t="shared" si="1"/>
        <v>40044.457819055882</v>
      </c>
      <c r="H33" s="205">
        <f t="shared" si="1"/>
        <v>39693.606513223873</v>
      </c>
      <c r="I33" s="205">
        <f t="shared" si="1"/>
        <v>39137.189674110632</v>
      </c>
      <c r="J33" s="205">
        <f t="shared" si="1"/>
        <v>36691.757265692177</v>
      </c>
      <c r="K33" s="205">
        <f t="shared" si="1"/>
        <v>32069.443766122095</v>
      </c>
      <c r="L33" s="205">
        <f t="shared" si="1"/>
        <v>30909.398538263107</v>
      </c>
      <c r="M33" s="205">
        <f t="shared" si="1"/>
        <v>29178.861564918312</v>
      </c>
      <c r="N33" s="205">
        <f t="shared" si="1"/>
        <v>27351.398968185724</v>
      </c>
      <c r="O33" s="205">
        <f t="shared" si="1"/>
        <v>25054.875150472915</v>
      </c>
      <c r="P33" s="205">
        <f t="shared" si="1"/>
        <v>24162.444196044711</v>
      </c>
      <c r="Q33" s="205">
        <f t="shared" si="1"/>
        <v>24690.736887360275</v>
      </c>
      <c r="R33" s="205">
        <f t="shared" si="1"/>
        <v>24105.408942390368</v>
      </c>
      <c r="S33" s="205">
        <f t="shared" si="1"/>
        <v>22766.804471195184</v>
      </c>
      <c r="T33" s="205">
        <f t="shared" si="1"/>
        <v>24444.811092003438</v>
      </c>
      <c r="U33" s="205">
        <f t="shared" si="1"/>
        <v>24020.153998280311</v>
      </c>
      <c r="V33" s="205">
        <f t="shared" si="1"/>
        <v>23510.395012897676</v>
      </c>
      <c r="W33" s="205">
        <f t="shared" si="1"/>
        <v>24602.870507308682</v>
      </c>
      <c r="X33" s="205">
        <f t="shared" si="1"/>
        <v>24836.013155631987</v>
      </c>
      <c r="Y33" s="205">
        <f t="shared" si="1"/>
        <v>24389.093895098882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2910.6894239036969</v>
      </c>
      <c r="C34" s="204">
        <f>ISI!C30+NFM!C46+CHI!C35+NMM!C34+PPA!C35+FBT!C15+TRE!C15+MAE!C15+TEL!C15+WWP!C15+OIS!C15</f>
        <v>3195.0584694754939</v>
      </c>
      <c r="D34" s="204">
        <f>ISI!D30+NFM!D46+CHI!D35+NMM!D34+PPA!D35+FBT!D15+TRE!D15+MAE!D15+TEL!D15+WWP!D15+OIS!D15</f>
        <v>3476.7460017196909</v>
      </c>
      <c r="E34" s="204">
        <f>ISI!E30+NFM!E46+CHI!E35+NMM!E34+PPA!E35+FBT!E15+TRE!E15+MAE!E15+TEL!E15+WWP!E15+OIS!E15</f>
        <v>4164.4154772141001</v>
      </c>
      <c r="F34" s="204">
        <f>ISI!F30+NFM!F46+CHI!F35+NMM!F34+PPA!F35+FBT!F15+TRE!F15+MAE!F15+TEL!F15+WWP!F15+OIS!F15</f>
        <v>3707.7802235597592</v>
      </c>
      <c r="G34" s="204">
        <f>ISI!G30+NFM!G46+CHI!G35+NMM!G34+PPA!G35+FBT!G15+TRE!G15+MAE!G15+TEL!G15+WWP!G15+OIS!G15</f>
        <v>3449.2450558899386</v>
      </c>
      <c r="H34" s="204">
        <f>ISI!H30+NFM!H46+CHI!H35+NMM!H34+PPA!H35+FBT!H15+TRE!H15+MAE!H15+TEL!H15+WWP!H15+OIS!H15</f>
        <v>3924.9325881341351</v>
      </c>
      <c r="I34" s="204">
        <f>ISI!I30+NFM!I46+CHI!I35+NMM!I34+PPA!I35+FBT!I15+TRE!I15+MAE!I15+TEL!I15+WWP!I15+OIS!I15</f>
        <v>4682.1703353396397</v>
      </c>
      <c r="J34" s="204">
        <f>ISI!J30+NFM!J46+CHI!J35+NMM!J34+PPA!J35+FBT!J15+TRE!J15+MAE!J15+TEL!J15+WWP!J15+OIS!J15</f>
        <v>4121.2787618228722</v>
      </c>
      <c r="K34" s="204">
        <f>ISI!K30+NFM!K46+CHI!K35+NMM!K34+PPA!K35+FBT!K15+TRE!K15+MAE!K15+TEL!K15+WWP!K15+OIS!K15</f>
        <v>3698.2026655202067</v>
      </c>
      <c r="L34" s="204">
        <f>ISI!L30+NFM!L46+CHI!L35+NMM!L34+PPA!L35+FBT!L15+TRE!L15+MAE!L15+TEL!L15+WWP!L15+OIS!L15</f>
        <v>3857.7894239036978</v>
      </c>
      <c r="M34" s="204">
        <f>ISI!M30+NFM!M46+CHI!M35+NMM!M34+PPA!M35+FBT!M15+TRE!M15+MAE!M15+TEL!M15+WWP!M15+OIS!M15</f>
        <v>3397.9732588134138</v>
      </c>
      <c r="N34" s="204">
        <f>ISI!N30+NFM!N46+CHI!N35+NMM!N34+PPA!N35+FBT!N15+TRE!N15+MAE!N15+TEL!N15+WWP!N15+OIS!N15</f>
        <v>3579.8631126397249</v>
      </c>
      <c r="O34" s="204">
        <f>ISI!O30+NFM!O46+CHI!O35+NMM!O34+PPA!O35+FBT!O15+TRE!O15+MAE!O15+TEL!O15+WWP!O15+OIS!O15</f>
        <v>3271.8024075666376</v>
      </c>
      <c r="P34" s="204">
        <f>ISI!P30+NFM!P46+CHI!P35+NMM!P34+PPA!P35+FBT!P15+TRE!P15+MAE!P15+TEL!P15+WWP!P15+OIS!P15</f>
        <v>3369.1484952708515</v>
      </c>
      <c r="Q34" s="204">
        <f>ISI!Q30+NFM!Q46+CHI!Q35+NMM!Q34+PPA!Q35+FBT!Q15+TRE!Q15+MAE!Q15+TEL!Q15+WWP!Q15+OIS!Q15</f>
        <v>3454.9466895958731</v>
      </c>
      <c r="R34" s="204">
        <f>ISI!R30+NFM!R46+CHI!R35+NMM!R34+PPA!R35+FBT!R15+TRE!R15+MAE!R15+TEL!R15+WWP!R15+OIS!R15</f>
        <v>3705.3575236457427</v>
      </c>
      <c r="S34" s="204">
        <f>ISI!S30+NFM!S46+CHI!S35+NMM!S34+PPA!S35+FBT!S15+TRE!S15+MAE!S15+TEL!S15+WWP!S15+OIS!S15</f>
        <v>3687.7333619948395</v>
      </c>
      <c r="T34" s="204">
        <f>ISI!T30+NFM!T46+CHI!T35+NMM!T34+PPA!T35+FBT!T15+TRE!T15+MAE!T15+TEL!T15+WWP!T15+OIS!T15</f>
        <v>3778.3760103181426</v>
      </c>
      <c r="U34" s="204">
        <f>ISI!U30+NFM!U46+CHI!U35+NMM!U34+PPA!U35+FBT!U15+TRE!U15+MAE!U15+TEL!U15+WWP!U15+OIS!U15</f>
        <v>3879.9085984522785</v>
      </c>
      <c r="V34" s="204">
        <f>ISI!V30+NFM!V46+CHI!V35+NMM!V34+PPA!V35+FBT!V15+TRE!V15+MAE!V15+TEL!V15+WWP!V15+OIS!V15</f>
        <v>4123.3689595872729</v>
      </c>
      <c r="W34" s="204">
        <f>ISI!W30+NFM!W46+CHI!W35+NMM!W34+PPA!W35+FBT!W15+TRE!W15+MAE!W15+TEL!W15+WWP!W15+OIS!W15</f>
        <v>3958.258125537403</v>
      </c>
      <c r="X34" s="204">
        <f>ISI!X30+NFM!X46+CHI!X35+NMM!X34+PPA!X35+FBT!X15+TRE!X15+MAE!X15+TEL!X15+WWP!X15+OIS!X15</f>
        <v>3564.8399828030952</v>
      </c>
      <c r="Y34" s="204">
        <f>ISI!Y30+NFM!Y46+CHI!Y35+NMM!Y34+PPA!Y35+FBT!Y15+TRE!Y15+MAE!Y15+TEL!Y15+WWP!Y15+OIS!Y15</f>
        <v>3513.1110060189171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4508.7294926913155</v>
      </c>
      <c r="C35" s="204">
        <f>ISI!C31+NFM!C47+CHI!C36+NMM!C35+PPA!C36+FBT!C16+TRE!C16+MAE!C16+TEL!C16+WWP!C16+OIS!C16</f>
        <v>4569.537059329321</v>
      </c>
      <c r="D35" s="204">
        <f>ISI!D31+NFM!D47+CHI!D36+NMM!D35+PPA!D36+FBT!D16+TRE!D16+MAE!D16+TEL!D16+WWP!D16+OIS!D16</f>
        <v>4115.9480653482369</v>
      </c>
      <c r="E35" s="204">
        <f>ISI!E31+NFM!E47+CHI!E36+NMM!E35+PPA!E36+FBT!E16+TRE!E16+MAE!E16+TEL!E16+WWP!E16+OIS!E16</f>
        <v>3637.2742046431636</v>
      </c>
      <c r="F35" s="204">
        <f>ISI!F31+NFM!F47+CHI!F36+NMM!F35+PPA!F36+FBT!F16+TRE!F16+MAE!F16+TEL!F16+WWP!F16+OIS!F16</f>
        <v>3185.068701633706</v>
      </c>
      <c r="G35" s="204">
        <f>ISI!G31+NFM!G47+CHI!G36+NMM!G35+PPA!G36+FBT!G16+TRE!G16+MAE!G16+TEL!G16+WWP!G16+OIS!G16</f>
        <v>3143.4832330180566</v>
      </c>
      <c r="H35" s="204">
        <f>ISI!H31+NFM!H47+CHI!H36+NMM!H35+PPA!H36+FBT!H16+TRE!H16+MAE!H16+TEL!H16+WWP!H16+OIS!H16</f>
        <v>3330.8431642304386</v>
      </c>
      <c r="I35" s="204">
        <f>ISI!I31+NFM!I47+CHI!I36+NMM!I35+PPA!I36+FBT!I16+TRE!I16+MAE!I16+TEL!I16+WWP!I16+OIS!I16</f>
        <v>3168.7832330180563</v>
      </c>
      <c r="J35" s="204">
        <f>ISI!J31+NFM!J47+CHI!J36+NMM!J35+PPA!J36+FBT!J16+TRE!J16+MAE!J16+TEL!J16+WWP!J16+OIS!J16</f>
        <v>2999.2368873602754</v>
      </c>
      <c r="K35" s="204">
        <f>ISI!K31+NFM!K47+CHI!K36+NMM!K35+PPA!K36+FBT!K16+TRE!K16+MAE!K16+TEL!K16+WWP!K16+OIS!K16</f>
        <v>2746.0151332760106</v>
      </c>
      <c r="L35" s="204">
        <f>ISI!L31+NFM!L47+CHI!L36+NMM!L35+PPA!L36+FBT!L16+TRE!L16+MAE!L16+TEL!L16+WWP!L16+OIS!L16</f>
        <v>2884.9243336199479</v>
      </c>
      <c r="M35" s="204">
        <f>ISI!M31+NFM!M47+CHI!M36+NMM!M35+PPA!M36+FBT!M16+TRE!M16+MAE!M16+TEL!M16+WWP!M16+OIS!M16</f>
        <v>2825.4153052450547</v>
      </c>
      <c r="N35" s="204">
        <f>ISI!N31+NFM!N47+CHI!N36+NMM!N35+PPA!N36+FBT!N16+TRE!N16+MAE!N16+TEL!N16+WWP!N16+OIS!N16</f>
        <v>2659.9761822871887</v>
      </c>
      <c r="O35" s="204">
        <f>ISI!O31+NFM!O47+CHI!O36+NMM!O35+PPA!O36+FBT!O16+TRE!O16+MAE!O16+TEL!O16+WWP!O16+OIS!O16</f>
        <v>2467.7106620808249</v>
      </c>
      <c r="P35" s="204">
        <f>ISI!P31+NFM!P47+CHI!P36+NMM!P35+PPA!P36+FBT!P16+TRE!P16+MAE!P16+TEL!P16+WWP!P16+OIS!P16</f>
        <v>2555.7453998280312</v>
      </c>
      <c r="Q35" s="204">
        <f>ISI!Q31+NFM!Q47+CHI!Q36+NMM!Q35+PPA!Q36+FBT!Q16+TRE!Q16+MAE!Q16+TEL!Q16+WWP!Q16+OIS!Q16</f>
        <v>2490.8001719690456</v>
      </c>
      <c r="R35" s="204">
        <f>ISI!R31+NFM!R47+CHI!R36+NMM!R35+PPA!R36+FBT!R16+TRE!R16+MAE!R16+TEL!R16+WWP!R16+OIS!R16</f>
        <v>2523.909802235597</v>
      </c>
      <c r="S35" s="204">
        <f>ISI!S31+NFM!S47+CHI!S36+NMM!S35+PPA!S36+FBT!S16+TRE!S16+MAE!S16+TEL!S16+WWP!S16+OIS!S16</f>
        <v>2487.9269991401547</v>
      </c>
      <c r="T35" s="204">
        <f>ISI!T31+NFM!T47+CHI!T36+NMM!T35+PPA!T36+FBT!T16+TRE!T16+MAE!T16+TEL!T16+WWP!T16+OIS!T16</f>
        <v>2615.2179707652617</v>
      </c>
      <c r="U35" s="204">
        <f>ISI!U31+NFM!U47+CHI!U36+NMM!U35+PPA!U36+FBT!U16+TRE!U16+MAE!U16+TEL!U16+WWP!U16+OIS!U16</f>
        <v>2515.188220120378</v>
      </c>
      <c r="V35" s="204">
        <f>ISI!V31+NFM!V47+CHI!V36+NMM!V35+PPA!V36+FBT!V16+TRE!V16+MAE!V16+TEL!V16+WWP!V16+OIS!V16</f>
        <v>2344.3955288048151</v>
      </c>
      <c r="W35" s="204">
        <f>ISI!W31+NFM!W47+CHI!W36+NMM!W35+PPA!W36+FBT!W16+TRE!W16+MAE!W16+TEL!W16+WWP!W16+OIS!W16</f>
        <v>2523.7411006018915</v>
      </c>
      <c r="X35" s="204">
        <f>ISI!X31+NFM!X47+CHI!X36+NMM!X35+PPA!X36+FBT!X16+TRE!X16+MAE!X16+TEL!X16+WWP!X16+OIS!X16</f>
        <v>2815.6285468615652</v>
      </c>
      <c r="Y35" s="204">
        <f>ISI!Y31+NFM!Y47+CHI!Y36+NMM!Y35+PPA!Y36+FBT!Y16+TRE!Y16+MAE!Y16+TEL!Y16+WWP!Y16+OIS!Y16</f>
        <v>3016.6469475494405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10935.737089192178</v>
      </c>
      <c r="C36" s="204">
        <f>ISI!C32+NFM!C48+CHI!C37+NMM!C36+PPA!C37+FBT!C17+TRE!C17+MAE!C17+TEL!C17+WWP!C17+OIS!C17</f>
        <v>11606.358338526083</v>
      </c>
      <c r="D36" s="204">
        <f>ISI!D32+NFM!D48+CHI!D37+NMM!D36+PPA!D37+FBT!D17+TRE!D17+MAE!D17+TEL!D17+WWP!D17+OIS!D17</f>
        <v>11292.644880313424</v>
      </c>
      <c r="E36" s="204">
        <f>ISI!E32+NFM!E48+CHI!E37+NMM!E36+PPA!E37+FBT!E17+TRE!E17+MAE!E17+TEL!E17+WWP!E17+OIS!E17</f>
        <v>11030.76411942374</v>
      </c>
      <c r="F36" s="204">
        <f>ISI!F32+NFM!F48+CHI!F37+NMM!F36+PPA!F37+FBT!F17+TRE!F17+MAE!F17+TEL!F17+WWP!F17+OIS!F17</f>
        <v>10735.900962754302</v>
      </c>
      <c r="G36" s="204">
        <f>ISI!G32+NFM!G48+CHI!G37+NMM!G36+PPA!G37+FBT!G17+TRE!G17+MAE!G17+TEL!G17+WWP!G17+OIS!G17</f>
        <v>10922.678197387784</v>
      </c>
      <c r="H36" s="204">
        <f>ISI!H32+NFM!H48+CHI!H37+NMM!H36+PPA!H37+FBT!H17+TRE!H17+MAE!H17+TEL!H17+WWP!H17+OIS!H17</f>
        <v>9718.1334263795034</v>
      </c>
      <c r="I36" s="204">
        <f>ISI!I32+NFM!I48+CHI!I37+NMM!I36+PPA!I37+FBT!I17+TRE!I17+MAE!I17+TEL!I17+WWP!I17+OIS!I17</f>
        <v>9978.8717033453704</v>
      </c>
      <c r="J36" s="204">
        <f>ISI!J32+NFM!J48+CHI!J37+NMM!J36+PPA!J37+FBT!J17+TRE!J17+MAE!J17+TEL!J17+WWP!J17+OIS!J17</f>
        <v>9554.9079105760975</v>
      </c>
      <c r="K36" s="204">
        <f>ISI!K32+NFM!K48+CHI!K37+NMM!K36+PPA!K37+FBT!K17+TRE!K17+MAE!K17+TEL!K17+WWP!K17+OIS!K17</f>
        <v>8417.8020636285455</v>
      </c>
      <c r="L36" s="204">
        <f>ISI!L32+NFM!L48+CHI!L37+NMM!L36+PPA!L37+FBT!L17+TRE!L17+MAE!L17+TEL!L17+WWP!L17+OIS!L17</f>
        <v>8436.1067927773001</v>
      </c>
      <c r="M36" s="204">
        <f>ISI!M32+NFM!M48+CHI!M37+NMM!M36+PPA!M37+FBT!M17+TRE!M17+MAE!M17+TEL!M17+WWP!M17+OIS!M17</f>
        <v>8425.1139294926907</v>
      </c>
      <c r="N36" s="204">
        <f>ISI!N32+NFM!N48+CHI!N37+NMM!N36+PPA!N37+FBT!N17+TRE!N17+MAE!N17+TEL!N17+WWP!N17+OIS!N17</f>
        <v>7885.1835769561476</v>
      </c>
      <c r="O36" s="204">
        <f>ISI!O32+NFM!O48+CHI!O37+NMM!O36+PPA!O37+FBT!O17+TRE!O17+MAE!O17+TEL!O17+WWP!O17+OIS!O17</f>
        <v>7400.1495270851246</v>
      </c>
      <c r="P36" s="204">
        <f>ISI!P32+NFM!P48+CHI!P37+NMM!P36+PPA!P37+FBT!P17+TRE!P17+MAE!P17+TEL!P17+WWP!P17+OIS!P17</f>
        <v>7040.4514187446257</v>
      </c>
      <c r="Q36" s="204">
        <f>ISI!Q32+NFM!Q48+CHI!Q37+NMM!Q36+PPA!Q37+FBT!Q17+TRE!Q17+MAE!Q17+TEL!Q17+WWP!Q17+OIS!Q17</f>
        <v>7152.3527944969901</v>
      </c>
      <c r="R36" s="204">
        <f>ISI!R32+NFM!R48+CHI!R37+NMM!R36+PPA!R37+FBT!R17+TRE!R17+MAE!R17+TEL!R17+WWP!R17+OIS!R17</f>
        <v>7087.8036973344788</v>
      </c>
      <c r="S36" s="204">
        <f>ISI!S32+NFM!S48+CHI!S37+NMM!S36+PPA!S37+FBT!S17+TRE!S17+MAE!S17+TEL!S17+WWP!S17+OIS!S17</f>
        <v>7123.5160791057606</v>
      </c>
      <c r="T36" s="204">
        <f>ISI!T32+NFM!T48+CHI!T37+NMM!T36+PPA!T37+FBT!T17+TRE!T17+MAE!T17+TEL!T17+WWP!T17+OIS!T17</f>
        <v>8507.3825451418743</v>
      </c>
      <c r="U36" s="204">
        <f>ISI!U32+NFM!U48+CHI!U37+NMM!U36+PPA!U37+FBT!U17+TRE!U17+MAE!U17+TEL!U17+WWP!U17+OIS!U17</f>
        <v>8744.8291487532242</v>
      </c>
      <c r="V36" s="204">
        <f>ISI!V32+NFM!V48+CHI!V37+NMM!V36+PPA!V37+FBT!V17+TRE!V17+MAE!V17+TEL!V17+WWP!V17+OIS!V17</f>
        <v>8612.178847807394</v>
      </c>
      <c r="W36" s="204">
        <f>ISI!W32+NFM!W48+CHI!W37+NMM!W36+PPA!W37+FBT!W17+TRE!W17+MAE!W17+TEL!W17+WWP!W17+OIS!W17</f>
        <v>8933.3758383490967</v>
      </c>
      <c r="X36" s="204">
        <f>ISI!X32+NFM!X48+CHI!X37+NMM!X36+PPA!X37+FBT!X17+TRE!X17+MAE!X17+TEL!X17+WWP!X17+OIS!X17</f>
        <v>9115.4392089423909</v>
      </c>
      <c r="Y36" s="204">
        <f>ISI!Y32+NFM!Y48+CHI!Y37+NMM!Y36+PPA!Y37+FBT!Y17+TRE!Y17+MAE!Y17+TEL!Y17+WWP!Y17+OIS!Y17</f>
        <v>9051.8525365434216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16604.3475494411</v>
      </c>
      <c r="C37" s="204">
        <f>ISI!C33+NFM!C49+CHI!C38+NMM!C37+PPA!C38+FBT!C18+TRE!C18+MAE!C18+TEL!C18+WWP!C18+OIS!C18</f>
        <v>15974.118314703353</v>
      </c>
      <c r="D37" s="204">
        <f>ISI!D33+NFM!D49+CHI!D38+NMM!D37+PPA!D38+FBT!D18+TRE!D18+MAE!D18+TEL!D18+WWP!D18+OIS!D18</f>
        <v>15314.439638865006</v>
      </c>
      <c r="E37" s="204">
        <f>ISI!E33+NFM!E49+CHI!E38+NMM!E37+PPA!E38+FBT!E18+TRE!E18+MAE!E18+TEL!E18+WWP!E18+OIS!E18</f>
        <v>15156.003009458296</v>
      </c>
      <c r="F37" s="204">
        <f>ISI!F33+NFM!F49+CHI!F38+NMM!F37+PPA!F38+FBT!F18+TRE!F18+MAE!F18+TEL!F18+WWP!F18+OIS!F18</f>
        <v>13190.826139294928</v>
      </c>
      <c r="G37" s="204">
        <f>ISI!G33+NFM!G49+CHI!G38+NMM!G37+PPA!G38+FBT!G18+TRE!G18+MAE!G18+TEL!G18+WWP!G18+OIS!G18</f>
        <v>11642.844883920894</v>
      </c>
      <c r="H37" s="204">
        <f>ISI!H33+NFM!H49+CHI!H38+NMM!H37+PPA!H38+FBT!H18+TRE!H18+MAE!H18+TEL!H18+WWP!H18+OIS!H18</f>
        <v>12223.955803955289</v>
      </c>
      <c r="I37" s="204">
        <f>ISI!I33+NFM!I49+CHI!I38+NMM!I37+PPA!I38+FBT!I18+TRE!I18+MAE!I18+TEL!I18+WWP!I18+OIS!I18</f>
        <v>11122.222269991404</v>
      </c>
      <c r="J37" s="204">
        <f>ISI!J33+NFM!J49+CHI!J38+NMM!J37+PPA!J38+FBT!J18+TRE!J18+MAE!J18+TEL!J18+WWP!J18+OIS!J18</f>
        <v>10274.069561478933</v>
      </c>
      <c r="K37" s="204">
        <f>ISI!K33+NFM!K49+CHI!K38+NMM!K37+PPA!K38+FBT!K18+TRE!K18+MAE!K18+TEL!K18+WWP!K18+OIS!K18</f>
        <v>8142.5937231298367</v>
      </c>
      <c r="L37" s="204">
        <f>ISI!L33+NFM!L49+CHI!L38+NMM!L37+PPA!L38+FBT!L18+TRE!L18+MAE!L18+TEL!L18+WWP!L18+OIS!L18</f>
        <v>6695.1589853826299</v>
      </c>
      <c r="M37" s="204">
        <f>ISI!M33+NFM!M49+CHI!M38+NMM!M37+PPA!M38+FBT!M18+TRE!M18+MAE!M18+TEL!M18+WWP!M18+OIS!M18</f>
        <v>6155.1675838349092</v>
      </c>
      <c r="N37" s="204">
        <f>ISI!N33+NFM!N49+CHI!N38+NMM!N37+PPA!N38+FBT!N18+TRE!N18+MAE!N18+TEL!N18+WWP!N18+OIS!N18</f>
        <v>5048.889767841787</v>
      </c>
      <c r="O37" s="204">
        <f>ISI!O33+NFM!O49+CHI!O38+NMM!O37+PPA!O38+FBT!O18+TRE!O18+MAE!O18+TEL!O18+WWP!O18+OIS!O18</f>
        <v>4596.0535683576945</v>
      </c>
      <c r="P37" s="204">
        <f>ISI!P33+NFM!P49+CHI!P38+NMM!P37+PPA!P38+FBT!P18+TRE!P18+MAE!P18+TEL!P18+WWP!P18+OIS!P18</f>
        <v>4020.4644024075674</v>
      </c>
      <c r="Q37" s="204">
        <f>ISI!Q33+NFM!Q49+CHI!Q38+NMM!Q37+PPA!Q38+FBT!Q18+TRE!Q18+MAE!Q18+TEL!Q18+WWP!Q18+OIS!Q18</f>
        <v>4208.9970765262233</v>
      </c>
      <c r="R37" s="204">
        <f>ISI!R33+NFM!R49+CHI!R38+NMM!R37+PPA!R38+FBT!R18+TRE!R18+MAE!R18+TEL!R18+WWP!R18+OIS!R18</f>
        <v>3701.862166809974</v>
      </c>
      <c r="S37" s="204">
        <f>ISI!S33+NFM!S49+CHI!S38+NMM!S37+PPA!S38+FBT!S18+TRE!S18+MAE!S18+TEL!S18+WWP!S18+OIS!S18</f>
        <v>3149.1559759243328</v>
      </c>
      <c r="T37" s="204">
        <f>ISI!T33+NFM!T49+CHI!T38+NMM!T37+PPA!T38+FBT!T18+TRE!T18+MAE!T18+TEL!T18+WWP!T18+OIS!T18</f>
        <v>3009.8150472914881</v>
      </c>
      <c r="U37" s="204">
        <f>ISI!U33+NFM!U49+CHI!U38+NMM!U37+PPA!U38+FBT!U18+TRE!U18+MAE!U18+TEL!U18+WWP!U18+OIS!U18</f>
        <v>2567.0568357695615</v>
      </c>
      <c r="V37" s="204">
        <f>ISI!V33+NFM!V49+CHI!V38+NMM!V37+PPA!V38+FBT!V18+TRE!V18+MAE!V18+TEL!V18+WWP!V18+OIS!V18</f>
        <v>2446.9196904557184</v>
      </c>
      <c r="W37" s="204">
        <f>ISI!W33+NFM!W49+CHI!W38+NMM!W37+PPA!W38+FBT!W18+TRE!W18+MAE!W18+TEL!W18+WWP!W18+OIS!W18</f>
        <v>2331.1378331900255</v>
      </c>
      <c r="X37" s="204">
        <f>ISI!X33+NFM!X49+CHI!X38+NMM!X37+PPA!X38+FBT!X18+TRE!X18+MAE!X18+TEL!X18+WWP!X18+OIS!X18</f>
        <v>2285.9304385210667</v>
      </c>
      <c r="Y37" s="204">
        <f>ISI!Y33+NFM!Y49+CHI!Y38+NMM!Y37+PPA!Y38+FBT!Y18+TRE!Y18+MAE!Y18+TEL!Y18+WWP!Y18+OIS!Y18</f>
        <v>2049.3938950988822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8630.4103181427326</v>
      </c>
      <c r="C38" s="204">
        <f>ISI!C34+NFM!C50+CHI!C39+NMM!C38+PPA!C39+FBT!C19+TRE!C19+MAE!C19+TEL!C19+WWP!C19+OIS!C19</f>
        <v>8446.4489251934647</v>
      </c>
      <c r="D38" s="204">
        <f>ISI!D34+NFM!D50+CHI!D39+NMM!D38+PPA!D39+FBT!D19+TRE!D19+MAE!D19+TEL!D19+WWP!D19+OIS!D19</f>
        <v>8988.2726569217521</v>
      </c>
      <c r="E38" s="204">
        <f>ISI!E34+NFM!E50+CHI!E39+NMM!E38+PPA!E39+FBT!E19+TRE!E19+MAE!E19+TEL!E19+WWP!E19+OIS!E19</f>
        <v>9850.3398108340534</v>
      </c>
      <c r="F38" s="204">
        <f>ISI!F34+NFM!F50+CHI!F39+NMM!F38+PPA!F39+FBT!F19+TRE!F19+MAE!F19+TEL!F19+WWP!F19+OIS!F19</f>
        <v>10798.241702493549</v>
      </c>
      <c r="G38" s="204">
        <f>ISI!G34+NFM!G50+CHI!G39+NMM!G38+PPA!G39+FBT!G19+TRE!G19+MAE!G19+TEL!G19+WWP!G19+OIS!G19</f>
        <v>10886.206448839208</v>
      </c>
      <c r="H38" s="204">
        <f>ISI!H34+NFM!H50+CHI!H39+NMM!H38+PPA!H39+FBT!H19+TRE!H19+MAE!H19+TEL!H19+WWP!H19+OIS!H19</f>
        <v>10495.741530524505</v>
      </c>
      <c r="I38" s="204">
        <f>ISI!I34+NFM!I50+CHI!I39+NMM!I38+PPA!I39+FBT!I19+TRE!I19+MAE!I19+TEL!I19+WWP!I19+OIS!I19</f>
        <v>10185.142132416164</v>
      </c>
      <c r="J38" s="204">
        <f>ISI!J34+NFM!J50+CHI!J39+NMM!J38+PPA!J39+FBT!J19+TRE!J19+MAE!J19+TEL!J19+WWP!J19+OIS!J19</f>
        <v>9742.2641444539968</v>
      </c>
      <c r="K38" s="204">
        <f>ISI!K34+NFM!K50+CHI!K39+NMM!K38+PPA!K39+FBT!K19+TRE!K19+MAE!K19+TEL!K19+WWP!K19+OIS!K19</f>
        <v>9064.8301805674964</v>
      </c>
      <c r="L38" s="204">
        <f>ISI!L34+NFM!L50+CHI!L39+NMM!L38+PPA!L39+FBT!L19+TRE!L19+MAE!L19+TEL!L19+WWP!L19+OIS!L19</f>
        <v>9035.4190025795306</v>
      </c>
      <c r="M38" s="204">
        <f>ISI!M34+NFM!M50+CHI!M39+NMM!M38+PPA!M39+FBT!M19+TRE!M19+MAE!M19+TEL!M19+WWP!M19+OIS!M19</f>
        <v>8375.1914875322418</v>
      </c>
      <c r="N38" s="204">
        <f>ISI!N34+NFM!N50+CHI!N39+NMM!N38+PPA!N39+FBT!N19+TRE!N19+MAE!N19+TEL!N19+WWP!N19+OIS!N19</f>
        <v>8177.4863284608773</v>
      </c>
      <c r="O38" s="204">
        <f>ISI!O34+NFM!O50+CHI!O39+NMM!O38+PPA!O39+FBT!O19+TRE!O19+MAE!O19+TEL!O19+WWP!O19+OIS!O19</f>
        <v>7319.1589853826317</v>
      </c>
      <c r="P38" s="204">
        <f>ISI!P34+NFM!P50+CHI!P39+NMM!P38+PPA!P39+FBT!P19+TRE!P19+MAE!P19+TEL!P19+WWP!P19+OIS!P19</f>
        <v>7176.6344797936372</v>
      </c>
      <c r="Q38" s="204">
        <f>ISI!Q34+NFM!Q50+CHI!Q39+NMM!Q38+PPA!Q39+FBT!Q19+TRE!Q19+MAE!Q19+TEL!Q19+WWP!Q19+OIS!Q19</f>
        <v>7383.6401547721425</v>
      </c>
      <c r="R38" s="204">
        <f>ISI!R34+NFM!R50+CHI!R39+NMM!R38+PPA!R39+FBT!R19+TRE!R19+MAE!R19+TEL!R19+WWP!R19+OIS!R19</f>
        <v>7086.4757523645749</v>
      </c>
      <c r="S38" s="204">
        <f>ISI!S34+NFM!S50+CHI!S39+NMM!S38+PPA!S39+FBT!S19+TRE!S19+MAE!S19+TEL!S19+WWP!S19+OIS!S19</f>
        <v>6318.4720550300945</v>
      </c>
      <c r="T38" s="204">
        <f>ISI!T34+NFM!T50+CHI!T39+NMM!T38+PPA!T39+FBT!T19+TRE!T19+MAE!T19+TEL!T19+WWP!T19+OIS!T19</f>
        <v>6534.0195184866716</v>
      </c>
      <c r="U38" s="204">
        <f>ISI!U34+NFM!U50+CHI!U39+NMM!U38+PPA!U39+FBT!U19+TRE!U19+MAE!U19+TEL!U19+WWP!U19+OIS!U19</f>
        <v>6313.1711951848692</v>
      </c>
      <c r="V38" s="204">
        <f>ISI!V34+NFM!V50+CHI!V39+NMM!V38+PPA!V39+FBT!V19+TRE!V19+MAE!V19+TEL!V19+WWP!V19+OIS!V19</f>
        <v>5983.5319862424758</v>
      </c>
      <c r="W38" s="204">
        <f>ISI!W34+NFM!W50+CHI!W39+NMM!W38+PPA!W39+FBT!W19+TRE!W19+MAE!W19+TEL!W19+WWP!W19+OIS!W19</f>
        <v>6856.3576096302659</v>
      </c>
      <c r="X38" s="204">
        <f>ISI!X34+NFM!X50+CHI!X39+NMM!X38+PPA!X39+FBT!X19+TRE!X19+MAE!X19+TEL!X19+WWP!X19+OIS!X19</f>
        <v>7054.1749785038701</v>
      </c>
      <c r="Y38" s="204">
        <f>ISI!Y34+NFM!Y50+CHI!Y39+NMM!Y38+PPA!Y39+FBT!Y19+TRE!Y19+MAE!Y19+TEL!Y19+WWP!Y19+OIS!Y19</f>
        <v>6758.0895098882202</v>
      </c>
    </row>
    <row r="39" spans="1:25" ht="12" customHeight="1" x14ac:dyDescent="0.25">
      <c r="A39" s="19" t="s">
        <v>72</v>
      </c>
      <c r="B39" s="205">
        <f t="shared" ref="B39:Y39" si="2">B40+B41</f>
        <v>95412.296797941919</v>
      </c>
      <c r="C39" s="205">
        <f t="shared" si="2"/>
        <v>95901.51281842294</v>
      </c>
      <c r="D39" s="205">
        <f t="shared" si="2"/>
        <v>96173.943588715134</v>
      </c>
      <c r="E39" s="205">
        <f t="shared" si="2"/>
        <v>97071.113095977402</v>
      </c>
      <c r="F39" s="205">
        <f t="shared" si="2"/>
        <v>94522.092782650376</v>
      </c>
      <c r="G39" s="205">
        <f t="shared" si="2"/>
        <v>96131.272340683281</v>
      </c>
      <c r="H39" s="205">
        <f t="shared" si="2"/>
        <v>89883.681903980032</v>
      </c>
      <c r="I39" s="205">
        <f t="shared" si="2"/>
        <v>91328.574994525348</v>
      </c>
      <c r="J39" s="205">
        <f t="shared" si="2"/>
        <v>88740.54549348689</v>
      </c>
      <c r="K39" s="205">
        <f t="shared" si="2"/>
        <v>73833.713227184213</v>
      </c>
      <c r="L39" s="205">
        <f t="shared" si="2"/>
        <v>82112.642449415041</v>
      </c>
      <c r="M39" s="205">
        <f t="shared" si="2"/>
        <v>81462.697680560377</v>
      </c>
      <c r="N39" s="205">
        <f t="shared" si="2"/>
        <v>80968.327421222755</v>
      </c>
      <c r="O39" s="205">
        <f t="shared" si="2"/>
        <v>81717.221989086305</v>
      </c>
      <c r="P39" s="205">
        <f t="shared" si="2"/>
        <v>79470.947065532921</v>
      </c>
      <c r="Q39" s="205">
        <f t="shared" si="2"/>
        <v>78340.946441798354</v>
      </c>
      <c r="R39" s="205">
        <f t="shared" si="2"/>
        <v>80452.067500702819</v>
      </c>
      <c r="S39" s="205">
        <f t="shared" si="2"/>
        <v>82270.917465218648</v>
      </c>
      <c r="T39" s="205">
        <f t="shared" si="2"/>
        <v>81851.741485227569</v>
      </c>
      <c r="U39" s="205">
        <f t="shared" si="2"/>
        <v>80855.76380759399</v>
      </c>
      <c r="V39" s="205">
        <f t="shared" si="2"/>
        <v>78371.239085401947</v>
      </c>
      <c r="W39" s="205">
        <f t="shared" si="2"/>
        <v>86038.326328902287</v>
      </c>
      <c r="X39" s="205">
        <f t="shared" si="2"/>
        <v>75151.016907060082</v>
      </c>
      <c r="Y39" s="205">
        <f t="shared" si="2"/>
        <v>70711.892480263996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87535.342283754479</v>
      </c>
      <c r="C40" s="204">
        <f>ISI!C36+NFM!C52+CHI!C41+NMM!C40+PPA!C41+FBT!C21+TRE!C21+MAE!C21+TEL!C21+WWP!C21+OIS!C21</f>
        <v>88680.255380761722</v>
      </c>
      <c r="D40" s="204">
        <f>ISI!D36+NFM!D52+CHI!D41+NMM!D40+PPA!D41+FBT!D21+TRE!D21+MAE!D21+TEL!D21+WWP!D21+OIS!D21</f>
        <v>89249.663537124419</v>
      </c>
      <c r="E40" s="204">
        <f>ISI!E36+NFM!E52+CHI!E41+NMM!E40+PPA!E41+FBT!E21+TRE!E21+MAE!E21+TEL!E21+WWP!E21+OIS!E21</f>
        <v>90433.749037507921</v>
      </c>
      <c r="F40" s="204">
        <f>ISI!F36+NFM!F52+CHI!F41+NMM!F40+PPA!F41+FBT!F21+TRE!F21+MAE!F21+TEL!F21+WWP!F21+OIS!F21</f>
        <v>87689.40232693241</v>
      </c>
      <c r="G40" s="204">
        <f>ISI!G36+NFM!G52+CHI!G41+NMM!G40+PPA!G41+FBT!G21+TRE!G21+MAE!G21+TEL!G21+WWP!G21+OIS!G21</f>
        <v>89773.004498894807</v>
      </c>
      <c r="H40" s="204">
        <f>ISI!H36+NFM!H52+CHI!H41+NMM!H40+PPA!H41+FBT!H21+TRE!H21+MAE!H21+TEL!H21+WWP!H21+OIS!H21</f>
        <v>83439.141233300747</v>
      </c>
      <c r="I40" s="204">
        <f>ISI!I36+NFM!I52+CHI!I41+NMM!I40+PPA!I41+FBT!I21+TRE!I21+MAE!I21+TEL!I21+WWP!I21+OIS!I21</f>
        <v>85173.315321266535</v>
      </c>
      <c r="J40" s="204">
        <f>ISI!J36+NFM!J52+CHI!J41+NMM!J40+PPA!J41+FBT!J21+TRE!J21+MAE!J21+TEL!J21+WWP!J21+OIS!J21</f>
        <v>82928.268451354481</v>
      </c>
      <c r="K40" s="204">
        <f>ISI!K36+NFM!K52+CHI!K41+NMM!K40+PPA!K41+FBT!K21+TRE!K21+MAE!K21+TEL!K21+WWP!K21+OIS!K21</f>
        <v>69719.10230714982</v>
      </c>
      <c r="L40" s="204">
        <f>ISI!L36+NFM!L52+CHI!L41+NMM!L40+PPA!L41+FBT!L21+TRE!L21+MAE!L21+TEL!L21+WWP!L21+OIS!L21</f>
        <v>77038.579508744369</v>
      </c>
      <c r="M40" s="204">
        <f>ISI!M36+NFM!M52+CHI!M41+NMM!M40+PPA!M41+FBT!M21+TRE!M21+MAE!M21+TEL!M21+WWP!M21+OIS!M21</f>
        <v>76352.151420887123</v>
      </c>
      <c r="N40" s="204">
        <f>ISI!N36+NFM!N52+CHI!N41+NMM!N40+PPA!N41+FBT!N21+TRE!N21+MAE!N21+TEL!N21+WWP!N21+OIS!N21</f>
        <v>75746.433440139357</v>
      </c>
      <c r="O40" s="204">
        <f>ISI!O36+NFM!O52+CHI!O41+NMM!O40+PPA!O41+FBT!O21+TRE!O21+MAE!O21+TEL!O21+WWP!O21+OIS!O21</f>
        <v>76779.762659765576</v>
      </c>
      <c r="P40" s="204">
        <f>ISI!P36+NFM!P52+CHI!P41+NMM!P40+PPA!P41+FBT!P21+TRE!P21+MAE!P21+TEL!P21+WWP!P21+OIS!P21</f>
        <v>74468.47707413137</v>
      </c>
      <c r="Q40" s="204">
        <f>ISI!Q36+NFM!Q52+CHI!Q41+NMM!Q40+PPA!Q41+FBT!Q21+TRE!Q21+MAE!Q21+TEL!Q21+WWP!Q21+OIS!Q21</f>
        <v>73397.775676536097</v>
      </c>
      <c r="R40" s="204">
        <f>ISI!R36+NFM!R52+CHI!R41+NMM!R40+PPA!R41+FBT!R21+TRE!R21+MAE!R21+TEL!R21+WWP!R21+OIS!R21</f>
        <v>75690.454946962491</v>
      </c>
      <c r="S40" s="204">
        <f>ISI!S36+NFM!S52+CHI!S41+NMM!S40+PPA!S41+FBT!S21+TRE!S21+MAE!S21+TEL!S21+WWP!S21+OIS!S21</f>
        <v>77604.826407609013</v>
      </c>
      <c r="T40" s="204">
        <f>ISI!T36+NFM!T52+CHI!T41+NMM!T40+PPA!T41+FBT!T21+TRE!T21+MAE!T21+TEL!T21+WWP!T21+OIS!T21</f>
        <v>76952.443978778727</v>
      </c>
      <c r="U40" s="204">
        <f>ISI!U36+NFM!U52+CHI!U41+NMM!U40+PPA!U41+FBT!U21+TRE!U21+MAE!U21+TEL!U21+WWP!U21+OIS!U21</f>
        <v>76371.724082744462</v>
      </c>
      <c r="V40" s="204">
        <f>ISI!V36+NFM!V52+CHI!V41+NMM!V40+PPA!V41+FBT!V21+TRE!V21+MAE!V21+TEL!V21+WWP!V21+OIS!V21</f>
        <v>74268.905723407108</v>
      </c>
      <c r="W40" s="204">
        <f>ISI!W36+NFM!W52+CHI!W41+NMM!W40+PPA!W41+FBT!W21+TRE!W21+MAE!W21+TEL!W21+WWP!W21+OIS!W21</f>
        <v>81576.569321163683</v>
      </c>
      <c r="X40" s="204">
        <f>ISI!X36+NFM!X52+CHI!X41+NMM!X40+PPA!X41+FBT!X21+TRE!X21+MAE!X21+TEL!X21+WWP!X21+OIS!X21</f>
        <v>70775.054052373918</v>
      </c>
      <c r="Y40" s="204">
        <f>ISI!Y36+NFM!Y52+CHI!Y41+NMM!Y40+PPA!Y41+FBT!Y21+TRE!Y21+MAE!Y21+TEL!Y21+WWP!Y21+OIS!Y21</f>
        <v>66467.099015087733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7876.954514187446</v>
      </c>
      <c r="C41" s="204">
        <f>ISI!C37+NFM!C53+CHI!C42+NMM!C41+PPA!C42+FBT!C22+TRE!C22+MAE!C22+TEL!C22+WWP!C22+OIS!C22</f>
        <v>7221.2574376612201</v>
      </c>
      <c r="D41" s="204">
        <f>ISI!D37+NFM!D53+CHI!D42+NMM!D41+PPA!D42+FBT!D22+TRE!D22+MAE!D22+TEL!D22+WWP!D22+OIS!D22</f>
        <v>6924.280051590712</v>
      </c>
      <c r="E41" s="204">
        <f>ISI!E37+NFM!E53+CHI!E42+NMM!E41+PPA!E42+FBT!E22+TRE!E22+MAE!E22+TEL!E22+WWP!E22+OIS!E22</f>
        <v>6637.3640584694749</v>
      </c>
      <c r="F41" s="204">
        <f>ISI!F37+NFM!F53+CHI!F42+NMM!F41+PPA!F42+FBT!F22+TRE!F22+MAE!F22+TEL!F22+WWP!F22+OIS!F22</f>
        <v>6832.6904557179705</v>
      </c>
      <c r="G41" s="204">
        <f>ISI!G37+NFM!G53+CHI!G42+NMM!G41+PPA!G42+FBT!G22+TRE!G22+MAE!G22+TEL!G22+WWP!G22+OIS!G22</f>
        <v>6358.2678417884781</v>
      </c>
      <c r="H41" s="204">
        <f>ISI!H37+NFM!H53+CHI!H42+NMM!H41+PPA!H42+FBT!H22+TRE!H22+MAE!H22+TEL!H22+WWP!H22+OIS!H22</f>
        <v>6444.5406706792792</v>
      </c>
      <c r="I41" s="204">
        <f>ISI!I37+NFM!I53+CHI!I42+NMM!I41+PPA!I42+FBT!I22+TRE!I22+MAE!I22+TEL!I22+WWP!I22+OIS!I22</f>
        <v>6155.2596732588145</v>
      </c>
      <c r="J41" s="204">
        <f>ISI!J37+NFM!J53+CHI!J42+NMM!J41+PPA!J42+FBT!J22+TRE!J22+MAE!J22+TEL!J22+WWP!J22+OIS!J22</f>
        <v>5812.2770421324167</v>
      </c>
      <c r="K41" s="204">
        <f>ISI!K37+NFM!K53+CHI!K42+NMM!K41+PPA!K42+FBT!K22+TRE!K22+MAE!K22+TEL!K22+WWP!K22+OIS!K22</f>
        <v>4114.6109200343935</v>
      </c>
      <c r="L41" s="204">
        <f>ISI!L37+NFM!L53+CHI!L42+NMM!L41+PPA!L42+FBT!L22+TRE!L22+MAE!L22+TEL!L22+WWP!L22+OIS!L22</f>
        <v>5074.0629406706785</v>
      </c>
      <c r="M41" s="204">
        <f>ISI!M37+NFM!M53+CHI!M42+NMM!M41+PPA!M42+FBT!M22+TRE!M22+MAE!M22+TEL!M22+WWP!M22+OIS!M22</f>
        <v>5110.5462596732586</v>
      </c>
      <c r="N41" s="204">
        <f>ISI!N37+NFM!N53+CHI!N42+NMM!N41+PPA!N42+FBT!N22+TRE!N22+MAE!N22+TEL!N22+WWP!N22+OIS!N22</f>
        <v>5221.8939810834045</v>
      </c>
      <c r="O41" s="204">
        <f>ISI!O37+NFM!O53+CHI!O42+NMM!O41+PPA!O42+FBT!O22+TRE!O22+MAE!O22+TEL!O22+WWP!O22+OIS!O22</f>
        <v>4937.4593293207226</v>
      </c>
      <c r="P41" s="204">
        <f>ISI!P37+NFM!P53+CHI!P42+NMM!P41+PPA!P42+FBT!P22+TRE!P22+MAE!P22+TEL!P22+WWP!P22+OIS!P22</f>
        <v>5002.4699914015464</v>
      </c>
      <c r="Q41" s="204">
        <f>ISI!Q37+NFM!Q53+CHI!Q42+NMM!Q41+PPA!Q42+FBT!Q22+TRE!Q22+MAE!Q22+TEL!Q22+WWP!Q22+OIS!Q22</f>
        <v>4943.1707652622508</v>
      </c>
      <c r="R41" s="204">
        <f>ISI!R37+NFM!R53+CHI!R42+NMM!R41+PPA!R42+FBT!R22+TRE!R22+MAE!R22+TEL!R22+WWP!R22+OIS!R22</f>
        <v>4761.6125537403259</v>
      </c>
      <c r="S41" s="204">
        <f>ISI!S37+NFM!S53+CHI!S42+NMM!S41+PPA!S42+FBT!S22+TRE!S22+MAE!S22+TEL!S22+WWP!S22+OIS!S22</f>
        <v>4666.0910576096294</v>
      </c>
      <c r="T41" s="204">
        <f>ISI!T37+NFM!T53+CHI!T42+NMM!T41+PPA!T42+FBT!T22+TRE!T22+MAE!T22+TEL!T22+WWP!T22+OIS!T22</f>
        <v>4899.2975064488392</v>
      </c>
      <c r="U41" s="204">
        <f>ISI!U37+NFM!U53+CHI!U42+NMM!U41+PPA!U42+FBT!U22+TRE!U22+MAE!U22+TEL!U22+WWP!U22+OIS!U22</f>
        <v>4484.0397248495274</v>
      </c>
      <c r="V41" s="204">
        <f>ISI!V37+NFM!V53+CHI!V42+NMM!V41+PPA!V42+FBT!V22+TRE!V22+MAE!V22+TEL!V22+WWP!V22+OIS!V22</f>
        <v>4102.3333619948398</v>
      </c>
      <c r="W41" s="204">
        <f>ISI!W37+NFM!W53+CHI!W42+NMM!W41+PPA!W42+FBT!W22+TRE!W22+MAE!W22+TEL!W22+WWP!W22+OIS!W22</f>
        <v>4461.7570077386072</v>
      </c>
      <c r="X41" s="204">
        <f>ISI!X37+NFM!X53+CHI!X42+NMM!X41+PPA!X42+FBT!X22+TRE!X22+MAE!X22+TEL!X22+WWP!X22+OIS!X22</f>
        <v>4375.9628546861568</v>
      </c>
      <c r="Y41" s="204">
        <f>ISI!Y37+NFM!Y53+CHI!Y42+NMM!Y41+PPA!Y42+FBT!Y22+TRE!Y22+MAE!Y22+TEL!Y22+WWP!Y22+OIS!Y22</f>
        <v>4244.793465176268</v>
      </c>
    </row>
    <row r="42" spans="1:25" ht="12" customHeight="1" x14ac:dyDescent="0.25">
      <c r="A42" s="19" t="s">
        <v>37</v>
      </c>
      <c r="B42" s="205">
        <f t="shared" ref="B42:Y42" si="3">SUM(B43:B48)</f>
        <v>16269.718679272179</v>
      </c>
      <c r="C42" s="205">
        <f t="shared" si="3"/>
        <v>15610.215814423116</v>
      </c>
      <c r="D42" s="205">
        <f t="shared" si="3"/>
        <v>16230.822275429324</v>
      </c>
      <c r="E42" s="205">
        <f t="shared" si="3"/>
        <v>17322.982346842891</v>
      </c>
      <c r="F42" s="205">
        <f t="shared" si="3"/>
        <v>18113.183571605838</v>
      </c>
      <c r="G42" s="205">
        <f t="shared" si="3"/>
        <v>18743.918630941818</v>
      </c>
      <c r="H42" s="205">
        <f t="shared" si="3"/>
        <v>19688.728930069836</v>
      </c>
      <c r="I42" s="205">
        <f t="shared" si="3"/>
        <v>20728.129218716262</v>
      </c>
      <c r="J42" s="205">
        <f t="shared" si="3"/>
        <v>20085.495607114961</v>
      </c>
      <c r="K42" s="205">
        <f t="shared" si="3"/>
        <v>20151.280323976564</v>
      </c>
      <c r="L42" s="205">
        <f t="shared" si="3"/>
        <v>22052.410087128341</v>
      </c>
      <c r="M42" s="205">
        <f t="shared" si="3"/>
        <v>22660.573600609005</v>
      </c>
      <c r="N42" s="205">
        <f t="shared" si="3"/>
        <v>22003.510411967247</v>
      </c>
      <c r="O42" s="205">
        <f t="shared" si="3"/>
        <v>22848.563135591277</v>
      </c>
      <c r="P42" s="205">
        <f t="shared" si="3"/>
        <v>23439.746313658827</v>
      </c>
      <c r="Q42" s="205">
        <f t="shared" si="3"/>
        <v>24355.568433524084</v>
      </c>
      <c r="R42" s="205">
        <f t="shared" si="3"/>
        <v>25734.78314418111</v>
      </c>
      <c r="S42" s="205">
        <f t="shared" si="3"/>
        <v>26022.277633663547</v>
      </c>
      <c r="T42" s="205">
        <f t="shared" si="3"/>
        <v>27117.961266277151</v>
      </c>
      <c r="U42" s="205">
        <f t="shared" si="3"/>
        <v>27783.091910376766</v>
      </c>
      <c r="V42" s="205">
        <f t="shared" si="3"/>
        <v>28125.450596455321</v>
      </c>
      <c r="W42" s="205">
        <f t="shared" si="3"/>
        <v>28613.886224838014</v>
      </c>
      <c r="X42" s="205">
        <f t="shared" si="3"/>
        <v>29029.166841865117</v>
      </c>
      <c r="Y42" s="205">
        <f t="shared" si="3"/>
        <v>29482.24251543677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16049.127343078248</v>
      </c>
      <c r="C43" s="204">
        <f>ISI!C39+NFM!C55+CHI!C44+NMM!C43+PPA!C44+FBT!C24+TRE!C24+MAE!C24+TEL!C24+WWP!C24+OIS!C24</f>
        <v>15204.507480653478</v>
      </c>
      <c r="D43" s="204">
        <f>ISI!D39+NFM!D55+CHI!D44+NMM!D43+PPA!D44+FBT!D24+TRE!D24+MAE!D24+TEL!D24+WWP!D24+OIS!D24</f>
        <v>15702.001891659502</v>
      </c>
      <c r="E43" s="204">
        <f>ISI!E39+NFM!E55+CHI!E44+NMM!E43+PPA!E44+FBT!E24+TRE!E24+MAE!E24+TEL!E24+WWP!E24+OIS!E24</f>
        <v>17181.053740326737</v>
      </c>
      <c r="F43" s="204">
        <f>ISI!F39+NFM!F55+CHI!F44+NMM!F43+PPA!F44+FBT!F24+TRE!F24+MAE!F24+TEL!F24+WWP!F24+OIS!F24</f>
        <v>17962.864746345658</v>
      </c>
      <c r="G43" s="204">
        <f>ISI!G39+NFM!G55+CHI!G44+NMM!G43+PPA!G44+FBT!G24+TRE!G24+MAE!G24+TEL!G24+WWP!G24+OIS!G24</f>
        <v>18554.37248495271</v>
      </c>
      <c r="H43" s="204">
        <f>ISI!H39+NFM!H55+CHI!H44+NMM!H43+PPA!H44+FBT!H24+TRE!H24+MAE!H24+TEL!H24+WWP!H24+OIS!H24</f>
        <v>19475.439810834047</v>
      </c>
      <c r="I43" s="204">
        <f>ISI!I39+NFM!I55+CHI!I44+NMM!I43+PPA!I44+FBT!I24+TRE!I24+MAE!I24+TEL!I24+WWP!I24+OIS!I24</f>
        <v>20455.483147033534</v>
      </c>
      <c r="J43" s="204">
        <f>ISI!J39+NFM!J55+CHI!J44+NMM!J43+PPA!J44+FBT!J24+TRE!J24+MAE!J24+TEL!J24+WWP!J24+OIS!J24</f>
        <v>19777.147635425623</v>
      </c>
      <c r="K43" s="204">
        <f>ISI!K39+NFM!K55+CHI!K44+NMM!K43+PPA!K44+FBT!K24+TRE!K24+MAE!K24+TEL!K24+WWP!K24+OIS!K24</f>
        <v>19822.563198624252</v>
      </c>
      <c r="L43" s="204">
        <f>ISI!L39+NFM!L55+CHI!L44+NMM!L43+PPA!L44+FBT!L24+TRE!L24+MAE!L24+TEL!L24+WWP!L24+OIS!L24</f>
        <v>21565.441530524506</v>
      </c>
      <c r="M43" s="204">
        <f>ISI!M39+NFM!M55+CHI!M44+NMM!M43+PPA!M44+FBT!M24+TRE!M24+MAE!M24+TEL!M24+WWP!M24+OIS!M24</f>
        <v>22170.841788478068</v>
      </c>
      <c r="N43" s="204">
        <f>ISI!N39+NFM!N55+CHI!N44+NMM!N43+PPA!N44+FBT!N24+TRE!N24+MAE!N24+TEL!N24+WWP!N24+OIS!N24</f>
        <v>21624.868615649179</v>
      </c>
      <c r="O43" s="204">
        <f>ISI!O39+NFM!O55+CHI!O44+NMM!O43+PPA!O44+FBT!O24+TRE!O24+MAE!O24+TEL!O24+WWP!O24+OIS!O24</f>
        <v>22390.860447119521</v>
      </c>
      <c r="P43" s="204">
        <f>ISI!P39+NFM!P55+CHI!P44+NMM!P43+PPA!P44+FBT!P24+TRE!P24+MAE!P24+TEL!P24+WWP!P24+OIS!P24</f>
        <v>22796.072484952711</v>
      </c>
      <c r="Q43" s="204">
        <f>ISI!Q39+NFM!Q55+CHI!Q44+NMM!Q43+PPA!Q44+FBT!Q24+TRE!Q24+MAE!Q24+TEL!Q24+WWP!Q24+OIS!Q24</f>
        <v>23676.122269991403</v>
      </c>
      <c r="R43" s="204">
        <f>ISI!R39+NFM!R55+CHI!R44+NMM!R43+PPA!R44+FBT!R24+TRE!R24+MAE!R24+TEL!R24+WWP!R24+OIS!R24</f>
        <v>24924.642820292345</v>
      </c>
      <c r="S43" s="204">
        <f>ISI!S39+NFM!S55+CHI!S44+NMM!S43+PPA!S44+FBT!S24+TRE!S24+MAE!S24+TEL!S24+WWP!S24+OIS!S24</f>
        <v>25076.207738607045</v>
      </c>
      <c r="T43" s="204">
        <f>ISI!T39+NFM!T55+CHI!T44+NMM!T43+PPA!T44+FBT!T24+TRE!T24+MAE!T24+TEL!T24+WWP!T24+OIS!T24</f>
        <v>25927.175408426476</v>
      </c>
      <c r="U43" s="204">
        <f>ISI!U39+NFM!U55+CHI!U44+NMM!U43+PPA!U44+FBT!U24+TRE!U24+MAE!U24+TEL!U24+WWP!U24+OIS!U24</f>
        <v>26458.545743766117</v>
      </c>
      <c r="V43" s="204">
        <f>ISI!V39+NFM!V55+CHI!V44+NMM!V43+PPA!V44+FBT!V24+TRE!V24+MAE!V24+TEL!V24+WWP!V24+OIS!V24</f>
        <v>26595.900773860703</v>
      </c>
      <c r="W43" s="204">
        <f>ISI!W39+NFM!W55+CHI!W44+NMM!W43+PPA!W44+FBT!W24+TRE!W24+MAE!W24+TEL!W24+WWP!W24+OIS!W24</f>
        <v>26703.443250214954</v>
      </c>
      <c r="X43" s="204">
        <f>ISI!X39+NFM!X55+CHI!X44+NMM!X43+PPA!X44+FBT!X24+TRE!X24+MAE!X24+TEL!X24+WWP!X24+OIS!X24</f>
        <v>26897.63877901978</v>
      </c>
      <c r="Y43" s="204">
        <f>ISI!Y39+NFM!Y55+CHI!Y44+NMM!Y43+PPA!Y44+FBT!Y24+TRE!Y24+MAE!Y24+TEL!Y24+WWP!Y24+OIS!Y24</f>
        <v>27116.50008598452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197.73570420768812</v>
      </c>
      <c r="C44" s="204">
        <f>ISI!C40+NFM!C56+CHI!C45+NMM!C44+PPA!C45+FBT!C25+TRE!C25+MAE!C25+TEL!C25+WWP!C25+OIS!C25</f>
        <v>381.58571984014668</v>
      </c>
      <c r="D44" s="204">
        <f>ISI!D40+NFM!D56+CHI!D45+NMM!D44+PPA!D45+FBT!D25+TRE!D25+MAE!D25+TEL!D25+WWP!D25+OIS!D25</f>
        <v>504.21634249724895</v>
      </c>
      <c r="E44" s="204">
        <f>ISI!E40+NFM!E56+CHI!E45+NMM!E44+PPA!E45+FBT!E25+TRE!E25+MAE!E25+TEL!E25+WWP!E25+OIS!E25</f>
        <v>97.668933257340683</v>
      </c>
      <c r="F44" s="204">
        <f>ISI!F40+NFM!F56+CHI!F45+NMM!F44+PPA!F45+FBT!F25+TRE!F25+MAE!F25+TEL!F25+WWP!F25+OIS!F25</f>
        <v>108.68993446052306</v>
      </c>
      <c r="G44" s="204">
        <f>ISI!G40+NFM!G56+CHI!G45+NMM!G44+PPA!G45+FBT!G25+TRE!G25+MAE!G25+TEL!G25+WWP!G25+OIS!G25</f>
        <v>133.3501012771606</v>
      </c>
      <c r="H44" s="204">
        <f>ISI!H40+NFM!H56+CHI!H45+NMM!H44+PPA!H45+FBT!H25+TRE!H25+MAE!H25+TEL!H25+WWP!H25+OIS!H25</f>
        <v>117.94260160895911</v>
      </c>
      <c r="I44" s="204">
        <f>ISI!I40+NFM!I56+CHI!I45+NMM!I44+PPA!I45+FBT!I25+TRE!I25+MAE!I25+TEL!I25+WWP!I25+OIS!I25</f>
        <v>155.60368131299904</v>
      </c>
      <c r="J44" s="204">
        <f>ISI!J40+NFM!J56+CHI!J45+NMM!J44+PPA!J45+FBT!J25+TRE!J25+MAE!J25+TEL!J25+WWP!J25+OIS!J25</f>
        <v>134.92406799200876</v>
      </c>
      <c r="K44" s="204">
        <f>ISI!K40+NFM!K56+CHI!K45+NMM!K44+PPA!K45+FBT!K25+TRE!K25+MAE!K25+TEL!K25+WWP!K25+OIS!K25</f>
        <v>164.99382354663797</v>
      </c>
      <c r="L44" s="204">
        <f>ISI!L40+NFM!L56+CHI!L45+NMM!L44+PPA!L45+FBT!L25+TRE!L25+MAE!L25+TEL!L25+WWP!L25+OIS!L25</f>
        <v>308.46666494433202</v>
      </c>
      <c r="M44" s="204">
        <f>ISI!M40+NFM!M56+CHI!M45+NMM!M44+PPA!M45+FBT!M25+TRE!M25+MAE!M25+TEL!M25+WWP!M25+OIS!M25</f>
        <v>341.84161436653102</v>
      </c>
      <c r="N44" s="204">
        <f>ISI!N40+NFM!N56+CHI!N45+NMM!N44+PPA!N45+FBT!N25+TRE!N25+MAE!N25+TEL!N25+WWP!N25+OIS!N25</f>
        <v>231.14196828710737</v>
      </c>
      <c r="O44" s="204">
        <f>ISI!O40+NFM!O56+CHI!O45+NMM!O44+PPA!O45+FBT!O25+TRE!O25+MAE!O25+TEL!O25+WWP!O25+OIS!O25</f>
        <v>296.63433077614201</v>
      </c>
      <c r="P44" s="204">
        <f>ISI!P40+NFM!P56+CHI!P45+NMM!P44+PPA!P45+FBT!P25+TRE!P25+MAE!P25+TEL!P25+WWP!P25+OIS!P25</f>
        <v>325.56376851694802</v>
      </c>
      <c r="Q44" s="204">
        <f>ISI!Q40+NFM!Q56+CHI!Q45+NMM!Q44+PPA!Q45+FBT!Q25+TRE!Q25+MAE!Q25+TEL!Q25+WWP!Q25+OIS!Q25</f>
        <v>334.09629250946955</v>
      </c>
      <c r="R44" s="204">
        <f>ISI!R40+NFM!R56+CHI!R45+NMM!R44+PPA!R45+FBT!R25+TRE!R25+MAE!R25+TEL!R25+WWP!R25+OIS!R25</f>
        <v>373.74599886726912</v>
      </c>
      <c r="S44" s="204">
        <f>ISI!S40+NFM!S56+CHI!S45+NMM!S44+PPA!S45+FBT!S25+TRE!S25+MAE!S25+TEL!S25+WWP!S25+OIS!S25</f>
        <v>451.48863968247485</v>
      </c>
      <c r="T44" s="204">
        <f>ISI!T40+NFM!T56+CHI!T45+NMM!T44+PPA!T45+FBT!T25+TRE!T25+MAE!T25+TEL!T25+WWP!T25+OIS!T25</f>
        <v>501.93357926082138</v>
      </c>
      <c r="U44" s="204">
        <f>ISI!U40+NFM!U56+CHI!U45+NMM!U44+PPA!U45+FBT!U25+TRE!U25+MAE!U25+TEL!U25+WWP!U25+OIS!U25</f>
        <v>603.17892671382958</v>
      </c>
      <c r="V44" s="204">
        <f>ISI!V40+NFM!V56+CHI!V45+NMM!V44+PPA!V45+FBT!V25+TRE!V25+MAE!V25+TEL!V25+WWP!V25+OIS!V25</f>
        <v>734.03021812342286</v>
      </c>
      <c r="W44" s="204">
        <f>ISI!W40+NFM!W56+CHI!W45+NMM!W44+PPA!W45+FBT!W25+TRE!W25+MAE!W25+TEL!W25+WWP!W25+OIS!W25</f>
        <v>1060.2852790082718</v>
      </c>
      <c r="X44" s="204">
        <f>ISI!X40+NFM!X56+CHI!X45+NMM!X44+PPA!X45+FBT!X25+TRE!X25+MAE!X25+TEL!X25+WWP!X25+OIS!X25</f>
        <v>1232.6276329227194</v>
      </c>
      <c r="Y44" s="204">
        <f>ISI!Y40+NFM!Y56+CHI!Y45+NMM!Y44+PPA!Y45+FBT!Y25+TRE!Y25+MAE!Y25+TEL!Y25+WWP!Y25+OIS!Y25</f>
        <v>1405.5539513783033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16.671195184866725</v>
      </c>
      <c r="F45" s="204">
        <f>ISI!F41+NFM!F57+CHI!F46+NMM!F45+PPA!F46+FBT!F26+TRE!F26+MAE!F26+TEL!F26+WWP!F26+OIS!F26</f>
        <v>14.184952708512466</v>
      </c>
      <c r="G45" s="204">
        <f>ISI!G41+NFM!G57+CHI!G46+NMM!G45+PPA!G46+FBT!G26+TRE!G26+MAE!G26+TEL!G26+WWP!G26+OIS!G26</f>
        <v>23.680653482373177</v>
      </c>
      <c r="H45" s="204">
        <f>ISI!H41+NFM!H57+CHI!H46+NMM!H45+PPA!H46+FBT!H26+TRE!H26+MAE!H26+TEL!H26+WWP!H26+OIS!H26</f>
        <v>59.456233877901973</v>
      </c>
      <c r="I45" s="204">
        <f>ISI!I41+NFM!I57+CHI!I46+NMM!I45+PPA!I46+FBT!I26+TRE!I26+MAE!I26+TEL!I26+WWP!I26+OIS!I26</f>
        <v>81.176612209802229</v>
      </c>
      <c r="J45" s="204">
        <f>ISI!J41+NFM!J57+CHI!J46+NMM!J45+PPA!J46+FBT!J26+TRE!J26+MAE!J26+TEL!J26+WWP!J26+OIS!J26</f>
        <v>136.37007738607051</v>
      </c>
      <c r="K45" s="204">
        <f>ISI!K41+NFM!K57+CHI!K46+NMM!K45+PPA!K46+FBT!K26+TRE!K26+MAE!K26+TEL!K26+WWP!K26+OIS!K26</f>
        <v>123.3040412725709</v>
      </c>
      <c r="L45" s="204">
        <f>ISI!L41+NFM!L57+CHI!L46+NMM!L45+PPA!L46+FBT!L26+TRE!L26+MAE!L26+TEL!L26+WWP!L26+OIS!L26</f>
        <v>121.11848667239896</v>
      </c>
      <c r="M45" s="204">
        <f>ISI!M41+NFM!M57+CHI!M46+NMM!M45+PPA!M46+FBT!M26+TRE!M26+MAE!M26+TEL!M26+WWP!M26+OIS!M26</f>
        <v>86.525795356835744</v>
      </c>
      <c r="N45" s="204">
        <f>ISI!N41+NFM!N57+CHI!N46+NMM!N45+PPA!N46+FBT!N26+TRE!N26+MAE!N26+TEL!N26+WWP!N26+OIS!N26</f>
        <v>82.427773000859844</v>
      </c>
      <c r="O45" s="204">
        <f>ISI!O41+NFM!O57+CHI!O46+NMM!O45+PPA!O46+FBT!O26+TRE!O26+MAE!O26+TEL!O26+WWP!O26+OIS!O26</f>
        <v>90.554514187446259</v>
      </c>
      <c r="P45" s="204">
        <f>ISI!P41+NFM!P57+CHI!P46+NMM!P45+PPA!P46+FBT!P26+TRE!P26+MAE!P26+TEL!P26+WWP!P26+OIS!P26</f>
        <v>121.438950988822</v>
      </c>
      <c r="Q45" s="204">
        <f>ISI!Q41+NFM!Q57+CHI!Q46+NMM!Q45+PPA!Q46+FBT!Q26+TRE!Q26+MAE!Q26+TEL!Q26+WWP!Q26+OIS!Q26</f>
        <v>127.74522785898537</v>
      </c>
      <c r="R45" s="204">
        <f>ISI!R41+NFM!R57+CHI!R46+NMM!R45+PPA!R46+FBT!R26+TRE!R26+MAE!R26+TEL!R26+WWP!R26+OIS!R26</f>
        <v>190.84780739466899</v>
      </c>
      <c r="S45" s="204">
        <f>ISI!S41+NFM!S57+CHI!S46+NMM!S45+PPA!S46+FBT!S26+TRE!S26+MAE!S26+TEL!S26+WWP!S26+OIS!S26</f>
        <v>225.46199484092864</v>
      </c>
      <c r="T45" s="204">
        <f>ISI!T41+NFM!T57+CHI!T46+NMM!T45+PPA!T46+FBT!T26+TRE!T26+MAE!T26+TEL!T26+WWP!T26+OIS!T26</f>
        <v>380.87876182287187</v>
      </c>
      <c r="U45" s="204">
        <f>ISI!U41+NFM!U57+CHI!U46+NMM!U45+PPA!U46+FBT!U26+TRE!U26+MAE!U26+TEL!U26+WWP!U26+OIS!U26</f>
        <v>383.05546001719688</v>
      </c>
      <c r="V45" s="204">
        <f>ISI!V41+NFM!V57+CHI!V46+NMM!V45+PPA!V46+FBT!V26+TRE!V26+MAE!V26+TEL!V26+WWP!V26+OIS!V26</f>
        <v>426.41298366294063</v>
      </c>
      <c r="W45" s="204">
        <f>ISI!W41+NFM!W57+CHI!W46+NMM!W45+PPA!W46+FBT!W26+TRE!W26+MAE!W26+TEL!W26+WWP!W26+OIS!W26</f>
        <v>445.18254514187447</v>
      </c>
      <c r="X45" s="204">
        <f>ISI!X41+NFM!X57+CHI!X46+NMM!X45+PPA!X46+FBT!X26+TRE!X26+MAE!X26+TEL!X26+WWP!X26+OIS!X26</f>
        <v>433.50146173688734</v>
      </c>
      <c r="Y45" s="204">
        <f>ISI!Y41+NFM!Y57+CHI!Y46+NMM!Y45+PPA!Y46+FBT!Y26+TRE!Y26+MAE!Y26+TEL!Y26+WWP!Y26+OIS!Y26</f>
        <v>440.56827171109194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0.93396388650042983</v>
      </c>
      <c r="C46" s="204">
        <f>ISI!C42+NFM!C58+CHI!C47+NMM!C46+PPA!C47+FBT!C27+TRE!C27+MAE!C27+TEL!C27+WWP!C27+OIS!C27</f>
        <v>1.0401547721410145</v>
      </c>
      <c r="D46" s="204">
        <f>ISI!D42+NFM!D58+CHI!D47+NMM!D46+PPA!D47+FBT!D27+TRE!D27+MAE!D27+TEL!D27+WWP!D27+OIS!D27</f>
        <v>1.0904557179707652</v>
      </c>
      <c r="E46" s="204">
        <f>ISI!E42+NFM!E58+CHI!E47+NMM!E46+PPA!E47+FBT!E27+TRE!E27+MAE!E27+TEL!E27+WWP!E27+OIS!E27</f>
        <v>1.2411865864144453</v>
      </c>
      <c r="F46" s="204">
        <f>ISI!F42+NFM!F58+CHI!F47+NMM!F46+PPA!F47+FBT!F27+TRE!F27+MAE!F27+TEL!F27+WWP!F27+OIS!F27</f>
        <v>1.4477214101461737</v>
      </c>
      <c r="G46" s="204">
        <f>ISI!G42+NFM!G58+CHI!G47+NMM!G46+PPA!G47+FBT!G27+TRE!G27+MAE!G27+TEL!G27+WWP!G27+OIS!G27</f>
        <v>1.776182287188306</v>
      </c>
      <c r="H46" s="204">
        <f>ISI!H42+NFM!H58+CHI!H47+NMM!H46+PPA!H47+FBT!H27+TRE!H27+MAE!H27+TEL!H27+WWP!H27+OIS!H27</f>
        <v>1.9749785038693031</v>
      </c>
      <c r="I46" s="204">
        <f>ISI!I42+NFM!I58+CHI!I47+NMM!I46+PPA!I47+FBT!I27+TRE!I27+MAE!I27+TEL!I27+WWP!I27+OIS!I27</f>
        <v>2.1621668099742051</v>
      </c>
      <c r="J46" s="204">
        <f>ISI!J42+NFM!J58+CHI!J47+NMM!J46+PPA!J47+FBT!J27+TRE!J27+MAE!J27+TEL!J27+WWP!J27+OIS!J27</f>
        <v>2.6191745485812556</v>
      </c>
      <c r="K46" s="204">
        <f>ISI!K42+NFM!K58+CHI!K47+NMM!K46+PPA!K47+FBT!K27+TRE!K27+MAE!K27+TEL!K27+WWP!K27+OIS!K27</f>
        <v>2.9577815993121233</v>
      </c>
      <c r="L46" s="204">
        <f>ISI!L42+NFM!L58+CHI!L47+NMM!L46+PPA!L47+FBT!L27+TRE!L27+MAE!L27+TEL!L27+WWP!L27+OIS!L27</f>
        <v>9.9671539122957871</v>
      </c>
      <c r="M46" s="204">
        <f>ISI!M42+NFM!M58+CHI!M47+NMM!M46+PPA!M47+FBT!M27+TRE!M27+MAE!M27+TEL!M27+WWP!M27+OIS!M27</f>
        <v>10.515477214101461</v>
      </c>
      <c r="N46" s="204">
        <f>ISI!N42+NFM!N58+CHI!N47+NMM!N46+PPA!N47+FBT!N27+TRE!N27+MAE!N27+TEL!N27+WWP!N27+OIS!N27</f>
        <v>11.611349957007738</v>
      </c>
      <c r="O46" s="204">
        <f>ISI!O42+NFM!O58+CHI!O47+NMM!O46+PPA!O47+FBT!O27+TRE!O27+MAE!O27+TEL!O27+WWP!O27+OIS!O27</f>
        <v>12.676010318142733</v>
      </c>
      <c r="P46" s="204">
        <f>ISI!P42+NFM!P58+CHI!P47+NMM!P46+PPA!P47+FBT!P27+TRE!P27+MAE!P27+TEL!P27+WWP!P27+OIS!P27</f>
        <v>13.851848667239896</v>
      </c>
      <c r="Q46" s="204">
        <f>ISI!Q42+NFM!Q58+CHI!Q47+NMM!Q46+PPA!Q47+FBT!Q27+TRE!Q27+MAE!Q27+TEL!Q27+WWP!Q27+OIS!Q27</f>
        <v>14.639380911435943</v>
      </c>
      <c r="R46" s="204">
        <f>ISI!R42+NFM!R58+CHI!R47+NMM!R46+PPA!R47+FBT!R27+TRE!R27+MAE!R27+TEL!R27+WWP!R27+OIS!R27</f>
        <v>15.248495270851244</v>
      </c>
      <c r="S46" s="204">
        <f>ISI!S42+NFM!S58+CHI!S47+NMM!S46+PPA!S47+FBT!S27+TRE!S27+MAE!S27+TEL!S27+WWP!S27+OIS!S27</f>
        <v>16.216852966466032</v>
      </c>
      <c r="T46" s="204">
        <f>ISI!T42+NFM!T58+CHI!T47+NMM!T46+PPA!T47+FBT!T27+TRE!T27+MAE!T27+TEL!T27+WWP!T27+OIS!T27</f>
        <v>17.590111779879617</v>
      </c>
      <c r="U46" s="204">
        <f>ISI!U42+NFM!U58+CHI!U47+NMM!U46+PPA!U47+FBT!U27+TRE!U27+MAE!U27+TEL!U27+WWP!U27+OIS!U27</f>
        <v>18.341702493551157</v>
      </c>
      <c r="V46" s="204">
        <f>ISI!V42+NFM!V58+CHI!V47+NMM!V46+PPA!V47+FBT!V27+TRE!V27+MAE!V27+TEL!V27+WWP!V27+OIS!V27</f>
        <v>17.271539122957872</v>
      </c>
      <c r="W46" s="204">
        <f>ISI!W42+NFM!W58+CHI!W47+NMM!W46+PPA!W47+FBT!W27+TRE!W27+MAE!W27+TEL!W27+WWP!W27+OIS!W27</f>
        <v>18.620464316423035</v>
      </c>
      <c r="X46" s="204">
        <f>ISI!X42+NFM!X58+CHI!X47+NMM!X46+PPA!X47+FBT!X27+TRE!X27+MAE!X27+TEL!X27+WWP!X27+OIS!X27</f>
        <v>20.900515907136711</v>
      </c>
      <c r="Y46" s="204">
        <f>ISI!Y42+NFM!Y58+CHI!Y47+NMM!Y46+PPA!Y47+FBT!Y27+TRE!Y27+MAE!Y27+TEL!Y27+WWP!Y27+OIS!Y27</f>
        <v>21.67669819432502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0.28658641444539984</v>
      </c>
      <c r="C47" s="204">
        <f>ISI!C43+NFM!C59+CHI!C48+NMM!C47+PPA!C48+FBT!C28+TRE!C28+MAE!C28+TEL!C28+WWP!C28+OIS!C28</f>
        <v>0.74041272570937222</v>
      </c>
      <c r="D47" s="204">
        <f>ISI!D43+NFM!D59+CHI!D48+NMM!D47+PPA!D48+FBT!D28+TRE!D28+MAE!D28+TEL!D28+WWP!D28+OIS!D28</f>
        <v>0.45382631126397249</v>
      </c>
      <c r="E47" s="204">
        <f>ISI!E43+NFM!E59+CHI!E48+NMM!E47+PPA!E48+FBT!E28+TRE!E28+MAE!E28+TEL!E28+WWP!E28+OIS!E28</f>
        <v>2.937833190025795</v>
      </c>
      <c r="F47" s="204">
        <f>ISI!F43+NFM!F59+CHI!F48+NMM!F47+PPA!F48+FBT!F28+TRE!F28+MAE!F28+TEL!F28+WWP!F28+OIS!F28</f>
        <v>2.1974204643164232</v>
      </c>
      <c r="G47" s="204">
        <f>ISI!G43+NFM!G59+CHI!G48+NMM!G47+PPA!G48+FBT!G28+TRE!G28+MAE!G28+TEL!G28+WWP!G28+OIS!G28</f>
        <v>2.2690455717970766</v>
      </c>
      <c r="H47" s="204">
        <f>ISI!H43+NFM!H59+CHI!H48+NMM!H47+PPA!H48+FBT!H28+TRE!H28+MAE!H28+TEL!H28+WWP!H28+OIS!H28</f>
        <v>2.0063628546861567</v>
      </c>
      <c r="I47" s="204">
        <f>ISI!I43+NFM!I59+CHI!I48+NMM!I47+PPA!I48+FBT!I28+TRE!I28+MAE!I28+TEL!I28+WWP!I28+OIS!I28</f>
        <v>1.8869303525365435</v>
      </c>
      <c r="J47" s="204">
        <f>ISI!J43+NFM!J59+CHI!J48+NMM!J47+PPA!J48+FBT!J28+TRE!J28+MAE!J28+TEL!J28+WWP!J28+OIS!J28</f>
        <v>1.6002579535683576</v>
      </c>
      <c r="K47" s="204">
        <f>ISI!K43+NFM!K59+CHI!K48+NMM!K47+PPA!K48+FBT!K28+TRE!K28+MAE!K28+TEL!K28+WWP!K28+OIS!K28</f>
        <v>1.3136715391229576</v>
      </c>
      <c r="L47" s="204">
        <f>ISI!L43+NFM!L59+CHI!L48+NMM!L47+PPA!L48+FBT!L28+TRE!L28+MAE!L28+TEL!L28+WWP!L28+OIS!L28</f>
        <v>6.5443680137575235</v>
      </c>
      <c r="M47" s="204">
        <f>ISI!M43+NFM!M59+CHI!M48+NMM!M47+PPA!M48+FBT!M28+TRE!M28+MAE!M28+TEL!M28+WWP!M28+OIS!M28</f>
        <v>5.4933791917454853</v>
      </c>
      <c r="N47" s="204">
        <f>ISI!N43+NFM!N59+CHI!N48+NMM!N47+PPA!N48+FBT!N28+TRE!N28+MAE!N28+TEL!N28+WWP!N28+OIS!N28</f>
        <v>4.0604471195184857</v>
      </c>
      <c r="O47" s="204">
        <f>ISI!O43+NFM!O59+CHI!O48+NMM!O47+PPA!O48+FBT!O28+TRE!O28+MAE!O28+TEL!O28+WWP!O28+OIS!O28</f>
        <v>3.8931212381771276</v>
      </c>
      <c r="P47" s="204">
        <f>ISI!P43+NFM!P59+CHI!P48+NMM!P47+PPA!P48+FBT!P28+TRE!P28+MAE!P28+TEL!P28+WWP!P28+OIS!P28</f>
        <v>3.391745485812554</v>
      </c>
      <c r="Q47" s="204">
        <f>ISI!Q43+NFM!Q59+CHI!Q48+NMM!Q47+PPA!Q48+FBT!Q28+TRE!Q28+MAE!Q28+TEL!Q28+WWP!Q28+OIS!Q28</f>
        <v>3.5827171109200346</v>
      </c>
      <c r="R47" s="204">
        <f>ISI!R43+NFM!R59+CHI!R48+NMM!R47+PPA!R48+FBT!R28+TRE!R28+MAE!R28+TEL!R28+WWP!R28+OIS!R28</f>
        <v>6.974290627687016</v>
      </c>
      <c r="S47" s="204">
        <f>ISI!S43+NFM!S59+CHI!S48+NMM!S47+PPA!S48+FBT!S28+TRE!S28+MAE!S28+TEL!S28+WWP!S28+OIS!S28</f>
        <v>4.9993981083404986</v>
      </c>
      <c r="T47" s="204">
        <f>ISI!T43+NFM!T59+CHI!T48+NMM!T47+PPA!T48+FBT!T28+TRE!T28+MAE!T28+TEL!T28+WWP!T28+OIS!T28</f>
        <v>3.1549441100601889</v>
      </c>
      <c r="U47" s="204">
        <f>ISI!U43+NFM!U59+CHI!U48+NMM!U47+PPA!U48+FBT!U28+TRE!U28+MAE!U28+TEL!U28+WWP!U28+OIS!U28</f>
        <v>3.1478933791917445</v>
      </c>
      <c r="V47" s="204">
        <f>ISI!V43+NFM!V59+CHI!V48+NMM!V47+PPA!V48+FBT!V28+TRE!V28+MAE!V28+TEL!V28+WWP!V28+OIS!V28</f>
        <v>3.4454858125537413</v>
      </c>
      <c r="W47" s="204">
        <f>ISI!W43+NFM!W59+CHI!W48+NMM!W47+PPA!W48+FBT!W28+TRE!W28+MAE!W28+TEL!W28+WWP!W28+OIS!W28</f>
        <v>3.5442820292347368</v>
      </c>
      <c r="X47" s="204">
        <f>ISI!X43+NFM!X59+CHI!X48+NMM!X47+PPA!X48+FBT!X28+TRE!X28+MAE!X28+TEL!X28+WWP!X28+OIS!X28</f>
        <v>3.5888220120378325</v>
      </c>
      <c r="Y47" s="204">
        <f>ISI!Y43+NFM!Y59+CHI!Y48+NMM!Y47+PPA!Y48+FBT!Y28+TRE!Y28+MAE!Y28+TEL!Y28+WWP!Y28+OIS!Y28</f>
        <v>3.1640584694754943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21.635081685296647</v>
      </c>
      <c r="C48" s="204">
        <f>ISI!C44+NFM!C60+CHI!C49+NMM!C48+PPA!C49+FBT!C29+TRE!C29+MAE!C29+TEL!C29+WWP!C29+OIS!C29</f>
        <v>22.342046431642302</v>
      </c>
      <c r="D48" s="204">
        <f>ISI!D44+NFM!D60+CHI!D49+NMM!D48+PPA!D49+FBT!D29+TRE!D29+MAE!D29+TEL!D29+WWP!D29+OIS!D29</f>
        <v>23.059759243336188</v>
      </c>
      <c r="E48" s="204">
        <f>ISI!E44+NFM!E60+CHI!E49+NMM!E48+PPA!E49+FBT!E29+TRE!E29+MAE!E29+TEL!E29+WWP!E29+OIS!E29</f>
        <v>23.409458297506447</v>
      </c>
      <c r="F48" s="204">
        <f>ISI!F44+NFM!F60+CHI!F49+NMM!F48+PPA!F49+FBT!F29+TRE!F29+MAE!F29+TEL!F29+WWP!F29+OIS!F29</f>
        <v>23.798796216680991</v>
      </c>
      <c r="G48" s="204">
        <f>ISI!G44+NFM!G60+CHI!G49+NMM!G48+PPA!G49+FBT!G29+TRE!G29+MAE!G29+TEL!G29+WWP!G29+OIS!G29</f>
        <v>28.470163370593291</v>
      </c>
      <c r="H48" s="204">
        <f>ISI!H44+NFM!H60+CHI!H49+NMM!H48+PPA!H49+FBT!H29+TRE!H29+MAE!H29+TEL!H29+WWP!H29+OIS!H29</f>
        <v>31.908942390369738</v>
      </c>
      <c r="I48" s="204">
        <f>ISI!I44+NFM!I60+CHI!I49+NMM!I48+PPA!I49+FBT!I29+TRE!I29+MAE!I29+TEL!I29+WWP!I29+OIS!I29</f>
        <v>31.81668099742047</v>
      </c>
      <c r="J48" s="204">
        <f>ISI!J44+NFM!J60+CHI!J49+NMM!J48+PPA!J49+FBT!J29+TRE!J29+MAE!J29+TEL!J29+WWP!J29+OIS!J29</f>
        <v>32.834393809114353</v>
      </c>
      <c r="K48" s="204">
        <f>ISI!K44+NFM!K60+CHI!K49+NMM!K48+PPA!K49+FBT!K29+TRE!K29+MAE!K29+TEL!K29+WWP!K29+OIS!K29</f>
        <v>36.147807394668966</v>
      </c>
      <c r="L48" s="204">
        <f>ISI!L44+NFM!L60+CHI!L49+NMM!L48+PPA!L49+FBT!L29+TRE!L29+MAE!L29+TEL!L29+WWP!L29+OIS!L29</f>
        <v>40.871883061049004</v>
      </c>
      <c r="M48" s="204">
        <f>ISI!M44+NFM!M60+CHI!M49+NMM!M48+PPA!M49+FBT!M29+TRE!M29+MAE!M29+TEL!M29+WWP!M29+OIS!M29</f>
        <v>45.355546001719681</v>
      </c>
      <c r="N48" s="204">
        <f>ISI!N44+NFM!N60+CHI!N49+NMM!N48+PPA!N49+FBT!N29+TRE!N29+MAE!N29+TEL!N29+WWP!N29+OIS!N29</f>
        <v>49.400257953568357</v>
      </c>
      <c r="O48" s="204">
        <f>ISI!O44+NFM!O60+CHI!O49+NMM!O48+PPA!O49+FBT!O29+TRE!O29+MAE!O29+TEL!O29+WWP!O29+OIS!O29</f>
        <v>53.944711951848667</v>
      </c>
      <c r="P48" s="204">
        <f>ISI!P44+NFM!P60+CHI!P49+NMM!P48+PPA!P49+FBT!P29+TRE!P29+MAE!P29+TEL!P29+WWP!P29+OIS!P29</f>
        <v>179.42751504729145</v>
      </c>
      <c r="Q48" s="204">
        <f>ISI!Q44+NFM!Q60+CHI!Q49+NMM!Q48+PPA!Q49+FBT!Q29+TRE!Q29+MAE!Q29+TEL!Q29+WWP!Q29+OIS!Q29</f>
        <v>199.38254514187449</v>
      </c>
      <c r="R48" s="204">
        <f>ISI!R44+NFM!R60+CHI!R49+NMM!R48+PPA!R49+FBT!R29+TRE!R29+MAE!R29+TEL!R29+WWP!R29+OIS!R29</f>
        <v>223.32373172828889</v>
      </c>
      <c r="S48" s="204">
        <f>ISI!S44+NFM!S60+CHI!S49+NMM!S48+PPA!S49+FBT!S29+TRE!S29+MAE!S29+TEL!S29+WWP!S29+OIS!S29</f>
        <v>247.90300945829753</v>
      </c>
      <c r="T48" s="204">
        <f>ISI!T44+NFM!T60+CHI!T49+NMM!T48+PPA!T49+FBT!T29+TRE!T29+MAE!T29+TEL!T29+WWP!T29+OIS!T29</f>
        <v>287.22846087704215</v>
      </c>
      <c r="U48" s="204">
        <f>ISI!U44+NFM!U60+CHI!U49+NMM!U48+PPA!U49+FBT!U29+TRE!U29+MAE!U29+TEL!U29+WWP!U29+OIS!U29</f>
        <v>316.82218400687867</v>
      </c>
      <c r="V48" s="204">
        <f>ISI!V44+NFM!V60+CHI!V49+NMM!V48+PPA!V49+FBT!V29+TRE!V29+MAE!V29+TEL!V29+WWP!V29+OIS!V29</f>
        <v>348.38959587274286</v>
      </c>
      <c r="W48" s="204">
        <f>ISI!W44+NFM!W60+CHI!W49+NMM!W48+PPA!W49+FBT!W29+TRE!W29+MAE!W29+TEL!W29+WWP!W29+OIS!W29</f>
        <v>382.81040412725713</v>
      </c>
      <c r="X48" s="204">
        <f>ISI!X44+NFM!X60+CHI!X49+NMM!X48+PPA!X49+FBT!X29+TRE!X29+MAE!X29+TEL!X29+WWP!X29+OIS!X29</f>
        <v>440.90963026655191</v>
      </c>
      <c r="Y48" s="204">
        <f>ISI!Y44+NFM!Y60+CHI!Y49+NMM!Y48+PPA!Y49+FBT!Y29+TRE!Y29+MAE!Y29+TEL!Y29+WWP!Y29+OIS!Y29</f>
        <v>494.77944969905406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9982.4245055889951</v>
      </c>
      <c r="C49" s="206">
        <f>ISI!C45+NFM!C61+CHI!C50+NMM!C49+PPA!C50+FBT!C30+TRE!C30+MAE!C30+TEL!C30+WWP!C30+OIS!C30</f>
        <v>10023.800515907136</v>
      </c>
      <c r="D49" s="206">
        <f>ISI!D45+NFM!D61+CHI!D50+NMM!D49+PPA!D50+FBT!D30+TRE!D30+MAE!D30+TEL!D30+WWP!D30+OIS!D30</f>
        <v>10395.448065348239</v>
      </c>
      <c r="E49" s="206">
        <f>ISI!E45+NFM!E61+CHI!E50+NMM!E49+PPA!E50+FBT!E30+TRE!E30+MAE!E30+TEL!E30+WWP!E30+OIS!E30</f>
        <v>12898.304041272571</v>
      </c>
      <c r="F49" s="206">
        <f>ISI!F45+NFM!F61+CHI!F50+NMM!F49+PPA!F50+FBT!F30+TRE!F30+MAE!F30+TEL!F30+WWP!F30+OIS!F30</f>
        <v>15034.647205503006</v>
      </c>
      <c r="G49" s="206">
        <f>ISI!G45+NFM!G61+CHI!G50+NMM!G49+PPA!G50+FBT!G30+TRE!G30+MAE!G30+TEL!G30+WWP!G30+OIS!G30</f>
        <v>15089.882029234737</v>
      </c>
      <c r="H49" s="206">
        <f>ISI!H45+NFM!H61+CHI!H50+NMM!H49+PPA!H50+FBT!H30+TRE!H30+MAE!H30+TEL!H30+WWP!H30+OIS!H30</f>
        <v>15464.343766122098</v>
      </c>
      <c r="I49" s="206">
        <f>ISI!I45+NFM!I61+CHI!I50+NMM!I49+PPA!I50+FBT!I30+TRE!I30+MAE!I30+TEL!I30+WWP!I30+OIS!I30</f>
        <v>16477.373774720549</v>
      </c>
      <c r="J49" s="206">
        <f>ISI!J45+NFM!J61+CHI!J50+NMM!J49+PPA!J50+FBT!J30+TRE!J30+MAE!J30+TEL!J30+WWP!J30+OIS!J30</f>
        <v>16469.032244196042</v>
      </c>
      <c r="K49" s="206">
        <f>ISI!K45+NFM!K61+CHI!K50+NMM!K49+PPA!K50+FBT!K30+TRE!K30+MAE!K30+TEL!K30+WWP!K30+OIS!K30</f>
        <v>15491.035597592432</v>
      </c>
      <c r="L49" s="206">
        <f>ISI!L45+NFM!L61+CHI!L50+NMM!L49+PPA!L50+FBT!L30+TRE!L30+MAE!L30+TEL!L30+WWP!L30+OIS!L30</f>
        <v>15686.733104041268</v>
      </c>
      <c r="M49" s="206">
        <f>ISI!M45+NFM!M61+CHI!M50+NMM!M49+PPA!M50+FBT!M30+TRE!M30+MAE!M30+TEL!M30+WWP!M30+OIS!M30</f>
        <v>15730.610232158211</v>
      </c>
      <c r="N49" s="206">
        <f>ISI!N45+NFM!N61+CHI!N50+NMM!N49+PPA!N50+FBT!N30+TRE!N30+MAE!N30+TEL!N30+WWP!N30+OIS!N30</f>
        <v>16447.323817712815</v>
      </c>
      <c r="O49" s="206">
        <f>ISI!O45+NFM!O61+CHI!O50+NMM!O49+PPA!O50+FBT!O30+TRE!O30+MAE!O30+TEL!O30+WWP!O30+OIS!O30</f>
        <v>16268.1543422184</v>
      </c>
      <c r="P49" s="206">
        <f>ISI!P45+NFM!P61+CHI!P50+NMM!P49+PPA!P50+FBT!P30+TRE!P30+MAE!P30+TEL!P30+WWP!P30+OIS!P30</f>
        <v>15368.21539122958</v>
      </c>
      <c r="Q49" s="206">
        <f>ISI!Q45+NFM!Q61+CHI!Q50+NMM!Q49+PPA!Q50+FBT!Q30+TRE!Q30+MAE!Q30+TEL!Q30+WWP!Q30+OIS!Q30</f>
        <v>15173.906362854688</v>
      </c>
      <c r="R49" s="206">
        <f>ISI!R45+NFM!R61+CHI!R50+NMM!R49+PPA!R50+FBT!R30+TRE!R30+MAE!R30+TEL!R30+WWP!R30+OIS!R30</f>
        <v>15532.46827171109</v>
      </c>
      <c r="S49" s="206">
        <f>ISI!S45+NFM!S61+CHI!S50+NMM!S49+PPA!S50+FBT!S30+TRE!S30+MAE!S30+TEL!S30+WWP!S30+OIS!S30</f>
        <v>15383.004643164229</v>
      </c>
      <c r="T49" s="206">
        <f>ISI!T45+NFM!T61+CHI!T50+NMM!T49+PPA!T50+FBT!T30+TRE!T30+MAE!T30+TEL!T30+WWP!T30+OIS!T30</f>
        <v>15388.087618228717</v>
      </c>
      <c r="U49" s="206">
        <f>ISI!U45+NFM!U61+CHI!U50+NMM!U49+PPA!U50+FBT!U30+TRE!U30+MAE!U30+TEL!U30+WWP!U30+OIS!U30</f>
        <v>15654.606276870163</v>
      </c>
      <c r="V49" s="206">
        <f>ISI!V45+NFM!V61+CHI!V50+NMM!V49+PPA!V50+FBT!V30+TRE!V30+MAE!V30+TEL!V30+WWP!V30+OIS!V30</f>
        <v>14639.610834049869</v>
      </c>
      <c r="W49" s="206">
        <f>ISI!W45+NFM!W61+CHI!W50+NMM!W49+PPA!W50+FBT!W30+TRE!W30+MAE!W30+TEL!W30+WWP!W30+OIS!W30</f>
        <v>13361.697506448838</v>
      </c>
      <c r="X49" s="206">
        <f>ISI!X45+NFM!X61+CHI!X50+NMM!X49+PPA!X50+FBT!X30+TRE!X30+MAE!X30+TEL!X30+WWP!X30+OIS!X30</f>
        <v>12779.638693035253</v>
      </c>
      <c r="Y49" s="206">
        <f>ISI!Y45+NFM!Y61+CHI!Y50+NMM!Y49+PPA!Y50+FBT!Y30+TRE!Y30+MAE!Y30+TEL!Y30+WWP!Y30+OIS!Y30</f>
        <v>11480.729492691316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81312.085640584686</v>
      </c>
      <c r="C50" s="207">
        <f>ISI!C46+NFM!C62+CHI!C51+NMM!C50+PPA!C51+FBT!C31+TRE!C31+MAE!C31+TEL!C31+WWP!C31+OIS!C31</f>
        <v>82730.082459157347</v>
      </c>
      <c r="D50" s="207">
        <f>ISI!D46+NFM!D62+CHI!D51+NMM!D50+PPA!D51+FBT!D31+TRE!D31+MAE!D31+TEL!D31+WWP!D31+OIS!D31</f>
        <v>83203.47884780739</v>
      </c>
      <c r="E50" s="207">
        <f>ISI!E46+NFM!E62+CHI!E51+NMM!E50+PPA!E51+FBT!E31+TRE!E31+MAE!E31+TEL!E31+WWP!E31+OIS!E31</f>
        <v>84194.653224419599</v>
      </c>
      <c r="F50" s="207">
        <f>ISI!F46+NFM!F62+CHI!F51+NMM!F50+PPA!F51+FBT!F31+TRE!F31+MAE!F31+TEL!F31+WWP!F31+OIS!F31</f>
        <v>86627.778331900248</v>
      </c>
      <c r="G50" s="207">
        <f>ISI!G46+NFM!G62+CHI!G51+NMM!G50+PPA!G51+FBT!G31+TRE!G31+MAE!G31+TEL!G31+WWP!G31+OIS!G31</f>
        <v>87253.455288048135</v>
      </c>
      <c r="H50" s="207">
        <f>ISI!H46+NFM!H62+CHI!H51+NMM!H50+PPA!H51+FBT!H31+TRE!H31+MAE!H31+TEL!H31+WWP!H31+OIS!H31</f>
        <v>87203.253138435059</v>
      </c>
      <c r="I50" s="207">
        <f>ISI!I46+NFM!I62+CHI!I51+NMM!I50+PPA!I51+FBT!I31+TRE!I31+MAE!I31+TEL!I31+WWP!I31+OIS!I31</f>
        <v>88359.664918314695</v>
      </c>
      <c r="J50" s="207">
        <f>ISI!J46+NFM!J62+CHI!J51+NMM!J50+PPA!J51+FBT!J31+TRE!J31+MAE!J31+TEL!J31+WWP!J31+OIS!J31</f>
        <v>86266.650386930356</v>
      </c>
      <c r="K50" s="207">
        <f>ISI!K46+NFM!K62+CHI!K51+NMM!K50+PPA!K51+FBT!K31+TRE!K31+MAE!K31+TEL!K31+WWP!K31+OIS!K31</f>
        <v>74302.422699914008</v>
      </c>
      <c r="L50" s="207">
        <f>ISI!L46+NFM!L62+CHI!L51+NMM!L50+PPA!L51+FBT!L31+TRE!L31+MAE!L31+TEL!L31+WWP!L31+OIS!L31</f>
        <v>79593.801891659488</v>
      </c>
      <c r="M50" s="207">
        <f>ISI!M46+NFM!M62+CHI!M51+NMM!M50+PPA!M51+FBT!M31+TRE!M31+MAE!M31+TEL!M31+WWP!M31+OIS!M31</f>
        <v>80529.491229578649</v>
      </c>
      <c r="N50" s="207">
        <f>ISI!N46+NFM!N62+CHI!N51+NMM!N50+PPA!N51+FBT!N31+TRE!N31+MAE!N31+TEL!N31+WWP!N31+OIS!N31</f>
        <v>79127.540240756658</v>
      </c>
      <c r="O50" s="207">
        <f>ISI!O46+NFM!O62+CHI!O51+NMM!O50+PPA!O51+FBT!O31+TRE!O31+MAE!O31+TEL!O31+WWP!O31+OIS!O31</f>
        <v>77936.209286328463</v>
      </c>
      <c r="P50" s="207">
        <f>ISI!P46+NFM!P62+CHI!P51+NMM!P50+PPA!P51+FBT!P31+TRE!P31+MAE!P31+TEL!P31+WWP!P31+OIS!P31</f>
        <v>78252.820292347373</v>
      </c>
      <c r="Q50" s="207">
        <f>ISI!Q46+NFM!Q62+CHI!Q51+NMM!Q50+PPA!Q51+FBT!Q31+TRE!Q31+MAE!Q31+TEL!Q31+WWP!Q31+OIS!Q31</f>
        <v>78566.776698194313</v>
      </c>
      <c r="R50" s="207">
        <f>ISI!R46+NFM!R62+CHI!R51+NMM!R50+PPA!R51+FBT!R31+TRE!R31+MAE!R31+TEL!R31+WWP!R31+OIS!R31</f>
        <v>79598.399999999994</v>
      </c>
      <c r="S50" s="207">
        <f>ISI!S46+NFM!S62+CHI!S51+NMM!S50+PPA!S51+FBT!S31+TRE!S31+MAE!S31+TEL!S31+WWP!S31+OIS!S31</f>
        <v>81014.427343078234</v>
      </c>
      <c r="T50" s="207">
        <f>ISI!T46+NFM!T62+CHI!T51+NMM!T50+PPA!T51+FBT!T31+TRE!T31+MAE!T31+TEL!T31+WWP!T31+OIS!T31</f>
        <v>81274.955202063604</v>
      </c>
      <c r="U50" s="207">
        <f>ISI!U46+NFM!U62+CHI!U51+NMM!U50+PPA!U51+FBT!U31+TRE!U31+MAE!U31+TEL!U31+WWP!U31+OIS!U31</f>
        <v>80195.469131556325</v>
      </c>
      <c r="V50" s="207">
        <f>ISI!V46+NFM!V62+CHI!V51+NMM!V50+PPA!V51+FBT!V31+TRE!V31+MAE!V31+TEL!V31+WWP!V31+OIS!V31</f>
        <v>76101.633963886488</v>
      </c>
      <c r="W50" s="207">
        <f>ISI!W46+NFM!W62+CHI!W51+NMM!W50+PPA!W51+FBT!W31+TRE!W31+MAE!W31+TEL!W31+WWP!W31+OIS!W31</f>
        <v>78999.006706792759</v>
      </c>
      <c r="X50" s="207">
        <f>ISI!X46+NFM!X62+CHI!X51+NMM!X50+PPA!X51+FBT!X31+TRE!X31+MAE!X31+TEL!X31+WWP!X31+OIS!X31</f>
        <v>74722.025881341338</v>
      </c>
      <c r="Y50" s="207">
        <f>ISI!Y46+NFM!Y62+CHI!Y51+NMM!Y50+PPA!Y51+FBT!Y31+TRE!Y31+MAE!Y31+TEL!Y31+WWP!Y31+OIS!Y31</f>
        <v>70083.062596732576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269376.9088002842</v>
      </c>
      <c r="C51" s="210">
        <f t="shared" si="4"/>
        <v>268422.80077188805</v>
      </c>
      <c r="D51" s="210">
        <f t="shared" si="4"/>
        <v>268300.51487171499</v>
      </c>
      <c r="E51" s="210">
        <f t="shared" si="4"/>
        <v>275069.16007815115</v>
      </c>
      <c r="F51" s="210">
        <f t="shared" si="4"/>
        <v>274415.4387099598</v>
      </c>
      <c r="G51" s="210">
        <f t="shared" si="4"/>
        <v>274936.41568663972</v>
      </c>
      <c r="H51" s="210">
        <f t="shared" si="4"/>
        <v>269554.41734727379</v>
      </c>
      <c r="I51" s="210">
        <f t="shared" si="4"/>
        <v>274275.18580480706</v>
      </c>
      <c r="J51" s="210">
        <f t="shared" si="4"/>
        <v>265106.78796216683</v>
      </c>
      <c r="K51" s="210">
        <f t="shared" si="4"/>
        <v>229206.64539982806</v>
      </c>
      <c r="L51" s="210">
        <f t="shared" si="4"/>
        <v>243863.34737747206</v>
      </c>
      <c r="M51" s="210">
        <f t="shared" si="4"/>
        <v>244582.76758383485</v>
      </c>
      <c r="N51" s="210">
        <f t="shared" si="4"/>
        <v>239838.14926913151</v>
      </c>
      <c r="O51" s="210">
        <f t="shared" si="4"/>
        <v>236987.43499570075</v>
      </c>
      <c r="P51" s="210">
        <f t="shared" si="4"/>
        <v>233540.36328460876</v>
      </c>
      <c r="Q51" s="210">
        <f t="shared" si="4"/>
        <v>234294.5449699054</v>
      </c>
      <c r="R51" s="210">
        <f t="shared" si="4"/>
        <v>238596.36147893377</v>
      </c>
      <c r="S51" s="210">
        <f t="shared" si="4"/>
        <v>240841.04926913153</v>
      </c>
      <c r="T51" s="210">
        <f t="shared" si="4"/>
        <v>242863.81478933792</v>
      </c>
      <c r="U51" s="210">
        <f t="shared" si="4"/>
        <v>240365.09122957865</v>
      </c>
      <c r="V51" s="210">
        <f t="shared" si="4"/>
        <v>231779.37463456579</v>
      </c>
      <c r="W51" s="210">
        <f t="shared" si="4"/>
        <v>242602.28288907994</v>
      </c>
      <c r="X51" s="210">
        <f t="shared" si="4"/>
        <v>226860.71066208082</v>
      </c>
      <c r="Y51" s="210">
        <f t="shared" si="4"/>
        <v>214730.24806534825</v>
      </c>
    </row>
    <row r="52" spans="1:25" ht="12" customHeight="1" x14ac:dyDescent="0.25">
      <c r="A52" s="17" t="s">
        <v>14</v>
      </c>
      <c r="B52" s="209">
        <f>ISI!B$47</f>
        <v>34945.018289335465</v>
      </c>
      <c r="C52" s="209">
        <f>ISI!C$47</f>
        <v>33638.464715105511</v>
      </c>
      <c r="D52" s="209">
        <f>ISI!D$47</f>
        <v>33201.817833192959</v>
      </c>
      <c r="E52" s="209">
        <f>ISI!E$47</f>
        <v>34780.300808073313</v>
      </c>
      <c r="F52" s="209">
        <f>ISI!F$47</f>
        <v>35075.32329280144</v>
      </c>
      <c r="G52" s="209">
        <f>ISI!G$47</f>
        <v>33517.838470310118</v>
      </c>
      <c r="H52" s="209">
        <f>ISI!H$47</f>
        <v>34384.413413099166</v>
      </c>
      <c r="I52" s="209">
        <f>ISI!I$47</f>
        <v>33078.435596689167</v>
      </c>
      <c r="J52" s="209">
        <f>ISI!J$47</f>
        <v>30994.576185833965</v>
      </c>
      <c r="K52" s="209">
        <f>ISI!K$47</f>
        <v>23105.835099619911</v>
      </c>
      <c r="L52" s="209">
        <f>ISI!L$47</f>
        <v>26458.206134739306</v>
      </c>
      <c r="M52" s="209">
        <f>ISI!M$47</f>
        <v>27824.874690817953</v>
      </c>
      <c r="N52" s="209">
        <f>ISI!N$47</f>
        <v>26677.706061185032</v>
      </c>
      <c r="O52" s="209">
        <f>ISI!O$47</f>
        <v>25531.796541936128</v>
      </c>
      <c r="P52" s="209">
        <f>ISI!P$47</f>
        <v>25242.571951650767</v>
      </c>
      <c r="Q52" s="209">
        <f>ISI!Q$47</f>
        <v>25794.125423378573</v>
      </c>
      <c r="R52" s="209">
        <f>ISI!R$47</f>
        <v>25849.755368432998</v>
      </c>
      <c r="S52" s="209">
        <f>ISI!S$47</f>
        <v>26266.965136016697</v>
      </c>
      <c r="T52" s="209">
        <f>ISI!T$47</f>
        <v>26394.193786726413</v>
      </c>
      <c r="U52" s="209">
        <f>ISI!U$47</f>
        <v>24798.281318738649</v>
      </c>
      <c r="V52" s="209">
        <f>ISI!V$47</f>
        <v>22529.496552617453</v>
      </c>
      <c r="W52" s="209">
        <f>ISI!W$47</f>
        <v>24873.336969727665</v>
      </c>
      <c r="X52" s="209">
        <f>ISI!X$47</f>
        <v>22697.321100268895</v>
      </c>
      <c r="Y52" s="209">
        <f>ISI!Y$47</f>
        <v>21575.402805875914</v>
      </c>
    </row>
    <row r="53" spans="1:25" ht="12" customHeight="1" x14ac:dyDescent="0.25">
      <c r="A53" s="18" t="s">
        <v>43</v>
      </c>
      <c r="B53" s="204">
        <f>ISI!B$48</f>
        <v>26192.699114489129</v>
      </c>
      <c r="C53" s="204">
        <f>ISI!C$48</f>
        <v>24763.232599905408</v>
      </c>
      <c r="D53" s="204">
        <f>ISI!D$48</f>
        <v>24557.574055528141</v>
      </c>
      <c r="E53" s="204">
        <f>ISI!E$48</f>
        <v>25717.377447426999</v>
      </c>
      <c r="F53" s="204">
        <f>ISI!F$48</f>
        <v>25708.086528263149</v>
      </c>
      <c r="G53" s="204">
        <f>ISI!G$48</f>
        <v>24471.894628670831</v>
      </c>
      <c r="H53" s="204">
        <f>ISI!H$48</f>
        <v>24803.99134019281</v>
      </c>
      <c r="I53" s="204">
        <f>ISI!I$48</f>
        <v>23670.11050442568</v>
      </c>
      <c r="J53" s="204">
        <f>ISI!J$48</f>
        <v>21788.058363200511</v>
      </c>
      <c r="K53" s="204">
        <f>ISI!K$48</f>
        <v>15861.72642356202</v>
      </c>
      <c r="L53" s="204">
        <f>ISI!L$48</f>
        <v>18711.30499517042</v>
      </c>
      <c r="M53" s="204">
        <f>ISI!M$48</f>
        <v>19686.850945410719</v>
      </c>
      <c r="N53" s="204">
        <f>ISI!N$48</f>
        <v>18825.270605609589</v>
      </c>
      <c r="O53" s="204">
        <f>ISI!O$48</f>
        <v>18250.743343421938</v>
      </c>
      <c r="P53" s="204">
        <f>ISI!P$48</f>
        <v>18073.596581473881</v>
      </c>
      <c r="Q53" s="204">
        <f>ISI!Q$48</f>
        <v>18431.679665780241</v>
      </c>
      <c r="R53" s="204">
        <f>ISI!R$48</f>
        <v>18567.413905895992</v>
      </c>
      <c r="S53" s="204">
        <f>ISI!S$48</f>
        <v>18646.373485787481</v>
      </c>
      <c r="T53" s="204">
        <f>ISI!T$48</f>
        <v>18491.043270703391</v>
      </c>
      <c r="U53" s="204">
        <f>ISI!U$48</f>
        <v>17287.466800240101</v>
      </c>
      <c r="V53" s="204">
        <f>ISI!V$48</f>
        <v>15484.7515635327</v>
      </c>
      <c r="W53" s="204">
        <f>ISI!W$48</f>
        <v>16885.211952741221</v>
      </c>
      <c r="X53" s="204">
        <f>ISI!X$48</f>
        <v>15576.35016600915</v>
      </c>
      <c r="Y53" s="204">
        <f>ISI!Y$48</f>
        <v>14617.956625257941</v>
      </c>
    </row>
    <row r="54" spans="1:25" ht="12" customHeight="1" x14ac:dyDescent="0.25">
      <c r="A54" s="18" t="s">
        <v>44</v>
      </c>
      <c r="B54" s="204">
        <f>ISI!B$49</f>
        <v>8752.3191748463323</v>
      </c>
      <c r="C54" s="204">
        <f>ISI!C$49</f>
        <v>8875.2321152000986</v>
      </c>
      <c r="D54" s="204">
        <f>ISI!D$49</f>
        <v>8644.2437776648203</v>
      </c>
      <c r="E54" s="204">
        <f>ISI!E$49</f>
        <v>9062.9233606463149</v>
      </c>
      <c r="F54" s="204">
        <f>ISI!F$49</f>
        <v>9367.2367645382928</v>
      </c>
      <c r="G54" s="204">
        <f>ISI!G$49</f>
        <v>9045.9438416392877</v>
      </c>
      <c r="H54" s="204">
        <f>ISI!H$49</f>
        <v>9580.4220729063545</v>
      </c>
      <c r="I54" s="204">
        <f>ISI!I$49</f>
        <v>9408.325092263487</v>
      </c>
      <c r="J54" s="204">
        <f>ISI!J$49</f>
        <v>9206.5178226334538</v>
      </c>
      <c r="K54" s="204">
        <f>ISI!K$49</f>
        <v>7244.1086760578901</v>
      </c>
      <c r="L54" s="204">
        <f>ISI!L$49</f>
        <v>7746.9011395688858</v>
      </c>
      <c r="M54" s="204">
        <f>ISI!M$49</f>
        <v>8138.0237454072358</v>
      </c>
      <c r="N54" s="204">
        <f>ISI!N$49</f>
        <v>7852.4354555754417</v>
      </c>
      <c r="O54" s="204">
        <f>ISI!O$49</f>
        <v>7281.0531985141897</v>
      </c>
      <c r="P54" s="204">
        <f>ISI!P$49</f>
        <v>7168.9753701768859</v>
      </c>
      <c r="Q54" s="204">
        <f>ISI!Q$49</f>
        <v>7362.4457575983324</v>
      </c>
      <c r="R54" s="204">
        <f>ISI!R$49</f>
        <v>7282.341462537006</v>
      </c>
      <c r="S54" s="204">
        <f>ISI!S$49</f>
        <v>7620.5916502292184</v>
      </c>
      <c r="T54" s="204">
        <f>ISI!T$49</f>
        <v>7903.1505160230217</v>
      </c>
      <c r="U54" s="204">
        <f>ISI!U$49</f>
        <v>7510.8145184985497</v>
      </c>
      <c r="V54" s="204">
        <f>ISI!V$49</f>
        <v>7044.7449890847538</v>
      </c>
      <c r="W54" s="204">
        <f>ISI!W$49</f>
        <v>7988.1250169864443</v>
      </c>
      <c r="X54" s="204">
        <f>ISI!X$49</f>
        <v>7120.9709342597462</v>
      </c>
      <c r="Y54" s="204">
        <f>ISI!Y$49</f>
        <v>6957.4461806179715</v>
      </c>
    </row>
    <row r="55" spans="1:25" ht="12" customHeight="1" x14ac:dyDescent="0.25">
      <c r="A55" s="19" t="s">
        <v>18</v>
      </c>
      <c r="B55" s="205">
        <f>NFM!B$63</f>
        <v>11105.87640777768</v>
      </c>
      <c r="C55" s="205">
        <f>NFM!C$63</f>
        <v>11130.418284217982</v>
      </c>
      <c r="D55" s="205">
        <f>NFM!D$63</f>
        <v>11288.371615142885</v>
      </c>
      <c r="E55" s="205">
        <f>NFM!E$63</f>
        <v>11083.780031783892</v>
      </c>
      <c r="F55" s="205">
        <f>NFM!F$63</f>
        <v>11541.685629058538</v>
      </c>
      <c r="G55" s="205">
        <f>NFM!G$63</f>
        <v>11272.552921634982</v>
      </c>
      <c r="H55" s="205">
        <f>NFM!H$63</f>
        <v>10808.67492527431</v>
      </c>
      <c r="I55" s="205">
        <f>NFM!I$63</f>
        <v>10880.281712451779</v>
      </c>
      <c r="J55" s="205">
        <f>NFM!J$63</f>
        <v>10451.878511501158</v>
      </c>
      <c r="K55" s="205">
        <f>NFM!K$63</f>
        <v>8612.8022146047915</v>
      </c>
      <c r="L55" s="205">
        <f>NFM!L$63</f>
        <v>9440.161134063148</v>
      </c>
      <c r="M55" s="205">
        <f>NFM!M$63</f>
        <v>9813.0641721278189</v>
      </c>
      <c r="N55" s="205">
        <f>NFM!N$63</f>
        <v>9027.0733640348135</v>
      </c>
      <c r="O55" s="205">
        <f>NFM!O$63</f>
        <v>8867.4355117277828</v>
      </c>
      <c r="P55" s="205">
        <f>NFM!P$63</f>
        <v>8739.22234884307</v>
      </c>
      <c r="Q55" s="205">
        <f>NFM!Q$63</f>
        <v>9246.2101109438263</v>
      </c>
      <c r="R55" s="205">
        <f>NFM!R$63</f>
        <v>9421.2634574440526</v>
      </c>
      <c r="S55" s="205">
        <f>NFM!S$63</f>
        <v>9544.7966375815122</v>
      </c>
      <c r="T55" s="205">
        <f>NFM!T$63</f>
        <v>9818.0327640800569</v>
      </c>
      <c r="U55" s="205">
        <f>NFM!U$63</f>
        <v>9516.1848315608459</v>
      </c>
      <c r="V55" s="205">
        <f>NFM!V$63</f>
        <v>9170.289544861309</v>
      </c>
      <c r="W55" s="205">
        <f>NFM!W$63</f>
        <v>9707.7365861950748</v>
      </c>
      <c r="X55" s="205">
        <f>NFM!X$63</f>
        <v>8080.5921578518301</v>
      </c>
      <c r="Y55" s="205">
        <f>NFM!Y$63</f>
        <v>7160.3902181989552</v>
      </c>
    </row>
    <row r="56" spans="1:25" ht="12" customHeight="1" x14ac:dyDescent="0.25">
      <c r="A56" s="18" t="s">
        <v>45</v>
      </c>
      <c r="B56" s="204">
        <f>NFM!B$64</f>
        <v>2207.2467166417609</v>
      </c>
      <c r="C56" s="204">
        <f>NFM!C$64</f>
        <v>1982.682472301085</v>
      </c>
      <c r="D56" s="204">
        <f>NFM!D$64</f>
        <v>2302.226567178705</v>
      </c>
      <c r="E56" s="204">
        <f>NFM!E$64</f>
        <v>2376.269278221705</v>
      </c>
      <c r="F56" s="204">
        <f>NFM!F$64</f>
        <v>2588.2781972940938</v>
      </c>
      <c r="G56" s="204">
        <f>NFM!G$64</f>
        <v>2435.0843724878732</v>
      </c>
      <c r="H56" s="204">
        <f>NFM!H$64</f>
        <v>2525.4446062843608</v>
      </c>
      <c r="I56" s="204">
        <f>NFM!I$64</f>
        <v>2313.8269009167079</v>
      </c>
      <c r="J56" s="204">
        <f>NFM!J$64</f>
        <v>2338.7947503216278</v>
      </c>
      <c r="K56" s="204">
        <f>NFM!K$64</f>
        <v>1710.7602313748</v>
      </c>
      <c r="L56" s="204">
        <f>NFM!L$64</f>
        <v>2076.929210569072</v>
      </c>
      <c r="M56" s="204">
        <f>NFM!M$64</f>
        <v>2237.8920975354749</v>
      </c>
      <c r="N56" s="204">
        <f>NFM!N$64</f>
        <v>2000.68630807164</v>
      </c>
      <c r="O56" s="204">
        <f>NFM!O$64</f>
        <v>2059.5042716182261</v>
      </c>
      <c r="P56" s="204">
        <f>NFM!P$64</f>
        <v>1978.6175970902009</v>
      </c>
      <c r="Q56" s="204">
        <f>NFM!Q$64</f>
        <v>2135.8345628682141</v>
      </c>
      <c r="R56" s="204">
        <f>NFM!R$64</f>
        <v>2163.7417736393309</v>
      </c>
      <c r="S56" s="204">
        <f>NFM!S$64</f>
        <v>2093.3571562063771</v>
      </c>
      <c r="T56" s="204">
        <f>NFM!T$64</f>
        <v>1985.79083729785</v>
      </c>
      <c r="U56" s="204">
        <f>NFM!U$64</f>
        <v>1922.314113864644</v>
      </c>
      <c r="V56" s="204">
        <f>NFM!V$64</f>
        <v>1907.075133732113</v>
      </c>
      <c r="W56" s="204">
        <f>NFM!W$64</f>
        <v>1976.625518961235</v>
      </c>
      <c r="X56" s="204">
        <f>NFM!X$64</f>
        <v>1727.2464632827539</v>
      </c>
      <c r="Y56" s="204">
        <f>NFM!Y$64</f>
        <v>1281.4150788105071</v>
      </c>
    </row>
    <row r="57" spans="1:25" ht="12" customHeight="1" x14ac:dyDescent="0.25">
      <c r="A57" s="18" t="s">
        <v>58</v>
      </c>
      <c r="B57" s="204">
        <f>NFM!B$65</f>
        <v>4165.7353408408471</v>
      </c>
      <c r="C57" s="204">
        <f>NFM!C$65</f>
        <v>4267.3556106703927</v>
      </c>
      <c r="D57" s="204">
        <f>NFM!D$65</f>
        <v>4261.3483920434992</v>
      </c>
      <c r="E57" s="204">
        <f>NFM!E$65</f>
        <v>4205.4329639044017</v>
      </c>
      <c r="F57" s="204">
        <f>NFM!F$65</f>
        <v>4394.4724070111788</v>
      </c>
      <c r="G57" s="204">
        <f>NFM!G$65</f>
        <v>4377.2541291584348</v>
      </c>
      <c r="H57" s="204">
        <f>NFM!H$65</f>
        <v>4102.8668647385166</v>
      </c>
      <c r="I57" s="204">
        <f>NFM!I$65</f>
        <v>4276.8997352864035</v>
      </c>
      <c r="J57" s="204">
        <f>NFM!J$65</f>
        <v>4218.62003094998</v>
      </c>
      <c r="K57" s="204">
        <f>NFM!K$65</f>
        <v>3061.7974663481446</v>
      </c>
      <c r="L57" s="204">
        <f>NFM!L$65</f>
        <v>3400.4422854870954</v>
      </c>
      <c r="M57" s="204">
        <f>NFM!M$65</f>
        <v>3655.5989102237454</v>
      </c>
      <c r="N57" s="204">
        <f>NFM!N$65</f>
        <v>3174.6911529130748</v>
      </c>
      <c r="O57" s="204">
        <f>NFM!O$65</f>
        <v>2983.7810415583817</v>
      </c>
      <c r="P57" s="204">
        <f>NFM!P$65</f>
        <v>2825.5516586459212</v>
      </c>
      <c r="Q57" s="204">
        <f>NFM!Q$65</f>
        <v>2965.1684654934379</v>
      </c>
      <c r="R57" s="204">
        <f>NFM!R$65</f>
        <v>3001.4214548032801</v>
      </c>
      <c r="S57" s="204">
        <f>NFM!S$65</f>
        <v>3251.9465039656047</v>
      </c>
      <c r="T57" s="204">
        <f>NFM!T$65</f>
        <v>3457.043477921125</v>
      </c>
      <c r="U57" s="204">
        <f>NFM!U$65</f>
        <v>3280.7501623885364</v>
      </c>
      <c r="V57" s="204">
        <f>NFM!V$65</f>
        <v>3062.4337259620502</v>
      </c>
      <c r="W57" s="204">
        <f>NFM!W$65</f>
        <v>3255.8152771433683</v>
      </c>
      <c r="X57" s="204">
        <f>NFM!X$65</f>
        <v>2380.1231980302409</v>
      </c>
      <c r="Y57" s="204">
        <f>NFM!Y$65</f>
        <v>1766.4661877030021</v>
      </c>
    </row>
    <row r="58" spans="1:25" ht="12" customHeight="1" x14ac:dyDescent="0.25">
      <c r="A58" s="22" t="s">
        <v>46</v>
      </c>
      <c r="B58" s="211">
        <f>NFM!B$66</f>
        <v>3741.2721587097149</v>
      </c>
      <c r="C58" s="211">
        <f>NFM!C$66</f>
        <v>3842.254255848713</v>
      </c>
      <c r="D58" s="211">
        <f>NFM!D$66</f>
        <v>3825.2275870591579</v>
      </c>
      <c r="E58" s="211">
        <f>NFM!E$66</f>
        <v>3780.3169617019048</v>
      </c>
      <c r="F58" s="211">
        <f>NFM!F$66</f>
        <v>3961.5131453904442</v>
      </c>
      <c r="G58" s="211">
        <f>NFM!G$66</f>
        <v>3901.4678133774278</v>
      </c>
      <c r="H58" s="211">
        <f>NFM!H$66</f>
        <v>3579.2976804312138</v>
      </c>
      <c r="I58" s="211">
        <f>NFM!I$66</f>
        <v>3714.0363651320881</v>
      </c>
      <c r="J58" s="211">
        <f>NFM!J$66</f>
        <v>3684.6602402383592</v>
      </c>
      <c r="K58" s="211">
        <f>NFM!K$66</f>
        <v>2619.0538226915228</v>
      </c>
      <c r="L58" s="211">
        <f>NFM!L$66</f>
        <v>2842.5066150365428</v>
      </c>
      <c r="M58" s="211">
        <f>NFM!M$66</f>
        <v>3106.1969785707902</v>
      </c>
      <c r="N58" s="211">
        <f>NFM!N$66</f>
        <v>2608.7595758445132</v>
      </c>
      <c r="O58" s="211">
        <f>NFM!O$66</f>
        <v>2390.7382127900441</v>
      </c>
      <c r="P58" s="211">
        <f>NFM!P$66</f>
        <v>2285.0827979305559</v>
      </c>
      <c r="Q58" s="211">
        <f>NFM!Q$66</f>
        <v>2492.4833793498469</v>
      </c>
      <c r="R58" s="211">
        <f>NFM!R$66</f>
        <v>2495.1770445408288</v>
      </c>
      <c r="S58" s="211">
        <f>NFM!S$66</f>
        <v>2715.4491603022379</v>
      </c>
      <c r="T58" s="211">
        <f>NFM!T$66</f>
        <v>2885.4930342130951</v>
      </c>
      <c r="U58" s="211">
        <f>NFM!U$66</f>
        <v>2730.1434983939289</v>
      </c>
      <c r="V58" s="211">
        <f>NFM!V$66</f>
        <v>2596.3332862149132</v>
      </c>
      <c r="W58" s="211">
        <f>NFM!W$66</f>
        <v>2672.7300186113771</v>
      </c>
      <c r="X58" s="211">
        <f>NFM!X$66</f>
        <v>1812.3589552280471</v>
      </c>
      <c r="Y58" s="211">
        <f>NFM!Y$66</f>
        <v>1263.005568455809</v>
      </c>
    </row>
    <row r="59" spans="1:25" ht="12" customHeight="1" x14ac:dyDescent="0.25">
      <c r="A59" s="23" t="s">
        <v>80</v>
      </c>
      <c r="B59" s="212">
        <f>NFM!B$67</f>
        <v>424.4631821311325</v>
      </c>
      <c r="C59" s="212">
        <f>NFM!C$67</f>
        <v>425.1013548216801</v>
      </c>
      <c r="D59" s="212">
        <f>NFM!D$67</f>
        <v>436.12080498434102</v>
      </c>
      <c r="E59" s="212">
        <f>NFM!E$67</f>
        <v>425.11600220249682</v>
      </c>
      <c r="F59" s="212">
        <f>NFM!F$67</f>
        <v>432.95926162073482</v>
      </c>
      <c r="G59" s="212">
        <f>NFM!G$67</f>
        <v>475.78631578100658</v>
      </c>
      <c r="H59" s="212">
        <f>NFM!H$67</f>
        <v>523.56918430730229</v>
      </c>
      <c r="I59" s="212">
        <f>NFM!I$67</f>
        <v>562.8633701543157</v>
      </c>
      <c r="J59" s="212">
        <f>NFM!J$67</f>
        <v>533.95979071162105</v>
      </c>
      <c r="K59" s="212">
        <f>NFM!K$67</f>
        <v>442.7436436566216</v>
      </c>
      <c r="L59" s="212">
        <f>NFM!L$67</f>
        <v>557.93567045055238</v>
      </c>
      <c r="M59" s="212">
        <f>NFM!M$67</f>
        <v>549.40193165295511</v>
      </c>
      <c r="N59" s="212">
        <f>NFM!N$67</f>
        <v>565.93157706856152</v>
      </c>
      <c r="O59" s="212">
        <f>NFM!O$67</f>
        <v>593.0428287683377</v>
      </c>
      <c r="P59" s="212">
        <f>NFM!P$67</f>
        <v>540.46886071536528</v>
      </c>
      <c r="Q59" s="212">
        <f>NFM!Q$67</f>
        <v>472.68508614359092</v>
      </c>
      <c r="R59" s="212">
        <f>NFM!R$67</f>
        <v>506.24441026245148</v>
      </c>
      <c r="S59" s="212">
        <f>NFM!S$67</f>
        <v>536.49734366336668</v>
      </c>
      <c r="T59" s="212">
        <f>NFM!T$67</f>
        <v>571.55044370803</v>
      </c>
      <c r="U59" s="212">
        <f>NFM!U$67</f>
        <v>550.60666399460752</v>
      </c>
      <c r="V59" s="212">
        <f>NFM!V$67</f>
        <v>466.10043974713687</v>
      </c>
      <c r="W59" s="212">
        <f>NFM!W$67</f>
        <v>583.08525853199137</v>
      </c>
      <c r="X59" s="212">
        <f>NFM!X$67</f>
        <v>567.76424280219362</v>
      </c>
      <c r="Y59" s="212">
        <f>NFM!Y$67</f>
        <v>503.46061924719311</v>
      </c>
    </row>
    <row r="60" spans="1:25" ht="12" customHeight="1" x14ac:dyDescent="0.25">
      <c r="A60" s="18" t="s">
        <v>47</v>
      </c>
      <c r="B60" s="204">
        <f>NFM!B$68</f>
        <v>4732.8943502950706</v>
      </c>
      <c r="C60" s="204">
        <f>NFM!C$68</f>
        <v>4880.3802012465039</v>
      </c>
      <c r="D60" s="204">
        <f>NFM!D$68</f>
        <v>4724.7966559206807</v>
      </c>
      <c r="E60" s="204">
        <f>NFM!E$68</f>
        <v>4502.0777896577856</v>
      </c>
      <c r="F60" s="204">
        <f>NFM!F$68</f>
        <v>4558.9350247532648</v>
      </c>
      <c r="G60" s="204">
        <f>NFM!G$68</f>
        <v>4460.2144199886752</v>
      </c>
      <c r="H60" s="204">
        <f>NFM!H$68</f>
        <v>4180.3634542514337</v>
      </c>
      <c r="I60" s="204">
        <f>NFM!I$68</f>
        <v>4289.5550762486664</v>
      </c>
      <c r="J60" s="204">
        <f>NFM!J$68</f>
        <v>3894.4637302295509</v>
      </c>
      <c r="K60" s="204">
        <f>NFM!K$68</f>
        <v>3840.2445168818472</v>
      </c>
      <c r="L60" s="204">
        <f>NFM!L$68</f>
        <v>3962.7896380069801</v>
      </c>
      <c r="M60" s="204">
        <f>NFM!M$68</f>
        <v>3919.5731643685981</v>
      </c>
      <c r="N60" s="204">
        <f>NFM!N$68</f>
        <v>3851.6959030500989</v>
      </c>
      <c r="O60" s="204">
        <f>NFM!O$68</f>
        <v>3824.150198551175</v>
      </c>
      <c r="P60" s="204">
        <f>NFM!P$68</f>
        <v>3935.0530931069479</v>
      </c>
      <c r="Q60" s="204">
        <f>NFM!Q$68</f>
        <v>4145.2070825821729</v>
      </c>
      <c r="R60" s="204">
        <f>NFM!R$68</f>
        <v>4256.100229001443</v>
      </c>
      <c r="S60" s="204">
        <f>NFM!S$68</f>
        <v>4199.4929774095299</v>
      </c>
      <c r="T60" s="204">
        <f>NFM!T$68</f>
        <v>4375.1984488610824</v>
      </c>
      <c r="U60" s="204">
        <f>NFM!U$68</f>
        <v>4313.1205553076652</v>
      </c>
      <c r="V60" s="204">
        <f>NFM!V$68</f>
        <v>4200.7806851671467</v>
      </c>
      <c r="W60" s="204">
        <f>NFM!W$68</f>
        <v>4475.2957900904703</v>
      </c>
      <c r="X60" s="204">
        <f>NFM!X$68</f>
        <v>3973.222496538835</v>
      </c>
      <c r="Y60" s="204">
        <f>NFM!Y$68</f>
        <v>4112.5089516854459</v>
      </c>
    </row>
    <row r="61" spans="1:25" ht="12" customHeight="1" x14ac:dyDescent="0.25">
      <c r="A61" s="19" t="s">
        <v>19</v>
      </c>
      <c r="B61" s="205">
        <f>CHI!B$52</f>
        <v>50361.921924501585</v>
      </c>
      <c r="C61" s="205">
        <f>CHI!C$52</f>
        <v>50184.658913359264</v>
      </c>
      <c r="D61" s="205">
        <f>CHI!D$52</f>
        <v>50522.267184270568</v>
      </c>
      <c r="E61" s="205">
        <f>CHI!E$52</f>
        <v>53788.214918523474</v>
      </c>
      <c r="F61" s="205">
        <f>CHI!F$52</f>
        <v>51413.520744564099</v>
      </c>
      <c r="G61" s="205">
        <f>CHI!G$52</f>
        <v>52043.860435428476</v>
      </c>
      <c r="H61" s="205">
        <f>CHI!H$52</f>
        <v>50511.203920693093</v>
      </c>
      <c r="I61" s="205">
        <f>CHI!I$52</f>
        <v>52909.575680341273</v>
      </c>
      <c r="J61" s="205">
        <f>CHI!J$52</f>
        <v>51748.627059928251</v>
      </c>
      <c r="K61" s="205">
        <f>CHI!K$52</f>
        <v>47012.655124795681</v>
      </c>
      <c r="L61" s="205">
        <f>CHI!L$52</f>
        <v>49114.770518225574</v>
      </c>
      <c r="M61" s="205">
        <f>CHI!M$52</f>
        <v>52866.649883307931</v>
      </c>
      <c r="N61" s="205">
        <f>CHI!N$52</f>
        <v>53102.353521570578</v>
      </c>
      <c r="O61" s="205">
        <f>CHI!O$52</f>
        <v>53059.974079545376</v>
      </c>
      <c r="P61" s="205">
        <f>CHI!P$52</f>
        <v>51809.388042159175</v>
      </c>
      <c r="Q61" s="205">
        <f>CHI!Q$52</f>
        <v>51288.382098064649</v>
      </c>
      <c r="R61" s="205">
        <f>CHI!R$52</f>
        <v>52057.212367480774</v>
      </c>
      <c r="S61" s="205">
        <f>CHI!S$52</f>
        <v>52391.436328703974</v>
      </c>
      <c r="T61" s="205">
        <f>CHI!T$52</f>
        <v>51904.737855772553</v>
      </c>
      <c r="U61" s="205">
        <f>CHI!U$52</f>
        <v>51188.370378421183</v>
      </c>
      <c r="V61" s="205">
        <f>CHI!V$52</f>
        <v>51126.926505870622</v>
      </c>
      <c r="W61" s="205">
        <f>CHI!W$52</f>
        <v>52280.444494864809</v>
      </c>
      <c r="X61" s="205">
        <f>CHI!X$52</f>
        <v>46470.367204608505</v>
      </c>
      <c r="Y61" s="205">
        <f>CHI!Y$52</f>
        <v>44118.3730057215</v>
      </c>
    </row>
    <row r="62" spans="1:25" ht="12" customHeight="1" x14ac:dyDescent="0.25">
      <c r="A62" s="18" t="s">
        <v>59</v>
      </c>
      <c r="B62" s="204">
        <f>CHI!B$53</f>
        <v>31237.381071210155</v>
      </c>
      <c r="C62" s="204">
        <f>CHI!C$53</f>
        <v>31283.47085971685</v>
      </c>
      <c r="D62" s="204">
        <f>CHI!D$53</f>
        <v>32408.030473877356</v>
      </c>
      <c r="E62" s="204">
        <f>CHI!E$53</f>
        <v>34796.883184670689</v>
      </c>
      <c r="F62" s="204">
        <f>CHI!F$53</f>
        <v>33419.117310760659</v>
      </c>
      <c r="G62" s="204">
        <f>CHI!G$53</f>
        <v>33947.253195325524</v>
      </c>
      <c r="H62" s="204">
        <f>CHI!H$53</f>
        <v>33502.311153619637</v>
      </c>
      <c r="I62" s="204">
        <f>CHI!I$53</f>
        <v>35086.442516120369</v>
      </c>
      <c r="J62" s="204">
        <f>CHI!J$53</f>
        <v>35179.934562807</v>
      </c>
      <c r="K62" s="204">
        <f>CHI!K$53</f>
        <v>31311.788051189564</v>
      </c>
      <c r="L62" s="204">
        <f>CHI!L$53</f>
        <v>33754.024845995998</v>
      </c>
      <c r="M62" s="204">
        <f>CHI!M$53</f>
        <v>36076.397644396653</v>
      </c>
      <c r="N62" s="204">
        <f>CHI!N$53</f>
        <v>35764.901074388181</v>
      </c>
      <c r="O62" s="204">
        <f>CHI!O$53</f>
        <v>36239.956209179276</v>
      </c>
      <c r="P62" s="204">
        <f>CHI!P$53</f>
        <v>35010.124016047601</v>
      </c>
      <c r="Q62" s="204">
        <f>CHI!Q$53</f>
        <v>35705.454672264663</v>
      </c>
      <c r="R62" s="204">
        <f>CHI!R$53</f>
        <v>36063.246542130117</v>
      </c>
      <c r="S62" s="204">
        <f>CHI!S$53</f>
        <v>37234.48857726033</v>
      </c>
      <c r="T62" s="204">
        <f>CHI!T$53</f>
        <v>35236.265619172569</v>
      </c>
      <c r="U62" s="204">
        <f>CHI!U$53</f>
        <v>35014.422715405221</v>
      </c>
      <c r="V62" s="204">
        <f>CHI!V$53</f>
        <v>33862.858673678202</v>
      </c>
      <c r="W62" s="204">
        <f>CHI!W$53</f>
        <v>36700.524933376131</v>
      </c>
      <c r="X62" s="204">
        <f>CHI!X$53</f>
        <v>32538.106970406581</v>
      </c>
      <c r="Y62" s="204">
        <f>CHI!Y$53</f>
        <v>29041.151188785014</v>
      </c>
    </row>
    <row r="63" spans="1:25" ht="12" customHeight="1" x14ac:dyDescent="0.25">
      <c r="A63" s="18" t="s">
        <v>49</v>
      </c>
      <c r="B63" s="204">
        <f>CHI!B$54</f>
        <v>15698.945181260689</v>
      </c>
      <c r="C63" s="204">
        <f>CHI!C$54</f>
        <v>15229.848241866021</v>
      </c>
      <c r="D63" s="204">
        <f>CHI!D$54</f>
        <v>14338.133189475569</v>
      </c>
      <c r="E63" s="204">
        <f>CHI!E$54</f>
        <v>15152.30741500194</v>
      </c>
      <c r="F63" s="204">
        <f>CHI!F$54</f>
        <v>14257.39644178143</v>
      </c>
      <c r="G63" s="204">
        <f>CHI!G$54</f>
        <v>14314.63782015682</v>
      </c>
      <c r="H63" s="204">
        <f>CHI!H$54</f>
        <v>13191.22224231942</v>
      </c>
      <c r="I63" s="204">
        <f>CHI!I$54</f>
        <v>13942.533181683941</v>
      </c>
      <c r="J63" s="204">
        <f>CHI!J$54</f>
        <v>12678.941352321761</v>
      </c>
      <c r="K63" s="204">
        <f>CHI!K$54</f>
        <v>11950.92801645695</v>
      </c>
      <c r="L63" s="204">
        <f>CHI!L$54</f>
        <v>11622.096715832429</v>
      </c>
      <c r="M63" s="204">
        <f>CHI!M$54</f>
        <v>13095.37639654423</v>
      </c>
      <c r="N63" s="204">
        <f>CHI!N$54</f>
        <v>13621.344509842431</v>
      </c>
      <c r="O63" s="204">
        <f>CHI!O$54</f>
        <v>13194.63803498877</v>
      </c>
      <c r="P63" s="204">
        <f>CHI!P$54</f>
        <v>13087.87459181582</v>
      </c>
      <c r="Q63" s="204">
        <f>CHI!Q$54</f>
        <v>12117.049311934021</v>
      </c>
      <c r="R63" s="204">
        <f>CHI!R$54</f>
        <v>12336.23705815189</v>
      </c>
      <c r="S63" s="204">
        <f>CHI!S$54</f>
        <v>11599.73232783371</v>
      </c>
      <c r="T63" s="204">
        <f>CHI!T$54</f>
        <v>13190.17228154254</v>
      </c>
      <c r="U63" s="204">
        <f>CHI!U$54</f>
        <v>12515.62165534529</v>
      </c>
      <c r="V63" s="204">
        <f>CHI!V$54</f>
        <v>13590.631631150851</v>
      </c>
      <c r="W63" s="204">
        <f>CHI!W$54</f>
        <v>11957.98635183513</v>
      </c>
      <c r="X63" s="204">
        <f>CHI!X$54</f>
        <v>10516.507185452951</v>
      </c>
      <c r="Y63" s="204">
        <f>CHI!Y$54</f>
        <v>11646.7555926719</v>
      </c>
    </row>
    <row r="64" spans="1:25" ht="12" customHeight="1" x14ac:dyDescent="0.25">
      <c r="A64" s="18" t="s">
        <v>50</v>
      </c>
      <c r="B64" s="204">
        <f>CHI!B$55</f>
        <v>3425.5956720307472</v>
      </c>
      <c r="C64" s="204">
        <f>CHI!C$55</f>
        <v>3671.3398117763909</v>
      </c>
      <c r="D64" s="204">
        <f>CHI!D$55</f>
        <v>3776.1035209176398</v>
      </c>
      <c r="E64" s="204">
        <f>CHI!E$55</f>
        <v>3839.0243188508462</v>
      </c>
      <c r="F64" s="204">
        <f>CHI!F$55</f>
        <v>3737.0069920220112</v>
      </c>
      <c r="G64" s="204">
        <f>CHI!G$55</f>
        <v>3781.9694199461328</v>
      </c>
      <c r="H64" s="204">
        <f>CHI!H$55</f>
        <v>3817.6705247540381</v>
      </c>
      <c r="I64" s="204">
        <f>CHI!I$55</f>
        <v>3880.599982536964</v>
      </c>
      <c r="J64" s="204">
        <f>CHI!J$55</f>
        <v>3889.751144799488</v>
      </c>
      <c r="K64" s="204">
        <f>CHI!K$55</f>
        <v>3749.939057149169</v>
      </c>
      <c r="L64" s="204">
        <f>CHI!L$55</f>
        <v>3738.6489563971459</v>
      </c>
      <c r="M64" s="204">
        <f>CHI!M$55</f>
        <v>3694.8758423670429</v>
      </c>
      <c r="N64" s="204">
        <f>CHI!N$55</f>
        <v>3716.107937339968</v>
      </c>
      <c r="O64" s="204">
        <f>CHI!O$55</f>
        <v>3625.3798353773291</v>
      </c>
      <c r="P64" s="204">
        <f>CHI!P$55</f>
        <v>3711.3894342957469</v>
      </c>
      <c r="Q64" s="204">
        <f>CHI!Q$55</f>
        <v>3465.878113865961</v>
      </c>
      <c r="R64" s="204">
        <f>CHI!R$55</f>
        <v>3657.7287671987679</v>
      </c>
      <c r="S64" s="204">
        <f>CHI!S$55</f>
        <v>3557.2154236099291</v>
      </c>
      <c r="T64" s="204">
        <f>CHI!T$55</f>
        <v>3478.2999550574459</v>
      </c>
      <c r="U64" s="204">
        <f>CHI!U$55</f>
        <v>3658.3260076706752</v>
      </c>
      <c r="V64" s="204">
        <f>CHI!V$55</f>
        <v>3673.4362010415739</v>
      </c>
      <c r="W64" s="204">
        <f>CHI!W$55</f>
        <v>3621.9332096535441</v>
      </c>
      <c r="X64" s="204">
        <f>CHI!X$55</f>
        <v>3415.7530487489721</v>
      </c>
      <c r="Y64" s="204">
        <f>CHI!Y$55</f>
        <v>3430.4662242645882</v>
      </c>
    </row>
    <row r="65" spans="1:25" ht="12" customHeight="1" x14ac:dyDescent="0.25">
      <c r="A65" s="19" t="s">
        <v>20</v>
      </c>
      <c r="B65" s="205">
        <f>NMM!B$51</f>
        <v>41948.05712391415</v>
      </c>
      <c r="C65" s="205">
        <f>NMM!C$51</f>
        <v>42099.614764645296</v>
      </c>
      <c r="D65" s="205">
        <f>NMM!D$51</f>
        <v>41143.656106095114</v>
      </c>
      <c r="E65" s="205">
        <f>NMM!E$51</f>
        <v>42480.367139685462</v>
      </c>
      <c r="F65" s="205">
        <f>NMM!F$51</f>
        <v>43181.767242060305</v>
      </c>
      <c r="G65" s="205">
        <f>NMM!G$51</f>
        <v>43826.882459130909</v>
      </c>
      <c r="H65" s="205">
        <f>NMM!H$51</f>
        <v>42609.383442919025</v>
      </c>
      <c r="I65" s="205">
        <f>NMM!I$51</f>
        <v>43757.249503691943</v>
      </c>
      <c r="J65" s="205">
        <f>NMM!J$51</f>
        <v>41988.32567766228</v>
      </c>
      <c r="K65" s="205">
        <f>NMM!K$51</f>
        <v>34060.139808181419</v>
      </c>
      <c r="L65" s="205">
        <f>NMM!L$51</f>
        <v>34876.699251456943</v>
      </c>
      <c r="M65" s="205">
        <f>NMM!M$51</f>
        <v>35644.77755719814</v>
      </c>
      <c r="N65" s="205">
        <f>NMM!N$51</f>
        <v>32986.615929757085</v>
      </c>
      <c r="O65" s="205">
        <f>NMM!O$51</f>
        <v>31859.157676597086</v>
      </c>
      <c r="P65" s="205">
        <f>NMM!P$51</f>
        <v>31770.642158541606</v>
      </c>
      <c r="Q65" s="205">
        <f>NMM!Q$51</f>
        <v>32402.594797180453</v>
      </c>
      <c r="R65" s="205">
        <f>NMM!R$51</f>
        <v>33012.568672371715</v>
      </c>
      <c r="S65" s="205">
        <f>NMM!S$51</f>
        <v>32902.525447643216</v>
      </c>
      <c r="T65" s="205">
        <f>NMM!T$51</f>
        <v>33852.002075804536</v>
      </c>
      <c r="U65" s="205">
        <f>NMM!U$51</f>
        <v>33592.545512517914</v>
      </c>
      <c r="V65" s="205">
        <f>NMM!V$51</f>
        <v>32994.49781153418</v>
      </c>
      <c r="W65" s="205">
        <f>NMM!W$51</f>
        <v>34296.041556999291</v>
      </c>
      <c r="X65" s="205">
        <f>NMM!X$51</f>
        <v>32865.720153583621</v>
      </c>
      <c r="Y65" s="205">
        <f>NMM!Y$51</f>
        <v>29928.412951539191</v>
      </c>
    </row>
    <row r="66" spans="1:25" ht="12" customHeight="1" x14ac:dyDescent="0.25">
      <c r="A66" s="18" t="s">
        <v>51</v>
      </c>
      <c r="B66" s="204">
        <f>NMM!B$52</f>
        <v>18362.465712895071</v>
      </c>
      <c r="C66" s="204">
        <f>NMM!C$52</f>
        <v>18145.989817646321</v>
      </c>
      <c r="D66" s="204">
        <f>NMM!D$52</f>
        <v>17776.993437281981</v>
      </c>
      <c r="E66" s="204">
        <f>NMM!E$52</f>
        <v>18119.94753121732</v>
      </c>
      <c r="F66" s="204">
        <f>NMM!F$52</f>
        <v>18672.471155434789</v>
      </c>
      <c r="G66" s="204">
        <f>NMM!G$52</f>
        <v>18843.536002663499</v>
      </c>
      <c r="H66" s="204">
        <f>NMM!H$52</f>
        <v>19706.121124885642</v>
      </c>
      <c r="I66" s="204">
        <f>NMM!I$52</f>
        <v>20173.195085632269</v>
      </c>
      <c r="J66" s="204">
        <f>NMM!J$52</f>
        <v>18209.096584336869</v>
      </c>
      <c r="K66" s="204">
        <f>NMM!K$52</f>
        <v>14787.689099783491</v>
      </c>
      <c r="L66" s="204">
        <f>NMM!L$52</f>
        <v>14429.92444144257</v>
      </c>
      <c r="M66" s="204">
        <f>NMM!M$52</f>
        <v>14381.356445231761</v>
      </c>
      <c r="N66" s="204">
        <f>NMM!N$52</f>
        <v>13280.96216880771</v>
      </c>
      <c r="O66" s="204">
        <f>NMM!O$52</f>
        <v>12652.61144735877</v>
      </c>
      <c r="P66" s="204">
        <f>NMM!P$52</f>
        <v>12739.538467882519</v>
      </c>
      <c r="Q66" s="204">
        <f>NMM!Q$52</f>
        <v>12771.309431073179</v>
      </c>
      <c r="R66" s="204">
        <f>NMM!R$52</f>
        <v>12955.006299447899</v>
      </c>
      <c r="S66" s="204">
        <f>NMM!S$52</f>
        <v>13275.98029976657</v>
      </c>
      <c r="T66" s="204">
        <f>NMM!T$52</f>
        <v>13607.12139455362</v>
      </c>
      <c r="U66" s="204">
        <f>NMM!U$52</f>
        <v>13677.164787321009</v>
      </c>
      <c r="V66" s="204">
        <f>NMM!V$52</f>
        <v>13656.739339212119</v>
      </c>
      <c r="W66" s="204">
        <f>NMM!W$52</f>
        <v>13853.801253428779</v>
      </c>
      <c r="X66" s="204">
        <f>NMM!X$52</f>
        <v>13385.127888846109</v>
      </c>
      <c r="Y66" s="204">
        <f>NMM!Y$52</f>
        <v>12410.594446089841</v>
      </c>
    </row>
    <row r="67" spans="1:25" ht="12" customHeight="1" x14ac:dyDescent="0.25">
      <c r="A67" s="18" t="s">
        <v>52</v>
      </c>
      <c r="B67" s="204">
        <f>NMM!B$53</f>
        <v>16968.068990258838</v>
      </c>
      <c r="C67" s="204">
        <f>NMM!C$53</f>
        <v>17254.931739404681</v>
      </c>
      <c r="D67" s="204">
        <f>NMM!D$53</f>
        <v>16752.350414447661</v>
      </c>
      <c r="E67" s="204">
        <f>NMM!E$53</f>
        <v>17777.063671145239</v>
      </c>
      <c r="F67" s="204">
        <f>NMM!F$53</f>
        <v>17870.76371046637</v>
      </c>
      <c r="G67" s="204">
        <f>NMM!G$53</f>
        <v>18391.39215646543</v>
      </c>
      <c r="H67" s="204">
        <f>NMM!H$53</f>
        <v>16289.820385599311</v>
      </c>
      <c r="I67" s="204">
        <f>NMM!I$53</f>
        <v>16991.00892281831</v>
      </c>
      <c r="J67" s="204">
        <f>NMM!J$53</f>
        <v>17317.050736510249</v>
      </c>
      <c r="K67" s="204">
        <f>NMM!K$53</f>
        <v>13521.942411850359</v>
      </c>
      <c r="L67" s="204">
        <f>NMM!L$53</f>
        <v>14455.608407739781</v>
      </c>
      <c r="M67" s="204">
        <f>NMM!M$53</f>
        <v>15308.941355236489</v>
      </c>
      <c r="N67" s="204">
        <f>NMM!N$53</f>
        <v>13773.878528082671</v>
      </c>
      <c r="O67" s="204">
        <f>NMM!O$53</f>
        <v>13472.64307470946</v>
      </c>
      <c r="P67" s="204">
        <f>NMM!P$53</f>
        <v>13183.88454207738</v>
      </c>
      <c r="Q67" s="204">
        <f>NMM!Q$53</f>
        <v>13719.446847346821</v>
      </c>
      <c r="R67" s="204">
        <f>NMM!R$53</f>
        <v>14000.858150299429</v>
      </c>
      <c r="S67" s="204">
        <f>NMM!S$53</f>
        <v>13460.433747193299</v>
      </c>
      <c r="T67" s="204">
        <f>NMM!T$53</f>
        <v>13990.3115180889</v>
      </c>
      <c r="U67" s="204">
        <f>NMM!U$53</f>
        <v>13776.078418502801</v>
      </c>
      <c r="V67" s="204">
        <f>NMM!V$53</f>
        <v>13389.062061729799</v>
      </c>
      <c r="W67" s="204">
        <f>NMM!W$53</f>
        <v>14198.808658207239</v>
      </c>
      <c r="X67" s="204">
        <f>NMM!X$53</f>
        <v>13468.83537393165</v>
      </c>
      <c r="Y67" s="204">
        <f>NMM!Y$53</f>
        <v>11985.105522861029</v>
      </c>
    </row>
    <row r="68" spans="1:25" ht="12" customHeight="1" x14ac:dyDescent="0.25">
      <c r="A68" s="18" t="s">
        <v>60</v>
      </c>
      <c r="B68" s="204">
        <f>NMM!B$54</f>
        <v>6617.522420760235</v>
      </c>
      <c r="C68" s="204">
        <f>NMM!C$54</f>
        <v>6698.6932075942987</v>
      </c>
      <c r="D68" s="204">
        <f>NMM!D$54</f>
        <v>6614.3122543654654</v>
      </c>
      <c r="E68" s="204">
        <f>NMM!E$54</f>
        <v>6583.3559373229082</v>
      </c>
      <c r="F68" s="204">
        <f>NMM!F$54</f>
        <v>6638.5323761591417</v>
      </c>
      <c r="G68" s="204">
        <f>NMM!G$54</f>
        <v>6591.9543000019758</v>
      </c>
      <c r="H68" s="204">
        <f>NMM!H$54</f>
        <v>6613.4419324340688</v>
      </c>
      <c r="I68" s="204">
        <f>NMM!I$54</f>
        <v>6593.0454952413638</v>
      </c>
      <c r="J68" s="204">
        <f>NMM!J$54</f>
        <v>6462.1783568151686</v>
      </c>
      <c r="K68" s="204">
        <f>NMM!K$54</f>
        <v>5750.5082965475676</v>
      </c>
      <c r="L68" s="204">
        <f>NMM!L$54</f>
        <v>5991.1664022745881</v>
      </c>
      <c r="M68" s="204">
        <f>NMM!M$54</f>
        <v>5954.4797567298901</v>
      </c>
      <c r="N68" s="204">
        <f>NMM!N$54</f>
        <v>5931.7752328667029</v>
      </c>
      <c r="O68" s="204">
        <f>NMM!O$54</f>
        <v>5733.9031545288562</v>
      </c>
      <c r="P68" s="204">
        <f>NMM!P$54</f>
        <v>5847.2191485817066</v>
      </c>
      <c r="Q68" s="204">
        <f>NMM!Q$54</f>
        <v>5911.8385187604536</v>
      </c>
      <c r="R68" s="204">
        <f>NMM!R$54</f>
        <v>6056.7042226243893</v>
      </c>
      <c r="S68" s="204">
        <f>NMM!S$54</f>
        <v>6166.1114006833486</v>
      </c>
      <c r="T68" s="204">
        <f>NMM!T$54</f>
        <v>6254.569163162013</v>
      </c>
      <c r="U68" s="204">
        <f>NMM!U$54</f>
        <v>6139.3023066941014</v>
      </c>
      <c r="V68" s="204">
        <f>NMM!V$54</f>
        <v>5948.6964105922616</v>
      </c>
      <c r="W68" s="204">
        <f>NMM!W$54</f>
        <v>6243.4316453632691</v>
      </c>
      <c r="X68" s="204">
        <f>NMM!X$54</f>
        <v>6011.7568908058611</v>
      </c>
      <c r="Y68" s="204">
        <f>NMM!Y$54</f>
        <v>5532.7129825883221</v>
      </c>
    </row>
    <row r="69" spans="1:25" ht="12" customHeight="1" x14ac:dyDescent="0.25">
      <c r="A69" s="19" t="s">
        <v>21</v>
      </c>
      <c r="B69" s="205">
        <f>PPA!B$52</f>
        <v>32908.268681588495</v>
      </c>
      <c r="C69" s="205">
        <f>PPA!C$52</f>
        <v>32089.489396147994</v>
      </c>
      <c r="D69" s="205">
        <f>PPA!D$52</f>
        <v>32550.070749235376</v>
      </c>
      <c r="E69" s="205">
        <f>PPA!E$52</f>
        <v>33618.854290240459</v>
      </c>
      <c r="F69" s="205">
        <f>PPA!F$52</f>
        <v>33726.707665880887</v>
      </c>
      <c r="G69" s="205">
        <f>PPA!G$52</f>
        <v>34231.373876312457</v>
      </c>
      <c r="H69" s="205">
        <f>PPA!H$52</f>
        <v>35074.174685427133</v>
      </c>
      <c r="I69" s="205">
        <f>PPA!I$52</f>
        <v>36044.959325643031</v>
      </c>
      <c r="J69" s="205">
        <f>PPA!J$52</f>
        <v>33832.579846676286</v>
      </c>
      <c r="K69" s="205">
        <f>PPA!K$52</f>
        <v>31303.072923035637</v>
      </c>
      <c r="L69" s="205">
        <f>PPA!L$52</f>
        <v>32959.564029695532</v>
      </c>
      <c r="M69" s="205">
        <f>PPA!M$52</f>
        <v>32474.825607817576</v>
      </c>
      <c r="N69" s="205">
        <f>PPA!N$52</f>
        <v>32234.379195546666</v>
      </c>
      <c r="O69" s="205">
        <f>PPA!O$52</f>
        <v>32271.743589168698</v>
      </c>
      <c r="P69" s="205">
        <f>PPA!P$52</f>
        <v>31933.419709157828</v>
      </c>
      <c r="Q69" s="205">
        <f>PPA!Q$52</f>
        <v>31952.531806951767</v>
      </c>
      <c r="R69" s="205">
        <f>PPA!R$52</f>
        <v>32188.088031440082</v>
      </c>
      <c r="S69" s="205">
        <f>PPA!S$52</f>
        <v>32520.085555156253</v>
      </c>
      <c r="T69" s="205">
        <f>PPA!T$52</f>
        <v>32313.594284122577</v>
      </c>
      <c r="U69" s="205">
        <f>PPA!U$52</f>
        <v>32512.034084885992</v>
      </c>
      <c r="V69" s="205">
        <f>PPA!V$52</f>
        <v>31400.530467655797</v>
      </c>
      <c r="W69" s="205">
        <f>PPA!W$52</f>
        <v>32166.843695235264</v>
      </c>
      <c r="X69" s="205">
        <f>PPA!X$52</f>
        <v>30720.272505901234</v>
      </c>
      <c r="Y69" s="205">
        <f>PPA!Y$52</f>
        <v>29305.713728838531</v>
      </c>
    </row>
    <row r="70" spans="1:25" ht="12" customHeight="1" x14ac:dyDescent="0.25">
      <c r="A70" s="18" t="s">
        <v>54</v>
      </c>
      <c r="B70" s="204">
        <f>PPA!B$53</f>
        <v>11387.11811040154</v>
      </c>
      <c r="C70" s="204">
        <f>PPA!C$53</f>
        <v>10869.02333284457</v>
      </c>
      <c r="D70" s="204">
        <f>PPA!D$53</f>
        <v>11005.234279829559</v>
      </c>
      <c r="E70" s="204">
        <f>PPA!E$53</f>
        <v>11332.67597450159</v>
      </c>
      <c r="F70" s="204">
        <f>PPA!F$53</f>
        <v>11194.7338578038</v>
      </c>
      <c r="G70" s="204">
        <f>PPA!G$53</f>
        <v>11188.697436852781</v>
      </c>
      <c r="H70" s="204">
        <f>PPA!H$53</f>
        <v>11746.98736655291</v>
      </c>
      <c r="I70" s="204">
        <f>PPA!I$53</f>
        <v>12262.684549361191</v>
      </c>
      <c r="J70" s="204">
        <f>PPA!J$53</f>
        <v>11642.82405718719</v>
      </c>
      <c r="K70" s="204">
        <f>PPA!K$53</f>
        <v>10487.055666583359</v>
      </c>
      <c r="L70" s="204">
        <f>PPA!L$53</f>
        <v>11165.13095348818</v>
      </c>
      <c r="M70" s="204">
        <f>PPA!M$53</f>
        <v>11136.828647195151</v>
      </c>
      <c r="N70" s="204">
        <f>PPA!N$53</f>
        <v>11030.53569879401</v>
      </c>
      <c r="O70" s="204">
        <f>PPA!O$53</f>
        <v>11150.616326658759</v>
      </c>
      <c r="P70" s="204">
        <f>PPA!P$53</f>
        <v>11084.13804077983</v>
      </c>
      <c r="Q70" s="204">
        <f>PPA!Q$53</f>
        <v>11147.356688968401</v>
      </c>
      <c r="R70" s="204">
        <f>PPA!R$53</f>
        <v>11328.69598559907</v>
      </c>
      <c r="S70" s="204">
        <f>PPA!S$53</f>
        <v>11670.421816383419</v>
      </c>
      <c r="T70" s="204">
        <f>PPA!T$53</f>
        <v>11759.78449062996</v>
      </c>
      <c r="U70" s="204">
        <f>PPA!U$53</f>
        <v>12143.29246260197</v>
      </c>
      <c r="V70" s="204">
        <f>PPA!V$53</f>
        <v>12044.17982307967</v>
      </c>
      <c r="W70" s="204">
        <f>PPA!W$53</f>
        <v>11849.303192959869</v>
      </c>
      <c r="X70" s="204">
        <f>PPA!X$53</f>
        <v>11260.475482319731</v>
      </c>
      <c r="Y70" s="204">
        <f>PPA!Y$53</f>
        <v>11283.12284829298</v>
      </c>
    </row>
    <row r="71" spans="1:25" ht="12" customHeight="1" x14ac:dyDescent="0.25">
      <c r="A71" s="18" t="s">
        <v>61</v>
      </c>
      <c r="B71" s="204">
        <f>PPA!B$54</f>
        <v>19442.340028300288</v>
      </c>
      <c r="C71" s="204">
        <f>PPA!C$54</f>
        <v>19172.64443106806</v>
      </c>
      <c r="D71" s="204">
        <f>PPA!D$54</f>
        <v>19442.299121488551</v>
      </c>
      <c r="E71" s="204">
        <f>PPA!E$54</f>
        <v>20073.175010817911</v>
      </c>
      <c r="F71" s="204">
        <f>PPA!F$54</f>
        <v>20331.723198053722</v>
      </c>
      <c r="G71" s="204">
        <f>PPA!G$54</f>
        <v>20783.300052066701</v>
      </c>
      <c r="H71" s="204">
        <f>PPA!H$54</f>
        <v>21104.380674772608</v>
      </c>
      <c r="I71" s="204">
        <f>PPA!I$54</f>
        <v>21532.89021701226</v>
      </c>
      <c r="J71" s="204">
        <f>PPA!J$54</f>
        <v>20122.701486646449</v>
      </c>
      <c r="K71" s="204">
        <f>PPA!K$54</f>
        <v>18885.82610355004</v>
      </c>
      <c r="L71" s="204">
        <f>PPA!L$54</f>
        <v>19806.84372645041</v>
      </c>
      <c r="M71" s="204">
        <f>PPA!M$54</f>
        <v>19414.45068034139</v>
      </c>
      <c r="N71" s="204">
        <f>PPA!N$54</f>
        <v>19282.682564326511</v>
      </c>
      <c r="O71" s="204">
        <f>PPA!O$54</f>
        <v>19243.10844356499</v>
      </c>
      <c r="P71" s="204">
        <f>PPA!P$54</f>
        <v>18976.090580234919</v>
      </c>
      <c r="Q71" s="204">
        <f>PPA!Q$54</f>
        <v>18985.50183216127</v>
      </c>
      <c r="R71" s="204">
        <f>PPA!R$54</f>
        <v>18988.793087671111</v>
      </c>
      <c r="S71" s="204">
        <f>PPA!S$54</f>
        <v>19034.220570323709</v>
      </c>
      <c r="T71" s="204">
        <f>PPA!T$54</f>
        <v>18805.75055972745</v>
      </c>
      <c r="U71" s="204">
        <f>PPA!U$54</f>
        <v>18753.061376973688</v>
      </c>
      <c r="V71" s="204">
        <f>PPA!V$54</f>
        <v>17836.732986467188</v>
      </c>
      <c r="W71" s="204">
        <f>PPA!W$54</f>
        <v>18732.758523073939</v>
      </c>
      <c r="X71" s="204">
        <f>PPA!X$54</f>
        <v>18064.50900375874</v>
      </c>
      <c r="Y71" s="204">
        <f>PPA!Y$54</f>
        <v>16739.365627072912</v>
      </c>
    </row>
    <row r="72" spans="1:25" ht="12" customHeight="1" x14ac:dyDescent="0.25">
      <c r="A72" s="18" t="s">
        <v>62</v>
      </c>
      <c r="B72" s="204">
        <f>PPA!B$55</f>
        <v>2078.8105428866661</v>
      </c>
      <c r="C72" s="204">
        <f>PPA!C$55</f>
        <v>2047.8216322353651</v>
      </c>
      <c r="D72" s="204">
        <f>PPA!D$55</f>
        <v>2102.537347917264</v>
      </c>
      <c r="E72" s="204">
        <f>PPA!E$55</f>
        <v>2213.003304920961</v>
      </c>
      <c r="F72" s="204">
        <f>PPA!F$55</f>
        <v>2200.2506100233641</v>
      </c>
      <c r="G72" s="204">
        <f>PPA!G$55</f>
        <v>2259.3763873929729</v>
      </c>
      <c r="H72" s="204">
        <f>PPA!H$55</f>
        <v>2222.8066441016122</v>
      </c>
      <c r="I72" s="204">
        <f>PPA!I$55</f>
        <v>2249.3845592695779</v>
      </c>
      <c r="J72" s="204">
        <f>PPA!J$55</f>
        <v>2067.0543028426459</v>
      </c>
      <c r="K72" s="204">
        <f>PPA!K$55</f>
        <v>1930.19115290224</v>
      </c>
      <c r="L72" s="204">
        <f>PPA!L$55</f>
        <v>1987.5893497569421</v>
      </c>
      <c r="M72" s="204">
        <f>PPA!M$55</f>
        <v>1923.5462802810359</v>
      </c>
      <c r="N72" s="204">
        <f>PPA!N$55</f>
        <v>1921.160932426146</v>
      </c>
      <c r="O72" s="204">
        <f>PPA!O$55</f>
        <v>1878.0188189449491</v>
      </c>
      <c r="P72" s="204">
        <f>PPA!P$55</f>
        <v>1873.191088143079</v>
      </c>
      <c r="Q72" s="204">
        <f>PPA!Q$55</f>
        <v>1819.673285822098</v>
      </c>
      <c r="R72" s="204">
        <f>PPA!R$55</f>
        <v>1870.5989581699009</v>
      </c>
      <c r="S72" s="204">
        <f>PPA!S$55</f>
        <v>1815.443168449124</v>
      </c>
      <c r="T72" s="204">
        <f>PPA!T$55</f>
        <v>1748.059233765169</v>
      </c>
      <c r="U72" s="204">
        <f>PPA!U$55</f>
        <v>1615.6802453103321</v>
      </c>
      <c r="V72" s="204">
        <f>PPA!V$55</f>
        <v>1519.6176581089401</v>
      </c>
      <c r="W72" s="204">
        <f>PPA!W$55</f>
        <v>1584.7819792014559</v>
      </c>
      <c r="X72" s="204">
        <f>PPA!X$55</f>
        <v>1395.2880198227599</v>
      </c>
      <c r="Y72" s="204">
        <f>PPA!Y$55</f>
        <v>1283.2252534726399</v>
      </c>
    </row>
    <row r="73" spans="1:25" ht="12" customHeight="1" x14ac:dyDescent="0.25">
      <c r="A73" s="20" t="s">
        <v>63</v>
      </c>
      <c r="B73" s="206">
        <f>FBT!B$12</f>
        <v>27517.649175424249</v>
      </c>
      <c r="C73" s="206">
        <f>FBT!C$12</f>
        <v>28029.50243561243</v>
      </c>
      <c r="D73" s="206">
        <f>FBT!D$12</f>
        <v>29046.836758613161</v>
      </c>
      <c r="E73" s="206">
        <f>FBT!E$12</f>
        <v>29347.131993884581</v>
      </c>
      <c r="F73" s="206">
        <f>FBT!F$12</f>
        <v>29122.956864247441</v>
      </c>
      <c r="G73" s="206">
        <f>FBT!G$12</f>
        <v>27791.791776366401</v>
      </c>
      <c r="H73" s="206">
        <f>FBT!H$12</f>
        <v>26412.50073147261</v>
      </c>
      <c r="I73" s="206">
        <f>FBT!I$12</f>
        <v>26704.87769890852</v>
      </c>
      <c r="J73" s="206">
        <f>FBT!J$12</f>
        <v>26303.891464369961</v>
      </c>
      <c r="K73" s="206">
        <f>FBT!K$12</f>
        <v>25158.147009078679</v>
      </c>
      <c r="L73" s="206">
        <f>FBT!L$12</f>
        <v>25912.62108341846</v>
      </c>
      <c r="M73" s="206">
        <f>FBT!M$12</f>
        <v>26103.367384609512</v>
      </c>
      <c r="N73" s="206">
        <f>FBT!N$12</f>
        <v>26332.009345655752</v>
      </c>
      <c r="O73" s="206">
        <f>FBT!O$12</f>
        <v>25990.72012814966</v>
      </c>
      <c r="P73" s="206">
        <f>FBT!P$12</f>
        <v>26362.87002237673</v>
      </c>
      <c r="Q73" s="206">
        <f>FBT!Q$12</f>
        <v>26568.970726619711</v>
      </c>
      <c r="R73" s="206">
        <f>FBT!R$12</f>
        <v>27453.319140560881</v>
      </c>
      <c r="S73" s="206">
        <f>FBT!S$12</f>
        <v>27576.519390565649</v>
      </c>
      <c r="T73" s="206">
        <f>FBT!T$12</f>
        <v>27994.159745289289</v>
      </c>
      <c r="U73" s="206">
        <f>FBT!U$12</f>
        <v>27609.737752943791</v>
      </c>
      <c r="V73" s="206">
        <f>FBT!V$12</f>
        <v>27228.101246452468</v>
      </c>
      <c r="W73" s="206">
        <f>FBT!W$12</f>
        <v>28227.219783877241</v>
      </c>
      <c r="X73" s="206">
        <f>FBT!X$12</f>
        <v>27694.785114197941</v>
      </c>
      <c r="Y73" s="206">
        <f>FBT!Y$12</f>
        <v>26634.075251870428</v>
      </c>
    </row>
    <row r="74" spans="1:25" ht="12" customHeight="1" x14ac:dyDescent="0.25">
      <c r="A74" s="14" t="s">
        <v>64</v>
      </c>
      <c r="B74" s="204">
        <f>TRE!B$12</f>
        <v>7902.6585014683942</v>
      </c>
      <c r="C74" s="204">
        <f>TRE!C$12</f>
        <v>8117.195936204691</v>
      </c>
      <c r="D74" s="204">
        <f>TRE!D$12</f>
        <v>7787.3791004309778</v>
      </c>
      <c r="E74" s="204">
        <f>TRE!E$12</f>
        <v>8372.0254936364345</v>
      </c>
      <c r="F74" s="204">
        <f>TRE!F$12</f>
        <v>8533.8918127130364</v>
      </c>
      <c r="G74" s="204">
        <f>TRE!G$12</f>
        <v>8168.1301636769767</v>
      </c>
      <c r="H74" s="204">
        <f>TRE!H$12</f>
        <v>7960.3978239054732</v>
      </c>
      <c r="I74" s="204">
        <f>TRE!I$12</f>
        <v>8049.0306275281173</v>
      </c>
      <c r="J74" s="204">
        <f>TRE!J$12</f>
        <v>7620.3414271903948</v>
      </c>
      <c r="K74" s="204">
        <f>TRE!K$12</f>
        <v>6609.8843769499363</v>
      </c>
      <c r="L74" s="204">
        <f>TRE!L$12</f>
        <v>7209.6843375490944</v>
      </c>
      <c r="M74" s="204">
        <f>TRE!M$12</f>
        <v>6970.8490832317693</v>
      </c>
      <c r="N74" s="204">
        <f>TRE!N$12</f>
        <v>6991.1282118691042</v>
      </c>
      <c r="O74" s="204">
        <f>TRE!O$12</f>
        <v>7156.1687875393172</v>
      </c>
      <c r="P74" s="204">
        <f>TRE!P$12</f>
        <v>6813.7077631544071</v>
      </c>
      <c r="Q74" s="204">
        <f>TRE!Q$12</f>
        <v>6841.6160492630042</v>
      </c>
      <c r="R74" s="204">
        <f>TRE!R$12</f>
        <v>7313.3475318282244</v>
      </c>
      <c r="S74" s="204">
        <f>TRE!S$12</f>
        <v>7421.6691315812777</v>
      </c>
      <c r="T74" s="204">
        <f>TRE!T$12</f>
        <v>7551.943920316643</v>
      </c>
      <c r="U74" s="204">
        <f>TRE!U$12</f>
        <v>7426.8478386272755</v>
      </c>
      <c r="V74" s="204">
        <f>TRE!V$12</f>
        <v>6739.9417586644113</v>
      </c>
      <c r="W74" s="204">
        <f>TRE!W$12</f>
        <v>7082.7142528463582</v>
      </c>
      <c r="X74" s="204">
        <f>TRE!X$12</f>
        <v>6731.479263379515</v>
      </c>
      <c r="Y74" s="204">
        <f>TRE!Y$12</f>
        <v>6845.1273792054499</v>
      </c>
    </row>
    <row r="75" spans="1:25" ht="12" customHeight="1" x14ac:dyDescent="0.25">
      <c r="A75" s="14" t="s">
        <v>65</v>
      </c>
      <c r="B75" s="204">
        <f>MAE!B$12</f>
        <v>16984.83088501107</v>
      </c>
      <c r="C75" s="204">
        <f>MAE!C$12</f>
        <v>17472.79285853864</v>
      </c>
      <c r="D75" s="204">
        <f>MAE!D$12</f>
        <v>17202.831707259578</v>
      </c>
      <c r="E75" s="204">
        <f>MAE!E$12</f>
        <v>18913.388577664169</v>
      </c>
      <c r="F75" s="204">
        <f>MAE!F$12</f>
        <v>19108.198118677559</v>
      </c>
      <c r="G75" s="204">
        <f>MAE!G$12</f>
        <v>18926.49463021175</v>
      </c>
      <c r="H75" s="204">
        <f>MAE!H$12</f>
        <v>18986.53868212982</v>
      </c>
      <c r="I75" s="204">
        <f>MAE!I$12</f>
        <v>18976.300520420409</v>
      </c>
      <c r="J75" s="204">
        <f>MAE!J$12</f>
        <v>19874.743569626298</v>
      </c>
      <c r="K75" s="204">
        <f>MAE!K$12</f>
        <v>17135.204787461131</v>
      </c>
      <c r="L75" s="204">
        <f>MAE!L$12</f>
        <v>18428.381906741819</v>
      </c>
      <c r="M75" s="204">
        <f>MAE!M$12</f>
        <v>17981.080082560631</v>
      </c>
      <c r="N75" s="204">
        <f>MAE!N$12</f>
        <v>17497.256206472</v>
      </c>
      <c r="O75" s="204">
        <f>MAE!O$12</f>
        <v>17741.209265879439</v>
      </c>
      <c r="P75" s="204">
        <f>MAE!P$12</f>
        <v>17083.759006895481</v>
      </c>
      <c r="Q75" s="204">
        <f>MAE!Q$12</f>
        <v>16696.56445593603</v>
      </c>
      <c r="R75" s="204">
        <f>MAE!R$12</f>
        <v>16938.575149171891</v>
      </c>
      <c r="S75" s="204">
        <f>MAE!S$12</f>
        <v>17266.471730090991</v>
      </c>
      <c r="T75" s="204">
        <f>MAE!T$12</f>
        <v>17201.748189012371</v>
      </c>
      <c r="U75" s="204">
        <f>MAE!U$12</f>
        <v>16978.592124622472</v>
      </c>
      <c r="V75" s="204">
        <f>MAE!V$12</f>
        <v>15762.92925591424</v>
      </c>
      <c r="W75" s="204">
        <f>MAE!W$12</f>
        <v>17061.371364302471</v>
      </c>
      <c r="X75" s="204">
        <f>MAE!X$12</f>
        <v>16034.356696914499</v>
      </c>
      <c r="Y75" s="204">
        <f>MAE!Y$12</f>
        <v>15309.22984159847</v>
      </c>
    </row>
    <row r="76" spans="1:25" ht="12" customHeight="1" x14ac:dyDescent="0.25">
      <c r="A76" s="14" t="s">
        <v>66</v>
      </c>
      <c r="B76" s="204">
        <f>TEL!B$12</f>
        <v>9759.5150021558638</v>
      </c>
      <c r="C76" s="204">
        <f>TEL!C$12</f>
        <v>9641.8370681001215</v>
      </c>
      <c r="D76" s="204">
        <f>TEL!D$12</f>
        <v>9580.6124712008805</v>
      </c>
      <c r="E76" s="204">
        <f>TEL!E$12</f>
        <v>9479.8624519079494</v>
      </c>
      <c r="F76" s="204">
        <f>TEL!F$12</f>
        <v>8838.4538987584401</v>
      </c>
      <c r="G76" s="204">
        <f>TEL!G$12</f>
        <v>7195.7151861369521</v>
      </c>
      <c r="H76" s="204">
        <f>TEL!H$12</f>
        <v>6578.9143863722729</v>
      </c>
      <c r="I76" s="204">
        <f>TEL!I$12</f>
        <v>5989.6550585401556</v>
      </c>
      <c r="J76" s="204">
        <f>TEL!J$12</f>
        <v>5303.436321374933</v>
      </c>
      <c r="K76" s="204">
        <f>TEL!K$12</f>
        <v>4492.7849153155039</v>
      </c>
      <c r="L76" s="204">
        <f>TEL!L$12</f>
        <v>4439.6976619691022</v>
      </c>
      <c r="M76" s="204">
        <f>TEL!M$12</f>
        <v>4207.3779738722342</v>
      </c>
      <c r="N76" s="204">
        <f>TEL!N$12</f>
        <v>4000.7784341776328</v>
      </c>
      <c r="O76" s="204">
        <f>TEL!O$12</f>
        <v>3858.6122435353459</v>
      </c>
      <c r="P76" s="204">
        <f>TEL!P$12</f>
        <v>3704.0450000997621</v>
      </c>
      <c r="Q76" s="204">
        <f>TEL!Q$12</f>
        <v>3689.1254219997541</v>
      </c>
      <c r="R76" s="204">
        <f>TEL!R$12</f>
        <v>3683.2624709885499</v>
      </c>
      <c r="S76" s="204">
        <f>TEL!S$12</f>
        <v>3703.4114832476621</v>
      </c>
      <c r="T76" s="204">
        <f>TEL!T$12</f>
        <v>3698.9298710219291</v>
      </c>
      <c r="U76" s="204">
        <f>TEL!U$12</f>
        <v>3615.804243219784</v>
      </c>
      <c r="V76" s="204">
        <f>TEL!V$12</f>
        <v>3222.2679039483041</v>
      </c>
      <c r="W76" s="204">
        <f>TEL!W$12</f>
        <v>3428.2617929643702</v>
      </c>
      <c r="X76" s="204">
        <f>TEL!X$12</f>
        <v>3144.086515569863</v>
      </c>
      <c r="Y76" s="204">
        <f>TEL!Y$12</f>
        <v>2888.695154077393</v>
      </c>
    </row>
    <row r="77" spans="1:25" ht="12" customHeight="1" x14ac:dyDescent="0.25">
      <c r="A77" s="14" t="s">
        <v>67</v>
      </c>
      <c r="B77" s="204">
        <f>WWP!B$12</f>
        <v>6469.8473463442851</v>
      </c>
      <c r="C77" s="204">
        <f>WWP!C$12</f>
        <v>6171.8208040327318</v>
      </c>
      <c r="D77" s="204">
        <f>WWP!D$12</f>
        <v>6282.4204468101998</v>
      </c>
      <c r="E77" s="204">
        <f>WWP!E$12</f>
        <v>6887.4801757134755</v>
      </c>
      <c r="F77" s="204">
        <f>WWP!F$12</f>
        <v>7628.9264947758329</v>
      </c>
      <c r="G77" s="204">
        <f>WWP!G$12</f>
        <v>7283.7062027356797</v>
      </c>
      <c r="H77" s="204">
        <f>WWP!H$12</f>
        <v>7009.8872687832236</v>
      </c>
      <c r="I77" s="204">
        <f>WWP!I$12</f>
        <v>7574.1838597241886</v>
      </c>
      <c r="J77" s="204">
        <f>WWP!J$12</f>
        <v>7442.4105502192406</v>
      </c>
      <c r="K77" s="204">
        <f>WWP!K$12</f>
        <v>7172.5980715261521</v>
      </c>
      <c r="L77" s="204">
        <f>WWP!L$12</f>
        <v>7748.697193420091</v>
      </c>
      <c r="M77" s="204">
        <f>WWP!M$12</f>
        <v>7895.8097310914054</v>
      </c>
      <c r="N77" s="204">
        <f>WWP!N$12</f>
        <v>7876.8237494599516</v>
      </c>
      <c r="O77" s="204">
        <f>WWP!O$12</f>
        <v>7989.1980510631392</v>
      </c>
      <c r="P77" s="204">
        <f>WWP!P$12</f>
        <v>7832.1819006924134</v>
      </c>
      <c r="Q77" s="204">
        <f>WWP!Q$12</f>
        <v>8084.8389887539633</v>
      </c>
      <c r="R77" s="204">
        <f>WWP!R$12</f>
        <v>8496.5843618914005</v>
      </c>
      <c r="S77" s="204">
        <f>WWP!S$12</f>
        <v>8646.1667178000407</v>
      </c>
      <c r="T77" s="204">
        <f>WWP!T$12</f>
        <v>8770.8337579888866</v>
      </c>
      <c r="U77" s="204">
        <f>WWP!U$12</f>
        <v>8572.9339634524913</v>
      </c>
      <c r="V77" s="204">
        <f>WWP!V$12</f>
        <v>8644.0087833452508</v>
      </c>
      <c r="W77" s="204">
        <f>WWP!W$12</f>
        <v>9200.412961560025</v>
      </c>
      <c r="X77" s="204">
        <f>WWP!X$12</f>
        <v>8952.2274142525639</v>
      </c>
      <c r="Y77" s="204">
        <f>WWP!Y$12</f>
        <v>8626.0024426285781</v>
      </c>
    </row>
    <row r="78" spans="1:25" ht="12" customHeight="1" x14ac:dyDescent="0.25">
      <c r="A78" s="21" t="s">
        <v>68</v>
      </c>
      <c r="B78" s="207">
        <f>OIS!B$12</f>
        <v>29473.265462762949</v>
      </c>
      <c r="C78" s="207">
        <f>OIS!C$12</f>
        <v>29847.005595923409</v>
      </c>
      <c r="D78" s="207">
        <f>OIS!D$12</f>
        <v>29694.250899463259</v>
      </c>
      <c r="E78" s="207">
        <f>OIS!E$12</f>
        <v>26317.75419703795</v>
      </c>
      <c r="F78" s="207">
        <f>OIS!F$12</f>
        <v>26244.006946422211</v>
      </c>
      <c r="G78" s="207">
        <f>OIS!G$12</f>
        <v>30678.069564694979</v>
      </c>
      <c r="H78" s="207">
        <f>OIS!H$12</f>
        <v>29218.32806719761</v>
      </c>
      <c r="I78" s="207">
        <f>OIS!I$12</f>
        <v>30310.636220868491</v>
      </c>
      <c r="J78" s="207">
        <f>OIS!J$12</f>
        <v>29545.97734778405</v>
      </c>
      <c r="K78" s="207">
        <f>OIS!K$12</f>
        <v>24543.521069259172</v>
      </c>
      <c r="L78" s="207">
        <f>OIS!L$12</f>
        <v>27274.864126192981</v>
      </c>
      <c r="M78" s="207">
        <f>OIS!M$12</f>
        <v>22800.091417199921</v>
      </c>
      <c r="N78" s="207">
        <f>OIS!N$12</f>
        <v>23112.025249402908</v>
      </c>
      <c r="O78" s="207">
        <f>OIS!O$12</f>
        <v>22661.419120558781</v>
      </c>
      <c r="P78" s="207">
        <f>OIS!P$12</f>
        <v>22248.555381037531</v>
      </c>
      <c r="Q78" s="207">
        <f>OIS!Q$12</f>
        <v>21729.585090813682</v>
      </c>
      <c r="R78" s="207">
        <f>OIS!R$12</f>
        <v>22182.384927323212</v>
      </c>
      <c r="S78" s="207">
        <f>OIS!S$12</f>
        <v>22601.001710744251</v>
      </c>
      <c r="T78" s="207">
        <f>OIS!T$12</f>
        <v>23363.638539202679</v>
      </c>
      <c r="U78" s="207">
        <f>OIS!U$12</f>
        <v>24553.759180588269</v>
      </c>
      <c r="V78" s="207">
        <f>OIS!V$12</f>
        <v>22960.384803701731</v>
      </c>
      <c r="W78" s="207">
        <f>OIS!W$12</f>
        <v>24277.899430507379</v>
      </c>
      <c r="X78" s="207">
        <f>OIS!X$12</f>
        <v>23469.502535552361</v>
      </c>
      <c r="Y78" s="207">
        <f>OIS!Y$12</f>
        <v>22338.825285793821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99359.169647463452</v>
      </c>
      <c r="C81" s="210">
        <v>99453.771281169407</v>
      </c>
      <c r="D81" s="210">
        <v>99055.82502149613</v>
      </c>
      <c r="E81" s="210">
        <v>97790.273946689587</v>
      </c>
      <c r="F81" s="210">
        <v>99497.237317282867</v>
      </c>
      <c r="G81" s="210">
        <v>101543.07850386931</v>
      </c>
      <c r="H81" s="210">
        <v>101637.94591573515</v>
      </c>
      <c r="I81" s="210">
        <v>101551.41134995699</v>
      </c>
      <c r="J81" s="210">
        <v>99014.810146173666</v>
      </c>
      <c r="K81" s="210">
        <v>90223.144024075678</v>
      </c>
      <c r="L81" s="210">
        <v>95138.747291487525</v>
      </c>
      <c r="M81" s="210">
        <v>93368.271367153895</v>
      </c>
      <c r="N81" s="210">
        <v>89460.606362854669</v>
      </c>
      <c r="O81" s="210">
        <v>86807.660361134971</v>
      </c>
      <c r="P81" s="210">
        <v>88770.982459157342</v>
      </c>
      <c r="Q81" s="210">
        <v>86036.981857265695</v>
      </c>
      <c r="R81" s="210">
        <v>85796.159329320697</v>
      </c>
      <c r="S81" s="210">
        <v>92498.032674118644</v>
      </c>
      <c r="T81" s="210">
        <v>88955.987446259678</v>
      </c>
      <c r="U81" s="210">
        <v>88406.621496130683</v>
      </c>
      <c r="V81" s="210">
        <v>87887.249011177977</v>
      </c>
      <c r="W81" s="210">
        <v>89695.221668099737</v>
      </c>
      <c r="X81" s="210">
        <v>75443.755717970766</v>
      </c>
      <c r="Y81" s="210">
        <v>70191.988478073938</v>
      </c>
    </row>
    <row r="82" spans="1:25" ht="12" customHeight="1" x14ac:dyDescent="0.25">
      <c r="A82" s="24" t="s">
        <v>28</v>
      </c>
      <c r="B82" s="213">
        <v>712.40034393809117</v>
      </c>
      <c r="C82" s="213">
        <v>730.59492691315552</v>
      </c>
      <c r="D82" s="213">
        <v>1009.0570937231297</v>
      </c>
      <c r="E82" s="213">
        <v>990.74875322441937</v>
      </c>
      <c r="F82" s="213">
        <v>1173.3976784178844</v>
      </c>
      <c r="G82" s="213">
        <v>1136.1649183147031</v>
      </c>
      <c r="H82" s="213">
        <v>1266.8657781599311</v>
      </c>
      <c r="I82" s="213">
        <v>1346.8134135855544</v>
      </c>
      <c r="J82" s="213">
        <v>1415.209114359415</v>
      </c>
      <c r="K82" s="213">
        <v>1059.6687876182286</v>
      </c>
      <c r="L82" s="213">
        <v>1225.073344797936</v>
      </c>
      <c r="M82" s="213">
        <v>1519.2827171109197</v>
      </c>
      <c r="N82" s="213">
        <v>1494.5539122957864</v>
      </c>
      <c r="O82" s="213">
        <v>1574.3419604471194</v>
      </c>
      <c r="P82" s="213">
        <v>1604.4864144453998</v>
      </c>
      <c r="Q82" s="213">
        <v>1637.2579535683576</v>
      </c>
      <c r="R82" s="213">
        <v>1665.4660361134997</v>
      </c>
      <c r="S82" s="213">
        <v>1733.1754084264833</v>
      </c>
      <c r="T82" s="213">
        <v>1756.4797076526227</v>
      </c>
      <c r="U82" s="213">
        <v>1634.4730868443683</v>
      </c>
      <c r="V82" s="213">
        <v>1523.0854686156492</v>
      </c>
      <c r="W82" s="213">
        <v>1590.2252794496987</v>
      </c>
      <c r="X82" s="213">
        <v>1509.5871023215823</v>
      </c>
      <c r="Y82" s="213">
        <v>1446.1572656921753</v>
      </c>
    </row>
    <row r="83" spans="1:25" ht="12" customHeight="1" x14ac:dyDescent="0.25">
      <c r="A83" s="14" t="s">
        <v>29</v>
      </c>
      <c r="B83" s="204">
        <v>84147.393465176268</v>
      </c>
      <c r="C83" s="204">
        <v>84809.433533963907</v>
      </c>
      <c r="D83" s="204">
        <v>85545.239896818573</v>
      </c>
      <c r="E83" s="204">
        <v>83800.182459157353</v>
      </c>
      <c r="F83" s="204">
        <v>84709.268013757508</v>
      </c>
      <c r="G83" s="204">
        <v>86314.627343078246</v>
      </c>
      <c r="H83" s="204">
        <v>87533.252278589847</v>
      </c>
      <c r="I83" s="204">
        <v>86484.2649183147</v>
      </c>
      <c r="J83" s="204">
        <v>84294.918056749768</v>
      </c>
      <c r="K83" s="204">
        <v>77672.475666380065</v>
      </c>
      <c r="L83" s="204">
        <v>81139.918830610477</v>
      </c>
      <c r="M83" s="204">
        <v>78359.059501289754</v>
      </c>
      <c r="N83" s="204">
        <v>74762.984952708503</v>
      </c>
      <c r="O83" s="204">
        <v>71799.004729148728</v>
      </c>
      <c r="P83" s="204">
        <v>73210.921926053299</v>
      </c>
      <c r="Q83" s="204">
        <v>70690.763628546862</v>
      </c>
      <c r="R83" s="204">
        <v>70572.8883920894</v>
      </c>
      <c r="S83" s="204">
        <v>76004.144282029214</v>
      </c>
      <c r="T83" s="204">
        <v>72563.616423043859</v>
      </c>
      <c r="U83" s="204">
        <v>71530.672742906259</v>
      </c>
      <c r="V83" s="204">
        <v>71596.903353396367</v>
      </c>
      <c r="W83" s="204">
        <v>73867.55038693035</v>
      </c>
      <c r="X83" s="204">
        <v>64088.527687016336</v>
      </c>
      <c r="Y83" s="204">
        <v>59061.641186586407</v>
      </c>
    </row>
    <row r="84" spans="1:25" ht="12" customHeight="1" x14ac:dyDescent="0.25">
      <c r="A84" s="18" t="s">
        <v>30</v>
      </c>
      <c r="B84" s="204">
        <v>612.35838349097162</v>
      </c>
      <c r="C84" s="204">
        <v>1002.8528804815131</v>
      </c>
      <c r="D84" s="204">
        <v>971.47919174548565</v>
      </c>
      <c r="E84" s="204">
        <v>387.57325881341353</v>
      </c>
      <c r="F84" s="204">
        <v>335.23215821152189</v>
      </c>
      <c r="G84" s="204">
        <v>470.5380911435941</v>
      </c>
      <c r="H84" s="204">
        <v>728.58280309544273</v>
      </c>
      <c r="I84" s="204">
        <v>908.01745485812557</v>
      </c>
      <c r="J84" s="204">
        <v>784.3516766981943</v>
      </c>
      <c r="K84" s="204">
        <v>286.66104901117797</v>
      </c>
      <c r="L84" s="204">
        <v>147.19329320722269</v>
      </c>
      <c r="M84" s="204">
        <v>394.84299226139296</v>
      </c>
      <c r="N84" s="204">
        <v>382.00627687016345</v>
      </c>
      <c r="O84" s="204">
        <v>356.07987962166806</v>
      </c>
      <c r="P84" s="204">
        <v>347.42527944969896</v>
      </c>
      <c r="Q84" s="204">
        <v>375.99914015477214</v>
      </c>
      <c r="R84" s="204">
        <v>253.20361134995699</v>
      </c>
      <c r="S84" s="204">
        <v>223.43009458297502</v>
      </c>
      <c r="T84" s="204">
        <v>234.1912295786758</v>
      </c>
      <c r="U84" s="204">
        <v>173.88847807394666</v>
      </c>
      <c r="V84" s="204">
        <v>231.0064488392089</v>
      </c>
      <c r="W84" s="204">
        <v>87.621840068787606</v>
      </c>
      <c r="X84" s="204">
        <v>60.788650042992245</v>
      </c>
      <c r="Y84" s="204">
        <v>57.833018056749779</v>
      </c>
    </row>
    <row r="85" spans="1:25" ht="12" customHeight="1" x14ac:dyDescent="0.25">
      <c r="A85" s="18" t="s">
        <v>31</v>
      </c>
      <c r="B85" s="204">
        <v>2843.253912295786</v>
      </c>
      <c r="C85" s="204">
        <v>3403.8380911435934</v>
      </c>
      <c r="D85" s="204">
        <v>3543.6628546861566</v>
      </c>
      <c r="E85" s="204">
        <v>3229.9532244196043</v>
      </c>
      <c r="F85" s="204">
        <v>3682.7002579535683</v>
      </c>
      <c r="G85" s="204">
        <v>4076.3671539122943</v>
      </c>
      <c r="H85" s="204">
        <v>5143.2824591573517</v>
      </c>
      <c r="I85" s="204">
        <v>5590.2232158211509</v>
      </c>
      <c r="J85" s="204">
        <v>5678.1146173688721</v>
      </c>
      <c r="K85" s="204">
        <v>5767.2502149613083</v>
      </c>
      <c r="L85" s="204">
        <v>5739.4980223559751</v>
      </c>
      <c r="M85" s="204">
        <v>6297.1770421324163</v>
      </c>
      <c r="N85" s="204">
        <v>5920.1582115219253</v>
      </c>
      <c r="O85" s="204">
        <v>8622.0096302665497</v>
      </c>
      <c r="P85" s="204">
        <v>10228.633447979364</v>
      </c>
      <c r="Q85" s="204">
        <v>10651.147721410147</v>
      </c>
      <c r="R85" s="204">
        <v>10168.874548581256</v>
      </c>
      <c r="S85" s="204">
        <v>10910.040154772141</v>
      </c>
      <c r="T85" s="204">
        <v>11334.458727429066</v>
      </c>
      <c r="U85" s="204">
        <v>12021.245743766121</v>
      </c>
      <c r="V85" s="204">
        <v>10847.541358555462</v>
      </c>
      <c r="W85" s="204">
        <v>10404.996388650043</v>
      </c>
      <c r="X85" s="204">
        <v>9322.9858985382616</v>
      </c>
      <c r="Y85" s="204">
        <v>9475.1368013757547</v>
      </c>
    </row>
    <row r="86" spans="1:25" ht="12" customHeight="1" x14ac:dyDescent="0.25">
      <c r="A86" s="18" t="s">
        <v>82</v>
      </c>
      <c r="B86" s="204">
        <v>3737.4300945829746</v>
      </c>
      <c r="C86" s="204">
        <v>3227.3870163370593</v>
      </c>
      <c r="D86" s="204">
        <v>3192.9123817712803</v>
      </c>
      <c r="E86" s="204">
        <v>2998.894239036973</v>
      </c>
      <c r="F86" s="204">
        <v>3153.7650902837486</v>
      </c>
      <c r="G86" s="204">
        <v>3355.7601891659497</v>
      </c>
      <c r="H86" s="204">
        <v>3164.98271711092</v>
      </c>
      <c r="I86" s="204">
        <v>3354.6840928632837</v>
      </c>
      <c r="J86" s="204">
        <v>3044.2454858125534</v>
      </c>
      <c r="K86" s="204">
        <v>2726.7597592433362</v>
      </c>
      <c r="L86" s="204">
        <v>3554.5534823731728</v>
      </c>
      <c r="M86" s="204">
        <v>2863.1252794496986</v>
      </c>
      <c r="N86" s="204">
        <v>2442.7082545141875</v>
      </c>
      <c r="O86" s="204">
        <v>2029.4097162510752</v>
      </c>
      <c r="P86" s="204">
        <v>1648.2330180567494</v>
      </c>
      <c r="Q86" s="204">
        <v>1551.2434221840069</v>
      </c>
      <c r="R86" s="204">
        <v>1731.011263972485</v>
      </c>
      <c r="S86" s="204">
        <v>1753.7104041272571</v>
      </c>
      <c r="T86" s="204">
        <v>1585.4633705932929</v>
      </c>
      <c r="U86" s="204">
        <v>1250.6461736887361</v>
      </c>
      <c r="V86" s="204">
        <v>1495.8954428202924</v>
      </c>
      <c r="W86" s="204">
        <v>1572.4337059329318</v>
      </c>
      <c r="X86" s="204">
        <v>1051.5342218400688</v>
      </c>
      <c r="Y86" s="204">
        <v>997.12906276870149</v>
      </c>
    </row>
    <row r="87" spans="1:25" ht="12" customHeight="1" x14ac:dyDescent="0.25">
      <c r="A87" s="18" t="s">
        <v>32</v>
      </c>
      <c r="B87" s="204">
        <v>3081.1670679277727</v>
      </c>
      <c r="C87" s="204">
        <v>3234.7949269131545</v>
      </c>
      <c r="D87" s="204">
        <v>3417.5885640584693</v>
      </c>
      <c r="E87" s="204">
        <v>2267.1408426483235</v>
      </c>
      <c r="F87" s="204">
        <v>1987.7706792777301</v>
      </c>
      <c r="G87" s="204">
        <v>2092.5616509028378</v>
      </c>
      <c r="H87" s="204">
        <v>2229.3297506448839</v>
      </c>
      <c r="I87" s="204">
        <v>2085.5172828890804</v>
      </c>
      <c r="J87" s="204">
        <v>2204.5430782459152</v>
      </c>
      <c r="K87" s="204">
        <v>2117.653138435081</v>
      </c>
      <c r="L87" s="204">
        <v>2008.9125537403265</v>
      </c>
      <c r="M87" s="204">
        <v>2061.5218400687872</v>
      </c>
      <c r="N87" s="204">
        <v>2096.3980223559761</v>
      </c>
      <c r="O87" s="204">
        <v>1589.0141014617366</v>
      </c>
      <c r="P87" s="204">
        <v>1565.7431642304387</v>
      </c>
      <c r="Q87" s="204">
        <v>1634.1937231298359</v>
      </c>
      <c r="R87" s="204">
        <v>1003.6564918314705</v>
      </c>
      <c r="S87" s="204">
        <v>960.19019776440234</v>
      </c>
      <c r="T87" s="204">
        <v>977.83774720550286</v>
      </c>
      <c r="U87" s="204">
        <v>828.69054170249353</v>
      </c>
      <c r="V87" s="204">
        <v>707.35674978503869</v>
      </c>
      <c r="W87" s="204">
        <v>526.20748065348232</v>
      </c>
      <c r="X87" s="204">
        <v>602.10911435941523</v>
      </c>
      <c r="Y87" s="204">
        <v>317.58856405846944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30405.524849527101</v>
      </c>
      <c r="C88" s="204">
        <f t="shared" si="5"/>
        <v>31627.139208942404</v>
      </c>
      <c r="D88" s="204">
        <f t="shared" si="5"/>
        <v>31755.348065348233</v>
      </c>
      <c r="E88" s="204">
        <f t="shared" si="5"/>
        <v>31173.842046431651</v>
      </c>
      <c r="F88" s="204">
        <f t="shared" si="5"/>
        <v>32397.1121238177</v>
      </c>
      <c r="G88" s="204">
        <f t="shared" si="5"/>
        <v>33177.518486672423</v>
      </c>
      <c r="H88" s="204">
        <f t="shared" si="5"/>
        <v>35090.376182287175</v>
      </c>
      <c r="I88" s="204">
        <f t="shared" si="5"/>
        <v>32793.93740326741</v>
      </c>
      <c r="J88" s="204">
        <f t="shared" si="5"/>
        <v>32741.806276870149</v>
      </c>
      <c r="K88" s="204">
        <f t="shared" si="5"/>
        <v>30682.047033533985</v>
      </c>
      <c r="L88" s="204">
        <f t="shared" si="5"/>
        <v>31139.757007738597</v>
      </c>
      <c r="M88" s="204">
        <f t="shared" si="5"/>
        <v>31536.785382631118</v>
      </c>
      <c r="N88" s="204">
        <f t="shared" si="5"/>
        <v>27890.527944969908</v>
      </c>
      <c r="O88" s="204">
        <f t="shared" si="5"/>
        <v>25590.620034393789</v>
      </c>
      <c r="P88" s="204">
        <f t="shared" si="5"/>
        <v>24727.007222699904</v>
      </c>
      <c r="Q88" s="204">
        <f t="shared" si="5"/>
        <v>23950.918486672392</v>
      </c>
      <c r="R88" s="204">
        <f t="shared" si="5"/>
        <v>25435.373946689571</v>
      </c>
      <c r="S88" s="204">
        <f t="shared" si="5"/>
        <v>25962.915305245042</v>
      </c>
      <c r="T88" s="204">
        <f t="shared" si="5"/>
        <v>27313.322269991411</v>
      </c>
      <c r="U88" s="204">
        <f t="shared" si="5"/>
        <v>27013.843422184</v>
      </c>
      <c r="V88" s="204">
        <f t="shared" si="5"/>
        <v>26539.662682717091</v>
      </c>
      <c r="W88" s="204">
        <f t="shared" si="5"/>
        <v>26868.15614789338</v>
      </c>
      <c r="X88" s="204">
        <f t="shared" si="5"/>
        <v>23317.282459157352</v>
      </c>
      <c r="Y88" s="204">
        <f t="shared" si="5"/>
        <v>23218.224333619943</v>
      </c>
    </row>
    <row r="89" spans="1:25" ht="12" customHeight="1" x14ac:dyDescent="0.25">
      <c r="A89" s="18" t="s">
        <v>83</v>
      </c>
      <c r="B89" s="204">
        <v>43467.659157351671</v>
      </c>
      <c r="C89" s="204">
        <v>42313.421410146184</v>
      </c>
      <c r="D89" s="204">
        <v>42664.248839208936</v>
      </c>
      <c r="E89" s="204">
        <v>43742.778847807385</v>
      </c>
      <c r="F89" s="204">
        <v>43152.68770421324</v>
      </c>
      <c r="G89" s="204">
        <v>43141.881771281165</v>
      </c>
      <c r="H89" s="204">
        <v>41176.698366294062</v>
      </c>
      <c r="I89" s="204">
        <v>41751.885468615641</v>
      </c>
      <c r="J89" s="204">
        <v>39841.856921754079</v>
      </c>
      <c r="K89" s="204">
        <v>36092.104471195176</v>
      </c>
      <c r="L89" s="204">
        <v>38550.004471195185</v>
      </c>
      <c r="M89" s="204">
        <v>35205.606964746345</v>
      </c>
      <c r="N89" s="204">
        <v>36031.186242476346</v>
      </c>
      <c r="O89" s="204">
        <v>33611.871367153908</v>
      </c>
      <c r="P89" s="204">
        <v>34693.879793637141</v>
      </c>
      <c r="Q89" s="204">
        <v>32527.261134995704</v>
      </c>
      <c r="R89" s="204">
        <v>31980.76852966466</v>
      </c>
      <c r="S89" s="204">
        <v>36193.858125537401</v>
      </c>
      <c r="T89" s="204">
        <v>31118.343078245911</v>
      </c>
      <c r="U89" s="204">
        <v>30242.358383490966</v>
      </c>
      <c r="V89" s="204">
        <v>31775.440670679272</v>
      </c>
      <c r="W89" s="204">
        <v>34408.134823731722</v>
      </c>
      <c r="X89" s="204">
        <v>29733.827343078243</v>
      </c>
      <c r="Y89" s="204">
        <v>24995.729406706789</v>
      </c>
    </row>
    <row r="90" spans="1:25" ht="12" customHeight="1" x14ac:dyDescent="0.25">
      <c r="A90" s="14" t="s">
        <v>34</v>
      </c>
      <c r="B90" s="204">
        <v>14499.375838349095</v>
      </c>
      <c r="C90" s="204">
        <v>13913.742820292346</v>
      </c>
      <c r="D90" s="204">
        <v>12501.528030954425</v>
      </c>
      <c r="E90" s="204">
        <v>12999.342734307822</v>
      </c>
      <c r="F90" s="204">
        <v>13614.571625107477</v>
      </c>
      <c r="G90" s="204">
        <v>14092.286242476353</v>
      </c>
      <c r="H90" s="204">
        <v>12837.82785898538</v>
      </c>
      <c r="I90" s="204">
        <v>13720.33301805675</v>
      </c>
      <c r="J90" s="204">
        <v>13304.682975064488</v>
      </c>
      <c r="K90" s="204">
        <v>11490.999570077387</v>
      </c>
      <c r="L90" s="204">
        <v>12773.755116079103</v>
      </c>
      <c r="M90" s="204">
        <v>13489.929148753225</v>
      </c>
      <c r="N90" s="204">
        <v>13203.067497850387</v>
      </c>
      <c r="O90" s="204">
        <v>13434.313671539123</v>
      </c>
      <c r="P90" s="204">
        <v>13955.574118658642</v>
      </c>
      <c r="Q90" s="204">
        <v>13708.960275150472</v>
      </c>
      <c r="R90" s="204">
        <v>13557.804901117799</v>
      </c>
      <c r="S90" s="204">
        <v>14760.712983662943</v>
      </c>
      <c r="T90" s="204">
        <v>14635.891315563194</v>
      </c>
      <c r="U90" s="204">
        <v>15241.475666380049</v>
      </c>
      <c r="V90" s="204">
        <v>14767.260189165951</v>
      </c>
      <c r="W90" s="204">
        <v>14237.446001719687</v>
      </c>
      <c r="X90" s="204">
        <v>9845.6409286328453</v>
      </c>
      <c r="Y90" s="204">
        <v>9684.1900257953566</v>
      </c>
    </row>
    <row r="91" spans="1:25" ht="12" customHeight="1" x14ac:dyDescent="0.25">
      <c r="A91" s="18" t="s">
        <v>73</v>
      </c>
      <c r="B91" s="204">
        <v>14499.375838349095</v>
      </c>
      <c r="C91" s="204">
        <v>13913.742820292346</v>
      </c>
      <c r="D91" s="204">
        <v>12501.528030954425</v>
      </c>
      <c r="E91" s="204">
        <v>12999.342734307822</v>
      </c>
      <c r="F91" s="204">
        <v>13614.571625107477</v>
      </c>
      <c r="G91" s="204">
        <v>14092.286242476353</v>
      </c>
      <c r="H91" s="204">
        <v>12837.82785898538</v>
      </c>
      <c r="I91" s="204">
        <v>13710.373172828891</v>
      </c>
      <c r="J91" s="204">
        <v>13304.682975064488</v>
      </c>
      <c r="K91" s="204">
        <v>11490.999570077387</v>
      </c>
      <c r="L91" s="204">
        <v>12758.588392089421</v>
      </c>
      <c r="M91" s="204">
        <v>13472.827773000859</v>
      </c>
      <c r="N91" s="204">
        <v>13188.282975064489</v>
      </c>
      <c r="O91" s="204">
        <v>13417.212295786758</v>
      </c>
      <c r="P91" s="204">
        <v>13936.657523645745</v>
      </c>
      <c r="Q91" s="204">
        <v>13691.739466895957</v>
      </c>
      <c r="R91" s="204">
        <v>13539.939208942391</v>
      </c>
      <c r="S91" s="204">
        <v>14743.225107480655</v>
      </c>
      <c r="T91" s="204">
        <v>14616.963714531381</v>
      </c>
      <c r="U91" s="204">
        <v>15217.7698194325</v>
      </c>
      <c r="V91" s="204">
        <v>14753.122269991401</v>
      </c>
      <c r="W91" s="204">
        <v>14220.138779019773</v>
      </c>
      <c r="X91" s="204">
        <v>9826.5234737747196</v>
      </c>
      <c r="Y91" s="204">
        <v>9667.4948409286335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9.9598452278589846</v>
      </c>
      <c r="J92" s="204">
        <v>0</v>
      </c>
      <c r="K92" s="204">
        <v>0</v>
      </c>
      <c r="L92" s="204">
        <v>15.166723989681859</v>
      </c>
      <c r="M92" s="204">
        <v>17.101375752364579</v>
      </c>
      <c r="N92" s="204">
        <v>14.78452278589854</v>
      </c>
      <c r="O92" s="204">
        <v>17.101375752364579</v>
      </c>
      <c r="P92" s="204">
        <v>18.91659501289768</v>
      </c>
      <c r="Q92" s="204">
        <v>17.220808254514189</v>
      </c>
      <c r="R92" s="204">
        <v>17.865692175408419</v>
      </c>
      <c r="S92" s="204">
        <v>17.487876182287181</v>
      </c>
      <c r="T92" s="204">
        <v>18.92760103181427</v>
      </c>
      <c r="U92" s="204">
        <v>23.705846947549439</v>
      </c>
      <c r="V92" s="204">
        <v>14.13791917454858</v>
      </c>
      <c r="W92" s="204">
        <v>17.307222699914011</v>
      </c>
      <c r="X92" s="204">
        <v>19.117454858125541</v>
      </c>
      <c r="Y92" s="204">
        <v>16.695184866723991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99359.169647463452</v>
      </c>
      <c r="C94" s="210">
        <f t="shared" si="6"/>
        <v>99453.771281169407</v>
      </c>
      <c r="D94" s="210">
        <f t="shared" si="6"/>
        <v>99055.82502149613</v>
      </c>
      <c r="E94" s="210">
        <f t="shared" si="6"/>
        <v>97790.273946689587</v>
      </c>
      <c r="F94" s="210">
        <f t="shared" si="6"/>
        <v>99497.237317282867</v>
      </c>
      <c r="G94" s="210">
        <f t="shared" si="6"/>
        <v>101543.07850386931</v>
      </c>
      <c r="H94" s="210">
        <f t="shared" si="6"/>
        <v>101637.94591573515</v>
      </c>
      <c r="I94" s="210">
        <f t="shared" si="6"/>
        <v>101551.41134995699</v>
      </c>
      <c r="J94" s="210">
        <f t="shared" si="6"/>
        <v>99014.810146173666</v>
      </c>
      <c r="K94" s="210">
        <f t="shared" si="6"/>
        <v>90223.144024075678</v>
      </c>
      <c r="L94" s="210">
        <f t="shared" si="6"/>
        <v>95138.747291487525</v>
      </c>
      <c r="M94" s="210">
        <f t="shared" si="6"/>
        <v>93368.271367153895</v>
      </c>
      <c r="N94" s="210">
        <f t="shared" si="6"/>
        <v>89460.606362854669</v>
      </c>
      <c r="O94" s="210">
        <f t="shared" si="6"/>
        <v>86807.660361134971</v>
      </c>
      <c r="P94" s="210">
        <f t="shared" si="6"/>
        <v>88770.982459157342</v>
      </c>
      <c r="Q94" s="210">
        <f t="shared" si="6"/>
        <v>86036.981857265695</v>
      </c>
      <c r="R94" s="210">
        <f t="shared" si="6"/>
        <v>85796.159329320697</v>
      </c>
      <c r="S94" s="210">
        <f t="shared" si="6"/>
        <v>92498.032674118644</v>
      </c>
      <c r="T94" s="210">
        <f t="shared" si="6"/>
        <v>88955.987446259678</v>
      </c>
      <c r="U94" s="210">
        <f t="shared" si="6"/>
        <v>88406.621496130683</v>
      </c>
      <c r="V94" s="210">
        <f t="shared" si="6"/>
        <v>87887.249011177977</v>
      </c>
      <c r="W94" s="210">
        <f t="shared" si="6"/>
        <v>89695.221668099737</v>
      </c>
      <c r="X94" s="210">
        <f t="shared" si="6"/>
        <v>75443.755717970766</v>
      </c>
      <c r="Y94" s="210">
        <f t="shared" si="6"/>
        <v>70191.988478073938</v>
      </c>
    </row>
    <row r="95" spans="1:25" ht="12" customHeight="1" x14ac:dyDescent="0.25">
      <c r="A95" s="24" t="s">
        <v>48</v>
      </c>
      <c r="B95" s="213">
        <f>CHI!B58</f>
        <v>76239.28709696373</v>
      </c>
      <c r="C95" s="213">
        <f>CHI!C58</f>
        <v>76594.2477513513</v>
      </c>
      <c r="D95" s="213">
        <f>CHI!D58</f>
        <v>75853.251250571571</v>
      </c>
      <c r="E95" s="213">
        <f>CHI!E58</f>
        <v>75729.977654837887</v>
      </c>
      <c r="F95" s="213">
        <f>CHI!F58</f>
        <v>76711.166724980882</v>
      </c>
      <c r="G95" s="213">
        <f>CHI!G58</f>
        <v>77972.143996823375</v>
      </c>
      <c r="H95" s="213">
        <f>CHI!H58</f>
        <v>77057.807288896962</v>
      </c>
      <c r="I95" s="213">
        <f>CHI!I58</f>
        <v>78083.764481033693</v>
      </c>
      <c r="J95" s="213">
        <f>CHI!J58</f>
        <v>75827.561701238548</v>
      </c>
      <c r="K95" s="213">
        <f>CHI!K58</f>
        <v>68132.160573993344</v>
      </c>
      <c r="L95" s="213">
        <f>CHI!L58</f>
        <v>72693.302309329942</v>
      </c>
      <c r="M95" s="213">
        <f>CHI!M58</f>
        <v>71201.994152514031</v>
      </c>
      <c r="N95" s="213">
        <f>CHI!N58</f>
        <v>70379.23392479372</v>
      </c>
      <c r="O95" s="213">
        <f>CHI!O58</f>
        <v>69197.832270382758</v>
      </c>
      <c r="P95" s="213">
        <f>CHI!P58</f>
        <v>72448.840909695849</v>
      </c>
      <c r="Q95" s="213">
        <f>CHI!Q58</f>
        <v>68764.648030953656</v>
      </c>
      <c r="R95" s="213">
        <f>CHI!R58</f>
        <v>68834.951230190825</v>
      </c>
      <c r="S95" s="213">
        <f>CHI!S58</f>
        <v>75444.258688923321</v>
      </c>
      <c r="T95" s="213">
        <f>CHI!T58</f>
        <v>72240.808679967624</v>
      </c>
      <c r="U95" s="213">
        <f>CHI!U58</f>
        <v>71563.177112404577</v>
      </c>
      <c r="V95" s="213">
        <f>CHI!V58</f>
        <v>71167.672160909962</v>
      </c>
      <c r="W95" s="213">
        <f>CHI!W58</f>
        <v>72142.966556190149</v>
      </c>
      <c r="X95" s="213">
        <f>CHI!X58</f>
        <v>60321.713942534938</v>
      </c>
      <c r="Y95" s="213">
        <f>CHI!Y58</f>
        <v>56303.640282310917</v>
      </c>
    </row>
    <row r="96" spans="1:25" ht="12" customHeight="1" x14ac:dyDescent="0.25">
      <c r="A96" s="21" t="s">
        <v>27</v>
      </c>
      <c r="B96" s="207">
        <v>23119.882550499722</v>
      </c>
      <c r="C96" s="207">
        <v>22859.523529818107</v>
      </c>
      <c r="D96" s="207">
        <v>23202.573770924559</v>
      </c>
      <c r="E96" s="207">
        <v>22060.296291851701</v>
      </c>
      <c r="F96" s="207">
        <v>22786.070592301985</v>
      </c>
      <c r="G96" s="207">
        <v>23570.934507045939</v>
      </c>
      <c r="H96" s="207">
        <v>24580.13862683819</v>
      </c>
      <c r="I96" s="207">
        <v>23467.646868923301</v>
      </c>
      <c r="J96" s="207">
        <v>23187.248444935118</v>
      </c>
      <c r="K96" s="207">
        <v>22090.983450082334</v>
      </c>
      <c r="L96" s="207">
        <v>22445.444982157584</v>
      </c>
      <c r="M96" s="207">
        <v>22166.277214639864</v>
      </c>
      <c r="N96" s="207">
        <v>19081.372438060949</v>
      </c>
      <c r="O96" s="207">
        <v>17609.828090752213</v>
      </c>
      <c r="P96" s="207">
        <v>16322.141549461492</v>
      </c>
      <c r="Q96" s="207">
        <v>17272.333826312039</v>
      </c>
      <c r="R96" s="207">
        <v>16961.208099129872</v>
      </c>
      <c r="S96" s="207">
        <v>17053.773985195323</v>
      </c>
      <c r="T96" s="207">
        <v>16715.178766292054</v>
      </c>
      <c r="U96" s="207">
        <v>16843.444383726106</v>
      </c>
      <c r="V96" s="207">
        <v>16719.576850268015</v>
      </c>
      <c r="W96" s="207">
        <v>17552.255111909588</v>
      </c>
      <c r="X96" s="207">
        <v>15122.041775435828</v>
      </c>
      <c r="Y96" s="207">
        <v>13888.348195763021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768449.19947166566</v>
      </c>
      <c r="C98" s="203">
        <f t="shared" si="7"/>
        <v>747288.05982722633</v>
      </c>
      <c r="D98" s="203">
        <f t="shared" si="7"/>
        <v>738770.61180114897</v>
      </c>
      <c r="E98" s="203">
        <f t="shared" si="7"/>
        <v>754925.51751856168</v>
      </c>
      <c r="F98" s="203">
        <f t="shared" si="7"/>
        <v>749015.48512595391</v>
      </c>
      <c r="G98" s="203">
        <f t="shared" si="7"/>
        <v>740953.64556258719</v>
      </c>
      <c r="H98" s="203">
        <f t="shared" si="7"/>
        <v>729899.07466075872</v>
      </c>
      <c r="I98" s="203">
        <f t="shared" si="7"/>
        <v>738821.9683435302</v>
      </c>
      <c r="J98" s="203">
        <f t="shared" si="7"/>
        <v>704056.15582318616</v>
      </c>
      <c r="K98" s="203">
        <f t="shared" si="7"/>
        <v>577131.00859478477</v>
      </c>
      <c r="L98" s="203">
        <f t="shared" si="7"/>
        <v>618562.08437041659</v>
      </c>
      <c r="M98" s="203">
        <f t="shared" si="7"/>
        <v>621745.47241865261</v>
      </c>
      <c r="N98" s="203">
        <f t="shared" si="7"/>
        <v>595090.08981060889</v>
      </c>
      <c r="O98" s="203">
        <f t="shared" si="7"/>
        <v>582255.77859263541</v>
      </c>
      <c r="P98" s="203">
        <f t="shared" si="7"/>
        <v>580898.03343228274</v>
      </c>
      <c r="Q98" s="203">
        <f t="shared" si="7"/>
        <v>579428.18632304715</v>
      </c>
      <c r="R98" s="203">
        <f t="shared" si="7"/>
        <v>584477.40124946693</v>
      </c>
      <c r="S98" s="203">
        <f t="shared" si="7"/>
        <v>594262.78837055434</v>
      </c>
      <c r="T98" s="203">
        <f t="shared" si="7"/>
        <v>599564.35037172399</v>
      </c>
      <c r="U98" s="203">
        <f t="shared" si="7"/>
        <v>582068.69636601582</v>
      </c>
      <c r="V98" s="203">
        <f t="shared" si="7"/>
        <v>556719.69928385864</v>
      </c>
      <c r="W98" s="203">
        <f t="shared" si="7"/>
        <v>590824.26092780801</v>
      </c>
      <c r="X98" s="203">
        <f t="shared" si="7"/>
        <v>542629.1261097911</v>
      </c>
      <c r="Y98" s="203">
        <f t="shared" si="7"/>
        <v>503273.40318727086</v>
      </c>
    </row>
    <row r="99" spans="1:25" ht="12" customHeight="1" x14ac:dyDescent="0.25">
      <c r="A99" s="25" t="s">
        <v>14</v>
      </c>
      <c r="B99" s="209">
        <f>ISI!B$54</f>
        <v>171529.63420325436</v>
      </c>
      <c r="C99" s="209">
        <f>ISI!C$54</f>
        <v>158620.69044155176</v>
      </c>
      <c r="D99" s="209">
        <f>ISI!D$54</f>
        <v>158412.39532582258</v>
      </c>
      <c r="E99" s="209">
        <f>ISI!E$54</f>
        <v>165942.56312643379</v>
      </c>
      <c r="F99" s="209">
        <f>ISI!F$54</f>
        <v>167012.48457469721</v>
      </c>
      <c r="G99" s="209">
        <f>ISI!G$54</f>
        <v>158446.4123885103</v>
      </c>
      <c r="H99" s="209">
        <f>ISI!H$54</f>
        <v>162726.84516822986</v>
      </c>
      <c r="I99" s="209">
        <f>ISI!I$54</f>
        <v>155339.42150227408</v>
      </c>
      <c r="J99" s="209">
        <f>ISI!J$54</f>
        <v>142263.73106800686</v>
      </c>
      <c r="K99" s="209">
        <f>ISI!K$54</f>
        <v>100870.92847272858</v>
      </c>
      <c r="L99" s="209">
        <f>ISI!L$54</f>
        <v>120912.36188603002</v>
      </c>
      <c r="M99" s="209">
        <f>ISI!M$54</f>
        <v>123730.9293772927</v>
      </c>
      <c r="N99" s="209">
        <f>ISI!N$54</f>
        <v>115909.8714990053</v>
      </c>
      <c r="O99" s="209">
        <f>ISI!O$54</f>
        <v>113663.32187108346</v>
      </c>
      <c r="P99" s="209">
        <f>ISI!P$54</f>
        <v>116088.94470970574</v>
      </c>
      <c r="Q99" s="209">
        <f>ISI!Q$54</f>
        <v>117768.58029416201</v>
      </c>
      <c r="R99" s="209">
        <f>ISI!R$54</f>
        <v>117019.40302211778</v>
      </c>
      <c r="S99" s="209">
        <f>ISI!S$54</f>
        <v>121464.42924086258</v>
      </c>
      <c r="T99" s="209">
        <f>ISI!T$54</f>
        <v>121796.3072693429</v>
      </c>
      <c r="U99" s="209">
        <f>ISI!U$54</f>
        <v>112260.1146789512</v>
      </c>
      <c r="V99" s="209">
        <f>ISI!V$54</f>
        <v>99551.131050416821</v>
      </c>
      <c r="W99" s="209">
        <f>ISI!W$54</f>
        <v>111526.46257819014</v>
      </c>
      <c r="X99" s="209">
        <f>ISI!X$54</f>
        <v>101962.23394203137</v>
      </c>
      <c r="Y99" s="209">
        <f>ISI!Y$54</f>
        <v>94390.169921940178</v>
      </c>
    </row>
    <row r="100" spans="1:25" ht="12" customHeight="1" x14ac:dyDescent="0.25">
      <c r="A100" s="14" t="s">
        <v>43</v>
      </c>
      <c r="B100" s="204">
        <f>ISI!B$55</f>
        <v>156904.16800776595</v>
      </c>
      <c r="C100" s="204">
        <f>ISI!C$55</f>
        <v>144342.50252192398</v>
      </c>
      <c r="D100" s="204">
        <f>ISI!D$55</f>
        <v>144718.37660453768</v>
      </c>
      <c r="E100" s="204">
        <f>ISI!E$55</f>
        <v>151827.71107210184</v>
      </c>
      <c r="F100" s="204">
        <f>ISI!F$55</f>
        <v>152500.62777270202</v>
      </c>
      <c r="G100" s="204">
        <f>ISI!G$55</f>
        <v>144557.26787907141</v>
      </c>
      <c r="H100" s="204">
        <f>ISI!H$55</f>
        <v>147790.14980880235</v>
      </c>
      <c r="I100" s="204">
        <f>ISI!I$55</f>
        <v>140958.84328239766</v>
      </c>
      <c r="J100" s="204">
        <f>ISI!J$55</f>
        <v>128492.8885381127</v>
      </c>
      <c r="K100" s="204">
        <f>ISI!K$55</f>
        <v>90355.363314700298</v>
      </c>
      <c r="L100" s="204">
        <f>ISI!L$55</f>
        <v>109601.19415886293</v>
      </c>
      <c r="M100" s="204">
        <f>ISI!M$55</f>
        <v>112101.44422227841</v>
      </c>
      <c r="N100" s="204">
        <f>ISI!N$55</f>
        <v>104988.93061975185</v>
      </c>
      <c r="O100" s="204">
        <f>ISI!O$55</f>
        <v>103747.90731289511</v>
      </c>
      <c r="P100" s="204">
        <f>ISI!P$55</f>
        <v>106051.64855113375</v>
      </c>
      <c r="Q100" s="204">
        <f>ISI!Q$55</f>
        <v>107537.44851824903</v>
      </c>
      <c r="R100" s="204">
        <f>ISI!R$55</f>
        <v>107154.15121779052</v>
      </c>
      <c r="S100" s="204">
        <f>ISI!S$55</f>
        <v>111230.01929582094</v>
      </c>
      <c r="T100" s="204">
        <f>ISI!T$55</f>
        <v>110973.69823305433</v>
      </c>
      <c r="U100" s="204">
        <f>ISI!U$55</f>
        <v>102270.63251560373</v>
      </c>
      <c r="V100" s="204">
        <f>ISI!V$55</f>
        <v>90034.524622512661</v>
      </c>
      <c r="W100" s="204">
        <f>ISI!W$55</f>
        <v>100519.06774793113</v>
      </c>
      <c r="X100" s="204">
        <f>ISI!X$55</f>
        <v>92250.254793913176</v>
      </c>
      <c r="Y100" s="204">
        <f>ISI!Y$55</f>
        <v>85233.067158341262</v>
      </c>
    </row>
    <row r="101" spans="1:25" ht="12" customHeight="1" x14ac:dyDescent="0.25">
      <c r="A101" s="14" t="s">
        <v>44</v>
      </c>
      <c r="B101" s="204">
        <f>ISI!B$56</f>
        <v>14625.466195488407</v>
      </c>
      <c r="C101" s="204">
        <f>ISI!C$56</f>
        <v>14278.187919627784</v>
      </c>
      <c r="D101" s="204">
        <f>ISI!D$56</f>
        <v>13694.018721284903</v>
      </c>
      <c r="E101" s="204">
        <f>ISI!E$56</f>
        <v>14114.852054331936</v>
      </c>
      <c r="F101" s="204">
        <f>ISI!F$56</f>
        <v>14511.856801995178</v>
      </c>
      <c r="G101" s="204">
        <f>ISI!G$56</f>
        <v>13889.144509438895</v>
      </c>
      <c r="H101" s="204">
        <f>ISI!H$56</f>
        <v>14936.6953594275</v>
      </c>
      <c r="I101" s="204">
        <f>ISI!I$56</f>
        <v>14380.57821987641</v>
      </c>
      <c r="J101" s="204">
        <f>ISI!J$56</f>
        <v>13770.842529894162</v>
      </c>
      <c r="K101" s="204">
        <f>ISI!K$56</f>
        <v>10515.565158028294</v>
      </c>
      <c r="L101" s="204">
        <f>ISI!L$56</f>
        <v>11311.167727167091</v>
      </c>
      <c r="M101" s="204">
        <f>ISI!M$56</f>
        <v>11629.485155014288</v>
      </c>
      <c r="N101" s="204">
        <f>ISI!N$56</f>
        <v>10920.94087925346</v>
      </c>
      <c r="O101" s="204">
        <f>ISI!O$56</f>
        <v>9915.4145581883549</v>
      </c>
      <c r="P101" s="204">
        <f>ISI!P$56</f>
        <v>10037.29615857199</v>
      </c>
      <c r="Q101" s="204">
        <f>ISI!Q$56</f>
        <v>10231.131775912982</v>
      </c>
      <c r="R101" s="204">
        <f>ISI!R$56</f>
        <v>9865.2518043272612</v>
      </c>
      <c r="S101" s="204">
        <f>ISI!S$56</f>
        <v>10234.409945041638</v>
      </c>
      <c r="T101" s="204">
        <f>ISI!T$56</f>
        <v>10822.609036288572</v>
      </c>
      <c r="U101" s="204">
        <f>ISI!U$56</f>
        <v>9989.4821633474694</v>
      </c>
      <c r="V101" s="204">
        <f>ISI!V$56</f>
        <v>9516.6064279041657</v>
      </c>
      <c r="W101" s="204">
        <f>ISI!W$56</f>
        <v>11007.394830259014</v>
      </c>
      <c r="X101" s="204">
        <f>ISI!X$56</f>
        <v>9711.9791481181855</v>
      </c>
      <c r="Y101" s="204">
        <f>ISI!Y$56</f>
        <v>9157.1027635989194</v>
      </c>
    </row>
    <row r="102" spans="1:25" ht="12" customHeight="1" x14ac:dyDescent="0.25">
      <c r="A102" s="13" t="s">
        <v>18</v>
      </c>
      <c r="B102" s="205">
        <f>NFM!B$73</f>
        <v>20610.412861570989</v>
      </c>
      <c r="C102" s="205">
        <f>NFM!C$73</f>
        <v>19970.308015806171</v>
      </c>
      <c r="D102" s="205">
        <f>NFM!D$73</f>
        <v>20441.490134453925</v>
      </c>
      <c r="E102" s="205">
        <f>NFM!E$73</f>
        <v>19742.765365748623</v>
      </c>
      <c r="F102" s="205">
        <f>NFM!F$73</f>
        <v>19852.907049802139</v>
      </c>
      <c r="G102" s="205">
        <f>NFM!G$73</f>
        <v>19369.081058461583</v>
      </c>
      <c r="H102" s="205">
        <f>NFM!H$73</f>
        <v>18467.629688196208</v>
      </c>
      <c r="I102" s="205">
        <f>NFM!I$73</f>
        <v>18302.022037398801</v>
      </c>
      <c r="J102" s="205">
        <f>NFM!J$73</f>
        <v>17890.631413566953</v>
      </c>
      <c r="K102" s="205">
        <f>NFM!K$73</f>
        <v>14233.670572091782</v>
      </c>
      <c r="L102" s="205">
        <f>NFM!L$73</f>
        <v>15433.34046597172</v>
      </c>
      <c r="M102" s="205">
        <f>NFM!M$73</f>
        <v>15938.120713990651</v>
      </c>
      <c r="N102" s="205">
        <f>NFM!N$73</f>
        <v>14438.747497624898</v>
      </c>
      <c r="O102" s="205">
        <f>NFM!O$73</f>
        <v>14570.938851527078</v>
      </c>
      <c r="P102" s="205">
        <f>NFM!P$73</f>
        <v>14186.541566650398</v>
      </c>
      <c r="Q102" s="205">
        <f>NFM!Q$73</f>
        <v>14842.674778577948</v>
      </c>
      <c r="R102" s="205">
        <f>NFM!R$73</f>
        <v>15304.95803756969</v>
      </c>
      <c r="S102" s="205">
        <f>NFM!S$73</f>
        <v>14731.478467744862</v>
      </c>
      <c r="T102" s="205">
        <f>NFM!T$73</f>
        <v>15621.461361357437</v>
      </c>
      <c r="U102" s="205">
        <f>NFM!U$73</f>
        <v>15318.665452043479</v>
      </c>
      <c r="V102" s="205">
        <f>NFM!V$73</f>
        <v>14745.933888082754</v>
      </c>
      <c r="W102" s="205">
        <f>NFM!W$73</f>
        <v>15615.732474675466</v>
      </c>
      <c r="X102" s="205">
        <f>NFM!X$73</f>
        <v>13072.064714261636</v>
      </c>
      <c r="Y102" s="205">
        <f>NFM!Y$73</f>
        <v>11177.824976584972</v>
      </c>
    </row>
    <row r="103" spans="1:25" ht="12" customHeight="1" x14ac:dyDescent="0.25">
      <c r="A103" s="14" t="s">
        <v>45</v>
      </c>
      <c r="B103" s="204">
        <f>NFM!B$74</f>
        <v>5120.5044524466985</v>
      </c>
      <c r="C103" s="204">
        <f>NFM!C$74</f>
        <v>4592.2833650007406</v>
      </c>
      <c r="D103" s="204">
        <f>NFM!D$74</f>
        <v>5173.485240182541</v>
      </c>
      <c r="E103" s="204">
        <f>NFM!E$74</f>
        <v>5296.8187640531069</v>
      </c>
      <c r="F103" s="204">
        <f>NFM!F$74</f>
        <v>5621.5895173028384</v>
      </c>
      <c r="G103" s="204">
        <f>NFM!G$74</f>
        <v>5354.7123933312178</v>
      </c>
      <c r="H103" s="204">
        <f>NFM!H$74</f>
        <v>5613.6175556220169</v>
      </c>
      <c r="I103" s="204">
        <f>NFM!I$74</f>
        <v>4840.9630647433933</v>
      </c>
      <c r="J103" s="204">
        <f>NFM!J$74</f>
        <v>4840.8632094380064</v>
      </c>
      <c r="K103" s="204">
        <f>NFM!K$74</f>
        <v>3464.646191161155</v>
      </c>
      <c r="L103" s="204">
        <f>NFM!L$74</f>
        <v>4213.4309137779273</v>
      </c>
      <c r="M103" s="204">
        <f>NFM!M$74</f>
        <v>4431.8420874024941</v>
      </c>
      <c r="N103" s="204">
        <f>NFM!N$74</f>
        <v>3692.0225787408031</v>
      </c>
      <c r="O103" s="204">
        <f>NFM!O$74</f>
        <v>3869.8974027595609</v>
      </c>
      <c r="P103" s="204">
        <f>NFM!P$74</f>
        <v>3590.6777938127188</v>
      </c>
      <c r="Q103" s="204">
        <f>NFM!Q$74</f>
        <v>3901.3766626285778</v>
      </c>
      <c r="R103" s="204">
        <f>NFM!R$74</f>
        <v>4028.6078840014839</v>
      </c>
      <c r="S103" s="204">
        <f>NFM!S$74</f>
        <v>3624.7061436591562</v>
      </c>
      <c r="T103" s="204">
        <f>NFM!T$74</f>
        <v>3572.1658860131288</v>
      </c>
      <c r="U103" s="204">
        <f>NFM!U$74</f>
        <v>3516.791762513818</v>
      </c>
      <c r="V103" s="204">
        <f>NFM!V$74</f>
        <v>3597.095854294103</v>
      </c>
      <c r="W103" s="204">
        <f>NFM!W$74</f>
        <v>3769.7827724674548</v>
      </c>
      <c r="X103" s="204">
        <f>NFM!X$74</f>
        <v>3227.0598052188302</v>
      </c>
      <c r="Y103" s="204">
        <f>NFM!Y$74</f>
        <v>2302.3963002875339</v>
      </c>
    </row>
    <row r="104" spans="1:25" ht="12" customHeight="1" x14ac:dyDescent="0.25">
      <c r="A104" s="14" t="s">
        <v>58</v>
      </c>
      <c r="B104" s="204">
        <f>NFM!B$75</f>
        <v>5657.2875896225505</v>
      </c>
      <c r="C104" s="204">
        <f>NFM!C$75</f>
        <v>5640.4218638665134</v>
      </c>
      <c r="D104" s="204">
        <f>NFM!D$75</f>
        <v>5751.2409462578726</v>
      </c>
      <c r="E104" s="204">
        <f>NFM!E$75</f>
        <v>5742.0448490119898</v>
      </c>
      <c r="F104" s="204">
        <f>NFM!F$75</f>
        <v>5834.3252695605215</v>
      </c>
      <c r="G104" s="204">
        <f>NFM!G$75</f>
        <v>5839.1999098285251</v>
      </c>
      <c r="H104" s="204">
        <f>NFM!H$75</f>
        <v>5547.4284001472115</v>
      </c>
      <c r="I104" s="204">
        <f>NFM!I$75</f>
        <v>5874.6710760745154</v>
      </c>
      <c r="J104" s="204">
        <f>NFM!J$75</f>
        <v>5857.2570940237692</v>
      </c>
      <c r="K104" s="204">
        <f>NFM!K$75</f>
        <v>4264.4807824248019</v>
      </c>
      <c r="L104" s="204">
        <f>NFM!L$75</f>
        <v>4673.4408654616145</v>
      </c>
      <c r="M104" s="204">
        <f>NFM!M$75</f>
        <v>5027.4649938839202</v>
      </c>
      <c r="N104" s="204">
        <f>NFM!N$75</f>
        <v>4495.8345391181256</v>
      </c>
      <c r="O104" s="204">
        <f>NFM!O$75</f>
        <v>4490.9326574580891</v>
      </c>
      <c r="P104" s="204">
        <f>NFM!P$75</f>
        <v>4400.8594330743417</v>
      </c>
      <c r="Q104" s="204">
        <f>NFM!Q$75</f>
        <v>4519.2091974104906</v>
      </c>
      <c r="R104" s="204">
        <f>NFM!R$75</f>
        <v>4586.1626844413786</v>
      </c>
      <c r="S104" s="204">
        <f>NFM!S$75</f>
        <v>4548.6762170469028</v>
      </c>
      <c r="T104" s="204">
        <f>NFM!T$75</f>
        <v>4755.6132711838409</v>
      </c>
      <c r="U104" s="204">
        <f>NFM!U$75</f>
        <v>4525.3889814165786</v>
      </c>
      <c r="V104" s="204">
        <f>NFM!V$75</f>
        <v>4278.8519081993745</v>
      </c>
      <c r="W104" s="204">
        <f>NFM!W$75</f>
        <v>4472.6638392349923</v>
      </c>
      <c r="X104" s="204">
        <f>NFM!X$75</f>
        <v>3216.8722416098831</v>
      </c>
      <c r="Y104" s="204">
        <f>NFM!Y$75</f>
        <v>2671.7373460081553</v>
      </c>
    </row>
    <row r="105" spans="1:25" ht="12" customHeight="1" x14ac:dyDescent="0.25">
      <c r="A105" s="26" t="s">
        <v>46</v>
      </c>
      <c r="B105" s="211">
        <f>NFM!B$76</f>
        <v>5040.5531569046307</v>
      </c>
      <c r="C105" s="211">
        <f>NFM!C$76</f>
        <v>5016.8546026610857</v>
      </c>
      <c r="D105" s="211">
        <f>NFM!D$76</f>
        <v>5130.9272290073986</v>
      </c>
      <c r="E105" s="211">
        <f>NFM!E$76</f>
        <v>5153.3919822235639</v>
      </c>
      <c r="F105" s="211">
        <f>NFM!F$76</f>
        <v>5248.231001420646</v>
      </c>
      <c r="G105" s="211">
        <f>NFM!G$76</f>
        <v>5214.0100475734271</v>
      </c>
      <c r="H105" s="211">
        <f>NFM!H$76</f>
        <v>4878.94880888023</v>
      </c>
      <c r="I105" s="211">
        <f>NFM!I$76</f>
        <v>5174.8195421723931</v>
      </c>
      <c r="J105" s="211">
        <f>NFM!J$76</f>
        <v>5170.2077314428643</v>
      </c>
      <c r="K105" s="211">
        <f>NFM!K$76</f>
        <v>3627.5308637591552</v>
      </c>
      <c r="L105" s="211">
        <f>NFM!L$76</f>
        <v>3867.1993223280301</v>
      </c>
      <c r="M105" s="211">
        <f>NFM!M$76</f>
        <v>4262.9274918964065</v>
      </c>
      <c r="N105" s="211">
        <f>NFM!N$76</f>
        <v>3747.6614470490404</v>
      </c>
      <c r="O105" s="211">
        <f>NFM!O$76</f>
        <v>3685.1337675750674</v>
      </c>
      <c r="P105" s="211">
        <f>NFM!P$76</f>
        <v>3660.5463605073965</v>
      </c>
      <c r="Q105" s="211">
        <f>NFM!Q$76</f>
        <v>3869.2498058579322</v>
      </c>
      <c r="R105" s="211">
        <f>NFM!R$76</f>
        <v>3884.5493683772738</v>
      </c>
      <c r="S105" s="211">
        <f>NFM!S$76</f>
        <v>3792.0850514740027</v>
      </c>
      <c r="T105" s="211">
        <f>NFM!T$76</f>
        <v>3910.2679398179835</v>
      </c>
      <c r="U105" s="211">
        <f>NFM!U$76</f>
        <v>3714.9033518500246</v>
      </c>
      <c r="V105" s="211">
        <f>NFM!V$76</f>
        <v>3611.2385879502094</v>
      </c>
      <c r="W105" s="211">
        <f>NFM!W$76</f>
        <v>3621.3976190090243</v>
      </c>
      <c r="X105" s="211">
        <f>NFM!X$76</f>
        <v>2385.2673467755299</v>
      </c>
      <c r="Y105" s="211">
        <f>NFM!Y$76</f>
        <v>1951.1395245215879</v>
      </c>
    </row>
    <row r="106" spans="1:25" ht="12" customHeight="1" x14ac:dyDescent="0.25">
      <c r="A106" s="27" t="s">
        <v>80</v>
      </c>
      <c r="B106" s="212">
        <f>NFM!B$77</f>
        <v>616.73443271791962</v>
      </c>
      <c r="C106" s="212">
        <f>NFM!C$77</f>
        <v>623.5672612054276</v>
      </c>
      <c r="D106" s="212">
        <f>NFM!D$77</f>
        <v>620.31371725047393</v>
      </c>
      <c r="E106" s="212">
        <f>NFM!E$77</f>
        <v>588.65286678842608</v>
      </c>
      <c r="F106" s="212">
        <f>NFM!F$77</f>
        <v>586.09426813987579</v>
      </c>
      <c r="G106" s="212">
        <f>NFM!G$77</f>
        <v>625.18986225509798</v>
      </c>
      <c r="H106" s="212">
        <f>NFM!H$77</f>
        <v>668.47959126698197</v>
      </c>
      <c r="I106" s="212">
        <f>NFM!I$77</f>
        <v>699.85153390212247</v>
      </c>
      <c r="J106" s="212">
        <f>NFM!J$77</f>
        <v>687.04936258090527</v>
      </c>
      <c r="K106" s="212">
        <f>NFM!K$77</f>
        <v>636.94991866564624</v>
      </c>
      <c r="L106" s="212">
        <f>NFM!L$77</f>
        <v>806.2415431335844</v>
      </c>
      <c r="M106" s="212">
        <f>NFM!M$77</f>
        <v>764.53750198751402</v>
      </c>
      <c r="N106" s="212">
        <f>NFM!N$77</f>
        <v>748.17309206908533</v>
      </c>
      <c r="O106" s="212">
        <f>NFM!O$77</f>
        <v>805.79888988302207</v>
      </c>
      <c r="P106" s="212">
        <f>NFM!P$77</f>
        <v>740.31307256694492</v>
      </c>
      <c r="Q106" s="212">
        <f>NFM!Q$77</f>
        <v>649.95939155255826</v>
      </c>
      <c r="R106" s="212">
        <f>NFM!R$77</f>
        <v>701.61331606410431</v>
      </c>
      <c r="S106" s="212">
        <f>NFM!S$77</f>
        <v>756.59116557290008</v>
      </c>
      <c r="T106" s="212">
        <f>NFM!T$77</f>
        <v>845.34533136585708</v>
      </c>
      <c r="U106" s="212">
        <f>NFM!U$77</f>
        <v>810.48562956655371</v>
      </c>
      <c r="V106" s="212">
        <f>NFM!V$77</f>
        <v>667.61332024916499</v>
      </c>
      <c r="W106" s="212">
        <f>NFM!W$77</f>
        <v>851.26622022596837</v>
      </c>
      <c r="X106" s="212">
        <f>NFM!X$77</f>
        <v>831.60489483435333</v>
      </c>
      <c r="Y106" s="212">
        <f>NFM!Y$77</f>
        <v>720.59782148656757</v>
      </c>
    </row>
    <row r="107" spans="1:25" ht="12" customHeight="1" x14ac:dyDescent="0.25">
      <c r="A107" s="14" t="s">
        <v>47</v>
      </c>
      <c r="B107" s="204">
        <f>NFM!B$78</f>
        <v>9832.6208195017389</v>
      </c>
      <c r="C107" s="204">
        <f>NFM!C$78</f>
        <v>9737.6027869389181</v>
      </c>
      <c r="D107" s="204">
        <f>NFM!D$78</f>
        <v>9516.7639480135113</v>
      </c>
      <c r="E107" s="204">
        <f>NFM!E$78</f>
        <v>8703.9017526835269</v>
      </c>
      <c r="F107" s="204">
        <f>NFM!F$78</f>
        <v>8396.9922629387784</v>
      </c>
      <c r="G107" s="204">
        <f>NFM!G$78</f>
        <v>8175.168755301841</v>
      </c>
      <c r="H107" s="204">
        <f>NFM!H$78</f>
        <v>7306.5837324269796</v>
      </c>
      <c r="I107" s="204">
        <f>NFM!I$78</f>
        <v>7586.3878965808935</v>
      </c>
      <c r="J107" s="204">
        <f>NFM!J$78</f>
        <v>7192.5111101051771</v>
      </c>
      <c r="K107" s="204">
        <f>NFM!K$78</f>
        <v>6504.5435985058257</v>
      </c>
      <c r="L107" s="204">
        <f>NFM!L$78</f>
        <v>6546.468686732177</v>
      </c>
      <c r="M107" s="204">
        <f>NFM!M$78</f>
        <v>6478.8136327042375</v>
      </c>
      <c r="N107" s="204">
        <f>NFM!N$78</f>
        <v>6250.8903797659696</v>
      </c>
      <c r="O107" s="204">
        <f>NFM!O$78</f>
        <v>6210.1087913094289</v>
      </c>
      <c r="P107" s="204">
        <f>NFM!P$78</f>
        <v>6195.0043397633372</v>
      </c>
      <c r="Q107" s="204">
        <f>NFM!Q$78</f>
        <v>6422.0889185388805</v>
      </c>
      <c r="R107" s="204">
        <f>NFM!R$78</f>
        <v>6690.1874691268267</v>
      </c>
      <c r="S107" s="204">
        <f>NFM!S$78</f>
        <v>6558.0961070388039</v>
      </c>
      <c r="T107" s="204">
        <f>NFM!T$78</f>
        <v>7293.6822041604673</v>
      </c>
      <c r="U107" s="204">
        <f>NFM!U$78</f>
        <v>7276.4847081130811</v>
      </c>
      <c r="V107" s="204">
        <f>NFM!V$78</f>
        <v>6869.9861255892774</v>
      </c>
      <c r="W107" s="204">
        <f>NFM!W$78</f>
        <v>7373.2858629730181</v>
      </c>
      <c r="X107" s="204">
        <f>NFM!X$78</f>
        <v>6628.132667432923</v>
      </c>
      <c r="Y107" s="204">
        <f>NFM!Y$78</f>
        <v>6203.6913302892817</v>
      </c>
    </row>
    <row r="108" spans="1:25" ht="12" customHeight="1" x14ac:dyDescent="0.25">
      <c r="A108" s="13" t="s">
        <v>19</v>
      </c>
      <c r="B108" s="205">
        <f>CHI!B$79</f>
        <v>138539.52378745345</v>
      </c>
      <c r="C108" s="205">
        <f>CHI!C$79</f>
        <v>136581.64777309186</v>
      </c>
      <c r="D108" s="205">
        <f>CHI!D$79</f>
        <v>135821.14605089926</v>
      </c>
      <c r="E108" s="205">
        <f>CHI!E$79</f>
        <v>143941.48533866857</v>
      </c>
      <c r="F108" s="205">
        <f>CHI!F$79</f>
        <v>138018.06429418395</v>
      </c>
      <c r="G108" s="205">
        <f>CHI!G$79</f>
        <v>137714.0440810071</v>
      </c>
      <c r="H108" s="205">
        <f>CHI!H$79</f>
        <v>131353.61183990169</v>
      </c>
      <c r="I108" s="205">
        <f>CHI!I$79</f>
        <v>139179.70130053652</v>
      </c>
      <c r="J108" s="205">
        <f>CHI!J$79</f>
        <v>136065.23567728262</v>
      </c>
      <c r="K108" s="205">
        <f>CHI!K$79</f>
        <v>121267.74804715782</v>
      </c>
      <c r="L108" s="205">
        <f>CHI!L$79</f>
        <v>130497.69702304323</v>
      </c>
      <c r="M108" s="205">
        <f>CHI!M$79</f>
        <v>140084.10393109234</v>
      </c>
      <c r="N108" s="205">
        <f>CHI!N$79</f>
        <v>138595.86560886435</v>
      </c>
      <c r="O108" s="205">
        <f>CHI!O$79</f>
        <v>137504.43016281005</v>
      </c>
      <c r="P108" s="205">
        <f>CHI!P$79</f>
        <v>135594.22171967485</v>
      </c>
      <c r="Q108" s="205">
        <f>CHI!Q$79</f>
        <v>133866.38481752525</v>
      </c>
      <c r="R108" s="205">
        <f>CHI!R$79</f>
        <v>134465.39348101642</v>
      </c>
      <c r="S108" s="205">
        <f>CHI!S$79</f>
        <v>137757.10543270904</v>
      </c>
      <c r="T108" s="205">
        <f>CHI!T$79</f>
        <v>135017.75812123055</v>
      </c>
      <c r="U108" s="205">
        <f>CHI!U$79</f>
        <v>130244.77264336783</v>
      </c>
      <c r="V108" s="205">
        <f>CHI!V$79</f>
        <v>131597.79331875977</v>
      </c>
      <c r="W108" s="205">
        <f>CHI!W$79</f>
        <v>133198.93300526371</v>
      </c>
      <c r="X108" s="205">
        <f>CHI!X$79</f>
        <v>113803.78907565691</v>
      </c>
      <c r="Y108" s="205">
        <f>CHI!Y$79</f>
        <v>109061.91864077894</v>
      </c>
    </row>
    <row r="109" spans="1:25" ht="12" customHeight="1" x14ac:dyDescent="0.25">
      <c r="A109" s="14" t="s">
        <v>59</v>
      </c>
      <c r="B109" s="204">
        <f>CHI!B$80</f>
        <v>105071.62944708357</v>
      </c>
      <c r="C109" s="204">
        <f>CHI!C$80</f>
        <v>103013.82585753867</v>
      </c>
      <c r="D109" s="204">
        <f>CHI!D$80</f>
        <v>103548.11352726095</v>
      </c>
      <c r="E109" s="204">
        <f>CHI!E$80</f>
        <v>110946.73614467091</v>
      </c>
      <c r="F109" s="204">
        <f>CHI!F$80</f>
        <v>109467.25399511264</v>
      </c>
      <c r="G109" s="204">
        <f>CHI!G$80</f>
        <v>110028.89348451843</v>
      </c>
      <c r="H109" s="204">
        <f>CHI!H$80</f>
        <v>106506.44240686142</v>
      </c>
      <c r="I109" s="204">
        <f>CHI!I$80</f>
        <v>112181.13474256657</v>
      </c>
      <c r="J109" s="204">
        <f>CHI!J$80</f>
        <v>110849.15729489064</v>
      </c>
      <c r="K109" s="204">
        <f>CHI!K$80</f>
        <v>97901.78037976638</v>
      </c>
      <c r="L109" s="204">
        <f>CHI!L$80</f>
        <v>106997.30875195534</v>
      </c>
      <c r="M109" s="204">
        <f>CHI!M$80</f>
        <v>113126.76610141923</v>
      </c>
      <c r="N109" s="204">
        <f>CHI!N$80</f>
        <v>111053.28019876356</v>
      </c>
      <c r="O109" s="204">
        <f>CHI!O$80</f>
        <v>111111.05815015717</v>
      </c>
      <c r="P109" s="204">
        <f>CHI!P$80</f>
        <v>109117.18632362082</v>
      </c>
      <c r="Q109" s="204">
        <f>CHI!Q$80</f>
        <v>109074.92516482685</v>
      </c>
      <c r="R109" s="204">
        <f>CHI!R$80</f>
        <v>109659.36182539476</v>
      </c>
      <c r="S109" s="204">
        <f>CHI!S$80</f>
        <v>114398.0530639424</v>
      </c>
      <c r="T109" s="204">
        <f>CHI!T$80</f>
        <v>108983.03080712214</v>
      </c>
      <c r="U109" s="204">
        <f>CHI!U$80</f>
        <v>105517.04281873105</v>
      </c>
      <c r="V109" s="204">
        <f>CHI!V$80</f>
        <v>105213.35018518941</v>
      </c>
      <c r="W109" s="204">
        <f>CHI!W$80</f>
        <v>108693.79018120412</v>
      </c>
      <c r="X109" s="204">
        <f>CHI!X$80</f>
        <v>93027.69756740451</v>
      </c>
      <c r="Y109" s="204">
        <f>CHI!Y$80</f>
        <v>86200.99718291426</v>
      </c>
    </row>
    <row r="110" spans="1:25" ht="12" customHeight="1" x14ac:dyDescent="0.25">
      <c r="A110" s="14" t="s">
        <v>49</v>
      </c>
      <c r="B110" s="204">
        <f>CHI!B$81</f>
        <v>27236.743758880501</v>
      </c>
      <c r="C110" s="204">
        <f>CHI!C$81</f>
        <v>27057.017658052118</v>
      </c>
      <c r="D110" s="204">
        <f>CHI!D$81</f>
        <v>25522.098866218406</v>
      </c>
      <c r="E110" s="204">
        <f>CHI!E$81</f>
        <v>25986.859854080769</v>
      </c>
      <c r="F110" s="204">
        <f>CHI!F$81</f>
        <v>22722.968822484028</v>
      </c>
      <c r="G110" s="204">
        <f>CHI!G$81</f>
        <v>21941.942291309155</v>
      </c>
      <c r="H110" s="204">
        <f>CHI!H$81</f>
        <v>19317.001053204309</v>
      </c>
      <c r="I110" s="204">
        <f>CHI!I$81</f>
        <v>21031.670517741481</v>
      </c>
      <c r="J110" s="204">
        <f>CHI!J$81</f>
        <v>19512.941679494168</v>
      </c>
      <c r="K110" s="204">
        <f>CHI!K$81</f>
        <v>17875.363832061605</v>
      </c>
      <c r="L110" s="204">
        <f>CHI!L$81</f>
        <v>18133.716929179896</v>
      </c>
      <c r="M110" s="204">
        <f>CHI!M$81</f>
        <v>21252.311194749327</v>
      </c>
      <c r="N110" s="204">
        <f>CHI!N$81</f>
        <v>21727.18277840564</v>
      </c>
      <c r="O110" s="204">
        <f>CHI!O$81</f>
        <v>20947.87499006464</v>
      </c>
      <c r="P110" s="204">
        <f>CHI!P$81</f>
        <v>20791.017174834018</v>
      </c>
      <c r="Q110" s="204">
        <f>CHI!Q$81</f>
        <v>19482.393274698632</v>
      </c>
      <c r="R110" s="204">
        <f>CHI!R$81</f>
        <v>19325.506273009345</v>
      </c>
      <c r="S110" s="204">
        <f>CHI!S$81</f>
        <v>18211.788526074142</v>
      </c>
      <c r="T110" s="204">
        <f>CHI!T$81</f>
        <v>20955.262025209253</v>
      </c>
      <c r="U110" s="204">
        <f>CHI!U$81</f>
        <v>19580.533575479316</v>
      </c>
      <c r="V110" s="204">
        <f>CHI!V$81</f>
        <v>21216.147790694173</v>
      </c>
      <c r="W110" s="204">
        <f>CHI!W$81</f>
        <v>18706.921058792977</v>
      </c>
      <c r="X110" s="204">
        <f>CHI!X$81</f>
        <v>15695.053720056179</v>
      </c>
      <c r="Y110" s="204">
        <f>CHI!Y$81</f>
        <v>17781.865399335089</v>
      </c>
    </row>
    <row r="111" spans="1:25" ht="12" customHeight="1" x14ac:dyDescent="0.25">
      <c r="A111" s="14" t="s">
        <v>50</v>
      </c>
      <c r="B111" s="204">
        <f>CHI!B$82</f>
        <v>6231.1505814893644</v>
      </c>
      <c r="C111" s="204">
        <f>CHI!C$82</f>
        <v>6510.8042575010704</v>
      </c>
      <c r="D111" s="204">
        <f>CHI!D$82</f>
        <v>6750.9336574198996</v>
      </c>
      <c r="E111" s="204">
        <f>CHI!E$82</f>
        <v>7007.8893399168956</v>
      </c>
      <c r="F111" s="204">
        <f>CHI!F$82</f>
        <v>5827.8414765872758</v>
      </c>
      <c r="G111" s="204">
        <f>CHI!G$82</f>
        <v>5743.2083051795234</v>
      </c>
      <c r="H111" s="204">
        <f>CHI!H$82</f>
        <v>5530.16837983597</v>
      </c>
      <c r="I111" s="204">
        <f>CHI!I$82</f>
        <v>5966.8960402284429</v>
      </c>
      <c r="J111" s="204">
        <f>CHI!J$82</f>
        <v>5703.1367028978166</v>
      </c>
      <c r="K111" s="204">
        <f>CHI!K$82</f>
        <v>5490.6038353298381</v>
      </c>
      <c r="L111" s="204">
        <f>CHI!L$82</f>
        <v>5366.671341907997</v>
      </c>
      <c r="M111" s="204">
        <f>CHI!M$82</f>
        <v>5705.0266349238027</v>
      </c>
      <c r="N111" s="204">
        <f>CHI!N$82</f>
        <v>5815.4026316951613</v>
      </c>
      <c r="O111" s="204">
        <f>CHI!O$82</f>
        <v>5445.4970225882525</v>
      </c>
      <c r="P111" s="204">
        <f>CHI!P$82</f>
        <v>5686.0182212200234</v>
      </c>
      <c r="Q111" s="204">
        <f>CHI!Q$82</f>
        <v>5309.0663779997567</v>
      </c>
      <c r="R111" s="204">
        <f>CHI!R$82</f>
        <v>5480.5253826123026</v>
      </c>
      <c r="S111" s="204">
        <f>CHI!S$82</f>
        <v>5147.2638426925196</v>
      </c>
      <c r="T111" s="204">
        <f>CHI!T$82</f>
        <v>5079.465288899165</v>
      </c>
      <c r="U111" s="204">
        <f>CHI!U$82</f>
        <v>5147.1962491574723</v>
      </c>
      <c r="V111" s="204">
        <f>CHI!V$82</f>
        <v>5168.2953428761821</v>
      </c>
      <c r="W111" s="204">
        <f>CHI!W$82</f>
        <v>5798.2217652666222</v>
      </c>
      <c r="X111" s="204">
        <f>CHI!X$82</f>
        <v>5081.0377881962149</v>
      </c>
      <c r="Y111" s="204">
        <f>CHI!Y$82</f>
        <v>5079.0560585295834</v>
      </c>
    </row>
    <row r="112" spans="1:25" ht="12" customHeight="1" x14ac:dyDescent="0.25">
      <c r="A112" s="13" t="s">
        <v>20</v>
      </c>
      <c r="B112" s="205">
        <f>NMM!B$59</f>
        <v>241075.60161171702</v>
      </c>
      <c r="C112" s="205">
        <f>NMM!C$59</f>
        <v>237530.95621079431</v>
      </c>
      <c r="D112" s="205">
        <f>NMM!D$59</f>
        <v>233867.05448453943</v>
      </c>
      <c r="E112" s="205">
        <f>NMM!E$59</f>
        <v>239085.6956447447</v>
      </c>
      <c r="F112" s="205">
        <f>NMM!F$59</f>
        <v>246891.28885350001</v>
      </c>
      <c r="G112" s="205">
        <f>NMM!G$59</f>
        <v>246919.70818327169</v>
      </c>
      <c r="H112" s="205">
        <f>NMM!H$59</f>
        <v>247725.37911626187</v>
      </c>
      <c r="I112" s="205">
        <f>NMM!I$59</f>
        <v>257300.51823801553</v>
      </c>
      <c r="J112" s="205">
        <f>NMM!J$59</f>
        <v>246711.45962102097</v>
      </c>
      <c r="K112" s="205">
        <f>NMM!K$59</f>
        <v>199587.15295752735</v>
      </c>
      <c r="L112" s="205">
        <f>NMM!L$59</f>
        <v>203044.6308367092</v>
      </c>
      <c r="M112" s="205">
        <f>NMM!M$59</f>
        <v>206791.81304019428</v>
      </c>
      <c r="N112" s="205">
        <f>NMM!N$59</f>
        <v>192622.01131735643</v>
      </c>
      <c r="O112" s="205">
        <f>NMM!O$59</f>
        <v>184203.38384709429</v>
      </c>
      <c r="P112" s="205">
        <f>NMM!P$59</f>
        <v>187329.77997291303</v>
      </c>
      <c r="Q112" s="205">
        <f>NMM!Q$59</f>
        <v>187748.9504265977</v>
      </c>
      <c r="R112" s="205">
        <f>NMM!R$59</f>
        <v>189519.32189310659</v>
      </c>
      <c r="S112" s="205">
        <f>NMM!S$59</f>
        <v>190716.25545695983</v>
      </c>
      <c r="T112" s="205">
        <f>NMM!T$59</f>
        <v>195702.58871677876</v>
      </c>
      <c r="U112" s="205">
        <f>NMM!U$59</f>
        <v>193678.31562340169</v>
      </c>
      <c r="V112" s="205">
        <f>NMM!V$59</f>
        <v>186516.87103861023</v>
      </c>
      <c r="W112" s="205">
        <f>NMM!W$59</f>
        <v>193135.0607173462</v>
      </c>
      <c r="X112" s="205">
        <f>NMM!X$59</f>
        <v>184682.63537391333</v>
      </c>
      <c r="Y112" s="205">
        <f>NMM!Y$59</f>
        <v>166199.34434778374</v>
      </c>
    </row>
    <row r="113" spans="1:25" ht="12" customHeight="1" x14ac:dyDescent="0.25">
      <c r="A113" s="14" t="s">
        <v>51</v>
      </c>
      <c r="B113" s="204">
        <f>NMM!B$60</f>
        <v>167883.31409313815</v>
      </c>
      <c r="C113" s="204">
        <f>NMM!C$60</f>
        <v>164180.11878292277</v>
      </c>
      <c r="D113" s="204">
        <f>NMM!D$60</f>
        <v>162023.54034990209</v>
      </c>
      <c r="E113" s="204">
        <f>NMM!E$60</f>
        <v>164159.39750081865</v>
      </c>
      <c r="F113" s="204">
        <f>NMM!F$60</f>
        <v>171078.68851313958</v>
      </c>
      <c r="G113" s="204">
        <f>NMM!G$60</f>
        <v>170312.65826741685</v>
      </c>
      <c r="H113" s="204">
        <f>NMM!H$60</f>
        <v>176143.50350927925</v>
      </c>
      <c r="I113" s="204">
        <f>NMM!I$60</f>
        <v>183349.56477130338</v>
      </c>
      <c r="J113" s="204">
        <f>NMM!J$60</f>
        <v>171740.40803966107</v>
      </c>
      <c r="K113" s="204">
        <f>NMM!K$60</f>
        <v>139544.66154049884</v>
      </c>
      <c r="L113" s="204">
        <f>NMM!L$60</f>
        <v>139019.82227624013</v>
      </c>
      <c r="M113" s="204">
        <f>NMM!M$60</f>
        <v>138545.64219951344</v>
      </c>
      <c r="N113" s="204">
        <f>NMM!N$60</f>
        <v>129729.42460307133</v>
      </c>
      <c r="O113" s="204">
        <f>NMM!O$60</f>
        <v>123892.76070637745</v>
      </c>
      <c r="P113" s="204">
        <f>NMM!P$60</f>
        <v>127899.56944737675</v>
      </c>
      <c r="Q113" s="204">
        <f>NMM!Q$60</f>
        <v>126879.68480689885</v>
      </c>
      <c r="R113" s="204">
        <f>NMM!R$60</f>
        <v>127453.24124123499</v>
      </c>
      <c r="S113" s="204">
        <f>NMM!S$60</f>
        <v>130359.90435361023</v>
      </c>
      <c r="T113" s="204">
        <f>NMM!T$60</f>
        <v>133362.80042534799</v>
      </c>
      <c r="U113" s="204">
        <f>NMM!U$60</f>
        <v>132704.44335841559</v>
      </c>
      <c r="V113" s="204">
        <f>NMM!V$60</f>
        <v>127822.44645655328</v>
      </c>
      <c r="W113" s="204">
        <f>NMM!W$60</f>
        <v>131594.87832565399</v>
      </c>
      <c r="X113" s="204">
        <f>NMM!X$60</f>
        <v>125133.05007027289</v>
      </c>
      <c r="Y113" s="204">
        <f>NMM!Y$60</f>
        <v>114329.19482268146</v>
      </c>
    </row>
    <row r="114" spans="1:25" ht="12" customHeight="1" x14ac:dyDescent="0.25">
      <c r="A114" s="14" t="s">
        <v>52</v>
      </c>
      <c r="B114" s="204">
        <f>NMM!B$61</f>
        <v>55345.045799928099</v>
      </c>
      <c r="C114" s="204">
        <f>NMM!C$61</f>
        <v>55678.19804472597</v>
      </c>
      <c r="D114" s="204">
        <f>NMM!D$61</f>
        <v>54505.959607737866</v>
      </c>
      <c r="E114" s="204">
        <f>NMM!E$61</f>
        <v>57459.595136653887</v>
      </c>
      <c r="F114" s="204">
        <f>NMM!F$61</f>
        <v>58286.617865872082</v>
      </c>
      <c r="G114" s="204">
        <f>NMM!G$61</f>
        <v>59231.969114409454</v>
      </c>
      <c r="H114" s="204">
        <f>NMM!H$61</f>
        <v>54121.930902525855</v>
      </c>
      <c r="I114" s="204">
        <f>NMM!I$61</f>
        <v>56091.684816419824</v>
      </c>
      <c r="J114" s="204">
        <f>NMM!J$61</f>
        <v>57536.258900078807</v>
      </c>
      <c r="K114" s="204">
        <f>NMM!K$61</f>
        <v>45051.883551286417</v>
      </c>
      <c r="L114" s="204">
        <f>NMM!L$61</f>
        <v>48404.19141735739</v>
      </c>
      <c r="M114" s="204">
        <f>NMM!M$61</f>
        <v>52392.628067735044</v>
      </c>
      <c r="N114" s="204">
        <f>NMM!N$61</f>
        <v>47465.502461868338</v>
      </c>
      <c r="O114" s="204">
        <f>NMM!O$61</f>
        <v>45457.12800509762</v>
      </c>
      <c r="P114" s="204">
        <f>NMM!P$61</f>
        <v>44333.480002938988</v>
      </c>
      <c r="Q114" s="204">
        <f>NMM!Q$61</f>
        <v>45710.36094336916</v>
      </c>
      <c r="R114" s="204">
        <f>NMM!R$61</f>
        <v>46615.983255584404</v>
      </c>
      <c r="S114" s="204">
        <f>NMM!S$61</f>
        <v>44730.120088446209</v>
      </c>
      <c r="T114" s="204">
        <f>NMM!T$61</f>
        <v>46438.359854374823</v>
      </c>
      <c r="U114" s="204">
        <f>NMM!U$61</f>
        <v>45343.940753037532</v>
      </c>
      <c r="V114" s="204">
        <f>NMM!V$61</f>
        <v>43509.349612655264</v>
      </c>
      <c r="W114" s="204">
        <f>NMM!W$61</f>
        <v>45849.224639190805</v>
      </c>
      <c r="X114" s="204">
        <f>NMM!X$61</f>
        <v>44457.025470423469</v>
      </c>
      <c r="Y114" s="204">
        <f>NMM!Y$61</f>
        <v>38146.231322786247</v>
      </c>
    </row>
    <row r="115" spans="1:25" ht="12" customHeight="1" x14ac:dyDescent="0.25">
      <c r="A115" s="14" t="s">
        <v>60</v>
      </c>
      <c r="B115" s="204">
        <f>NMM!B$62</f>
        <v>17847.241718650759</v>
      </c>
      <c r="C115" s="204">
        <f>NMM!C$62</f>
        <v>17672.639383145572</v>
      </c>
      <c r="D115" s="204">
        <f>NMM!D$62</f>
        <v>17337.554526899472</v>
      </c>
      <c r="E115" s="204">
        <f>NMM!E$62</f>
        <v>17466.703007272157</v>
      </c>
      <c r="F115" s="204">
        <f>NMM!F$62</f>
        <v>17525.982474488359</v>
      </c>
      <c r="G115" s="204">
        <f>NMM!G$62</f>
        <v>17375.080801445394</v>
      </c>
      <c r="H115" s="204">
        <f>NMM!H$62</f>
        <v>17459.944704456746</v>
      </c>
      <c r="I115" s="204">
        <f>NMM!I$62</f>
        <v>17859.268650292332</v>
      </c>
      <c r="J115" s="204">
        <f>NMM!J$62</f>
        <v>17434.792681281113</v>
      </c>
      <c r="K115" s="204">
        <f>NMM!K$62</f>
        <v>14990.6078657421</v>
      </c>
      <c r="L115" s="204">
        <f>NMM!L$62</f>
        <v>15620.617143111695</v>
      </c>
      <c r="M115" s="204">
        <f>NMM!M$62</f>
        <v>15853.542772945775</v>
      </c>
      <c r="N115" s="204">
        <f>NMM!N$62</f>
        <v>15427.084252416764</v>
      </c>
      <c r="O115" s="204">
        <f>NMM!O$62</f>
        <v>14853.49513561921</v>
      </c>
      <c r="P115" s="204">
        <f>NMM!P$62</f>
        <v>15096.730522597307</v>
      </c>
      <c r="Q115" s="204">
        <f>NMM!Q$62</f>
        <v>15158.904676329686</v>
      </c>
      <c r="R115" s="204">
        <f>NMM!R$62</f>
        <v>15450.097396287192</v>
      </c>
      <c r="S115" s="204">
        <f>NMM!S$62</f>
        <v>15626.231014903402</v>
      </c>
      <c r="T115" s="204">
        <f>NMM!T$62</f>
        <v>15901.428437055944</v>
      </c>
      <c r="U115" s="204">
        <f>NMM!U$62</f>
        <v>15629.931511948558</v>
      </c>
      <c r="V115" s="204">
        <f>NMM!V$62</f>
        <v>15185.07496940171</v>
      </c>
      <c r="W115" s="204">
        <f>NMM!W$62</f>
        <v>15690.957752501421</v>
      </c>
      <c r="X115" s="204">
        <f>NMM!X$62</f>
        <v>15092.559833216985</v>
      </c>
      <c r="Y115" s="204">
        <f>NMM!Y$62</f>
        <v>13723.918202316041</v>
      </c>
    </row>
    <row r="116" spans="1:25" ht="12" customHeight="1" x14ac:dyDescent="0.25">
      <c r="A116" s="13" t="s">
        <v>21</v>
      </c>
      <c r="B116" s="205">
        <f>PPA!B$57</f>
        <v>33691.747801255347</v>
      </c>
      <c r="C116" s="205">
        <f>PPA!C$57</f>
        <v>31840.552648435201</v>
      </c>
      <c r="D116" s="205">
        <f>PPA!D$57</f>
        <v>32090.891844960035</v>
      </c>
      <c r="E116" s="205">
        <f>PPA!E$57</f>
        <v>33463.150651919241</v>
      </c>
      <c r="F116" s="205">
        <f>PPA!F$57</f>
        <v>29615.302727425202</v>
      </c>
      <c r="G116" s="205">
        <f>PPA!G$57</f>
        <v>29854.991500118791</v>
      </c>
      <c r="H116" s="205">
        <f>PPA!H$57</f>
        <v>29022.246372267204</v>
      </c>
      <c r="I116" s="205">
        <f>PPA!I$57</f>
        <v>28379.029894669689</v>
      </c>
      <c r="J116" s="205">
        <f>PPA!J$57</f>
        <v>26512.884964682751</v>
      </c>
      <c r="K116" s="205">
        <f>PPA!K$57</f>
        <v>24535.072197413778</v>
      </c>
      <c r="L116" s="205">
        <f>PPA!L$57</f>
        <v>25088.671796292358</v>
      </c>
      <c r="M116" s="205">
        <f>PPA!M$57</f>
        <v>23026.14847803325</v>
      </c>
      <c r="N116" s="205">
        <f>PPA!N$57</f>
        <v>22692.021125416759</v>
      </c>
      <c r="O116" s="205">
        <f>PPA!O$57</f>
        <v>23005.587820402121</v>
      </c>
      <c r="P116" s="205">
        <f>PPA!P$57</f>
        <v>22382.141702407065</v>
      </c>
      <c r="Q116" s="205">
        <f>PPA!Q$57</f>
        <v>21811.120845810867</v>
      </c>
      <c r="R116" s="205">
        <f>PPA!R$57</f>
        <v>21760.871107973111</v>
      </c>
      <c r="S116" s="205">
        <f>PPA!S$57</f>
        <v>21844.37496148573</v>
      </c>
      <c r="T116" s="205">
        <f>PPA!T$57</f>
        <v>21334.417623843936</v>
      </c>
      <c r="U116" s="205">
        <f>PPA!U$57</f>
        <v>21122.285185095407</v>
      </c>
      <c r="V116" s="205">
        <f>PPA!V$57</f>
        <v>20141.724251005518</v>
      </c>
      <c r="W116" s="205">
        <f>PPA!W$57</f>
        <v>23587.807072757878</v>
      </c>
      <c r="X116" s="205">
        <f>PPA!X$57</f>
        <v>21292.007233382552</v>
      </c>
      <c r="Y116" s="205">
        <f>PPA!Y$57</f>
        <v>18787.507959596798</v>
      </c>
    </row>
    <row r="117" spans="1:25" ht="12" customHeight="1" x14ac:dyDescent="0.25">
      <c r="A117" s="14" t="s">
        <v>54</v>
      </c>
      <c r="B117" s="204">
        <f>PPA!B$58</f>
        <v>7734.8599155911652</v>
      </c>
      <c r="C117" s="204">
        <f>PPA!C$58</f>
        <v>6902.8416563447936</v>
      </c>
      <c r="D117" s="204">
        <f>PPA!D$58</f>
        <v>6780.5267888021936</v>
      </c>
      <c r="E117" s="204">
        <f>PPA!E$58</f>
        <v>7418.1423566568737</v>
      </c>
      <c r="F117" s="204">
        <f>PPA!F$58</f>
        <v>6414.9097601588528</v>
      </c>
      <c r="G117" s="204">
        <f>PPA!G$58</f>
        <v>6499.3155380585058</v>
      </c>
      <c r="H117" s="204">
        <f>PPA!H$58</f>
        <v>6347.8849005220954</v>
      </c>
      <c r="I117" s="204">
        <f>PPA!I$58</f>
        <v>6087.9295180349291</v>
      </c>
      <c r="J117" s="204">
        <f>PPA!J$58</f>
        <v>5689.8086268717934</v>
      </c>
      <c r="K117" s="204">
        <f>PPA!K$58</f>
        <v>5000.1744541013186</v>
      </c>
      <c r="L117" s="204">
        <f>PPA!L$58</f>
        <v>5089.4689031021417</v>
      </c>
      <c r="M117" s="204">
        <f>PPA!M$58</f>
        <v>4859.8973890545158</v>
      </c>
      <c r="N117" s="204">
        <f>PPA!N$58</f>
        <v>4787.9628816031118</v>
      </c>
      <c r="O117" s="204">
        <f>PPA!O$58</f>
        <v>4754.3064876694698</v>
      </c>
      <c r="P117" s="204">
        <f>PPA!P$58</f>
        <v>4543.6517548111697</v>
      </c>
      <c r="Q117" s="204">
        <f>PPA!Q$58</f>
        <v>4316.3453969442253</v>
      </c>
      <c r="R117" s="204">
        <f>PPA!R$58</f>
        <v>4398.9938432773488</v>
      </c>
      <c r="S117" s="204">
        <f>PPA!S$58</f>
        <v>4527.4880450147366</v>
      </c>
      <c r="T117" s="204">
        <f>PPA!T$58</f>
        <v>4512.9486177777708</v>
      </c>
      <c r="U117" s="204">
        <f>PPA!U$58</f>
        <v>4545.0380268916379</v>
      </c>
      <c r="V117" s="204">
        <f>PPA!V$58</f>
        <v>4378.9817866982876</v>
      </c>
      <c r="W117" s="204">
        <f>PPA!W$58</f>
        <v>4491.9665100180446</v>
      </c>
      <c r="X117" s="204">
        <f>PPA!X$58</f>
        <v>3839.037876756418</v>
      </c>
      <c r="Y117" s="204">
        <f>PPA!Y$58</f>
        <v>3417.3092429228668</v>
      </c>
    </row>
    <row r="118" spans="1:25" ht="12" customHeight="1" x14ac:dyDescent="0.25">
      <c r="A118" s="14" t="s">
        <v>61</v>
      </c>
      <c r="B118" s="204">
        <f>PPA!B$59</f>
        <v>25225.007256815861</v>
      </c>
      <c r="C118" s="204">
        <f>PPA!C$59</f>
        <v>24376.29043041377</v>
      </c>
      <c r="D118" s="204">
        <f>PPA!D$59</f>
        <v>24680.376469928338</v>
      </c>
      <c r="E118" s="204">
        <f>PPA!E$59</f>
        <v>25285.239365642621</v>
      </c>
      <c r="F118" s="204">
        <f>PPA!F$59</f>
        <v>22642.805133504349</v>
      </c>
      <c r="G118" s="204">
        <f>PPA!G$59</f>
        <v>22785.582307746768</v>
      </c>
      <c r="H118" s="204">
        <f>PPA!H$59</f>
        <v>22146.867919797911</v>
      </c>
      <c r="I118" s="204">
        <f>PPA!I$59</f>
        <v>21720.765909515059</v>
      </c>
      <c r="J118" s="204">
        <f>PPA!J$59</f>
        <v>20343.665401679991</v>
      </c>
      <c r="K118" s="204">
        <f>PPA!K$59</f>
        <v>19050.510463115828</v>
      </c>
      <c r="L118" s="204">
        <f>PPA!L$59</f>
        <v>19483.343107787779</v>
      </c>
      <c r="M118" s="204">
        <f>PPA!M$59</f>
        <v>17713.965410242599</v>
      </c>
      <c r="N118" s="204">
        <f>PPA!N$59</f>
        <v>17406.903644786271</v>
      </c>
      <c r="O118" s="204">
        <f>PPA!O$59</f>
        <v>17776.586586993741</v>
      </c>
      <c r="P118" s="204">
        <f>PPA!P$59</f>
        <v>17361.13289300321</v>
      </c>
      <c r="Q118" s="204">
        <f>PPA!Q$59</f>
        <v>17024.009038945471</v>
      </c>
      <c r="R118" s="204">
        <f>PPA!R$59</f>
        <v>16864.32845817809</v>
      </c>
      <c r="S118" s="204">
        <f>PPA!S$59</f>
        <v>16792.673505877581</v>
      </c>
      <c r="T118" s="204">
        <f>PPA!T$59</f>
        <v>16344.03147410798</v>
      </c>
      <c r="U118" s="204">
        <f>PPA!U$59</f>
        <v>16123.47898889932</v>
      </c>
      <c r="V118" s="204">
        <f>PPA!V$59</f>
        <v>15324.712638340679</v>
      </c>
      <c r="W118" s="204">
        <f>PPA!W$59</f>
        <v>18535.913136385261</v>
      </c>
      <c r="X118" s="204">
        <f>PPA!X$59</f>
        <v>16992.724149162459</v>
      </c>
      <c r="Y118" s="204">
        <f>PPA!Y$59</f>
        <v>14936.713106941521</v>
      </c>
    </row>
    <row r="119" spans="1:25" ht="12" customHeight="1" x14ac:dyDescent="0.25">
      <c r="A119" s="14" t="s">
        <v>62</v>
      </c>
      <c r="B119" s="204">
        <f>PPA!B$60</f>
        <v>731.88062884832061</v>
      </c>
      <c r="C119" s="204">
        <f>PPA!C$60</f>
        <v>561.42056167663679</v>
      </c>
      <c r="D119" s="204">
        <f>PPA!D$60</f>
        <v>629.98858622950252</v>
      </c>
      <c r="E119" s="204">
        <f>PPA!E$60</f>
        <v>759.76892961974625</v>
      </c>
      <c r="F119" s="204">
        <f>PPA!F$60</f>
        <v>557.58783376200086</v>
      </c>
      <c r="G119" s="204">
        <f>PPA!G$60</f>
        <v>570.09365431351671</v>
      </c>
      <c r="H119" s="204">
        <f>PPA!H$60</f>
        <v>527.49355194719919</v>
      </c>
      <c r="I119" s="204">
        <f>PPA!I$60</f>
        <v>570.33446711970078</v>
      </c>
      <c r="J119" s="204">
        <f>PPA!J$60</f>
        <v>479.41093613096808</v>
      </c>
      <c r="K119" s="204">
        <f>PPA!K$60</f>
        <v>484.38728019663267</v>
      </c>
      <c r="L119" s="204">
        <f>PPA!L$60</f>
        <v>515.85978540243559</v>
      </c>
      <c r="M119" s="204">
        <f>PPA!M$60</f>
        <v>452.28567873613582</v>
      </c>
      <c r="N119" s="204">
        <f>PPA!N$60</f>
        <v>497.15459902737649</v>
      </c>
      <c r="O119" s="204">
        <f>PPA!O$60</f>
        <v>474.69474573891222</v>
      </c>
      <c r="P119" s="204">
        <f>PPA!P$60</f>
        <v>477.35705459268331</v>
      </c>
      <c r="Q119" s="204">
        <f>PPA!Q$60</f>
        <v>470.76640992116751</v>
      </c>
      <c r="R119" s="204">
        <f>PPA!R$60</f>
        <v>497.54880651767348</v>
      </c>
      <c r="S119" s="204">
        <f>PPA!S$60</f>
        <v>524.21341059341353</v>
      </c>
      <c r="T119" s="204">
        <f>PPA!T$60</f>
        <v>477.43753195818539</v>
      </c>
      <c r="U119" s="204">
        <f>PPA!U$60</f>
        <v>453.76816930444681</v>
      </c>
      <c r="V119" s="204">
        <f>PPA!V$60</f>
        <v>438.02982596654891</v>
      </c>
      <c r="W119" s="204">
        <f>PPA!W$60</f>
        <v>559.92742635457068</v>
      </c>
      <c r="X119" s="204">
        <f>PPA!X$60</f>
        <v>460.24520746367631</v>
      </c>
      <c r="Y119" s="204">
        <f>PPA!Y$60</f>
        <v>433.48560973241308</v>
      </c>
    </row>
    <row r="120" spans="1:25" ht="12" customHeight="1" x14ac:dyDescent="0.25">
      <c r="A120" s="15" t="s">
        <v>63</v>
      </c>
      <c r="B120" s="206">
        <f>FBT!B$33</f>
        <v>51162.231366641798</v>
      </c>
      <c r="C120" s="206">
        <f>FBT!C$33</f>
        <v>51832.560031549903</v>
      </c>
      <c r="D120" s="206">
        <f>FBT!D$33</f>
        <v>53404.108353803087</v>
      </c>
      <c r="E120" s="206">
        <f>FBT!E$33</f>
        <v>52860.788635121127</v>
      </c>
      <c r="F120" s="206">
        <f>FBT!F$33</f>
        <v>51109.924757703353</v>
      </c>
      <c r="G120" s="206">
        <f>FBT!G$33</f>
        <v>47383.83166679705</v>
      </c>
      <c r="H120" s="206">
        <f>FBT!H$33</f>
        <v>44073.19190763135</v>
      </c>
      <c r="I120" s="206">
        <f>FBT!I$33</f>
        <v>43827.316529617827</v>
      </c>
      <c r="J120" s="206">
        <f>FBT!J$33</f>
        <v>41962.144943100822</v>
      </c>
      <c r="K120" s="206">
        <f>FBT!K$33</f>
        <v>39291.863316073781</v>
      </c>
      <c r="L120" s="206">
        <f>FBT!L$33</f>
        <v>40553.508466105828</v>
      </c>
      <c r="M120" s="206">
        <f>FBT!M$33</f>
        <v>39831.51090104082</v>
      </c>
      <c r="N120" s="206">
        <f>FBT!N$33</f>
        <v>39930.99566443183</v>
      </c>
      <c r="O120" s="206">
        <f>FBT!O$33</f>
        <v>38865.117044443483</v>
      </c>
      <c r="P120" s="206">
        <f>FBT!P$33</f>
        <v>38484.713316573943</v>
      </c>
      <c r="Q120" s="206">
        <f>FBT!Q$33</f>
        <v>38839.137650539677</v>
      </c>
      <c r="R120" s="206">
        <f>FBT!R$33</f>
        <v>39771.689745373791</v>
      </c>
      <c r="S120" s="206">
        <f>FBT!S$33</f>
        <v>39984.575218580401</v>
      </c>
      <c r="T120" s="206">
        <f>FBT!T$33</f>
        <v>40270.229184859447</v>
      </c>
      <c r="U120" s="206">
        <f>FBT!U$33</f>
        <v>38624.556318447118</v>
      </c>
      <c r="V120" s="206">
        <f>FBT!V$33</f>
        <v>37471.463587749771</v>
      </c>
      <c r="W120" s="206">
        <f>FBT!W$33</f>
        <v>39700.742073355723</v>
      </c>
      <c r="X120" s="206">
        <f>FBT!X$33</f>
        <v>38175.443943646023</v>
      </c>
      <c r="Y120" s="206">
        <f>FBT!Y$33</f>
        <v>36500.417746618121</v>
      </c>
    </row>
    <row r="121" spans="1:25" ht="12" customHeight="1" x14ac:dyDescent="0.25">
      <c r="A121" s="12" t="s">
        <v>64</v>
      </c>
      <c r="B121" s="204">
        <f>TRE!B$33</f>
        <v>9374.7501908479644</v>
      </c>
      <c r="C121" s="204">
        <f>TRE!C$33</f>
        <v>9737.1801493502135</v>
      </c>
      <c r="D121" s="204">
        <f>TRE!D$33</f>
        <v>8908.8667732400954</v>
      </c>
      <c r="E121" s="204">
        <f>TRE!E$33</f>
        <v>9426.4530341419795</v>
      </c>
      <c r="F121" s="204">
        <f>TRE!F$33</f>
        <v>9013.5853926341715</v>
      </c>
      <c r="G121" s="204">
        <f>TRE!G$33</f>
        <v>8017.2100924922997</v>
      </c>
      <c r="H121" s="204">
        <f>TRE!H$33</f>
        <v>7781.7552735630106</v>
      </c>
      <c r="I121" s="204">
        <f>TRE!I$33</f>
        <v>7798.6682699657304</v>
      </c>
      <c r="J121" s="204">
        <f>TRE!J$33</f>
        <v>6871.7675775188982</v>
      </c>
      <c r="K121" s="204">
        <f>TRE!K$33</f>
        <v>5962.4989550182754</v>
      </c>
      <c r="L121" s="204">
        <f>TRE!L$33</f>
        <v>6522.8097242453196</v>
      </c>
      <c r="M121" s="204">
        <f>TRE!M$33</f>
        <v>6141.6642734121988</v>
      </c>
      <c r="N121" s="204">
        <f>TRE!N$33</f>
        <v>5958.2425900962453</v>
      </c>
      <c r="O121" s="204">
        <f>TRE!O$33</f>
        <v>6138.3658972372468</v>
      </c>
      <c r="P121" s="204">
        <f>TRE!P$33</f>
        <v>5269.0612329770411</v>
      </c>
      <c r="Q121" s="204">
        <f>TRE!Q$33</f>
        <v>5358.4290136791215</v>
      </c>
      <c r="R121" s="204">
        <f>TRE!R$33</f>
        <v>6430.0981004154837</v>
      </c>
      <c r="S121" s="204">
        <f>TRE!S$33</f>
        <v>6629.2829904845239</v>
      </c>
      <c r="T121" s="204">
        <f>TRE!T$33</f>
        <v>6617.6573301542594</v>
      </c>
      <c r="U121" s="204">
        <f>TRE!U$33</f>
        <v>6650.2465028127908</v>
      </c>
      <c r="V121" s="204">
        <f>TRE!V$33</f>
        <v>5943.8789204404166</v>
      </c>
      <c r="W121" s="204">
        <f>TRE!W$33</f>
        <v>6395.7121674626023</v>
      </c>
      <c r="X121" s="204">
        <f>TRE!X$33</f>
        <v>5649.2748036058401</v>
      </c>
      <c r="Y121" s="204">
        <f>TRE!Y$33</f>
        <v>5680.1564486766874</v>
      </c>
    </row>
    <row r="122" spans="1:25" ht="12" customHeight="1" x14ac:dyDescent="0.25">
      <c r="A122" s="12" t="s">
        <v>65</v>
      </c>
      <c r="B122" s="204">
        <f>MAE!B$33</f>
        <v>25560.685342614939</v>
      </c>
      <c r="C122" s="204">
        <f>MAE!C$33</f>
        <v>26265.96690460249</v>
      </c>
      <c r="D122" s="204">
        <f>MAE!D$33</f>
        <v>25599.06882984802</v>
      </c>
      <c r="E122" s="204">
        <f>MAE!E$33</f>
        <v>25277.559670882791</v>
      </c>
      <c r="F122" s="204">
        <f>MAE!F$33</f>
        <v>25173.978039606111</v>
      </c>
      <c r="G122" s="204">
        <f>MAE!G$33</f>
        <v>24712.274443223061</v>
      </c>
      <c r="H122" s="204">
        <f>MAE!H$33</f>
        <v>24547.67502305876</v>
      </c>
      <c r="I122" s="204">
        <f>MAE!I$33</f>
        <v>23904.07941095678</v>
      </c>
      <c r="J122" s="204">
        <f>MAE!J$33</f>
        <v>22938.191651278561</v>
      </c>
      <c r="K122" s="204">
        <f>MAE!K$33</f>
        <v>20298.910990844939</v>
      </c>
      <c r="L122" s="204">
        <f>MAE!L$33</f>
        <v>20911.37291808935</v>
      </c>
      <c r="M122" s="204">
        <f>MAE!M$33</f>
        <v>19585.292590654601</v>
      </c>
      <c r="N122" s="204">
        <f>MAE!N$33</f>
        <v>18519.580510822041</v>
      </c>
      <c r="O122" s="204">
        <f>MAE!O$33</f>
        <v>18924.10507197984</v>
      </c>
      <c r="P122" s="204">
        <f>MAE!P$33</f>
        <v>16980.011965559239</v>
      </c>
      <c r="Q122" s="204">
        <f>MAE!Q$33</f>
        <v>17160.412105116451</v>
      </c>
      <c r="R122" s="204">
        <f>MAE!R$33</f>
        <v>17328.322518717949</v>
      </c>
      <c r="S122" s="204">
        <f>MAE!S$33</f>
        <v>17524.673000886221</v>
      </c>
      <c r="T122" s="204">
        <f>MAE!T$33</f>
        <v>16885.144289197378</v>
      </c>
      <c r="U122" s="204">
        <f>MAE!U$33</f>
        <v>16434.46235550916</v>
      </c>
      <c r="V122" s="204">
        <f>MAE!V$33</f>
        <v>15250.68244914499</v>
      </c>
      <c r="W122" s="204">
        <f>MAE!W$33</f>
        <v>17348.422421945081</v>
      </c>
      <c r="X122" s="204">
        <f>MAE!X$33</f>
        <v>15524.452372104241</v>
      </c>
      <c r="Y122" s="204">
        <f>MAE!Y$33</f>
        <v>15342.264986968101</v>
      </c>
    </row>
    <row r="123" spans="1:25" ht="12" customHeight="1" x14ac:dyDescent="0.25">
      <c r="A123" s="12" t="s">
        <v>66</v>
      </c>
      <c r="B123" s="204">
        <f>TEL!B$33</f>
        <v>16519.667891569439</v>
      </c>
      <c r="C123" s="204">
        <f>TEL!C$33</f>
        <v>15995.167360993881</v>
      </c>
      <c r="D123" s="204">
        <f>TEL!D$33</f>
        <v>15871.6958656521</v>
      </c>
      <c r="E123" s="204">
        <f>TEL!E$33</f>
        <v>15900.77796046418</v>
      </c>
      <c r="F123" s="204">
        <f>TEL!F$33</f>
        <v>14448.036189774821</v>
      </c>
      <c r="G123" s="204">
        <f>TEL!G$33</f>
        <v>10820.0972395024</v>
      </c>
      <c r="H123" s="204">
        <f>TEL!H$33</f>
        <v>9813.9823127793243</v>
      </c>
      <c r="I123" s="204">
        <f>TEL!I$33</f>
        <v>8613.4804866130962</v>
      </c>
      <c r="J123" s="204">
        <f>TEL!J$33</f>
        <v>7413.3709146469209</v>
      </c>
      <c r="K123" s="204">
        <f>TEL!K$33</f>
        <v>6393.7975180665126</v>
      </c>
      <c r="L123" s="204">
        <f>TEL!L$33</f>
        <v>5881.1557172931107</v>
      </c>
      <c r="M123" s="204">
        <f>TEL!M$33</f>
        <v>5437.684847798535</v>
      </c>
      <c r="N123" s="204">
        <f>TEL!N$33</f>
        <v>5248.4844329618263</v>
      </c>
      <c r="O123" s="204">
        <f>TEL!O$33</f>
        <v>5094.8387104838957</v>
      </c>
      <c r="P123" s="204">
        <f>TEL!P$33</f>
        <v>4815.0993286105013</v>
      </c>
      <c r="Q123" s="204">
        <f>TEL!Q$33</f>
        <v>4721.3813552783631</v>
      </c>
      <c r="R123" s="204">
        <f>TEL!R$33</f>
        <v>4846.8204551612689</v>
      </c>
      <c r="S123" s="204">
        <f>TEL!S$33</f>
        <v>4891.4352162015402</v>
      </c>
      <c r="T123" s="204">
        <f>TEL!T$33</f>
        <v>4730.353609366457</v>
      </c>
      <c r="U123" s="204">
        <f>TEL!U$33</f>
        <v>4550.3598635632497</v>
      </c>
      <c r="V123" s="204">
        <f>TEL!V$33</f>
        <v>4097.157709473403</v>
      </c>
      <c r="W123" s="204">
        <f>TEL!W$33</f>
        <v>4599.388520063867</v>
      </c>
      <c r="X123" s="204">
        <f>TEL!X$33</f>
        <v>3980.83694776536</v>
      </c>
      <c r="Y123" s="204">
        <f>TEL!Y$33</f>
        <v>3718.4902295058678</v>
      </c>
    </row>
    <row r="124" spans="1:25" ht="12" customHeight="1" x14ac:dyDescent="0.25">
      <c r="A124" s="12" t="s">
        <v>67</v>
      </c>
      <c r="B124" s="204">
        <f>WWP!B$33</f>
        <v>3884.3688382013452</v>
      </c>
      <c r="C124" s="204">
        <f>WWP!C$33</f>
        <v>3808.366238919351</v>
      </c>
      <c r="D124" s="204">
        <f>WWP!D$33</f>
        <v>3497.398810920216</v>
      </c>
      <c r="E124" s="204">
        <f>WWP!E$33</f>
        <v>3680.7825401074369</v>
      </c>
      <c r="F124" s="204">
        <f>WWP!F$33</f>
        <v>4281.7270416253978</v>
      </c>
      <c r="G124" s="204">
        <f>WWP!G$33</f>
        <v>4055.727757715978</v>
      </c>
      <c r="H124" s="204">
        <f>WWP!H$33</f>
        <v>4020.7128623748608</v>
      </c>
      <c r="I124" s="204">
        <f>WWP!I$33</f>
        <v>3491.6541863991092</v>
      </c>
      <c r="J124" s="204">
        <f>WWP!J$33</f>
        <v>3311.7037806797821</v>
      </c>
      <c r="K124" s="204">
        <f>WWP!K$33</f>
        <v>2802.3380204810769</v>
      </c>
      <c r="L124" s="204">
        <f>WWP!L$33</f>
        <v>2907.1287181815601</v>
      </c>
      <c r="M124" s="204">
        <f>WWP!M$33</f>
        <v>2953.041785177671</v>
      </c>
      <c r="N124" s="204">
        <f>WWP!N$33</f>
        <v>2380.809016830096</v>
      </c>
      <c r="O124" s="204">
        <f>WWP!O$33</f>
        <v>2234.873004304151</v>
      </c>
      <c r="P124" s="204">
        <f>WWP!P$33</f>
        <v>2017.87937703904</v>
      </c>
      <c r="Q124" s="204">
        <f>WWP!Q$33</f>
        <v>2032.822618763551</v>
      </c>
      <c r="R124" s="204">
        <f>WWP!R$33</f>
        <v>2163.555513796688</v>
      </c>
      <c r="S124" s="204">
        <f>WWP!S$33</f>
        <v>2200.3614082720001</v>
      </c>
      <c r="T124" s="204">
        <f>WWP!T$33</f>
        <v>2355.210806019832</v>
      </c>
      <c r="U124" s="204">
        <f>WWP!U$33</f>
        <v>2163.4113578050851</v>
      </c>
      <c r="V124" s="204">
        <f>WWP!V$33</f>
        <v>1960.6847549848551</v>
      </c>
      <c r="W124" s="204">
        <f>WWP!W$33</f>
        <v>2311.0175343268952</v>
      </c>
      <c r="X124" s="204">
        <f>WWP!X$33</f>
        <v>2056.1667301916609</v>
      </c>
      <c r="Y124" s="204">
        <f>WWP!Y$33</f>
        <v>1966.834242375161</v>
      </c>
    </row>
    <row r="125" spans="1:25" ht="12" customHeight="1" x14ac:dyDescent="0.25">
      <c r="A125" s="12" t="s">
        <v>68</v>
      </c>
      <c r="B125" s="204">
        <f>OIS!B$33</f>
        <v>48802.00318653899</v>
      </c>
      <c r="C125" s="204">
        <f>OIS!C$33</f>
        <v>47620.323462131237</v>
      </c>
      <c r="D125" s="204">
        <f>OIS!D$33</f>
        <v>43746.912917010297</v>
      </c>
      <c r="E125" s="204">
        <f>OIS!E$33</f>
        <v>38640.433890329383</v>
      </c>
      <c r="F125" s="204">
        <f>OIS!F$33</f>
        <v>36025.297345001512</v>
      </c>
      <c r="G125" s="204">
        <f>OIS!G$33</f>
        <v>45679.404411487019</v>
      </c>
      <c r="H125" s="204">
        <f>OIS!H$33</f>
        <v>42492.691246494644</v>
      </c>
      <c r="I125" s="204">
        <f>OIS!I$33</f>
        <v>44618.988617082949</v>
      </c>
      <c r="J125" s="204">
        <f>OIS!J$33</f>
        <v>44186.421011400991</v>
      </c>
      <c r="K125" s="204">
        <f>OIS!K$33</f>
        <v>35173.58431738097</v>
      </c>
      <c r="L125" s="204">
        <f>OIS!L$33</f>
        <v>39437.885918454813</v>
      </c>
      <c r="M125" s="204">
        <f>OIS!M$33</f>
        <v>31058.142719965519</v>
      </c>
      <c r="N125" s="204">
        <f>OIS!N$33</f>
        <v>31703.37092719927</v>
      </c>
      <c r="O125" s="204">
        <f>OIS!O$33</f>
        <v>31013.905881269769</v>
      </c>
      <c r="P125" s="204">
        <f>OIS!P$33</f>
        <v>30707.26881017203</v>
      </c>
      <c r="Q125" s="204">
        <f>OIS!Q$33</f>
        <v>28444.76350699638</v>
      </c>
      <c r="R125" s="204">
        <f>OIS!R$33</f>
        <v>28835.415064218039</v>
      </c>
      <c r="S125" s="204">
        <f>OIS!S$33</f>
        <v>29416.86601636753</v>
      </c>
      <c r="T125" s="204">
        <f>OIS!T$33</f>
        <v>32373.481259573058</v>
      </c>
      <c r="U125" s="204">
        <f>OIS!U$33</f>
        <v>34379.581005018939</v>
      </c>
      <c r="V125" s="204">
        <f>OIS!V$33</f>
        <v>33053.351085190086</v>
      </c>
      <c r="W125" s="204">
        <f>OIS!W$33</f>
        <v>36154.996142420619</v>
      </c>
      <c r="X125" s="204">
        <f>OIS!X$33</f>
        <v>35293.35557323214</v>
      </c>
      <c r="Y125" s="204">
        <f>OIS!Y$33</f>
        <v>33985.607006442347</v>
      </c>
    </row>
    <row r="126" spans="1:25" ht="12" customHeight="1" x14ac:dyDescent="0.25">
      <c r="A126" s="28" t="s">
        <v>85</v>
      </c>
      <c r="B126" s="214">
        <f>Ind_Summary_emi!B43</f>
        <v>7698.5723900000003</v>
      </c>
      <c r="C126" s="214">
        <f>Ind_Summary_emi!C43</f>
        <v>7484.3405899999998</v>
      </c>
      <c r="D126" s="214">
        <f>Ind_Summary_emi!D43</f>
        <v>7109.58241</v>
      </c>
      <c r="E126" s="214">
        <f>Ind_Summary_emi!E43</f>
        <v>6963.0616600000003</v>
      </c>
      <c r="F126" s="214">
        <f>Ind_Summary_emi!F43</f>
        <v>7572.88886</v>
      </c>
      <c r="G126" s="214">
        <f>Ind_Summary_emi!G43</f>
        <v>7980.8627399999996</v>
      </c>
      <c r="H126" s="214">
        <f>Ind_Summary_emi!H43</f>
        <v>7873.3538500000004</v>
      </c>
      <c r="I126" s="214">
        <f>Ind_Summary_emi!I43</f>
        <v>8067.0878700000003</v>
      </c>
      <c r="J126" s="214">
        <f>Ind_Summary_emi!J43</f>
        <v>7928.6131999999998</v>
      </c>
      <c r="K126" s="214">
        <f>Ind_Summary_emi!K43</f>
        <v>6713.4432299999999</v>
      </c>
      <c r="L126" s="214">
        <f>Ind_Summary_emi!L43</f>
        <v>7371.5209000000004</v>
      </c>
      <c r="M126" s="214">
        <f>Ind_Summary_emi!M43</f>
        <v>7167.0197599999992</v>
      </c>
      <c r="N126" s="214">
        <f>Ind_Summary_emi!N43</f>
        <v>7090.0896199999997</v>
      </c>
      <c r="O126" s="214">
        <f>Ind_Summary_emi!O43</f>
        <v>7036.9104299999999</v>
      </c>
      <c r="P126" s="214">
        <f>Ind_Summary_emi!P43</f>
        <v>7042.3697299999994</v>
      </c>
      <c r="Q126" s="214">
        <f>Ind_Summary_emi!Q43</f>
        <v>6833.52891</v>
      </c>
      <c r="R126" s="214">
        <f>Ind_Summary_emi!R43</f>
        <v>7031.55231</v>
      </c>
      <c r="S126" s="214">
        <f>Ind_Summary_emi!S43</f>
        <v>7101.9509600000001</v>
      </c>
      <c r="T126" s="214">
        <f>Ind_Summary_emi!T43</f>
        <v>6859.7407999999996</v>
      </c>
      <c r="U126" s="214">
        <f>Ind_Summary_emi!U43</f>
        <v>6641.9253799999997</v>
      </c>
      <c r="V126" s="214">
        <f>Ind_Summary_emi!V43</f>
        <v>6389.0272300000006</v>
      </c>
      <c r="W126" s="214">
        <f>Ind_Summary_emi!W43</f>
        <v>7249.9862199999998</v>
      </c>
      <c r="X126" s="214">
        <f>Ind_Summary_emi!X43</f>
        <v>7136.8653999999997</v>
      </c>
      <c r="Y126" s="214">
        <f>Ind_Summary_emi!Y43</f>
        <v>6462.8666800000001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97.470146265863505</v>
      </c>
      <c r="C128" s="203">
        <f t="shared" si="8"/>
        <v>96.310514065463664</v>
      </c>
      <c r="D128" s="203">
        <f t="shared" si="8"/>
        <v>96.964637472345231</v>
      </c>
      <c r="E128" s="203">
        <f t="shared" si="8"/>
        <v>100.09577408729001</v>
      </c>
      <c r="F128" s="203">
        <f t="shared" si="8"/>
        <v>97.646869122558712</v>
      </c>
      <c r="G128" s="203">
        <f t="shared" si="8"/>
        <v>96.520559132087243</v>
      </c>
      <c r="H128" s="203">
        <f t="shared" si="8"/>
        <v>90.053190116451177</v>
      </c>
      <c r="I128" s="203">
        <f t="shared" si="8"/>
        <v>88.177024545563725</v>
      </c>
      <c r="J128" s="203">
        <f t="shared" si="8"/>
        <v>86.472287420346376</v>
      </c>
      <c r="K128" s="203">
        <f t="shared" si="8"/>
        <v>84.714853668016147</v>
      </c>
      <c r="L128" s="203">
        <f t="shared" si="8"/>
        <v>87.06903303691827</v>
      </c>
      <c r="M128" s="203">
        <f t="shared" si="8"/>
        <v>84.704611006874103</v>
      </c>
      <c r="N128" s="203">
        <f t="shared" si="8"/>
        <v>85.253322755464922</v>
      </c>
      <c r="O128" s="203">
        <f t="shared" si="8"/>
        <v>85.564386331936305</v>
      </c>
      <c r="P128" s="203">
        <f t="shared" si="8"/>
        <v>82.489453759550685</v>
      </c>
      <c r="Q128" s="203">
        <f t="shared" si="8"/>
        <v>79.58969111784964</v>
      </c>
      <c r="R128" s="203">
        <f t="shared" si="8"/>
        <v>79.3361329976223</v>
      </c>
      <c r="S128" s="203">
        <f t="shared" si="8"/>
        <v>77.940908775308642</v>
      </c>
      <c r="T128" s="203">
        <f t="shared" si="8"/>
        <v>76.852957788681252</v>
      </c>
      <c r="U128" s="203">
        <f t="shared" si="8"/>
        <v>75.263341236284006</v>
      </c>
      <c r="V128" s="203">
        <f t="shared" si="8"/>
        <v>77.464414490566753</v>
      </c>
      <c r="W128" s="203">
        <f t="shared" si="8"/>
        <v>75.360083062816571</v>
      </c>
      <c r="X128" s="203">
        <f t="shared" si="8"/>
        <v>68.704342030678347</v>
      </c>
      <c r="Y128" s="203">
        <f t="shared" si="8"/>
        <v>65.351672733376489</v>
      </c>
    </row>
    <row r="129" spans="1:25" ht="12" customHeight="1" x14ac:dyDescent="0.25">
      <c r="A129" s="12" t="s">
        <v>14</v>
      </c>
      <c r="B129" s="204">
        <f t="shared" ref="B129:Y129" si="9">IF(B52=0,"",B52/B4*1000)</f>
        <v>524.82433495172791</v>
      </c>
      <c r="C129" s="204">
        <f t="shared" si="9"/>
        <v>528.49489338602723</v>
      </c>
      <c r="D129" s="204">
        <f t="shared" si="9"/>
        <v>553.63817050833086</v>
      </c>
      <c r="E129" s="204">
        <f t="shared" si="9"/>
        <v>585.45802119671976</v>
      </c>
      <c r="F129" s="204">
        <f t="shared" si="9"/>
        <v>528.02174240376451</v>
      </c>
      <c r="G129" s="204">
        <f t="shared" si="9"/>
        <v>481.83794609626824</v>
      </c>
      <c r="H129" s="204">
        <f t="shared" si="9"/>
        <v>462.3821534613183</v>
      </c>
      <c r="I129" s="204">
        <f t="shared" si="9"/>
        <v>401.66559898116805</v>
      </c>
      <c r="J129" s="204">
        <f t="shared" si="9"/>
        <v>414.18710832504155</v>
      </c>
      <c r="K129" s="204">
        <f t="shared" si="9"/>
        <v>523.38429861660256</v>
      </c>
      <c r="L129" s="204">
        <f t="shared" si="9"/>
        <v>527.72662547004973</v>
      </c>
      <c r="M129" s="204">
        <f t="shared" si="9"/>
        <v>498.49585047749287</v>
      </c>
      <c r="N129" s="204">
        <f t="shared" si="9"/>
        <v>522.23121814163392</v>
      </c>
      <c r="O129" s="204">
        <f t="shared" si="9"/>
        <v>515.57838949403435</v>
      </c>
      <c r="P129" s="204">
        <f t="shared" si="9"/>
        <v>499.35468121901573</v>
      </c>
      <c r="Q129" s="204">
        <f t="shared" si="9"/>
        <v>507.54249431489785</v>
      </c>
      <c r="R129" s="204">
        <f t="shared" si="9"/>
        <v>511.73514328152214</v>
      </c>
      <c r="S129" s="204">
        <f t="shared" si="9"/>
        <v>486.89579890336466</v>
      </c>
      <c r="T129" s="204">
        <f t="shared" si="9"/>
        <v>460.30995043587603</v>
      </c>
      <c r="U129" s="204">
        <f t="shared" si="9"/>
        <v>515.98313159792656</v>
      </c>
      <c r="V129" s="204">
        <f t="shared" si="9"/>
        <v>579.26505087857163</v>
      </c>
      <c r="W129" s="204">
        <f t="shared" si="9"/>
        <v>485.95391036508471</v>
      </c>
      <c r="X129" s="204">
        <f t="shared" si="9"/>
        <v>367.73268081800285</v>
      </c>
      <c r="Y129" s="204">
        <f t="shared" si="9"/>
        <v>408.85307586342179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474.75464162820083</v>
      </c>
      <c r="C130" s="205">
        <f t="shared" si="10"/>
        <v>497.94369061815314</v>
      </c>
      <c r="D130" s="205">
        <f t="shared" si="10"/>
        <v>532.61462068276933</v>
      </c>
      <c r="E130" s="205">
        <f t="shared" si="10"/>
        <v>526.10602657441711</v>
      </c>
      <c r="F130" s="205">
        <f t="shared" si="10"/>
        <v>493.84391714785426</v>
      </c>
      <c r="G130" s="205">
        <f t="shared" si="10"/>
        <v>463.10630845753201</v>
      </c>
      <c r="H130" s="205">
        <f t="shared" si="10"/>
        <v>412.67709168676424</v>
      </c>
      <c r="I130" s="205">
        <f t="shared" si="10"/>
        <v>376.04743626412721</v>
      </c>
      <c r="J130" s="205">
        <f t="shared" si="10"/>
        <v>393.2737312611174</v>
      </c>
      <c r="K130" s="205">
        <f t="shared" si="10"/>
        <v>390.25727483309413</v>
      </c>
      <c r="L130" s="205">
        <f t="shared" si="10"/>
        <v>367.9078367750696</v>
      </c>
      <c r="M130" s="205">
        <f t="shared" si="10"/>
        <v>361.44588243696035</v>
      </c>
      <c r="N130" s="205">
        <f t="shared" si="10"/>
        <v>336.15578772065413</v>
      </c>
      <c r="O130" s="205">
        <f t="shared" si="10"/>
        <v>350.43550685179821</v>
      </c>
      <c r="P130" s="205">
        <f t="shared" si="10"/>
        <v>341.65679032183061</v>
      </c>
      <c r="Q130" s="205">
        <f t="shared" si="10"/>
        <v>330.55285701355626</v>
      </c>
      <c r="R130" s="205">
        <f t="shared" si="10"/>
        <v>334.14524858498942</v>
      </c>
      <c r="S130" s="205">
        <f t="shared" si="10"/>
        <v>330.64104386213864</v>
      </c>
      <c r="T130" s="205">
        <f t="shared" si="10"/>
        <v>334.9753341068544</v>
      </c>
      <c r="U130" s="205">
        <f t="shared" si="10"/>
        <v>336.10546286210717</v>
      </c>
      <c r="V130" s="205">
        <f t="shared" si="10"/>
        <v>358.87132232081245</v>
      </c>
      <c r="W130" s="205">
        <f t="shared" si="10"/>
        <v>360.08253966884075</v>
      </c>
      <c r="X130" s="205">
        <f t="shared" si="10"/>
        <v>281.05187806301495</v>
      </c>
      <c r="Y130" s="205">
        <f t="shared" si="10"/>
        <v>238.30822148352019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940.73201046439954</v>
      </c>
      <c r="C131" s="204">
        <f t="shared" si="11"/>
        <v>861.82601971262261</v>
      </c>
      <c r="D131" s="204">
        <f t="shared" si="11"/>
        <v>1080.8166116087623</v>
      </c>
      <c r="E131" s="204">
        <f t="shared" si="11"/>
        <v>1089.8467599734211</v>
      </c>
      <c r="F131" s="204">
        <f t="shared" si="11"/>
        <v>1122.1993337508086</v>
      </c>
      <c r="G131" s="204">
        <f t="shared" si="11"/>
        <v>1034.4967613783019</v>
      </c>
      <c r="H131" s="204">
        <f t="shared" si="11"/>
        <v>971.90171504218222</v>
      </c>
      <c r="I131" s="204">
        <f t="shared" si="11"/>
        <v>881.20442306771213</v>
      </c>
      <c r="J131" s="204">
        <f t="shared" si="11"/>
        <v>963.00870980152865</v>
      </c>
      <c r="K131" s="204">
        <f t="shared" si="11"/>
        <v>1103.0011547633449</v>
      </c>
      <c r="L131" s="204">
        <f t="shared" si="11"/>
        <v>1070.3658184972148</v>
      </c>
      <c r="M131" s="204">
        <f t="shared" si="11"/>
        <v>1111.8679901917071</v>
      </c>
      <c r="N131" s="204">
        <f t="shared" si="11"/>
        <v>1085.6264124683187</v>
      </c>
      <c r="O131" s="204">
        <f t="shared" si="11"/>
        <v>1149.1065649643604</v>
      </c>
      <c r="P131" s="204">
        <f t="shared" si="11"/>
        <v>1121.9158773173654</v>
      </c>
      <c r="Q131" s="204">
        <f t="shared" si="11"/>
        <v>1073.1012912574784</v>
      </c>
      <c r="R131" s="204">
        <f t="shared" si="11"/>
        <v>1098.3911781276386</v>
      </c>
      <c r="S131" s="204">
        <f t="shared" si="11"/>
        <v>934.56959963656868</v>
      </c>
      <c r="T131" s="204">
        <f t="shared" si="11"/>
        <v>887.15305978503704</v>
      </c>
      <c r="U131" s="204">
        <f t="shared" si="11"/>
        <v>873.49712178345771</v>
      </c>
      <c r="V131" s="204">
        <f t="shared" si="11"/>
        <v>963.30438795865075</v>
      </c>
      <c r="W131" s="204">
        <f t="shared" si="11"/>
        <v>923.18457447386197</v>
      </c>
      <c r="X131" s="204">
        <f t="shared" si="11"/>
        <v>944.92929538178487</v>
      </c>
      <c r="Y131" s="204">
        <f t="shared" si="11"/>
        <v>770.69493452539098</v>
      </c>
    </row>
    <row r="132" spans="1:25" ht="12" customHeight="1" x14ac:dyDescent="0.25">
      <c r="A132" s="14" t="s">
        <v>58</v>
      </c>
      <c r="B132" s="204">
        <f t="shared" ref="B132:Y132" si="12">IF(B57=0,"",B57/B7*1000)</f>
        <v>410.59699149770677</v>
      </c>
      <c r="C132" s="204">
        <f t="shared" si="12"/>
        <v>440.89121016426822</v>
      </c>
      <c r="D132" s="204">
        <f t="shared" si="12"/>
        <v>469.3517776551011</v>
      </c>
      <c r="E132" s="204">
        <f t="shared" si="12"/>
        <v>469.11003519660107</v>
      </c>
      <c r="F132" s="204">
        <f t="shared" si="12"/>
        <v>446.154939182904</v>
      </c>
      <c r="G132" s="204">
        <f t="shared" si="12"/>
        <v>425.54633330805729</v>
      </c>
      <c r="H132" s="204">
        <f t="shared" si="12"/>
        <v>372.38889062746324</v>
      </c>
      <c r="I132" s="204">
        <f t="shared" si="12"/>
        <v>351.18740176711083</v>
      </c>
      <c r="J132" s="204">
        <f t="shared" si="12"/>
        <v>370.31552272870681</v>
      </c>
      <c r="K132" s="204">
        <f t="shared" si="12"/>
        <v>338.32191629107666</v>
      </c>
      <c r="L132" s="204">
        <f t="shared" si="12"/>
        <v>284.67878003869566</v>
      </c>
      <c r="M132" s="204">
        <f t="shared" si="12"/>
        <v>285.04577968767438</v>
      </c>
      <c r="N132" s="204">
        <f t="shared" si="12"/>
        <v>266.34329834376052</v>
      </c>
      <c r="O132" s="204">
        <f t="shared" si="12"/>
        <v>253.08413514631707</v>
      </c>
      <c r="P132" s="204">
        <f t="shared" si="12"/>
        <v>255.94611256900279</v>
      </c>
      <c r="Q132" s="204">
        <f t="shared" si="12"/>
        <v>238.07471068452494</v>
      </c>
      <c r="R132" s="204">
        <f t="shared" si="12"/>
        <v>232.69243312725109</v>
      </c>
      <c r="S132" s="204">
        <f t="shared" si="12"/>
        <v>245.00848372817336</v>
      </c>
      <c r="T132" s="204">
        <f t="shared" si="12"/>
        <v>261.61635308955641</v>
      </c>
      <c r="U132" s="204">
        <f t="shared" si="12"/>
        <v>246.75027284200777</v>
      </c>
      <c r="V132" s="204">
        <f t="shared" si="12"/>
        <v>274.11306910128451</v>
      </c>
      <c r="W132" s="204">
        <f t="shared" si="12"/>
        <v>281.74997588348515</v>
      </c>
      <c r="X132" s="204">
        <f t="shared" si="12"/>
        <v>195.30409688907582</v>
      </c>
      <c r="Y132" s="204">
        <f t="shared" si="12"/>
        <v>164.23330192254423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434.17022682404934</v>
      </c>
      <c r="C133" s="204">
        <f t="shared" si="13"/>
        <v>470.47636337216818</v>
      </c>
      <c r="D133" s="204">
        <f t="shared" si="13"/>
        <v>473.19151279917543</v>
      </c>
      <c r="E133" s="204">
        <f t="shared" si="13"/>
        <v>453.72397247539624</v>
      </c>
      <c r="F133" s="204">
        <f t="shared" si="13"/>
        <v>406.50220749443673</v>
      </c>
      <c r="G133" s="204">
        <f t="shared" si="13"/>
        <v>381.17920266633377</v>
      </c>
      <c r="H133" s="204">
        <f t="shared" si="13"/>
        <v>332.4224926131219</v>
      </c>
      <c r="I133" s="204">
        <f t="shared" si="13"/>
        <v>303.59682916840814</v>
      </c>
      <c r="J133" s="204">
        <f t="shared" si="13"/>
        <v>305.3043305453412</v>
      </c>
      <c r="K133" s="204">
        <f t="shared" si="13"/>
        <v>334.84883865575279</v>
      </c>
      <c r="L133" s="204">
        <f t="shared" si="13"/>
        <v>336.57675503099318</v>
      </c>
      <c r="M133" s="204">
        <f t="shared" si="13"/>
        <v>318.35039392818373</v>
      </c>
      <c r="N133" s="204">
        <f t="shared" si="13"/>
        <v>294.21559109822527</v>
      </c>
      <c r="O133" s="204">
        <f t="shared" si="13"/>
        <v>326.23427727952844</v>
      </c>
      <c r="P133" s="204">
        <f t="shared" si="13"/>
        <v>308.01051760079071</v>
      </c>
      <c r="Q133" s="204">
        <f t="shared" si="13"/>
        <v>306.44319445327318</v>
      </c>
      <c r="R133" s="204">
        <f t="shared" si="13"/>
        <v>319.37044314411315</v>
      </c>
      <c r="S133" s="204">
        <f t="shared" si="13"/>
        <v>314.45470747312868</v>
      </c>
      <c r="T133" s="204">
        <f t="shared" si="13"/>
        <v>315.73556264108123</v>
      </c>
      <c r="U133" s="204">
        <f t="shared" si="13"/>
        <v>336.5274353460091</v>
      </c>
      <c r="V133" s="204">
        <f t="shared" si="13"/>
        <v>338.73811301955988</v>
      </c>
      <c r="W133" s="204">
        <f t="shared" si="13"/>
        <v>337.42788919603481</v>
      </c>
      <c r="X133" s="204">
        <f t="shared" si="13"/>
        <v>269.61628916321069</v>
      </c>
      <c r="Y133" s="204">
        <f t="shared" si="13"/>
        <v>233.29079655409529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213.67818005211782</v>
      </c>
      <c r="C134" s="205">
        <f t="shared" si="14"/>
        <v>205.59627781553993</v>
      </c>
      <c r="D134" s="205">
        <f t="shared" si="14"/>
        <v>202.29015211128487</v>
      </c>
      <c r="E134" s="205">
        <f t="shared" si="14"/>
        <v>223.11706535212332</v>
      </c>
      <c r="F134" s="205">
        <f t="shared" si="14"/>
        <v>213.90362541783435</v>
      </c>
      <c r="G134" s="205">
        <f t="shared" si="14"/>
        <v>212.45575290002526</v>
      </c>
      <c r="H134" s="205">
        <f t="shared" si="14"/>
        <v>203.47152463246661</v>
      </c>
      <c r="I134" s="205">
        <f t="shared" si="14"/>
        <v>205.62191877758414</v>
      </c>
      <c r="J134" s="205">
        <f t="shared" si="14"/>
        <v>204.78598980319052</v>
      </c>
      <c r="K134" s="205">
        <f t="shared" si="14"/>
        <v>193.95411905307353</v>
      </c>
      <c r="L134" s="205">
        <f t="shared" si="14"/>
        <v>191.9313628473883</v>
      </c>
      <c r="M134" s="205">
        <f t="shared" si="14"/>
        <v>201.0556401326858</v>
      </c>
      <c r="N134" s="205">
        <f t="shared" si="14"/>
        <v>204.93749659817252</v>
      </c>
      <c r="O134" s="205">
        <f t="shared" si="14"/>
        <v>208.25463891922951</v>
      </c>
      <c r="P134" s="205">
        <f t="shared" si="14"/>
        <v>195.99527562032148</v>
      </c>
      <c r="Q134" s="205">
        <f t="shared" si="14"/>
        <v>151.80347020249445</v>
      </c>
      <c r="R134" s="205">
        <f t="shared" si="14"/>
        <v>152.35625981068887</v>
      </c>
      <c r="S134" s="205">
        <f t="shared" si="14"/>
        <v>148.89106310182163</v>
      </c>
      <c r="T134" s="205">
        <f t="shared" si="14"/>
        <v>144.23339252958243</v>
      </c>
      <c r="U134" s="205">
        <f t="shared" si="14"/>
        <v>139.72521899906914</v>
      </c>
      <c r="V134" s="205">
        <f t="shared" si="14"/>
        <v>134.81833944443747</v>
      </c>
      <c r="W134" s="205">
        <f t="shared" si="14"/>
        <v>127.36333249419721</v>
      </c>
      <c r="X134" s="205">
        <f t="shared" si="14"/>
        <v>107.70501944781411</v>
      </c>
      <c r="Y134" s="205">
        <f t="shared" si="14"/>
        <v>113.97417091215715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521.0960538206117</v>
      </c>
      <c r="C135" s="204">
        <f t="shared" si="15"/>
        <v>509.86906559258381</v>
      </c>
      <c r="D135" s="204">
        <f t="shared" si="15"/>
        <v>520.21680406604742</v>
      </c>
      <c r="E135" s="204">
        <f t="shared" si="15"/>
        <v>558.26980394355542</v>
      </c>
      <c r="F135" s="204">
        <f t="shared" si="15"/>
        <v>530.68730203276391</v>
      </c>
      <c r="G135" s="204">
        <f t="shared" si="15"/>
        <v>535.55839808210078</v>
      </c>
      <c r="H135" s="204">
        <f t="shared" si="15"/>
        <v>504.5975473864259</v>
      </c>
      <c r="I135" s="204">
        <f t="shared" si="15"/>
        <v>506.82899910783664</v>
      </c>
      <c r="J135" s="204">
        <f t="shared" si="15"/>
        <v>476.80058815525342</v>
      </c>
      <c r="K135" s="204">
        <f t="shared" si="15"/>
        <v>497.87193404252258</v>
      </c>
      <c r="L135" s="204">
        <f t="shared" si="15"/>
        <v>462.53549500474969</v>
      </c>
      <c r="M135" s="204">
        <f t="shared" si="15"/>
        <v>470.31893048680212</v>
      </c>
      <c r="N135" s="204">
        <f t="shared" si="15"/>
        <v>490.83101300427478</v>
      </c>
      <c r="O135" s="204">
        <f t="shared" si="15"/>
        <v>513.22878906289873</v>
      </c>
      <c r="P135" s="204">
        <f t="shared" si="15"/>
        <v>494.34666739060572</v>
      </c>
      <c r="Q135" s="204">
        <f t="shared" si="15"/>
        <v>432.20774455499514</v>
      </c>
      <c r="R135" s="204">
        <f t="shared" si="15"/>
        <v>449.65797616613128</v>
      </c>
      <c r="S135" s="204">
        <f t="shared" si="15"/>
        <v>416.5432151093836</v>
      </c>
      <c r="T135" s="204">
        <f t="shared" si="15"/>
        <v>427.02567272614243</v>
      </c>
      <c r="U135" s="204">
        <f t="shared" si="15"/>
        <v>445.21698835557555</v>
      </c>
      <c r="V135" s="204">
        <f t="shared" si="15"/>
        <v>462.92106172327658</v>
      </c>
      <c r="W135" s="204">
        <f t="shared" si="15"/>
        <v>439.29851449650283</v>
      </c>
      <c r="X135" s="204">
        <f t="shared" si="15"/>
        <v>415.50544341758467</v>
      </c>
      <c r="Y135" s="204">
        <f t="shared" si="15"/>
        <v>451.10411067742859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179.69834619314528</v>
      </c>
      <c r="C136" s="204">
        <f t="shared" si="16"/>
        <v>182.47000740887543</v>
      </c>
      <c r="D136" s="204">
        <f t="shared" si="16"/>
        <v>177.86540350855651</v>
      </c>
      <c r="E136" s="204">
        <f t="shared" si="16"/>
        <v>201.55158532126703</v>
      </c>
      <c r="F136" s="204">
        <f t="shared" si="16"/>
        <v>185.04281018611928</v>
      </c>
      <c r="G136" s="204">
        <f t="shared" si="16"/>
        <v>185.69885560604243</v>
      </c>
      <c r="H136" s="204">
        <f t="shared" si="16"/>
        <v>171.5938311891129</v>
      </c>
      <c r="I136" s="204">
        <f t="shared" si="16"/>
        <v>175.30200128925298</v>
      </c>
      <c r="J136" s="204">
        <f t="shared" si="16"/>
        <v>178.96166185814999</v>
      </c>
      <c r="K136" s="204">
        <f t="shared" si="16"/>
        <v>176.14240835876552</v>
      </c>
      <c r="L136" s="204">
        <f t="shared" si="16"/>
        <v>165.73362866033159</v>
      </c>
      <c r="M136" s="204">
        <f t="shared" si="16"/>
        <v>182.36743790296376</v>
      </c>
      <c r="N136" s="204">
        <f t="shared" si="16"/>
        <v>189.05551044866937</v>
      </c>
      <c r="O136" s="204">
        <f t="shared" si="16"/>
        <v>183.06794191687922</v>
      </c>
      <c r="P136" s="204">
        <f t="shared" si="16"/>
        <v>167.50984336091537</v>
      </c>
      <c r="Q136" s="204">
        <f t="shared" si="16"/>
        <v>152.75509436672544</v>
      </c>
      <c r="R136" s="204">
        <f t="shared" si="16"/>
        <v>146.86168990522856</v>
      </c>
      <c r="S136" s="204">
        <f t="shared" si="16"/>
        <v>141.90000815146544</v>
      </c>
      <c r="T136" s="204">
        <f t="shared" si="16"/>
        <v>162.41690853733016</v>
      </c>
      <c r="U136" s="204">
        <f t="shared" si="16"/>
        <v>149.23237463479413</v>
      </c>
      <c r="V136" s="204">
        <f t="shared" si="16"/>
        <v>156.81271900281288</v>
      </c>
      <c r="W136" s="204">
        <f t="shared" si="16"/>
        <v>144.91424183750715</v>
      </c>
      <c r="X136" s="204">
        <f t="shared" si="16"/>
        <v>128.96933076543775</v>
      </c>
      <c r="Y136" s="204">
        <f t="shared" si="16"/>
        <v>137.58667558521924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38.758878119364553</v>
      </c>
      <c r="C137" s="204">
        <f t="shared" si="17"/>
        <v>36.982484226382624</v>
      </c>
      <c r="D137" s="204">
        <f t="shared" si="17"/>
        <v>35.342854601508456</v>
      </c>
      <c r="E137" s="204">
        <f t="shared" si="17"/>
        <v>37.067659589267187</v>
      </c>
      <c r="F137" s="204">
        <f t="shared" si="17"/>
        <v>37.244968159145166</v>
      </c>
      <c r="G137" s="204">
        <f t="shared" si="17"/>
        <v>36.194067853919179</v>
      </c>
      <c r="H137" s="204">
        <f t="shared" si="17"/>
        <v>36.366306534292619</v>
      </c>
      <c r="I137" s="204">
        <f t="shared" si="17"/>
        <v>35.748396408384849</v>
      </c>
      <c r="J137" s="204">
        <f t="shared" si="17"/>
        <v>35.994366929124624</v>
      </c>
      <c r="K137" s="204">
        <f t="shared" si="17"/>
        <v>33.586181293945359</v>
      </c>
      <c r="L137" s="204">
        <f t="shared" si="17"/>
        <v>33.145125192858657</v>
      </c>
      <c r="M137" s="204">
        <f t="shared" si="17"/>
        <v>32.288979724549023</v>
      </c>
      <c r="N137" s="204">
        <f t="shared" si="17"/>
        <v>32.540517322495901</v>
      </c>
      <c r="O137" s="204">
        <f t="shared" si="17"/>
        <v>32.341357589454667</v>
      </c>
      <c r="P137" s="204">
        <f t="shared" si="17"/>
        <v>32.164706577725319</v>
      </c>
      <c r="Q137" s="204">
        <f t="shared" si="17"/>
        <v>19.700857109209952</v>
      </c>
      <c r="R137" s="204">
        <f t="shared" si="17"/>
        <v>20.609209364276584</v>
      </c>
      <c r="S137" s="204">
        <f t="shared" si="17"/>
        <v>19.681115970367422</v>
      </c>
      <c r="T137" s="204">
        <f t="shared" si="17"/>
        <v>17.733859073069549</v>
      </c>
      <c r="U137" s="204">
        <f t="shared" si="17"/>
        <v>17.947236239040176</v>
      </c>
      <c r="V137" s="204">
        <f t="shared" si="17"/>
        <v>16.742339876532782</v>
      </c>
      <c r="W137" s="204">
        <f t="shared" si="17"/>
        <v>14.818387504326409</v>
      </c>
      <c r="X137" s="204">
        <f t="shared" si="17"/>
        <v>12.576075783776499</v>
      </c>
      <c r="Y137" s="204">
        <f t="shared" si="17"/>
        <v>14.409925938387962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406.0189147482601</v>
      </c>
      <c r="C138" s="205">
        <f t="shared" si="18"/>
        <v>414.61151905351261</v>
      </c>
      <c r="D138" s="205">
        <f t="shared" si="18"/>
        <v>409.85835256974701</v>
      </c>
      <c r="E138" s="205">
        <f t="shared" si="18"/>
        <v>437.64466524852912</v>
      </c>
      <c r="F138" s="205">
        <f t="shared" si="18"/>
        <v>443.64880215428275</v>
      </c>
      <c r="G138" s="205">
        <f t="shared" si="18"/>
        <v>449.76504248913807</v>
      </c>
      <c r="H138" s="205">
        <f t="shared" si="18"/>
        <v>420.71416973842622</v>
      </c>
      <c r="I138" s="205">
        <f t="shared" si="18"/>
        <v>409.80893453208887</v>
      </c>
      <c r="J138" s="205">
        <f t="shared" si="18"/>
        <v>418.44248395553569</v>
      </c>
      <c r="K138" s="205">
        <f t="shared" si="18"/>
        <v>409.54333086683113</v>
      </c>
      <c r="L138" s="205">
        <f t="shared" si="18"/>
        <v>433.03722303369915</v>
      </c>
      <c r="M138" s="205">
        <f t="shared" si="18"/>
        <v>436.84446572763136</v>
      </c>
      <c r="N138" s="205">
        <f t="shared" si="18"/>
        <v>426.46623922426659</v>
      </c>
      <c r="O138" s="205">
        <f t="shared" si="18"/>
        <v>423.19097698282326</v>
      </c>
      <c r="P138" s="205">
        <f t="shared" si="18"/>
        <v>406.74620495743756</v>
      </c>
      <c r="Q138" s="205">
        <f t="shared" si="18"/>
        <v>413.31145821626848</v>
      </c>
      <c r="R138" s="205">
        <f t="shared" si="18"/>
        <v>402.88442517457366</v>
      </c>
      <c r="S138" s="205">
        <f t="shared" si="18"/>
        <v>399.30182924501742</v>
      </c>
      <c r="T138" s="205">
        <f t="shared" si="18"/>
        <v>400.62939137219473</v>
      </c>
      <c r="U138" s="205">
        <f t="shared" si="18"/>
        <v>385.94148401723731</v>
      </c>
      <c r="V138" s="205">
        <f t="shared" si="18"/>
        <v>400.72731063846385</v>
      </c>
      <c r="W138" s="205">
        <f t="shared" si="18"/>
        <v>398.2626983686086</v>
      </c>
      <c r="X138" s="205">
        <f t="shared" si="18"/>
        <v>386.29739290200405</v>
      </c>
      <c r="Y138" s="205">
        <f t="shared" si="18"/>
        <v>344.44944595153447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417.50301298035725</v>
      </c>
      <c r="C139" s="204">
        <f t="shared" si="19"/>
        <v>425.73770596963493</v>
      </c>
      <c r="D139" s="204">
        <f t="shared" si="19"/>
        <v>417.99533303386619</v>
      </c>
      <c r="E139" s="204">
        <f t="shared" si="19"/>
        <v>447.8527023778899</v>
      </c>
      <c r="F139" s="204">
        <f t="shared" si="19"/>
        <v>453.9925786803517</v>
      </c>
      <c r="G139" s="204">
        <f t="shared" si="19"/>
        <v>462.44665093030414</v>
      </c>
      <c r="H139" s="204">
        <f t="shared" si="19"/>
        <v>423.78577828849046</v>
      </c>
      <c r="I139" s="204">
        <f t="shared" si="19"/>
        <v>414.19257053826198</v>
      </c>
      <c r="J139" s="204">
        <f t="shared" si="19"/>
        <v>410.4041561135856</v>
      </c>
      <c r="K139" s="204">
        <f t="shared" si="19"/>
        <v>389.34564383313852</v>
      </c>
      <c r="L139" s="204">
        <f t="shared" si="19"/>
        <v>435.95208508519011</v>
      </c>
      <c r="M139" s="204">
        <f t="shared" si="19"/>
        <v>430.15729908975692</v>
      </c>
      <c r="N139" s="204">
        <f t="shared" si="19"/>
        <v>426.20668014383546</v>
      </c>
      <c r="O139" s="204">
        <f t="shared" si="19"/>
        <v>426.18708209596275</v>
      </c>
      <c r="P139" s="204">
        <f t="shared" si="19"/>
        <v>410.62892088805421</v>
      </c>
      <c r="Q139" s="204">
        <f t="shared" si="19"/>
        <v>413.56926424929441</v>
      </c>
      <c r="R139" s="204">
        <f t="shared" si="19"/>
        <v>407.18554982190216</v>
      </c>
      <c r="S139" s="204">
        <f t="shared" si="19"/>
        <v>409.35371535747208</v>
      </c>
      <c r="T139" s="204">
        <f t="shared" si="19"/>
        <v>405.14254278314684</v>
      </c>
      <c r="U139" s="204">
        <f t="shared" si="19"/>
        <v>388.44379815854114</v>
      </c>
      <c r="V139" s="204">
        <f t="shared" si="19"/>
        <v>387.40606390776509</v>
      </c>
      <c r="W139" s="204">
        <f t="shared" si="19"/>
        <v>389.77043148104985</v>
      </c>
      <c r="X139" s="204">
        <f t="shared" si="19"/>
        <v>382.00208197889958</v>
      </c>
      <c r="Y139" s="204">
        <f t="shared" si="19"/>
        <v>337.3809362948158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475.84635201827984</v>
      </c>
      <c r="C140" s="204">
        <f t="shared" si="20"/>
        <v>489.98536715267767</v>
      </c>
      <c r="D140" s="204">
        <f t="shared" si="20"/>
        <v>490.36163320117674</v>
      </c>
      <c r="E140" s="204">
        <f t="shared" si="20"/>
        <v>519.00960208843924</v>
      </c>
      <c r="F140" s="204">
        <f t="shared" si="20"/>
        <v>524.26440207315864</v>
      </c>
      <c r="G140" s="204">
        <f t="shared" si="20"/>
        <v>526.86862609459661</v>
      </c>
      <c r="H140" s="204">
        <f t="shared" si="20"/>
        <v>506.97041741321891</v>
      </c>
      <c r="I140" s="204">
        <f t="shared" si="20"/>
        <v>487.96237725280031</v>
      </c>
      <c r="J140" s="204">
        <f t="shared" si="20"/>
        <v>508.46719443444698</v>
      </c>
      <c r="K140" s="204">
        <f t="shared" si="20"/>
        <v>492.56073866006614</v>
      </c>
      <c r="L140" s="204">
        <f t="shared" si="20"/>
        <v>510.89154940404433</v>
      </c>
      <c r="M140" s="204">
        <f t="shared" si="20"/>
        <v>534.18275370898982</v>
      </c>
      <c r="N140" s="204">
        <f t="shared" si="20"/>
        <v>499.14397280097961</v>
      </c>
      <c r="O140" s="204">
        <f t="shared" si="20"/>
        <v>494.15348108015678</v>
      </c>
      <c r="P140" s="204">
        <f t="shared" si="20"/>
        <v>463.39125203050509</v>
      </c>
      <c r="Q140" s="204">
        <f t="shared" si="20"/>
        <v>482.24836130593235</v>
      </c>
      <c r="R140" s="204">
        <f t="shared" si="20"/>
        <v>466.74643281326809</v>
      </c>
      <c r="S140" s="204">
        <f t="shared" si="20"/>
        <v>458.59125715196262</v>
      </c>
      <c r="T140" s="204">
        <f t="shared" si="20"/>
        <v>472.13826588271274</v>
      </c>
      <c r="U140" s="204">
        <f t="shared" si="20"/>
        <v>456.29896129186471</v>
      </c>
      <c r="V140" s="204">
        <f t="shared" si="20"/>
        <v>481.97733952860898</v>
      </c>
      <c r="W140" s="204">
        <f t="shared" si="20"/>
        <v>467.75882825209845</v>
      </c>
      <c r="X140" s="204">
        <f t="shared" si="20"/>
        <v>457.75602263814164</v>
      </c>
      <c r="Y140" s="204">
        <f t="shared" si="20"/>
        <v>393.18412395656799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279.51314778618712</v>
      </c>
      <c r="C141" s="204">
        <f t="shared" si="21"/>
        <v>282.61851504954319</v>
      </c>
      <c r="D141" s="204">
        <f t="shared" si="21"/>
        <v>279.17162713345294</v>
      </c>
      <c r="E141" s="204">
        <f t="shared" si="21"/>
        <v>294.4996738055375</v>
      </c>
      <c r="F141" s="204">
        <f t="shared" si="21"/>
        <v>300.16269197013133</v>
      </c>
      <c r="G141" s="204">
        <f t="shared" si="21"/>
        <v>302.52907132175812</v>
      </c>
      <c r="H141" s="204">
        <f t="shared" si="21"/>
        <v>292.0253759217282</v>
      </c>
      <c r="I141" s="204">
        <f t="shared" si="21"/>
        <v>283.57719100660097</v>
      </c>
      <c r="J141" s="204">
        <f t="shared" si="21"/>
        <v>294.83077368921431</v>
      </c>
      <c r="K141" s="204">
        <f t="shared" si="21"/>
        <v>324.2841192079369</v>
      </c>
      <c r="L141" s="204">
        <f t="shared" si="21"/>
        <v>312.93529564570974</v>
      </c>
      <c r="M141" s="204">
        <f t="shared" si="21"/>
        <v>305.28542776218802</v>
      </c>
      <c r="N141" s="204">
        <f t="shared" si="21"/>
        <v>319.03502608347833</v>
      </c>
      <c r="O141" s="204">
        <f t="shared" si="21"/>
        <v>312.79553022413415</v>
      </c>
      <c r="P141" s="204">
        <f t="shared" si="21"/>
        <v>313.79424562497087</v>
      </c>
      <c r="Q141" s="204">
        <f t="shared" si="21"/>
        <v>310.04144916270019</v>
      </c>
      <c r="R141" s="204">
        <f t="shared" si="21"/>
        <v>300.91157199605885</v>
      </c>
      <c r="S141" s="204">
        <f t="shared" si="21"/>
        <v>299.08081623944679</v>
      </c>
      <c r="T141" s="204">
        <f t="shared" si="21"/>
        <v>293.92834735975629</v>
      </c>
      <c r="U141" s="204">
        <f t="shared" si="21"/>
        <v>283.70867359178436</v>
      </c>
      <c r="V141" s="204">
        <f t="shared" si="21"/>
        <v>308.13724355957891</v>
      </c>
      <c r="W141" s="204">
        <f t="shared" si="21"/>
        <v>308.84146123301412</v>
      </c>
      <c r="X141" s="204">
        <f t="shared" si="21"/>
        <v>291.60945754749014</v>
      </c>
      <c r="Y141" s="204">
        <f t="shared" si="21"/>
        <v>281.98777951675623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260.36342662309829</v>
      </c>
      <c r="C142" s="205">
        <f t="shared" si="22"/>
        <v>254.05237653339674</v>
      </c>
      <c r="D142" s="205">
        <f t="shared" si="22"/>
        <v>267.93491847565747</v>
      </c>
      <c r="E142" s="205">
        <f t="shared" si="22"/>
        <v>296.98075713862585</v>
      </c>
      <c r="F142" s="205">
        <f t="shared" si="22"/>
        <v>299.11665105332213</v>
      </c>
      <c r="G142" s="205">
        <f t="shared" si="22"/>
        <v>311.0948116304898</v>
      </c>
      <c r="H142" s="205">
        <f t="shared" si="22"/>
        <v>318.72086593935825</v>
      </c>
      <c r="I142" s="205">
        <f t="shared" si="22"/>
        <v>328.90352895342869</v>
      </c>
      <c r="J142" s="205">
        <f t="shared" si="22"/>
        <v>332.59600861957131</v>
      </c>
      <c r="K142" s="205">
        <f t="shared" si="22"/>
        <v>341.46976587273701</v>
      </c>
      <c r="L142" s="205">
        <f t="shared" si="22"/>
        <v>355.71561034760208</v>
      </c>
      <c r="M142" s="205">
        <f t="shared" si="22"/>
        <v>351.68210654789425</v>
      </c>
      <c r="N142" s="205">
        <f t="shared" si="22"/>
        <v>360.31102846320232</v>
      </c>
      <c r="O142" s="205">
        <f t="shared" si="22"/>
        <v>377.96218771902443</v>
      </c>
      <c r="P142" s="205">
        <f t="shared" si="22"/>
        <v>368.51197105431771</v>
      </c>
      <c r="Q142" s="205">
        <f t="shared" si="22"/>
        <v>366.76519322973434</v>
      </c>
      <c r="R142" s="205">
        <f t="shared" si="22"/>
        <v>365.13372693981569</v>
      </c>
      <c r="S142" s="205">
        <f t="shared" si="22"/>
        <v>372.31925181397014</v>
      </c>
      <c r="T142" s="205">
        <f t="shared" si="22"/>
        <v>363.4971021406464</v>
      </c>
      <c r="U142" s="205">
        <f t="shared" si="22"/>
        <v>369.68576376404906</v>
      </c>
      <c r="V142" s="205">
        <f t="shared" si="22"/>
        <v>393.12746240954294</v>
      </c>
      <c r="W142" s="205">
        <f t="shared" si="22"/>
        <v>404.7448718645216</v>
      </c>
      <c r="X142" s="205">
        <f t="shared" si="22"/>
        <v>367.16790713621924</v>
      </c>
      <c r="Y142" s="205">
        <f t="shared" si="22"/>
        <v>365.36181349296464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2457.2141760101376</v>
      </c>
      <c r="C143" s="204">
        <f t="shared" si="23"/>
        <v>2416.4987600685504</v>
      </c>
      <c r="D143" s="204">
        <f t="shared" si="23"/>
        <v>2636.11674441281</v>
      </c>
      <c r="E143" s="204">
        <f t="shared" si="23"/>
        <v>2906.1140799091731</v>
      </c>
      <c r="F143" s="204">
        <f t="shared" si="23"/>
        <v>3048.3626525364211</v>
      </c>
      <c r="G143" s="204">
        <f t="shared" si="23"/>
        <v>3238.2225149465771</v>
      </c>
      <c r="H143" s="204">
        <f t="shared" si="23"/>
        <v>3382.2554294601268</v>
      </c>
      <c r="I143" s="204">
        <f t="shared" si="23"/>
        <v>3522.8330556923415</v>
      </c>
      <c r="J143" s="204">
        <f t="shared" si="23"/>
        <v>3837.6764566299248</v>
      </c>
      <c r="K143" s="204">
        <f t="shared" si="23"/>
        <v>5366.7468149952201</v>
      </c>
      <c r="L143" s="204">
        <f t="shared" si="23"/>
        <v>3224.4928112575572</v>
      </c>
      <c r="M143" s="204">
        <f t="shared" si="23"/>
        <v>3554.3390870393869</v>
      </c>
      <c r="N143" s="204">
        <f t="shared" si="23"/>
        <v>4041.9411037053628</v>
      </c>
      <c r="O143" s="204">
        <f t="shared" si="23"/>
        <v>3974.7217869172159</v>
      </c>
      <c r="P143" s="204">
        <f t="shared" si="23"/>
        <v>3635.4357127138856</v>
      </c>
      <c r="Q143" s="204">
        <f t="shared" si="23"/>
        <v>3194.6694884999106</v>
      </c>
      <c r="R143" s="204">
        <f t="shared" si="23"/>
        <v>3333.2293536384791</v>
      </c>
      <c r="S143" s="204">
        <f t="shared" si="23"/>
        <v>3325.9984121513753</v>
      </c>
      <c r="T143" s="204">
        <f t="shared" si="23"/>
        <v>2814.2205816944415</v>
      </c>
      <c r="U143" s="204">
        <f t="shared" si="23"/>
        <v>3595.188523544804</v>
      </c>
      <c r="V143" s="204">
        <f t="shared" si="23"/>
        <v>4366.3615238546972</v>
      </c>
      <c r="W143" s="204">
        <f t="shared" si="23"/>
        <v>4341.5759133335732</v>
      </c>
      <c r="X143" s="204">
        <f t="shared" si="23"/>
        <v>3780.1339131986938</v>
      </c>
      <c r="Y143" s="204">
        <f t="shared" si="23"/>
        <v>4465.3229069259232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308.27378487153925</v>
      </c>
      <c r="C144" s="204">
        <f t="shared" si="24"/>
        <v>298.41807198662673</v>
      </c>
      <c r="D144" s="204">
        <f t="shared" si="24"/>
        <v>316.84149046838365</v>
      </c>
      <c r="E144" s="204">
        <f t="shared" si="24"/>
        <v>348.42521381649721</v>
      </c>
      <c r="F144" s="204">
        <f t="shared" si="24"/>
        <v>357.14612810191704</v>
      </c>
      <c r="G144" s="204">
        <f t="shared" si="24"/>
        <v>386.63856895070376</v>
      </c>
      <c r="H144" s="204">
        <f t="shared" si="24"/>
        <v>391.19909483775956</v>
      </c>
      <c r="I144" s="204">
        <f t="shared" si="24"/>
        <v>393.18896316458023</v>
      </c>
      <c r="J144" s="204">
        <f t="shared" si="24"/>
        <v>401.61882762981492</v>
      </c>
      <c r="K144" s="204">
        <f t="shared" si="24"/>
        <v>402.69694360811354</v>
      </c>
      <c r="L144" s="204">
        <f t="shared" si="24"/>
        <v>422.54238330667056</v>
      </c>
      <c r="M144" s="204">
        <f t="shared" si="24"/>
        <v>404.03601413152234</v>
      </c>
      <c r="N144" s="204">
        <f t="shared" si="24"/>
        <v>402.08396151810695</v>
      </c>
      <c r="O144" s="204">
        <f t="shared" si="24"/>
        <v>415.47263047377754</v>
      </c>
      <c r="P144" s="204">
        <f t="shared" si="24"/>
        <v>393.33728823489355</v>
      </c>
      <c r="Q144" s="204">
        <f t="shared" si="24"/>
        <v>385.07135231023949</v>
      </c>
      <c r="R144" s="204">
        <f t="shared" si="24"/>
        <v>377.70252883160339</v>
      </c>
      <c r="S144" s="204">
        <f t="shared" si="24"/>
        <v>376.52890877407935</v>
      </c>
      <c r="T144" s="204">
        <f t="shared" si="24"/>
        <v>356.07369788199804</v>
      </c>
      <c r="U144" s="204">
        <f t="shared" si="24"/>
        <v>351.26065105557893</v>
      </c>
      <c r="V144" s="204">
        <f t="shared" si="24"/>
        <v>359.44344242939616</v>
      </c>
      <c r="W144" s="204">
        <f t="shared" si="24"/>
        <v>383.98468121177376</v>
      </c>
      <c r="X144" s="204">
        <f t="shared" si="24"/>
        <v>335.26481762532546</v>
      </c>
      <c r="Y144" s="204">
        <f t="shared" si="24"/>
        <v>319.24173710375288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35.419570020565018</v>
      </c>
      <c r="C145" s="204">
        <f t="shared" si="25"/>
        <v>35.574020345186661</v>
      </c>
      <c r="D145" s="204">
        <f t="shared" si="25"/>
        <v>37.580647580652432</v>
      </c>
      <c r="E145" s="204">
        <f t="shared" si="25"/>
        <v>42.81183693310971</v>
      </c>
      <c r="F145" s="204">
        <f t="shared" si="25"/>
        <v>42.187827114098134</v>
      </c>
      <c r="G145" s="204">
        <f t="shared" si="25"/>
        <v>42.770025895353839</v>
      </c>
      <c r="H145" s="204">
        <f t="shared" si="25"/>
        <v>42.238097062056191</v>
      </c>
      <c r="I145" s="204">
        <f t="shared" si="25"/>
        <v>43.808686367645876</v>
      </c>
      <c r="J145" s="204">
        <f t="shared" si="25"/>
        <v>42.545159148545665</v>
      </c>
      <c r="K145" s="204">
        <f t="shared" si="25"/>
        <v>45.077765900246142</v>
      </c>
      <c r="L145" s="204">
        <f t="shared" si="25"/>
        <v>46.96676281664957</v>
      </c>
      <c r="M145" s="204">
        <f t="shared" si="25"/>
        <v>46.736989558836704</v>
      </c>
      <c r="N145" s="204">
        <f t="shared" si="25"/>
        <v>49.54411435952094</v>
      </c>
      <c r="O145" s="204">
        <f t="shared" si="25"/>
        <v>51.790337938020265</v>
      </c>
      <c r="P145" s="204">
        <f t="shared" si="25"/>
        <v>52.971398571619801</v>
      </c>
      <c r="Q145" s="204">
        <f t="shared" si="25"/>
        <v>53.010522722471784</v>
      </c>
      <c r="R145" s="204">
        <f t="shared" si="25"/>
        <v>54.250036119601305</v>
      </c>
      <c r="S145" s="204">
        <f t="shared" si="25"/>
        <v>54.54408502279005</v>
      </c>
      <c r="T145" s="204">
        <f t="shared" si="25"/>
        <v>54.792049213929189</v>
      </c>
      <c r="U145" s="204">
        <f t="shared" si="25"/>
        <v>51.818633860780167</v>
      </c>
      <c r="V145" s="204">
        <f t="shared" si="25"/>
        <v>55.274776181480327</v>
      </c>
      <c r="W145" s="204">
        <f t="shared" si="25"/>
        <v>56.68045939227494</v>
      </c>
      <c r="X145" s="204">
        <f t="shared" si="25"/>
        <v>52.047420468787749</v>
      </c>
      <c r="Y145" s="204">
        <f t="shared" si="25"/>
        <v>50.823783480997207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108.94925259389794</v>
      </c>
      <c r="C146" s="206">
        <f t="shared" si="26"/>
        <v>109.1953116035713</v>
      </c>
      <c r="D146" s="206">
        <f t="shared" si="26"/>
        <v>111.52671379556686</v>
      </c>
      <c r="E146" s="206">
        <f t="shared" si="26"/>
        <v>112.03777381256037</v>
      </c>
      <c r="F146" s="206">
        <f t="shared" si="26"/>
        <v>110.07090512905101</v>
      </c>
      <c r="G146" s="206">
        <f t="shared" si="26"/>
        <v>105.75903992192646</v>
      </c>
      <c r="H146" s="206">
        <f t="shared" si="26"/>
        <v>101.66642059462859</v>
      </c>
      <c r="I146" s="206">
        <f t="shared" si="26"/>
        <v>101.40446830003889</v>
      </c>
      <c r="J146" s="206">
        <f t="shared" si="26"/>
        <v>100.46047410561017</v>
      </c>
      <c r="K146" s="206">
        <f t="shared" si="26"/>
        <v>96.667568135169191</v>
      </c>
      <c r="L146" s="206">
        <f t="shared" si="26"/>
        <v>99.19477128617666</v>
      </c>
      <c r="M146" s="206">
        <f t="shared" si="26"/>
        <v>99.212462675420014</v>
      </c>
      <c r="N146" s="206">
        <f t="shared" si="26"/>
        <v>99.996127920555381</v>
      </c>
      <c r="O146" s="206">
        <f t="shared" si="26"/>
        <v>98.644404463652748</v>
      </c>
      <c r="P146" s="206">
        <f t="shared" si="26"/>
        <v>97.287241633792561</v>
      </c>
      <c r="Q146" s="206">
        <f t="shared" si="26"/>
        <v>95.64411151418112</v>
      </c>
      <c r="R146" s="206">
        <f t="shared" si="26"/>
        <v>97.349277509353186</v>
      </c>
      <c r="S146" s="206">
        <f t="shared" si="26"/>
        <v>97.689943262779863</v>
      </c>
      <c r="T146" s="206">
        <f t="shared" si="26"/>
        <v>98.166485076638196</v>
      </c>
      <c r="U146" s="206">
        <f t="shared" si="26"/>
        <v>95.967479901010364</v>
      </c>
      <c r="V146" s="206">
        <f t="shared" si="26"/>
        <v>96.628114700679461</v>
      </c>
      <c r="W146" s="206">
        <f t="shared" si="26"/>
        <v>100.82155772557384</v>
      </c>
      <c r="X146" s="206">
        <f t="shared" si="26"/>
        <v>99.99691620367031</v>
      </c>
      <c r="Y146" s="206">
        <f t="shared" si="26"/>
        <v>91.001652296177099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34.645428678717934</v>
      </c>
      <c r="C147" s="204">
        <f t="shared" si="27"/>
        <v>33.859480761038007</v>
      </c>
      <c r="D147" s="204">
        <f t="shared" si="27"/>
        <v>32.556683940060395</v>
      </c>
      <c r="E147" s="204">
        <f t="shared" si="27"/>
        <v>34.410605999683703</v>
      </c>
      <c r="F147" s="204">
        <f t="shared" si="27"/>
        <v>35.00574636730984</v>
      </c>
      <c r="G147" s="204">
        <f t="shared" si="27"/>
        <v>33.273407087200688</v>
      </c>
      <c r="H147" s="204">
        <f t="shared" si="27"/>
        <v>30.280075308652798</v>
      </c>
      <c r="I147" s="204">
        <f t="shared" si="27"/>
        <v>29.223119137260316</v>
      </c>
      <c r="J147" s="204">
        <f t="shared" si="27"/>
        <v>29.536418993568102</v>
      </c>
      <c r="K147" s="204">
        <f t="shared" si="27"/>
        <v>31.340516934491919</v>
      </c>
      <c r="L147" s="204">
        <f t="shared" si="27"/>
        <v>27.702085430671737</v>
      </c>
      <c r="M147" s="204">
        <f t="shared" si="27"/>
        <v>24.924492419182684</v>
      </c>
      <c r="N147" s="204">
        <f t="shared" si="27"/>
        <v>25.658072416930921</v>
      </c>
      <c r="O147" s="204">
        <f t="shared" si="27"/>
        <v>25.663413278733444</v>
      </c>
      <c r="P147" s="204">
        <f t="shared" si="27"/>
        <v>22.437509136768146</v>
      </c>
      <c r="Q147" s="204">
        <f t="shared" si="27"/>
        <v>21.349572942242169</v>
      </c>
      <c r="R147" s="204">
        <f t="shared" si="27"/>
        <v>21.233046283665818</v>
      </c>
      <c r="S147" s="204">
        <f t="shared" si="27"/>
        <v>20.862461114388751</v>
      </c>
      <c r="T147" s="204">
        <f t="shared" si="27"/>
        <v>21.155617032714069</v>
      </c>
      <c r="U147" s="204">
        <f t="shared" si="27"/>
        <v>21.009449719205396</v>
      </c>
      <c r="V147" s="204">
        <f t="shared" si="27"/>
        <v>23.129100041450613</v>
      </c>
      <c r="W147" s="204">
        <f t="shared" si="27"/>
        <v>21.759846802709635</v>
      </c>
      <c r="X147" s="204">
        <f t="shared" si="27"/>
        <v>19.940487487099574</v>
      </c>
      <c r="Y147" s="204">
        <f t="shared" si="27"/>
        <v>19.224191617035547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25.868121417873954</v>
      </c>
      <c r="C148" s="204">
        <f t="shared" si="28"/>
        <v>27.050993014354052</v>
      </c>
      <c r="D148" s="204">
        <f t="shared" si="28"/>
        <v>27.358143238711222</v>
      </c>
      <c r="E148" s="204">
        <f t="shared" si="28"/>
        <v>30.318407752089215</v>
      </c>
      <c r="F148" s="204">
        <f t="shared" si="28"/>
        <v>29.668429317156548</v>
      </c>
      <c r="G148" s="204">
        <f t="shared" si="28"/>
        <v>29.042527615072665</v>
      </c>
      <c r="H148" s="204">
        <f t="shared" si="28"/>
        <v>27.23552936067993</v>
      </c>
      <c r="I148" s="204">
        <f t="shared" si="28"/>
        <v>25.847240732024666</v>
      </c>
      <c r="J148" s="204">
        <f t="shared" si="28"/>
        <v>27.252915675471087</v>
      </c>
      <c r="K148" s="204">
        <f t="shared" si="28"/>
        <v>28.601577133600895</v>
      </c>
      <c r="L148" s="204">
        <f t="shared" si="28"/>
        <v>28.208621376604412</v>
      </c>
      <c r="M148" s="204">
        <f t="shared" si="28"/>
        <v>26.045680372108173</v>
      </c>
      <c r="N148" s="204">
        <f t="shared" si="28"/>
        <v>25.856605727825041</v>
      </c>
      <c r="O148" s="204">
        <f t="shared" si="28"/>
        <v>26.491190355758476</v>
      </c>
      <c r="P148" s="204">
        <f t="shared" si="28"/>
        <v>24.818192207771883</v>
      </c>
      <c r="Q148" s="204">
        <f t="shared" si="28"/>
        <v>23.987117146307209</v>
      </c>
      <c r="R148" s="204">
        <f t="shared" si="28"/>
        <v>23.737952645081474</v>
      </c>
      <c r="S148" s="204">
        <f t="shared" si="28"/>
        <v>23.500397149372766</v>
      </c>
      <c r="T148" s="204">
        <f t="shared" si="28"/>
        <v>23.003544119985055</v>
      </c>
      <c r="U148" s="204">
        <f t="shared" si="28"/>
        <v>22.716965646440059</v>
      </c>
      <c r="V148" s="204">
        <f t="shared" si="28"/>
        <v>22.967783633906762</v>
      </c>
      <c r="W148" s="204">
        <f t="shared" si="28"/>
        <v>22.928936075544868</v>
      </c>
      <c r="X148" s="204">
        <f t="shared" si="28"/>
        <v>21.739299828770037</v>
      </c>
      <c r="Y148" s="204">
        <f t="shared" si="28"/>
        <v>20.779062437262567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82.290019057455069</v>
      </c>
      <c r="C149" s="204">
        <f t="shared" si="29"/>
        <v>81.214267110169715</v>
      </c>
      <c r="D149" s="204">
        <f t="shared" si="29"/>
        <v>84.416559249822654</v>
      </c>
      <c r="E149" s="204">
        <f t="shared" si="29"/>
        <v>88.086890818019754</v>
      </c>
      <c r="F149" s="204">
        <f t="shared" si="29"/>
        <v>86.063464907372719</v>
      </c>
      <c r="G149" s="204">
        <f t="shared" si="29"/>
        <v>74.422734224133748</v>
      </c>
      <c r="H149" s="204">
        <f t="shared" si="29"/>
        <v>69.184207572026438</v>
      </c>
      <c r="I149" s="204">
        <f t="shared" si="29"/>
        <v>62.686046444090913</v>
      </c>
      <c r="J149" s="204">
        <f t="shared" si="29"/>
        <v>58.778615280905839</v>
      </c>
      <c r="K149" s="204">
        <f t="shared" si="29"/>
        <v>58.584497493210385</v>
      </c>
      <c r="L149" s="204">
        <f t="shared" si="29"/>
        <v>54.97213071226588</v>
      </c>
      <c r="M149" s="204">
        <f t="shared" si="29"/>
        <v>48.836122411789248</v>
      </c>
      <c r="N149" s="204">
        <f t="shared" si="29"/>
        <v>49.677746196368766</v>
      </c>
      <c r="O149" s="204">
        <f t="shared" si="29"/>
        <v>48.506780718545947</v>
      </c>
      <c r="P149" s="204">
        <f t="shared" si="29"/>
        <v>45.656087741848097</v>
      </c>
      <c r="Q149" s="204">
        <f t="shared" si="29"/>
        <v>45.316254286959364</v>
      </c>
      <c r="R149" s="204">
        <f t="shared" si="29"/>
        <v>44.782117550659216</v>
      </c>
      <c r="S149" s="204">
        <f t="shared" si="29"/>
        <v>44.567239448558688</v>
      </c>
      <c r="T149" s="204">
        <f t="shared" si="29"/>
        <v>44.653240672447005</v>
      </c>
      <c r="U149" s="204">
        <f t="shared" si="29"/>
        <v>44.27108539180896</v>
      </c>
      <c r="V149" s="204">
        <f t="shared" si="29"/>
        <v>46.38864243655361</v>
      </c>
      <c r="W149" s="204">
        <f t="shared" si="29"/>
        <v>44.934769899421795</v>
      </c>
      <c r="X149" s="204">
        <f t="shared" si="29"/>
        <v>41.075085611101819</v>
      </c>
      <c r="Y149" s="204">
        <f t="shared" si="29"/>
        <v>39.08428151505516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124.16635121602802</v>
      </c>
      <c r="C150" s="204">
        <f t="shared" si="30"/>
        <v>118.81908485023361</v>
      </c>
      <c r="D150" s="204">
        <f t="shared" si="30"/>
        <v>124.7675765310498</v>
      </c>
      <c r="E150" s="204">
        <f t="shared" si="30"/>
        <v>137.51505167952956</v>
      </c>
      <c r="F150" s="204">
        <f t="shared" si="30"/>
        <v>149.60895259320569</v>
      </c>
      <c r="G150" s="204">
        <f t="shared" si="30"/>
        <v>145.53955666894089</v>
      </c>
      <c r="H150" s="204">
        <f t="shared" si="30"/>
        <v>135.15873100424491</v>
      </c>
      <c r="I150" s="204">
        <f t="shared" si="30"/>
        <v>138.86565895518808</v>
      </c>
      <c r="J150" s="204">
        <f t="shared" si="30"/>
        <v>151.50062581690801</v>
      </c>
      <c r="K150" s="204">
        <f t="shared" si="30"/>
        <v>169.74113620264799</v>
      </c>
      <c r="L150" s="204">
        <f t="shared" si="30"/>
        <v>172.65246391315131</v>
      </c>
      <c r="M150" s="204">
        <f t="shared" si="30"/>
        <v>177.03919286140348</v>
      </c>
      <c r="N150" s="204">
        <f t="shared" si="30"/>
        <v>192.15121550228389</v>
      </c>
      <c r="O150" s="204">
        <f t="shared" si="30"/>
        <v>200.40871792545511</v>
      </c>
      <c r="P150" s="204">
        <f t="shared" si="30"/>
        <v>192.49793257338939</v>
      </c>
      <c r="Q150" s="204">
        <f t="shared" si="30"/>
        <v>189.32826560729592</v>
      </c>
      <c r="R150" s="204">
        <f t="shared" si="30"/>
        <v>198.98309626481165</v>
      </c>
      <c r="S150" s="204">
        <f t="shared" si="30"/>
        <v>195.81649866469533</v>
      </c>
      <c r="T150" s="204">
        <f t="shared" si="30"/>
        <v>195.6635436142669</v>
      </c>
      <c r="U150" s="204">
        <f t="shared" si="30"/>
        <v>186.79312230126803</v>
      </c>
      <c r="V150" s="204">
        <f t="shared" si="30"/>
        <v>191.12818539845696</v>
      </c>
      <c r="W150" s="204">
        <f t="shared" si="30"/>
        <v>167.87837833336221</v>
      </c>
      <c r="X150" s="204">
        <f t="shared" si="30"/>
        <v>155.97334992040177</v>
      </c>
      <c r="Y150" s="204">
        <f t="shared" si="30"/>
        <v>162.40565192708948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32.735814583428983</v>
      </c>
      <c r="C151" s="207">
        <f t="shared" si="31"/>
        <v>32.580431554029374</v>
      </c>
      <c r="D151" s="207">
        <f t="shared" si="31"/>
        <v>32.209164171516008</v>
      </c>
      <c r="E151" s="207">
        <f t="shared" si="31"/>
        <v>28.314691724044408</v>
      </c>
      <c r="F151" s="207">
        <f t="shared" si="31"/>
        <v>27.226263519221764</v>
      </c>
      <c r="G151" s="207">
        <f t="shared" si="31"/>
        <v>30.818465572615434</v>
      </c>
      <c r="H151" s="207">
        <f t="shared" si="31"/>
        <v>27.39945196068588</v>
      </c>
      <c r="I151" s="207">
        <f t="shared" si="31"/>
        <v>27.492874700113283</v>
      </c>
      <c r="J151" s="207">
        <f t="shared" si="31"/>
        <v>26.352695005564765</v>
      </c>
      <c r="K151" s="207">
        <f t="shared" si="31"/>
        <v>23.760019207468467</v>
      </c>
      <c r="L151" s="207">
        <f t="shared" si="31"/>
        <v>27.398280995159272</v>
      </c>
      <c r="M151" s="207">
        <f t="shared" si="31"/>
        <v>22.715473219880813</v>
      </c>
      <c r="N151" s="207">
        <f t="shared" si="31"/>
        <v>23.69631035957908</v>
      </c>
      <c r="O151" s="207">
        <f t="shared" si="31"/>
        <v>23.904931862505308</v>
      </c>
      <c r="P151" s="207">
        <f t="shared" si="31"/>
        <v>23.641178801911714</v>
      </c>
      <c r="Q151" s="207">
        <f t="shared" si="31"/>
        <v>23.03847102107424</v>
      </c>
      <c r="R151" s="207">
        <f t="shared" si="31"/>
        <v>23.301511712083638</v>
      </c>
      <c r="S151" s="207">
        <f t="shared" si="31"/>
        <v>22.931272258415763</v>
      </c>
      <c r="T151" s="207">
        <f t="shared" si="31"/>
        <v>22.847075966414089</v>
      </c>
      <c r="U151" s="207">
        <f t="shared" si="31"/>
        <v>23.168746952788062</v>
      </c>
      <c r="V151" s="207">
        <f t="shared" si="31"/>
        <v>22.687943171423179</v>
      </c>
      <c r="W151" s="207">
        <f t="shared" si="31"/>
        <v>22.389090937973283</v>
      </c>
      <c r="X151" s="207">
        <f t="shared" si="31"/>
        <v>20.857059871558384</v>
      </c>
      <c r="Y151" s="207">
        <f t="shared" si="31"/>
        <v>19.660509530597025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2.8526914311032994</v>
      </c>
      <c r="C153" s="215">
        <f t="shared" si="32"/>
        <v>2.7839962092575328</v>
      </c>
      <c r="D153" s="215">
        <f t="shared" si="32"/>
        <v>2.7535191729109587</v>
      </c>
      <c r="E153" s="215">
        <f t="shared" si="32"/>
        <v>2.7444934841262336</v>
      </c>
      <c r="F153" s="215">
        <f t="shared" si="32"/>
        <v>2.7294946984291841</v>
      </c>
      <c r="G153" s="215">
        <f t="shared" si="32"/>
        <v>2.6950000192302395</v>
      </c>
      <c r="H153" s="215">
        <f t="shared" si="32"/>
        <v>2.707798602760092</v>
      </c>
      <c r="I153" s="215">
        <f t="shared" si="32"/>
        <v>2.6937251584593813</v>
      </c>
      <c r="J153" s="215">
        <f t="shared" si="32"/>
        <v>2.6557454874511226</v>
      </c>
      <c r="K153" s="215">
        <f t="shared" si="32"/>
        <v>2.5179505925233427</v>
      </c>
      <c r="L153" s="215">
        <f t="shared" si="32"/>
        <v>2.5365110871415806</v>
      </c>
      <c r="M153" s="215">
        <f t="shared" si="32"/>
        <v>2.5420657332513783</v>
      </c>
      <c r="N153" s="215">
        <f t="shared" si="32"/>
        <v>2.4812153180136312</v>
      </c>
      <c r="O153" s="215">
        <f t="shared" si="32"/>
        <v>2.4569056946128738</v>
      </c>
      <c r="P153" s="215">
        <f t="shared" si="32"/>
        <v>2.4873560409956177</v>
      </c>
      <c r="Q153" s="215">
        <f t="shared" si="32"/>
        <v>2.4730758729251394</v>
      </c>
      <c r="R153" s="215">
        <f t="shared" si="32"/>
        <v>2.4496492638303362</v>
      </c>
      <c r="S153" s="215">
        <f t="shared" si="32"/>
        <v>2.4674480956379088</v>
      </c>
      <c r="T153" s="215">
        <f t="shared" si="32"/>
        <v>2.4687265613932281</v>
      </c>
      <c r="U153" s="215">
        <f t="shared" si="32"/>
        <v>2.4216024606088395</v>
      </c>
      <c r="V153" s="215">
        <f t="shared" si="32"/>
        <v>2.401938050620807</v>
      </c>
      <c r="W153" s="215">
        <f t="shared" si="32"/>
        <v>2.4353615056373497</v>
      </c>
      <c r="X153" s="215">
        <f t="shared" si="32"/>
        <v>2.3919043739489183</v>
      </c>
      <c r="Y153" s="215">
        <f t="shared" si="32"/>
        <v>2.3437471326075641</v>
      </c>
    </row>
    <row r="154" spans="1:25" ht="12" customHeight="1" x14ac:dyDescent="0.25">
      <c r="A154" s="25" t="s">
        <v>14</v>
      </c>
      <c r="B154" s="216">
        <f>ISI!B65</f>
        <v>4.9085575741593432</v>
      </c>
      <c r="C154" s="216">
        <f>ISI!C65</f>
        <v>4.715455707772608</v>
      </c>
      <c r="D154" s="216">
        <f>ISI!D65</f>
        <v>4.7711964483900173</v>
      </c>
      <c r="E154" s="216">
        <f>ISI!E65</f>
        <v>4.7711652651352194</v>
      </c>
      <c r="F154" s="216">
        <f>ISI!F65</f>
        <v>4.7615379958300608</v>
      </c>
      <c r="G154" s="216">
        <f>ISI!G65</f>
        <v>4.7272264447739101</v>
      </c>
      <c r="H154" s="216">
        <f>ISI!H65</f>
        <v>4.7325758684089418</v>
      </c>
      <c r="I154" s="216">
        <f>ISI!I65</f>
        <v>4.6960933520635439</v>
      </c>
      <c r="J154" s="216">
        <f>ISI!J65</f>
        <v>4.5899556817630671</v>
      </c>
      <c r="K154" s="216">
        <f>ISI!K65</f>
        <v>4.3656041012076603</v>
      </c>
      <c r="L154" s="216">
        <f>ISI!L65</f>
        <v>4.5699380097909792</v>
      </c>
      <c r="M154" s="216">
        <f>ISI!M65</f>
        <v>4.4467740017576141</v>
      </c>
      <c r="N154" s="216">
        <f>ISI!N65</f>
        <v>4.3448215237534757</v>
      </c>
      <c r="O154" s="216">
        <f>ISI!O65</f>
        <v>4.4518340761642365</v>
      </c>
      <c r="P154" s="216">
        <f>ISI!P65</f>
        <v>4.5989348839754012</v>
      </c>
      <c r="Q154" s="216">
        <f>ISI!Q65</f>
        <v>4.5657132529650397</v>
      </c>
      <c r="R154" s="216">
        <f>ISI!R65</f>
        <v>4.526905626542935</v>
      </c>
      <c r="S154" s="216">
        <f>ISI!S65</f>
        <v>4.6242277557338802</v>
      </c>
      <c r="T154" s="216">
        <f>ISI!T65</f>
        <v>4.6145113676703406</v>
      </c>
      <c r="U154" s="216">
        <f>ISI!U65</f>
        <v>4.5269312512445214</v>
      </c>
      <c r="V154" s="216">
        <f>ISI!V65</f>
        <v>4.4187019811080104</v>
      </c>
      <c r="W154" s="216">
        <f>ISI!W65</f>
        <v>4.483775647550809</v>
      </c>
      <c r="X154" s="216">
        <f>ISI!X65</f>
        <v>4.4922585133107811</v>
      </c>
      <c r="Y154" s="216">
        <f>ISI!Y65</f>
        <v>4.3748972277001315</v>
      </c>
    </row>
    <row r="155" spans="1:25" ht="12" customHeight="1" x14ac:dyDescent="0.25">
      <c r="A155" s="14" t="s">
        <v>43</v>
      </c>
      <c r="B155" s="217">
        <f>ISI!B66</f>
        <v>5.9903779798306696</v>
      </c>
      <c r="C155" s="217">
        <f>ISI!C66</f>
        <v>5.8289038775363817</v>
      </c>
      <c r="D155" s="217">
        <f>ISI!D66</f>
        <v>5.893024134929167</v>
      </c>
      <c r="E155" s="217">
        <f>ISI!E66</f>
        <v>5.9037011601387865</v>
      </c>
      <c r="F155" s="217">
        <f>ISI!F66</f>
        <v>5.9320100546979537</v>
      </c>
      <c r="G155" s="217">
        <f>ISI!G66</f>
        <v>5.9070729942466622</v>
      </c>
      <c r="H155" s="217">
        <f>ISI!H66</f>
        <v>5.9583212952231879</v>
      </c>
      <c r="I155" s="217">
        <f>ISI!I66</f>
        <v>5.9551409046460559</v>
      </c>
      <c r="J155" s="217">
        <f>ISI!J66</f>
        <v>5.8973996854687156</v>
      </c>
      <c r="K155" s="217">
        <f>ISI!K66</f>
        <v>5.6964393976988958</v>
      </c>
      <c r="L155" s="217">
        <f>ISI!L66</f>
        <v>5.8574853110006018</v>
      </c>
      <c r="M155" s="217">
        <f>ISI!M66</f>
        <v>5.6942293378012714</v>
      </c>
      <c r="N155" s="217">
        <f>ISI!N66</f>
        <v>5.5770210595786631</v>
      </c>
      <c r="O155" s="217">
        <f>ISI!O66</f>
        <v>5.6845852993866499</v>
      </c>
      <c r="P155" s="217">
        <f>ISI!P66</f>
        <v>5.8677667210875279</v>
      </c>
      <c r="Q155" s="217">
        <f>ISI!Q66</f>
        <v>5.8343813731691618</v>
      </c>
      <c r="R155" s="217">
        <f>ISI!R66</f>
        <v>5.7710864722934971</v>
      </c>
      <c r="S155" s="217">
        <f>ISI!S66</f>
        <v>5.9652360487470641</v>
      </c>
      <c r="T155" s="217">
        <f>ISI!T66</f>
        <v>6.0014838864650466</v>
      </c>
      <c r="U155" s="217">
        <f>ISI!U66</f>
        <v>5.915883090180877</v>
      </c>
      <c r="V155" s="217">
        <f>ISI!V66</f>
        <v>5.8143990397978422</v>
      </c>
      <c r="W155" s="217">
        <f>ISI!W66</f>
        <v>5.9530829716124707</v>
      </c>
      <c r="X155" s="217">
        <f>ISI!X66</f>
        <v>5.9224564041467493</v>
      </c>
      <c r="Y155" s="217">
        <f>ISI!Y66</f>
        <v>5.8307100878292069</v>
      </c>
    </row>
    <row r="156" spans="1:25" ht="12" customHeight="1" x14ac:dyDescent="0.25">
      <c r="A156" s="14" t="s">
        <v>44</v>
      </c>
      <c r="B156" s="217">
        <f>ISI!B67</f>
        <v>1.6710389444572777</v>
      </c>
      <c r="C156" s="217">
        <f>ISI!C67</f>
        <v>1.6087678310040314</v>
      </c>
      <c r="D156" s="217">
        <f>ISI!D67</f>
        <v>1.5841777573033975</v>
      </c>
      <c r="E156" s="217">
        <f>ISI!E67</f>
        <v>1.5574281600595314</v>
      </c>
      <c r="F156" s="217">
        <f>ISI!F67</f>
        <v>1.5492142631574084</v>
      </c>
      <c r="G156" s="217">
        <f>ISI!G67</f>
        <v>1.5354002581251855</v>
      </c>
      <c r="H156" s="217">
        <f>ISI!H67</f>
        <v>1.5590853143797083</v>
      </c>
      <c r="I156" s="217">
        <f>ISI!I67</f>
        <v>1.5284950380489755</v>
      </c>
      <c r="J156" s="217">
        <f>ISI!J67</f>
        <v>1.4957710173589951</v>
      </c>
      <c r="K156" s="217">
        <f>ISI!K67</f>
        <v>1.4516023472677484</v>
      </c>
      <c r="L156" s="217">
        <f>ISI!L67</f>
        <v>1.4600893342233299</v>
      </c>
      <c r="M156" s="217">
        <f>ISI!M67</f>
        <v>1.4290306244900661</v>
      </c>
      <c r="N156" s="217">
        <f>ISI!N67</f>
        <v>1.3907711742475126</v>
      </c>
      <c r="O156" s="217">
        <f>ISI!O67</f>
        <v>1.3618104809633511</v>
      </c>
      <c r="P156" s="217">
        <f>ISI!P67</f>
        <v>1.4001019169806872</v>
      </c>
      <c r="Q156" s="217">
        <f>ISI!Q67</f>
        <v>1.389637643897621</v>
      </c>
      <c r="R156" s="217">
        <f>ISI!R67</f>
        <v>1.3546813006610139</v>
      </c>
      <c r="S156" s="217">
        <f>ISI!S67</f>
        <v>1.3429941420275155</v>
      </c>
      <c r="T156" s="217">
        <f>ISI!T67</f>
        <v>1.3694043931399984</v>
      </c>
      <c r="U156" s="217">
        <f>ISI!U67</f>
        <v>1.3300131615211845</v>
      </c>
      <c r="V156" s="217">
        <f>ISI!V67</f>
        <v>1.3508801869548657</v>
      </c>
      <c r="W156" s="217">
        <f>ISI!W67</f>
        <v>1.377969774740907</v>
      </c>
      <c r="X156" s="217">
        <f>ISI!X67</f>
        <v>1.3638560299962501</v>
      </c>
      <c r="Y156" s="217">
        <f>ISI!Y67</f>
        <v>1.3161586199701758</v>
      </c>
    </row>
    <row r="157" spans="1:25" ht="12" customHeight="1" x14ac:dyDescent="0.25">
      <c r="A157" s="13" t="s">
        <v>18</v>
      </c>
      <c r="B157" s="218">
        <f>NFM!B96</f>
        <v>1.8558114735670102</v>
      </c>
      <c r="C157" s="218">
        <f>NFM!C96</f>
        <v>1.7942100203118536</v>
      </c>
      <c r="D157" s="218">
        <f>NFM!D96</f>
        <v>1.8108448969763282</v>
      </c>
      <c r="E157" s="218">
        <f>NFM!E96</f>
        <v>1.7812303482326597</v>
      </c>
      <c r="F157" s="218">
        <f>NFM!F96</f>
        <v>1.72010464397145</v>
      </c>
      <c r="G157" s="218">
        <f>NFM!G96</f>
        <v>1.7182515081643344</v>
      </c>
      <c r="H157" s="218">
        <f>NFM!H96</f>
        <v>1.708593311934351</v>
      </c>
      <c r="I157" s="218">
        <f>NFM!I96</f>
        <v>1.6821275883374711</v>
      </c>
      <c r="J157" s="218">
        <f>NFM!J96</f>
        <v>1.7117144438562173</v>
      </c>
      <c r="K157" s="218">
        <f>NFM!K96</f>
        <v>1.6526178376598086</v>
      </c>
      <c r="L157" s="218">
        <f>NFM!L96</f>
        <v>1.6348598553348042</v>
      </c>
      <c r="M157" s="218">
        <f>NFM!M96</f>
        <v>1.6241736968621803</v>
      </c>
      <c r="N157" s="218">
        <f>NFM!N96</f>
        <v>1.5994937578718469</v>
      </c>
      <c r="O157" s="218">
        <f>NFM!O96</f>
        <v>1.6431964836119786</v>
      </c>
      <c r="P157" s="218">
        <f>NFM!P96</f>
        <v>1.6233185288538245</v>
      </c>
      <c r="Q157" s="218">
        <f>NFM!Q96</f>
        <v>1.6052711976564473</v>
      </c>
      <c r="R157" s="218">
        <f>NFM!R96</f>
        <v>1.6245122649103645</v>
      </c>
      <c r="S157" s="218">
        <f>NFM!S96</f>
        <v>1.5434041213346967</v>
      </c>
      <c r="T157" s="218">
        <f>NFM!T96</f>
        <v>1.5910989234533439</v>
      </c>
      <c r="U157" s="218">
        <f>NFM!U96</f>
        <v>1.6097486254405704</v>
      </c>
      <c r="V157" s="218">
        <f>NFM!V96</f>
        <v>1.6080118098720046</v>
      </c>
      <c r="W157" s="218">
        <f>NFM!W96</f>
        <v>1.6085863410098993</v>
      </c>
      <c r="X157" s="218">
        <f>NFM!X96</f>
        <v>1.6177112343876485</v>
      </c>
      <c r="Y157" s="218">
        <f>NFM!Y96</f>
        <v>1.5610636621695901</v>
      </c>
    </row>
    <row r="158" spans="1:25" ht="12" customHeight="1" x14ac:dyDescent="0.25">
      <c r="A158" s="14" t="s">
        <v>45</v>
      </c>
      <c r="B158" s="217">
        <f>NFM!B97</f>
        <v>2.3198604912808953</v>
      </c>
      <c r="C158" s="217">
        <f>NFM!C97</f>
        <v>2.3161970860976919</v>
      </c>
      <c r="D158" s="217">
        <f>NFM!D97</f>
        <v>2.2471659887595075</v>
      </c>
      <c r="E158" s="217">
        <f>NFM!E97</f>
        <v>2.2290482028270011</v>
      </c>
      <c r="F158" s="217">
        <f>NFM!F97</f>
        <v>2.1719417654485169</v>
      </c>
      <c r="G158" s="217">
        <f>NFM!G97</f>
        <v>2.1989843365716415</v>
      </c>
      <c r="H158" s="217">
        <f>NFM!H97</f>
        <v>2.2228234749845601</v>
      </c>
      <c r="I158" s="217">
        <f>NFM!I97</f>
        <v>2.0921889458651668</v>
      </c>
      <c r="J158" s="217">
        <f>NFM!J97</f>
        <v>2.0698110463828847</v>
      </c>
      <c r="K158" s="217">
        <f>NFM!K97</f>
        <v>2.0252085170210545</v>
      </c>
      <c r="L158" s="217">
        <f>NFM!L97</f>
        <v>2.0286829673041482</v>
      </c>
      <c r="M158" s="217">
        <f>NFM!M97</f>
        <v>1.9803645101044649</v>
      </c>
      <c r="N158" s="217">
        <f>NFM!N97</f>
        <v>1.8453780404482081</v>
      </c>
      <c r="O158" s="217">
        <f>NFM!O97</f>
        <v>1.8790431542629646</v>
      </c>
      <c r="P158" s="217">
        <f>NFM!P97</f>
        <v>1.8147406548356031</v>
      </c>
      <c r="Q158" s="217">
        <f>NFM!Q97</f>
        <v>1.8266286773585196</v>
      </c>
      <c r="R158" s="217">
        <f>NFM!R97</f>
        <v>1.8618709187397715</v>
      </c>
      <c r="S158" s="217">
        <f>NFM!S97</f>
        <v>1.7315278154578837</v>
      </c>
      <c r="T158" s="217">
        <f>NFM!T97</f>
        <v>1.7988631123275434</v>
      </c>
      <c r="U158" s="217">
        <f>NFM!U97</f>
        <v>1.8294573905216855</v>
      </c>
      <c r="V158" s="217">
        <f>NFM!V97</f>
        <v>1.8861846555854611</v>
      </c>
      <c r="W158" s="217">
        <f>NFM!W97</f>
        <v>1.9071810701141649</v>
      </c>
      <c r="X158" s="217">
        <f>NFM!X97</f>
        <v>1.8683261907426778</v>
      </c>
      <c r="Y158" s="217">
        <f>NFM!Y97</f>
        <v>1.7967607361267888</v>
      </c>
    </row>
    <row r="159" spans="1:25" ht="12" customHeight="1" x14ac:dyDescent="0.25">
      <c r="A159" s="14" t="s">
        <v>58</v>
      </c>
      <c r="B159" s="217">
        <f>NFM!B98</f>
        <v>1.3580525709731324</v>
      </c>
      <c r="C159" s="217">
        <f>NFM!C98</f>
        <v>1.3217604480308156</v>
      </c>
      <c r="D159" s="217">
        <f>NFM!D98</f>
        <v>1.3496293701299336</v>
      </c>
      <c r="E159" s="217">
        <f>NFM!E98</f>
        <v>1.3653873211858236</v>
      </c>
      <c r="F159" s="217">
        <f>NFM!F98</f>
        <v>1.3276509053173535</v>
      </c>
      <c r="G159" s="217">
        <f>NFM!G98</f>
        <v>1.3339869556422492</v>
      </c>
      <c r="H159" s="217">
        <f>NFM!H98</f>
        <v>1.3520858909227023</v>
      </c>
      <c r="I159" s="217">
        <f>NFM!I98</f>
        <v>1.3735816688910798</v>
      </c>
      <c r="J159" s="217">
        <f>NFM!J98</f>
        <v>1.3884296407478984</v>
      </c>
      <c r="K159" s="217">
        <f>NFM!K98</f>
        <v>1.3928030280562995</v>
      </c>
      <c r="L159" s="217">
        <f>NFM!L98</f>
        <v>1.3743626484729967</v>
      </c>
      <c r="M159" s="217">
        <f>NFM!M98</f>
        <v>1.3752780645117897</v>
      </c>
      <c r="N159" s="217">
        <f>NFM!N98</f>
        <v>1.4161486338577467</v>
      </c>
      <c r="O159" s="217">
        <f>NFM!O98</f>
        <v>1.5051146833189026</v>
      </c>
      <c r="P159" s="217">
        <f>NFM!P98</f>
        <v>1.5575221991104384</v>
      </c>
      <c r="Q159" s="217">
        <f>NFM!Q98</f>
        <v>1.5240986304831898</v>
      </c>
      <c r="R159" s="217">
        <f>NFM!R98</f>
        <v>1.5279969019685595</v>
      </c>
      <c r="S159" s="217">
        <f>NFM!S98</f>
        <v>1.3987549338526921</v>
      </c>
      <c r="T159" s="217">
        <f>NFM!T98</f>
        <v>1.3756301595731171</v>
      </c>
      <c r="U159" s="217">
        <f>NFM!U98</f>
        <v>1.3793762881724245</v>
      </c>
      <c r="V159" s="217">
        <f>NFM!V98</f>
        <v>1.3972063695370882</v>
      </c>
      <c r="W159" s="217">
        <f>NFM!W98</f>
        <v>1.3737461921240444</v>
      </c>
      <c r="X159" s="217">
        <f>NFM!X98</f>
        <v>1.3515570304394851</v>
      </c>
      <c r="Y159" s="217">
        <f>NFM!Y98</f>
        <v>1.5124757918419651</v>
      </c>
    </row>
    <row r="160" spans="1:25" ht="12" customHeight="1" x14ac:dyDescent="0.25">
      <c r="A160" s="26" t="s">
        <v>46</v>
      </c>
      <c r="B160" s="219">
        <f>NFM!B99</f>
        <v>1.347283208245136</v>
      </c>
      <c r="C160" s="219">
        <f>NFM!C99</f>
        <v>1.3057060435353505</v>
      </c>
      <c r="D160" s="219">
        <f>NFM!D99</f>
        <v>1.3413390738803244</v>
      </c>
      <c r="E160" s="219">
        <f>NFM!E99</f>
        <v>1.3632169033528603</v>
      </c>
      <c r="F160" s="219">
        <f>NFM!F99</f>
        <v>1.3248046412587087</v>
      </c>
      <c r="G160" s="219">
        <f>NFM!G99</f>
        <v>1.3364226739729927</v>
      </c>
      <c r="H160" s="219">
        <f>NFM!H99</f>
        <v>1.3631022743803867</v>
      </c>
      <c r="I160" s="219">
        <f>NFM!I99</f>
        <v>1.3933141825843034</v>
      </c>
      <c r="J160" s="219">
        <f>NFM!J99</f>
        <v>1.4031708201970898</v>
      </c>
      <c r="K160" s="219">
        <f>NFM!K99</f>
        <v>1.3850539581623607</v>
      </c>
      <c r="L160" s="219">
        <f>NFM!L99</f>
        <v>1.3604891196632498</v>
      </c>
      <c r="M160" s="219">
        <f>NFM!M99</f>
        <v>1.3723944493236375</v>
      </c>
      <c r="N160" s="219">
        <f>NFM!N99</f>
        <v>1.4365683529252937</v>
      </c>
      <c r="O160" s="219">
        <f>NFM!O99</f>
        <v>1.5414208665173905</v>
      </c>
      <c r="P160" s="219">
        <f>NFM!P99</f>
        <v>1.601931607827298</v>
      </c>
      <c r="Q160" s="219">
        <f>NFM!Q99</f>
        <v>1.5523673449197517</v>
      </c>
      <c r="R160" s="219">
        <f>NFM!R99</f>
        <v>1.556823142821163</v>
      </c>
      <c r="S160" s="219">
        <f>NFM!S99</f>
        <v>1.3964853796238748</v>
      </c>
      <c r="T160" s="219">
        <f>NFM!T99</f>
        <v>1.355147246399212</v>
      </c>
      <c r="U160" s="219">
        <f>NFM!U99</f>
        <v>1.3606989354352268</v>
      </c>
      <c r="V160" s="219">
        <f>NFM!V99</f>
        <v>1.3908994685404525</v>
      </c>
      <c r="W160" s="219">
        <f>NFM!W99</f>
        <v>1.3549432953540625</v>
      </c>
      <c r="X160" s="219">
        <f>NFM!X99</f>
        <v>1.3161119875810663</v>
      </c>
      <c r="Y160" s="219">
        <f>NFM!Y99</f>
        <v>1.5448384181766621</v>
      </c>
    </row>
    <row r="161" spans="1:25" ht="12" customHeight="1" x14ac:dyDescent="0.25">
      <c r="A161" s="27" t="s">
        <v>80</v>
      </c>
      <c r="B161" s="220">
        <f>NFM!B100</f>
        <v>1.452975095793791</v>
      </c>
      <c r="C161" s="220">
        <f>NFM!C100</f>
        <v>1.4668672638481692</v>
      </c>
      <c r="D161" s="220">
        <f>NFM!D100</f>
        <v>1.422343786769692</v>
      </c>
      <c r="E161" s="220">
        <f>NFM!E100</f>
        <v>1.3846876234690202</v>
      </c>
      <c r="F161" s="220">
        <f>NFM!F100</f>
        <v>1.3536938000723142</v>
      </c>
      <c r="G161" s="220">
        <f>NFM!G100</f>
        <v>1.3140139628203564</v>
      </c>
      <c r="H161" s="220">
        <f>NFM!H100</f>
        <v>1.2767741328233451</v>
      </c>
      <c r="I161" s="220">
        <f>NFM!I100</f>
        <v>1.2433772936942935</v>
      </c>
      <c r="J161" s="220">
        <f>NFM!J100</f>
        <v>1.2867061800014157</v>
      </c>
      <c r="K161" s="220">
        <f>NFM!K100</f>
        <v>1.4386427174991701</v>
      </c>
      <c r="L161" s="220">
        <f>NFM!L100</f>
        <v>1.4450439106761475</v>
      </c>
      <c r="M161" s="220">
        <f>NFM!M100</f>
        <v>1.3915813868496829</v>
      </c>
      <c r="N161" s="220">
        <f>NFM!N100</f>
        <v>1.3220204038525414</v>
      </c>
      <c r="O161" s="220">
        <f>NFM!O100</f>
        <v>1.3587532818777142</v>
      </c>
      <c r="P161" s="220">
        <f>NFM!P100</f>
        <v>1.3697608250493203</v>
      </c>
      <c r="Q161" s="220">
        <f>NFM!Q100</f>
        <v>1.3750368069685943</v>
      </c>
      <c r="R161" s="220">
        <f>NFM!R100</f>
        <v>1.3859181491018697</v>
      </c>
      <c r="S161" s="220">
        <f>NFM!S100</f>
        <v>1.4102421465997688</v>
      </c>
      <c r="T161" s="220">
        <f>NFM!T100</f>
        <v>1.4790388856695422</v>
      </c>
      <c r="U161" s="220">
        <f>NFM!U100</f>
        <v>1.4719865969048485</v>
      </c>
      <c r="V161" s="220">
        <f>NFM!V100</f>
        <v>1.4323378896860737</v>
      </c>
      <c r="W161" s="220">
        <f>NFM!W100</f>
        <v>1.4599343882731055</v>
      </c>
      <c r="X161" s="220">
        <f>NFM!X100</f>
        <v>1.4647010715750208</v>
      </c>
      <c r="Y161" s="220">
        <f>NFM!Y100</f>
        <v>1.4312893480408697</v>
      </c>
    </row>
    <row r="162" spans="1:25" ht="12" customHeight="1" x14ac:dyDescent="0.25">
      <c r="A162" s="14" t="s">
        <v>47</v>
      </c>
      <c r="B162" s="217">
        <f>NFM!B101</f>
        <v>2.0775069316492831</v>
      </c>
      <c r="C162" s="217">
        <f>NFM!C101</f>
        <v>1.9952549566633815</v>
      </c>
      <c r="D162" s="217">
        <f>NFM!D101</f>
        <v>2.0142166194788462</v>
      </c>
      <c r="E162" s="217">
        <f>NFM!E101</f>
        <v>1.9333077213099716</v>
      </c>
      <c r="F162" s="217">
        <f>NFM!F101</f>
        <v>1.841875836647449</v>
      </c>
      <c r="G162" s="217">
        <f>NFM!G101</f>
        <v>1.8329093593941159</v>
      </c>
      <c r="H162" s="217">
        <f>NFM!H101</f>
        <v>1.7478345632832899</v>
      </c>
      <c r="I162" s="217">
        <f>NFM!I101</f>
        <v>1.768572208942331</v>
      </c>
      <c r="J162" s="217">
        <f>NFM!J101</f>
        <v>1.8468553331940338</v>
      </c>
      <c r="K162" s="217">
        <f>NFM!K101</f>
        <v>1.6937837082799359</v>
      </c>
      <c r="L162" s="217">
        <f>NFM!L101</f>
        <v>1.6519849108176774</v>
      </c>
      <c r="M162" s="217">
        <f>NFM!M101</f>
        <v>1.6529385626988049</v>
      </c>
      <c r="N162" s="217">
        <f>NFM!N101</f>
        <v>1.6228930157274319</v>
      </c>
      <c r="O162" s="217">
        <f>NFM!O101</f>
        <v>1.6239186404504202</v>
      </c>
      <c r="P162" s="217">
        <f>NFM!P101</f>
        <v>1.5743127711834835</v>
      </c>
      <c r="Q162" s="217">
        <f>NFM!Q101</f>
        <v>1.5492806006059341</v>
      </c>
      <c r="R162" s="217">
        <f>NFM!R101</f>
        <v>1.5719055259881565</v>
      </c>
      <c r="S162" s="217">
        <f>NFM!S101</f>
        <v>1.561639974710515</v>
      </c>
      <c r="T162" s="217">
        <f>NFM!T101</f>
        <v>1.6670517439178334</v>
      </c>
      <c r="U162" s="217">
        <f>NFM!U101</f>
        <v>1.6870580394880783</v>
      </c>
      <c r="V162" s="217">
        <f>NFM!V101</f>
        <v>1.6354069970486746</v>
      </c>
      <c r="W162" s="217">
        <f>NFM!W101</f>
        <v>1.6475527448486178</v>
      </c>
      <c r="X162" s="217">
        <f>NFM!X101</f>
        <v>1.6682007295606629</v>
      </c>
      <c r="Y162" s="217">
        <f>NFM!Y101</f>
        <v>1.5084930885674541</v>
      </c>
    </row>
    <row r="163" spans="1:25" ht="12" customHeight="1" x14ac:dyDescent="0.25">
      <c r="A163" s="13" t="s">
        <v>19</v>
      </c>
      <c r="B163" s="218">
        <f>CHI!B100</f>
        <v>2.7508784115733391</v>
      </c>
      <c r="C163" s="218">
        <f>CHI!C100</f>
        <v>2.7215816691888191</v>
      </c>
      <c r="D163" s="218">
        <f>CHI!D100</f>
        <v>2.6883422621458557</v>
      </c>
      <c r="E163" s="218">
        <f>CHI!E100</f>
        <v>2.6760784970593678</v>
      </c>
      <c r="F163" s="218">
        <f>CHI!F100</f>
        <v>2.6844701995783176</v>
      </c>
      <c r="G163" s="218">
        <f>CHI!G100</f>
        <v>2.6461150831013156</v>
      </c>
      <c r="H163" s="218">
        <f>CHI!H100</f>
        <v>2.6004846775408104</v>
      </c>
      <c r="I163" s="218">
        <f>CHI!I100</f>
        <v>2.6305200809283602</v>
      </c>
      <c r="J163" s="218">
        <f>CHI!J100</f>
        <v>2.6293496737548283</v>
      </c>
      <c r="K163" s="218">
        <f>CHI!K100</f>
        <v>2.5794703091167914</v>
      </c>
      <c r="L163" s="218">
        <f>CHI!L100</f>
        <v>2.6569949456369337</v>
      </c>
      <c r="M163" s="218">
        <f>CHI!M100</f>
        <v>2.6497632106497893</v>
      </c>
      <c r="N163" s="218">
        <f>CHI!N100</f>
        <v>2.6099759505492663</v>
      </c>
      <c r="O163" s="218">
        <f>CHI!O100</f>
        <v>2.5914907149534026</v>
      </c>
      <c r="P163" s="218">
        <f>CHI!P100</f>
        <v>2.6171747407890038</v>
      </c>
      <c r="Q163" s="218">
        <f>CHI!Q100</f>
        <v>2.6100722881367058</v>
      </c>
      <c r="R163" s="218">
        <f>CHI!R100</f>
        <v>2.5830310031163828</v>
      </c>
      <c r="S163" s="218">
        <f>CHI!S100</f>
        <v>2.6293821106262611</v>
      </c>
      <c r="T163" s="218">
        <f>CHI!T100</f>
        <v>2.6012607653737461</v>
      </c>
      <c r="U163" s="218">
        <f>CHI!U100</f>
        <v>2.5444211581752842</v>
      </c>
      <c r="V163" s="218">
        <f>CHI!V100</f>
        <v>2.5739429751101723</v>
      </c>
      <c r="W163" s="218">
        <f>CHI!W100</f>
        <v>2.5477773628789064</v>
      </c>
      <c r="X163" s="218">
        <f>CHI!X100</f>
        <v>2.4489539446628452</v>
      </c>
      <c r="Y163" s="218">
        <f>CHI!Y100</f>
        <v>2.4720294791159958</v>
      </c>
    </row>
    <row r="164" spans="1:25" ht="12" customHeight="1" x14ac:dyDescent="0.25">
      <c r="A164" s="14" t="s">
        <v>88</v>
      </c>
      <c r="B164" s="217">
        <f>CHI!B101</f>
        <v>3.3636504035840105</v>
      </c>
      <c r="C164" s="217">
        <f>CHI!C101</f>
        <v>3.2929154926408017</v>
      </c>
      <c r="D164" s="217">
        <f>CHI!D101</f>
        <v>3.1951375018215438</v>
      </c>
      <c r="E164" s="217">
        <f>CHI!E101</f>
        <v>3.1884101675390006</v>
      </c>
      <c r="F164" s="217">
        <f>CHI!F101</f>
        <v>3.2755878312759972</v>
      </c>
      <c r="G164" s="217">
        <f>CHI!G101</f>
        <v>3.2411722047564426</v>
      </c>
      <c r="H164" s="217">
        <f>CHI!H101</f>
        <v>3.1790774647901956</v>
      </c>
      <c r="I164" s="217">
        <f>CHI!I101</f>
        <v>3.1972786836689204</v>
      </c>
      <c r="J164" s="217">
        <f>CHI!J101</f>
        <v>3.1509199398023555</v>
      </c>
      <c r="K164" s="217">
        <f>CHI!K101</f>
        <v>3.1266748554797719</v>
      </c>
      <c r="L164" s="217">
        <f>CHI!L101</f>
        <v>3.1699126027232176</v>
      </c>
      <c r="M164" s="217">
        <f>CHI!M101</f>
        <v>3.1357556044399004</v>
      </c>
      <c r="N164" s="217">
        <f>CHI!N101</f>
        <v>3.1050912168827609</v>
      </c>
      <c r="O164" s="217">
        <f>CHI!O101</f>
        <v>3.0659821305748065</v>
      </c>
      <c r="P164" s="217">
        <f>CHI!P101</f>
        <v>3.1167323564350911</v>
      </c>
      <c r="Q164" s="217">
        <f>CHI!Q101</f>
        <v>3.0548532756692284</v>
      </c>
      <c r="R164" s="217">
        <f>CHI!R101</f>
        <v>3.040751245101784</v>
      </c>
      <c r="S164" s="217">
        <f>CHI!S101</f>
        <v>3.0723680500289463</v>
      </c>
      <c r="T164" s="217">
        <f>CHI!T101</f>
        <v>3.092922274596059</v>
      </c>
      <c r="U164" s="217">
        <f>CHI!U101</f>
        <v>3.0135308434574575</v>
      </c>
      <c r="V164" s="217">
        <f>CHI!V101</f>
        <v>3.1070427691614935</v>
      </c>
      <c r="W164" s="217">
        <f>CHI!W101</f>
        <v>2.9616412947367952</v>
      </c>
      <c r="X164" s="217">
        <f>CHI!X101</f>
        <v>2.8590384084732783</v>
      </c>
      <c r="Y164" s="217">
        <f>CHI!Y101</f>
        <v>2.9682362321850033</v>
      </c>
    </row>
    <row r="165" spans="1:25" ht="12" customHeight="1" x14ac:dyDescent="0.25">
      <c r="A165" s="14" t="s">
        <v>49</v>
      </c>
      <c r="B165" s="217">
        <f>CHI!B102</f>
        <v>1.7349410068258662</v>
      </c>
      <c r="C165" s="217">
        <f>CHI!C102</f>
        <v>1.776578284192869</v>
      </c>
      <c r="D165" s="217">
        <f>CHI!D102</f>
        <v>1.7800154684678235</v>
      </c>
      <c r="E165" s="217">
        <f>CHI!E102</f>
        <v>1.7150430718130623</v>
      </c>
      <c r="F165" s="217">
        <f>CHI!F102</f>
        <v>1.5937670608565082</v>
      </c>
      <c r="G165" s="217">
        <f>CHI!G102</f>
        <v>1.5328325150086666</v>
      </c>
      <c r="H165" s="217">
        <f>CHI!H102</f>
        <v>1.4643829584822301</v>
      </c>
      <c r="I165" s="217">
        <f>CHI!I102</f>
        <v>1.5084540408604095</v>
      </c>
      <c r="J165" s="217">
        <f>CHI!J102</f>
        <v>1.539004017549223</v>
      </c>
      <c r="K165" s="217">
        <f>CHI!K102</f>
        <v>1.4957301899439481</v>
      </c>
      <c r="L165" s="217">
        <f>CHI!L102</f>
        <v>1.5602793000747348</v>
      </c>
      <c r="M165" s="217">
        <f>CHI!M102</f>
        <v>1.6228866243476323</v>
      </c>
      <c r="N165" s="217">
        <f>CHI!N102</f>
        <v>1.5950835662886391</v>
      </c>
      <c r="O165" s="217">
        <f>CHI!O102</f>
        <v>1.5876051267580278</v>
      </c>
      <c r="P165" s="217">
        <f>CHI!P102</f>
        <v>1.5885709347975543</v>
      </c>
      <c r="Q165" s="217">
        <f>CHI!Q102</f>
        <v>1.6078496318002535</v>
      </c>
      <c r="R165" s="217">
        <f>CHI!R102</f>
        <v>1.5665641136685913</v>
      </c>
      <c r="S165" s="217">
        <f>CHI!S102</f>
        <v>1.5700179979476523</v>
      </c>
      <c r="T165" s="217">
        <f>CHI!T102</f>
        <v>1.588702677866662</v>
      </c>
      <c r="U165" s="217">
        <f>CHI!U102</f>
        <v>1.5644874952828791</v>
      </c>
      <c r="V165" s="217">
        <f>CHI!V102</f>
        <v>1.5610862222227413</v>
      </c>
      <c r="W165" s="217">
        <f>CHI!W102</f>
        <v>1.5643872227636488</v>
      </c>
      <c r="X165" s="217">
        <f>CHI!X102</f>
        <v>1.4924207670172562</v>
      </c>
      <c r="Y165" s="217">
        <f>CHI!Y102</f>
        <v>1.5267655664143396</v>
      </c>
    </row>
    <row r="166" spans="1:25" ht="12" customHeight="1" x14ac:dyDescent="0.25">
      <c r="A166" s="14" t="s">
        <v>50</v>
      </c>
      <c r="B166" s="217">
        <f>CHI!B103</f>
        <v>1.8189976804225234</v>
      </c>
      <c r="C166" s="217">
        <f>CHI!C103</f>
        <v>1.77341368309647</v>
      </c>
      <c r="D166" s="217">
        <f>CHI!D103</f>
        <v>1.7878041796320614</v>
      </c>
      <c r="E166" s="217">
        <f>CHI!E103</f>
        <v>1.8254349954247233</v>
      </c>
      <c r="F166" s="217">
        <f>CHI!F103</f>
        <v>1.5594943999379463</v>
      </c>
      <c r="G166" s="217">
        <f>CHI!G103</f>
        <v>1.5185760823156853</v>
      </c>
      <c r="H166" s="217">
        <f>CHI!H103</f>
        <v>1.4485714112776307</v>
      </c>
      <c r="I166" s="217">
        <f>CHI!I103</f>
        <v>1.5376220344998175</v>
      </c>
      <c r="J166" s="217">
        <f>CHI!J103</f>
        <v>1.466195777208726</v>
      </c>
      <c r="K166" s="217">
        <f>CHI!K103</f>
        <v>1.4641848178471417</v>
      </c>
      <c r="L166" s="217">
        <f>CHI!L103</f>
        <v>1.4354574084109091</v>
      </c>
      <c r="M166" s="217">
        <f>CHI!M103</f>
        <v>1.5440374395013501</v>
      </c>
      <c r="N166" s="217">
        <f>CHI!N103</f>
        <v>1.5649175776788369</v>
      </c>
      <c r="O166" s="217">
        <f>CHI!O103</f>
        <v>1.5020486872712706</v>
      </c>
      <c r="P166" s="217">
        <f>CHI!P103</f>
        <v>1.5320456992945477</v>
      </c>
      <c r="Q166" s="217">
        <f>CHI!Q103</f>
        <v>1.5318098916288314</v>
      </c>
      <c r="R166" s="217">
        <f>CHI!R103</f>
        <v>1.4983411104070201</v>
      </c>
      <c r="S166" s="217">
        <f>CHI!S103</f>
        <v>1.4469924448570448</v>
      </c>
      <c r="T166" s="217">
        <f>CHI!T103</f>
        <v>1.4603298607164761</v>
      </c>
      <c r="U166" s="217">
        <f>CHI!U103</f>
        <v>1.4069812909962032</v>
      </c>
      <c r="V166" s="217">
        <f>CHI!V103</f>
        <v>1.4069375538387607</v>
      </c>
      <c r="W166" s="217">
        <f>CHI!W103</f>
        <v>1.6008638010807634</v>
      </c>
      <c r="X166" s="217">
        <f>CHI!X103</f>
        <v>1.4875307774539372</v>
      </c>
      <c r="Y166" s="217">
        <f>CHI!Y103</f>
        <v>1.4805731135331071</v>
      </c>
    </row>
    <row r="167" spans="1:25" ht="12" customHeight="1" x14ac:dyDescent="0.25">
      <c r="A167" s="13" t="s">
        <v>20</v>
      </c>
      <c r="B167" s="218">
        <f>NMM!B76</f>
        <v>5.7470027968061084</v>
      </c>
      <c r="C167" s="218">
        <f>NMM!C76</f>
        <v>5.6421170962891969</v>
      </c>
      <c r="D167" s="218">
        <f>NMM!D76</f>
        <v>5.6841583033233123</v>
      </c>
      <c r="E167" s="218">
        <f>NMM!E76</f>
        <v>5.6281456998376349</v>
      </c>
      <c r="F167" s="218">
        <f>NMM!F76</f>
        <v>5.7174892233919659</v>
      </c>
      <c r="G167" s="218">
        <f>NMM!G76</f>
        <v>5.6339783787616486</v>
      </c>
      <c r="H167" s="218">
        <f>NMM!H76</f>
        <v>5.81386913162269</v>
      </c>
      <c r="I167" s="218">
        <f>NMM!I76</f>
        <v>5.8801803394042453</v>
      </c>
      <c r="J167" s="218">
        <f>NMM!J76</f>
        <v>5.8757155861604424</v>
      </c>
      <c r="K167" s="218">
        <f>NMM!K76</f>
        <v>5.8598453817733738</v>
      </c>
      <c r="L167" s="218">
        <f>NMM!L76</f>
        <v>5.8217846067594019</v>
      </c>
      <c r="M167" s="218">
        <f>NMM!M76</f>
        <v>5.8014617347060575</v>
      </c>
      <c r="N167" s="218">
        <f>NMM!N76</f>
        <v>5.8393989770739996</v>
      </c>
      <c r="O167" s="218">
        <f>NMM!O76</f>
        <v>5.7818033269098423</v>
      </c>
      <c r="P167" s="218">
        <f>NMM!P76</f>
        <v>5.896317079085196</v>
      </c>
      <c r="Q167" s="218">
        <f>NMM!Q76</f>
        <v>5.7942566514128329</v>
      </c>
      <c r="R167" s="218">
        <f>NMM!R76</f>
        <v>5.740823253529971</v>
      </c>
      <c r="S167" s="218">
        <f>NMM!S76</f>
        <v>5.7964017309382765</v>
      </c>
      <c r="T167" s="218">
        <f>NMM!T76</f>
        <v>5.7811230271859078</v>
      </c>
      <c r="U167" s="218">
        <f>NMM!U76</f>
        <v>5.7655147196639049</v>
      </c>
      <c r="V167" s="218">
        <f>NMM!V76</f>
        <v>5.6529689314867486</v>
      </c>
      <c r="W167" s="218">
        <f>NMM!W76</f>
        <v>5.6314096889683274</v>
      </c>
      <c r="X167" s="218">
        <f>NMM!X76</f>
        <v>5.6193089489863457</v>
      </c>
      <c r="Y167" s="218">
        <f>NMM!Y76</f>
        <v>5.5532294551300714</v>
      </c>
    </row>
    <row r="168" spans="1:25" ht="12" customHeight="1" x14ac:dyDescent="0.25">
      <c r="A168" s="14" t="s">
        <v>51</v>
      </c>
      <c r="B168" s="217">
        <f>NMM!B77</f>
        <v>9.1427435028642048</v>
      </c>
      <c r="C168" s="217">
        <f>NMM!C77</f>
        <v>9.0477356392685468</v>
      </c>
      <c r="D168" s="217">
        <f>NMM!D77</f>
        <v>9.1142262566236703</v>
      </c>
      <c r="E168" s="217">
        <f>NMM!E77</f>
        <v>9.0595956317203648</v>
      </c>
      <c r="F168" s="217">
        <f>NMM!F77</f>
        <v>9.1620807491966918</v>
      </c>
      <c r="G168" s="217">
        <f>NMM!G77</f>
        <v>9.0382536612737372</v>
      </c>
      <c r="H168" s="217">
        <f>NMM!H77</f>
        <v>8.9385172451233199</v>
      </c>
      <c r="I168" s="217">
        <f>NMM!I77</f>
        <v>9.0887717088448916</v>
      </c>
      <c r="J168" s="217">
        <f>NMM!J77</f>
        <v>9.4315721400142944</v>
      </c>
      <c r="K168" s="217">
        <f>NMM!K77</f>
        <v>9.4365428295717919</v>
      </c>
      <c r="L168" s="217">
        <f>NMM!L77</f>
        <v>9.6341337642057816</v>
      </c>
      <c r="M168" s="217">
        <f>NMM!M77</f>
        <v>9.6336978175274428</v>
      </c>
      <c r="N168" s="217">
        <f>NMM!N77</f>
        <v>9.7680742520116457</v>
      </c>
      <c r="O168" s="217">
        <f>NMM!O77</f>
        <v>9.7918727072141341</v>
      </c>
      <c r="P168" s="217">
        <f>NMM!P77</f>
        <v>10.039576376320277</v>
      </c>
      <c r="Q168" s="217">
        <f>NMM!Q77</f>
        <v>9.9347436135401104</v>
      </c>
      <c r="R168" s="217">
        <f>NMM!R77</f>
        <v>9.8381458329871005</v>
      </c>
      <c r="S168" s="217">
        <f>NMM!S77</f>
        <v>9.8192300237069752</v>
      </c>
      <c r="T168" s="217">
        <f>NMM!T77</f>
        <v>9.8009561727528727</v>
      </c>
      <c r="U168" s="217">
        <f>NMM!U77</f>
        <v>9.7026280974135162</v>
      </c>
      <c r="V168" s="217">
        <f>NMM!V77</f>
        <v>9.3596606980365475</v>
      </c>
      <c r="W168" s="217">
        <f>NMM!W77</f>
        <v>9.4988282218271767</v>
      </c>
      <c r="X168" s="217">
        <f>NMM!X77</f>
        <v>9.348663016850729</v>
      </c>
      <c r="Y168" s="217">
        <f>NMM!Y77</f>
        <v>9.2122255158134454</v>
      </c>
    </row>
    <row r="169" spans="1:25" ht="12" customHeight="1" x14ac:dyDescent="0.25">
      <c r="A169" s="14" t="s">
        <v>52</v>
      </c>
      <c r="B169" s="217">
        <f>NMM!B78</f>
        <v>3.2617173958746286</v>
      </c>
      <c r="C169" s="217">
        <f>NMM!C78</f>
        <v>3.2267990905797084</v>
      </c>
      <c r="D169" s="217">
        <f>NMM!D78</f>
        <v>3.253630580741107</v>
      </c>
      <c r="E169" s="217">
        <f>NMM!E78</f>
        <v>3.2322320603440922</v>
      </c>
      <c r="F169" s="217">
        <f>NMM!F78</f>
        <v>3.2615627854636879</v>
      </c>
      <c r="G169" s="217">
        <f>NMM!G78</f>
        <v>3.2206354260999572</v>
      </c>
      <c r="H169" s="217">
        <f>NMM!H78</f>
        <v>3.3224387759592036</v>
      </c>
      <c r="I169" s="217">
        <f>NMM!I78</f>
        <v>3.3012568630395291</v>
      </c>
      <c r="J169" s="217">
        <f>NMM!J78</f>
        <v>3.3225206633351689</v>
      </c>
      <c r="K169" s="217">
        <f>NMM!K78</f>
        <v>3.3317612351169199</v>
      </c>
      <c r="L169" s="217">
        <f>NMM!L78</f>
        <v>3.3484714065331871</v>
      </c>
      <c r="M169" s="217">
        <f>NMM!M78</f>
        <v>3.4223547436749389</v>
      </c>
      <c r="N169" s="217">
        <f>NMM!N78</f>
        <v>3.4460520589820791</v>
      </c>
      <c r="O169" s="217">
        <f>NMM!O78</f>
        <v>3.3740319366456544</v>
      </c>
      <c r="P169" s="217">
        <f>NMM!P78</f>
        <v>3.3627023857380793</v>
      </c>
      <c r="Q169" s="217">
        <f>NMM!Q78</f>
        <v>3.3317932896258866</v>
      </c>
      <c r="R169" s="217">
        <f>NMM!R78</f>
        <v>3.3295090026026335</v>
      </c>
      <c r="S169" s="217">
        <f>NMM!S78</f>
        <v>3.3230816278690205</v>
      </c>
      <c r="T169" s="217">
        <f>NMM!T78</f>
        <v>3.3193227895127229</v>
      </c>
      <c r="U169" s="217">
        <f>NMM!U78</f>
        <v>3.2914984493798753</v>
      </c>
      <c r="V169" s="217">
        <f>NMM!V78</f>
        <v>3.2496189361179253</v>
      </c>
      <c r="W169" s="217">
        <f>NMM!W78</f>
        <v>3.2290895484874991</v>
      </c>
      <c r="X169" s="217">
        <f>NMM!X78</f>
        <v>3.3007327089666658</v>
      </c>
      <c r="Y169" s="217">
        <f>NMM!Y78</f>
        <v>3.1828031259319403</v>
      </c>
    </row>
    <row r="170" spans="1:25" ht="12" customHeight="1" x14ac:dyDescent="0.25">
      <c r="A170" s="14" t="s">
        <v>60</v>
      </c>
      <c r="B170" s="217">
        <f>NMM!B79</f>
        <v>2.6969673215856562</v>
      </c>
      <c r="C170" s="217">
        <f>NMM!C79</f>
        <v>2.6382219390358297</v>
      </c>
      <c r="D170" s="217">
        <f>NMM!D79</f>
        <v>2.6212180284437943</v>
      </c>
      <c r="E170" s="217">
        <f>NMM!E79</f>
        <v>2.6531609673796419</v>
      </c>
      <c r="F170" s="217">
        <f>NMM!F79</f>
        <v>2.6400387135911467</v>
      </c>
      <c r="G170" s="217">
        <f>NMM!G79</f>
        <v>2.6358011616433972</v>
      </c>
      <c r="H170" s="217">
        <f>NMM!H79</f>
        <v>2.6400692533230781</v>
      </c>
      <c r="I170" s="217">
        <f>NMM!I79</f>
        <v>2.7088040971630707</v>
      </c>
      <c r="J170" s="217">
        <f>NMM!J79</f>
        <v>2.6979745402560673</v>
      </c>
      <c r="K170" s="217">
        <f>NMM!K79</f>
        <v>2.6068317951548754</v>
      </c>
      <c r="L170" s="217">
        <f>NMM!L79</f>
        <v>2.6072747932992177</v>
      </c>
      <c r="M170" s="217">
        <f>NMM!M79</f>
        <v>2.6624564060408025</v>
      </c>
      <c r="N170" s="217">
        <f>NMM!N79</f>
        <v>2.6007533405747703</v>
      </c>
      <c r="O170" s="217">
        <f>NMM!O79</f>
        <v>2.5904684357787509</v>
      </c>
      <c r="P170" s="217">
        <f>NMM!P79</f>
        <v>2.5818650094992845</v>
      </c>
      <c r="Q170" s="217">
        <f>NMM!Q79</f>
        <v>2.5641608153241782</v>
      </c>
      <c r="R170" s="217">
        <f>NMM!R79</f>
        <v>2.5509083535191381</v>
      </c>
      <c r="S170" s="217">
        <f>NMM!S79</f>
        <v>2.5342115961725331</v>
      </c>
      <c r="T170" s="217">
        <f>NMM!T79</f>
        <v>2.542369909459429</v>
      </c>
      <c r="U170" s="217">
        <f>NMM!U79</f>
        <v>2.5458807420032361</v>
      </c>
      <c r="V170" s="217">
        <f>NMM!V79</f>
        <v>2.5526727069754531</v>
      </c>
      <c r="W170" s="217">
        <f>NMM!W79</f>
        <v>2.5131944487859377</v>
      </c>
      <c r="X170" s="217">
        <f>NMM!X79</f>
        <v>2.510507345414938</v>
      </c>
      <c r="Y170" s="217">
        <f>NMM!Y79</f>
        <v>2.4805042743959036</v>
      </c>
    </row>
    <row r="171" spans="1:25" ht="12" customHeight="1" x14ac:dyDescent="0.25">
      <c r="A171" s="13" t="s">
        <v>21</v>
      </c>
      <c r="B171" s="218">
        <f>PPA!B74</f>
        <v>1.0238079714021902</v>
      </c>
      <c r="C171" s="218">
        <f>PPA!C74</f>
        <v>0.99224242104199156</v>
      </c>
      <c r="D171" s="218">
        <f>PPA!D74</f>
        <v>0.98589315188243865</v>
      </c>
      <c r="E171" s="218">
        <f>PPA!E74</f>
        <v>0.99536856202840862</v>
      </c>
      <c r="F171" s="218">
        <f>PPA!F74</f>
        <v>0.87809646351532478</v>
      </c>
      <c r="G171" s="218">
        <f>PPA!G74</f>
        <v>0.87215288547848646</v>
      </c>
      <c r="H171" s="218">
        <f>PPA!H74</f>
        <v>0.82745343639762314</v>
      </c>
      <c r="I171" s="218">
        <f>PPA!I74</f>
        <v>0.78732312161274487</v>
      </c>
      <c r="J171" s="218">
        <f>PPA!J74</f>
        <v>0.78364952022088785</v>
      </c>
      <c r="K171" s="218">
        <f>PPA!K74</f>
        <v>0.7837911714845941</v>
      </c>
      <c r="L171" s="218">
        <f>PPA!L74</f>
        <v>0.76119549923925733</v>
      </c>
      <c r="M171" s="218">
        <f>PPA!M74</f>
        <v>0.70904610100478038</v>
      </c>
      <c r="N171" s="218">
        <f>PPA!N74</f>
        <v>0.70396954095991304</v>
      </c>
      <c r="O171" s="218">
        <f>PPA!O74</f>
        <v>0.7128709286139544</v>
      </c>
      <c r="P171" s="218">
        <f>PPA!P74</f>
        <v>0.70090024514312643</v>
      </c>
      <c r="Q171" s="218">
        <f>PPA!Q74</f>
        <v>0.68261009730269706</v>
      </c>
      <c r="R171" s="218">
        <f>PPA!R74</f>
        <v>0.67605354771982518</v>
      </c>
      <c r="S171" s="218">
        <f>PPA!S74</f>
        <v>0.67171948008673599</v>
      </c>
      <c r="T171" s="218">
        <f>PPA!T74</f>
        <v>0.66023041065186283</v>
      </c>
      <c r="U171" s="218">
        <f>PPA!U74</f>
        <v>0.64967590554153032</v>
      </c>
      <c r="V171" s="218">
        <f>PPA!V74</f>
        <v>0.6414453498405881</v>
      </c>
      <c r="W171" s="218">
        <f>PPA!W74</f>
        <v>0.73329566606660379</v>
      </c>
      <c r="X171" s="218">
        <f>PPA!X74</f>
        <v>0.69309304561971086</v>
      </c>
      <c r="Y171" s="218">
        <f>PPA!Y74</f>
        <v>0.64108685880967964</v>
      </c>
    </row>
    <row r="172" spans="1:25" ht="12" customHeight="1" x14ac:dyDescent="0.25">
      <c r="A172" s="14" t="s">
        <v>54</v>
      </c>
      <c r="B172" s="217">
        <f>PPA!B75</f>
        <v>0.67926404561710596</v>
      </c>
      <c r="C172" s="217">
        <f>PPA!C75</f>
        <v>0.63509309391998758</v>
      </c>
      <c r="D172" s="217">
        <f>PPA!D75</f>
        <v>0.61611835026806949</v>
      </c>
      <c r="E172" s="217">
        <f>PPA!E75</f>
        <v>0.65457993975541362</v>
      </c>
      <c r="F172" s="217">
        <f>PPA!F75</f>
        <v>0.57302923335573963</v>
      </c>
      <c r="G172" s="217">
        <f>PPA!G75</f>
        <v>0.58088223180040421</v>
      </c>
      <c r="H172" s="217">
        <f>PPA!H75</f>
        <v>0.54038407486470696</v>
      </c>
      <c r="I172" s="217">
        <f>PPA!I75</f>
        <v>0.49645976731514896</v>
      </c>
      <c r="J172" s="217">
        <f>PPA!J75</f>
        <v>0.48869660822190625</v>
      </c>
      <c r="K172" s="217">
        <f>PPA!K75</f>
        <v>0.47679488057207531</v>
      </c>
      <c r="L172" s="217">
        <f>PPA!L75</f>
        <v>0.45583602416343388</v>
      </c>
      <c r="M172" s="217">
        <f>PPA!M75</f>
        <v>0.43638072767497399</v>
      </c>
      <c r="N172" s="217">
        <f>PPA!N75</f>
        <v>0.43406440197882584</v>
      </c>
      <c r="O172" s="217">
        <f>PPA!O75</f>
        <v>0.42637163259782612</v>
      </c>
      <c r="P172" s="217">
        <f>PPA!P75</f>
        <v>0.40992377919641093</v>
      </c>
      <c r="Q172" s="217">
        <f>PPA!Q75</f>
        <v>0.38720797381640693</v>
      </c>
      <c r="R172" s="217">
        <f>PPA!R75</f>
        <v>0.38830540151040399</v>
      </c>
      <c r="S172" s="217">
        <f>PPA!S75</f>
        <v>0.3879455358382044</v>
      </c>
      <c r="T172" s="217">
        <f>PPA!T75</f>
        <v>0.38376116682866324</v>
      </c>
      <c r="U172" s="217">
        <f>PPA!U75</f>
        <v>0.37428383124997738</v>
      </c>
      <c r="V172" s="217">
        <f>PPA!V75</f>
        <v>0.36357658645274127</v>
      </c>
      <c r="W172" s="217">
        <f>PPA!W75</f>
        <v>0.3790911952263063</v>
      </c>
      <c r="X172" s="217">
        <f>PPA!X75</f>
        <v>0.3409303526111449</v>
      </c>
      <c r="Y172" s="217">
        <f>PPA!Y75</f>
        <v>0.30286909828690473</v>
      </c>
    </row>
    <row r="173" spans="1:25" ht="12" customHeight="1" x14ac:dyDescent="0.25">
      <c r="A173" s="14" t="s">
        <v>61</v>
      </c>
      <c r="B173" s="217">
        <f>PPA!B76</f>
        <v>1.2974265042221418</v>
      </c>
      <c r="C173" s="217">
        <f>PPA!C76</f>
        <v>1.2714099256393412</v>
      </c>
      <c r="D173" s="217">
        <f>PPA!D76</f>
        <v>1.26941656003278</v>
      </c>
      <c r="E173" s="217">
        <f>PPA!E76</f>
        <v>1.259653211413531</v>
      </c>
      <c r="F173" s="217">
        <f>PPA!F76</f>
        <v>1.1136687684038438</v>
      </c>
      <c r="G173" s="217">
        <f>PPA!G76</f>
        <v>1.0963409203862675</v>
      </c>
      <c r="H173" s="217">
        <f>PPA!H76</f>
        <v>1.0493967229406287</v>
      </c>
      <c r="I173" s="217">
        <f>PPA!I76</f>
        <v>1.0087250569064048</v>
      </c>
      <c r="J173" s="217">
        <f>PPA!J76</f>
        <v>1.010980827558376</v>
      </c>
      <c r="K173" s="217">
        <f>PPA!K76</f>
        <v>1.0087199976671835</v>
      </c>
      <c r="L173" s="217">
        <f>PPA!L76</f>
        <v>0.9836672302194911</v>
      </c>
      <c r="M173" s="217">
        <f>PPA!M76</f>
        <v>0.91241136315947058</v>
      </c>
      <c r="N173" s="217">
        <f>PPA!N76</f>
        <v>0.90272209723503505</v>
      </c>
      <c r="O173" s="217">
        <f>PPA!O76</f>
        <v>0.92378976292358506</v>
      </c>
      <c r="P173" s="217">
        <f>PPA!P76</f>
        <v>0.91489513182900739</v>
      </c>
      <c r="Q173" s="217">
        <f>PPA!Q76</f>
        <v>0.8966847012759469</v>
      </c>
      <c r="R173" s="217">
        <f>PPA!R76</f>
        <v>0.88812008116132579</v>
      </c>
      <c r="S173" s="217">
        <f>PPA!S76</f>
        <v>0.88223594151572837</v>
      </c>
      <c r="T173" s="217">
        <f>PPA!T76</f>
        <v>0.86909753600096951</v>
      </c>
      <c r="U173" s="217">
        <f>PPA!U76</f>
        <v>0.85977850041576931</v>
      </c>
      <c r="V173" s="217">
        <f>PPA!V76</f>
        <v>0.8591658937748079</v>
      </c>
      <c r="W173" s="217">
        <f>PPA!W76</f>
        <v>0.98949191671657888</v>
      </c>
      <c r="X173" s="217">
        <f>PPA!X76</f>
        <v>0.94066902928979301</v>
      </c>
      <c r="Y173" s="217">
        <f>PPA!Y76</f>
        <v>0.89231058331052138</v>
      </c>
    </row>
    <row r="174" spans="1:25" ht="12" customHeight="1" x14ac:dyDescent="0.25">
      <c r="A174" s="14" t="s">
        <v>62</v>
      </c>
      <c r="B174" s="217">
        <f>PPA!B77</f>
        <v>0.35206701801310891</v>
      </c>
      <c r="C174" s="217">
        <f>PPA!C77</f>
        <v>0.27415501078763399</v>
      </c>
      <c r="D174" s="217">
        <f>PPA!D77</f>
        <v>0.29963253059621414</v>
      </c>
      <c r="E174" s="217">
        <f>PPA!E77</f>
        <v>0.34332028692875449</v>
      </c>
      <c r="F174" s="217">
        <f>PPA!F77</f>
        <v>0.25342014733316215</v>
      </c>
      <c r="G174" s="217">
        <f>PPA!G77</f>
        <v>0.25232345415954832</v>
      </c>
      <c r="H174" s="217">
        <f>PPA!H77</f>
        <v>0.23730968833791449</v>
      </c>
      <c r="I174" s="217">
        <f>PPA!I77</f>
        <v>0.25355133908490074</v>
      </c>
      <c r="J174" s="217">
        <f>PPA!J77</f>
        <v>0.23192953154238596</v>
      </c>
      <c r="K174" s="217">
        <f>PPA!K77</f>
        <v>0.25095301025927241</v>
      </c>
      <c r="L174" s="217">
        <f>PPA!L77</f>
        <v>0.25954042542314837</v>
      </c>
      <c r="M174" s="217">
        <f>PPA!M77</f>
        <v>0.23513116547944743</v>
      </c>
      <c r="N174" s="217">
        <f>PPA!N77</f>
        <v>0.25877821614847368</v>
      </c>
      <c r="O174" s="217">
        <f>PPA!O77</f>
        <v>0.25276357241488701</v>
      </c>
      <c r="P174" s="217">
        <f>PPA!P77</f>
        <v>0.25483628318234963</v>
      </c>
      <c r="Q174" s="217">
        <f>PPA!Q77</f>
        <v>0.25870930435101874</v>
      </c>
      <c r="R174" s="217">
        <f>PPA!R77</f>
        <v>0.26598368631855218</v>
      </c>
      <c r="S174" s="217">
        <f>PPA!S77</f>
        <v>0.28875231111818972</v>
      </c>
      <c r="T174" s="217">
        <f>PPA!T77</f>
        <v>0.27312434426482568</v>
      </c>
      <c r="U174" s="217">
        <f>PPA!U77</f>
        <v>0.28085270623414055</v>
      </c>
      <c r="V174" s="217">
        <f>PPA!V77</f>
        <v>0.28825002370112424</v>
      </c>
      <c r="W174" s="217">
        <f>PPA!W77</f>
        <v>0.35331511444666247</v>
      </c>
      <c r="X174" s="217">
        <f>PPA!X77</f>
        <v>0.3298567757516761</v>
      </c>
      <c r="Y174" s="217">
        <f>PPA!Y77</f>
        <v>0.33780944425721249</v>
      </c>
    </row>
    <row r="175" spans="1:25" ht="12" customHeight="1" x14ac:dyDescent="0.25">
      <c r="A175" s="15" t="s">
        <v>63</v>
      </c>
      <c r="B175" s="221">
        <f>FBT!B$38</f>
        <v>1.8592515312803064</v>
      </c>
      <c r="C175" s="221">
        <f>FBT!C$38</f>
        <v>1.84921441793754</v>
      </c>
      <c r="D175" s="221">
        <f>FBT!D$38</f>
        <v>1.838551605381517</v>
      </c>
      <c r="E175" s="221">
        <f>FBT!E$38</f>
        <v>1.8012250275814472</v>
      </c>
      <c r="F175" s="221">
        <f>FBT!F$38</f>
        <v>1.7549703141732849</v>
      </c>
      <c r="G175" s="221">
        <f>FBT!G$38</f>
        <v>1.7049577820704362</v>
      </c>
      <c r="H175" s="221">
        <f>FBT!H$38</f>
        <v>1.6686489611759712</v>
      </c>
      <c r="I175" s="221">
        <f>FBT!I$38</f>
        <v>1.6411727109841485</v>
      </c>
      <c r="J175" s="221">
        <f>FBT!J$38</f>
        <v>1.5952827740313942</v>
      </c>
      <c r="K175" s="221">
        <f>FBT!K$38</f>
        <v>1.5617948055512494</v>
      </c>
      <c r="L175" s="221">
        <f>FBT!L$38</f>
        <v>1.5650098975150029</v>
      </c>
      <c r="M175" s="221">
        <f>FBT!M$38</f>
        <v>1.5259146574524094</v>
      </c>
      <c r="N175" s="221">
        <f>FBT!N$38</f>
        <v>1.5164431677151762</v>
      </c>
      <c r="O175" s="221">
        <f>FBT!O$38</f>
        <v>1.4953459101100475</v>
      </c>
      <c r="P175" s="221">
        <f>FBT!P$38</f>
        <v>1.4598074217226056</v>
      </c>
      <c r="Q175" s="221">
        <f>FBT!Q$38</f>
        <v>1.4618231940624771</v>
      </c>
      <c r="R175" s="221">
        <f>FBT!R$38</f>
        <v>1.4487024152432317</v>
      </c>
      <c r="S175" s="221">
        <f>FBT!S$38</f>
        <v>1.4499500336601485</v>
      </c>
      <c r="T175" s="221">
        <f>FBT!T$38</f>
        <v>1.4385225186705564</v>
      </c>
      <c r="U175" s="221">
        <f>FBT!U$38</f>
        <v>1.3989468738915825</v>
      </c>
      <c r="V175" s="221">
        <f>FBT!V$38</f>
        <v>1.3762055329742064</v>
      </c>
      <c r="W175" s="221">
        <f>FBT!W$38</f>
        <v>1.4064701510572395</v>
      </c>
      <c r="X175" s="221">
        <f>FBT!X$38</f>
        <v>1.3784343798383578</v>
      </c>
      <c r="Y175" s="221">
        <f>FBT!Y$38</f>
        <v>1.3704405879102113</v>
      </c>
    </row>
    <row r="176" spans="1:25" ht="12" customHeight="1" x14ac:dyDescent="0.25">
      <c r="A176" s="12" t="s">
        <v>64</v>
      </c>
      <c r="B176" s="217">
        <f>TRE!B$38</f>
        <v>1.1862780340446244</v>
      </c>
      <c r="C176" s="217">
        <f>TRE!C$38</f>
        <v>1.199574363595191</v>
      </c>
      <c r="D176" s="217">
        <f>TRE!D$38</f>
        <v>1.1440134939298192</v>
      </c>
      <c r="E176" s="217">
        <f>TRE!E$38</f>
        <v>1.1259465276720686</v>
      </c>
      <c r="F176" s="217">
        <f>TRE!F$38</f>
        <v>1.0562104126052465</v>
      </c>
      <c r="G176" s="217">
        <f>TRE!G$38</f>
        <v>0.9815233023763742</v>
      </c>
      <c r="H176" s="217">
        <f>TRE!H$38</f>
        <v>0.97755859012397717</v>
      </c>
      <c r="I176" s="217">
        <f>TRE!I$38</f>
        <v>0.96889534042694103</v>
      </c>
      <c r="J176" s="217">
        <f>TRE!J$38</f>
        <v>0.90176636351220629</v>
      </c>
      <c r="K176" s="217">
        <f>TRE!K$38</f>
        <v>0.90205798089460831</v>
      </c>
      <c r="L176" s="217">
        <f>TRE!L$38</f>
        <v>0.90472889225864839</v>
      </c>
      <c r="M176" s="217">
        <f>TRE!M$38</f>
        <v>0.88104966842358456</v>
      </c>
      <c r="N176" s="217">
        <f>TRE!N$38</f>
        <v>0.85225766278763282</v>
      </c>
      <c r="O176" s="217">
        <f>TRE!O$38</f>
        <v>0.85777265454186602</v>
      </c>
      <c r="P176" s="217">
        <f>TRE!P$38</f>
        <v>0.77330308491800193</v>
      </c>
      <c r="Q176" s="217">
        <f>TRE!Q$38</f>
        <v>0.78321100966435331</v>
      </c>
      <c r="R176" s="217">
        <f>TRE!R$38</f>
        <v>0.87922775068889114</v>
      </c>
      <c r="S176" s="217">
        <f>TRE!S$38</f>
        <v>0.89323343212311512</v>
      </c>
      <c r="T176" s="217">
        <f>TRE!T$38</f>
        <v>0.87628528495174385</v>
      </c>
      <c r="U176" s="217">
        <f>TRE!U$38</f>
        <v>0.89543325072915103</v>
      </c>
      <c r="V176" s="217">
        <f>TRE!V$38</f>
        <v>0.88188876599703103</v>
      </c>
      <c r="W176" s="217">
        <f>TRE!W$38</f>
        <v>0.90300299279931173</v>
      </c>
      <c r="X176" s="217">
        <f>TRE!X$38</f>
        <v>0.83923229687996426</v>
      </c>
      <c r="Y176" s="217">
        <f>TRE!Y$38</f>
        <v>0.829810189644128</v>
      </c>
    </row>
    <row r="177" spans="1:25" ht="12" customHeight="1" x14ac:dyDescent="0.25">
      <c r="A177" s="12" t="s">
        <v>65</v>
      </c>
      <c r="B177" s="217">
        <f>MAE!B$38</f>
        <v>1.5049125608410956</v>
      </c>
      <c r="C177" s="217">
        <f>MAE!C$38</f>
        <v>1.5032494872030022</v>
      </c>
      <c r="D177" s="217">
        <f>MAE!D$38</f>
        <v>1.4880729676059807</v>
      </c>
      <c r="E177" s="217">
        <f>MAE!E$38</f>
        <v>1.336490262814904</v>
      </c>
      <c r="F177" s="217">
        <f>MAE!F$38</f>
        <v>1.3174438470469634</v>
      </c>
      <c r="G177" s="217">
        <f>MAE!G$38</f>
        <v>1.3056973795758069</v>
      </c>
      <c r="H177" s="217">
        <f>MAE!H$38</f>
        <v>1.2928989024293878</v>
      </c>
      <c r="I177" s="217">
        <f>MAE!I$38</f>
        <v>1.2596806940970178</v>
      </c>
      <c r="J177" s="217">
        <f>MAE!J$38</f>
        <v>1.154137741245326</v>
      </c>
      <c r="K177" s="217">
        <f>MAE!K$38</f>
        <v>1.1846319459046608</v>
      </c>
      <c r="L177" s="217">
        <f>MAE!L$38</f>
        <v>1.1347373320084688</v>
      </c>
      <c r="M177" s="217">
        <f>MAE!M$38</f>
        <v>1.0892166933648135</v>
      </c>
      <c r="N177" s="217">
        <f>MAE!N$38</f>
        <v>1.058427692449968</v>
      </c>
      <c r="O177" s="217">
        <f>MAE!O$38</f>
        <v>1.0666750382329007</v>
      </c>
      <c r="P177" s="217">
        <f>MAE!P$38</f>
        <v>0.99392715377837115</v>
      </c>
      <c r="Q177" s="217">
        <f>MAE!Q$38</f>
        <v>1.0277810234796843</v>
      </c>
      <c r="R177" s="217">
        <f>MAE!R$38</f>
        <v>1.0230094542258539</v>
      </c>
      <c r="S177" s="217">
        <f>MAE!S$38</f>
        <v>1.0149539103779526</v>
      </c>
      <c r="T177" s="217">
        <f>MAE!T$38</f>
        <v>0.9815946672200897</v>
      </c>
      <c r="U177" s="217">
        <f>MAE!U$38</f>
        <v>0.96795200891102096</v>
      </c>
      <c r="V177" s="217">
        <f>MAE!V$38</f>
        <v>0.96750307011769054</v>
      </c>
      <c r="W177" s="217">
        <f>MAE!W$38</f>
        <v>1.0168246181103124</v>
      </c>
      <c r="X177" s="217">
        <f>MAE!X$38</f>
        <v>0.96819926521228128</v>
      </c>
      <c r="Y177" s="217">
        <f>MAE!Y$38</f>
        <v>1.0021578580837469</v>
      </c>
    </row>
    <row r="178" spans="1:25" ht="12" customHeight="1" x14ac:dyDescent="0.25">
      <c r="A178" s="12" t="s">
        <v>66</v>
      </c>
      <c r="B178" s="217">
        <f>TEL!B$38</f>
        <v>1.6926730363056224</v>
      </c>
      <c r="C178" s="217">
        <f>TEL!C$38</f>
        <v>1.6589335878650824</v>
      </c>
      <c r="D178" s="217">
        <f>TEL!D$38</f>
        <v>1.6566473086519347</v>
      </c>
      <c r="E178" s="217">
        <f>TEL!E$38</f>
        <v>1.6773215899629361</v>
      </c>
      <c r="F178" s="217">
        <f>TEL!F$38</f>
        <v>1.6346791367893396</v>
      </c>
      <c r="G178" s="217">
        <f>TEL!G$38</f>
        <v>1.5036861464928564</v>
      </c>
      <c r="H178" s="217">
        <f>TEL!H$38</f>
        <v>1.4917327900038115</v>
      </c>
      <c r="I178" s="217">
        <f>TEL!I$38</f>
        <v>1.4380595213628946</v>
      </c>
      <c r="J178" s="217">
        <f>TEL!J$38</f>
        <v>1.3978429202153559</v>
      </c>
      <c r="K178" s="217">
        <f>TEL!K$38</f>
        <v>1.4231256645005699</v>
      </c>
      <c r="L178" s="217">
        <f>TEL!L$38</f>
        <v>1.3246748236195638</v>
      </c>
      <c r="M178" s="217">
        <f>TEL!M$38</f>
        <v>1.2924165315230749</v>
      </c>
      <c r="N178" s="217">
        <f>TEL!N$38</f>
        <v>1.3118658079451135</v>
      </c>
      <c r="O178" s="217">
        <f>TEL!O$38</f>
        <v>1.3203811082649475</v>
      </c>
      <c r="P178" s="217">
        <f>TEL!P$38</f>
        <v>1.2999570276497221</v>
      </c>
      <c r="Q178" s="217">
        <f>TEL!Q$38</f>
        <v>1.2798104740822438</v>
      </c>
      <c r="R178" s="217">
        <f>TEL!R$38</f>
        <v>1.3159041728189498</v>
      </c>
      <c r="S178" s="217">
        <f>TEL!S$38</f>
        <v>1.3207917182111384</v>
      </c>
      <c r="T178" s="217">
        <f>TEL!T$38</f>
        <v>1.2788438208642137</v>
      </c>
      <c r="U178" s="217">
        <f>TEL!U$38</f>
        <v>1.2584641085301862</v>
      </c>
      <c r="V178" s="217">
        <f>TEL!V$38</f>
        <v>1.2715136765794923</v>
      </c>
      <c r="W178" s="217">
        <f>TEL!W$38</f>
        <v>1.3416094796211113</v>
      </c>
      <c r="X178" s="217">
        <f>TEL!X$38</f>
        <v>1.2661346715657527</v>
      </c>
      <c r="Y178" s="217">
        <f>TEL!Y$38</f>
        <v>1.2872560208567592</v>
      </c>
    </row>
    <row r="179" spans="1:25" ht="12" customHeight="1" x14ac:dyDescent="0.25">
      <c r="A179" s="12" t="s">
        <v>67</v>
      </c>
      <c r="B179" s="217">
        <f>WWP!B$38</f>
        <v>0.60038029187754549</v>
      </c>
      <c r="C179" s="217">
        <f>WWP!C$38</f>
        <v>0.61705716349232387</v>
      </c>
      <c r="D179" s="217">
        <f>WWP!D$38</f>
        <v>0.55669607606348048</v>
      </c>
      <c r="E179" s="217">
        <f>WWP!E$38</f>
        <v>0.53441642606632167</v>
      </c>
      <c r="F179" s="217">
        <f>WWP!F$38</f>
        <v>0.56124895744603853</v>
      </c>
      <c r="G179" s="217">
        <f>WWP!G$38</f>
        <v>0.55682198661344839</v>
      </c>
      <c r="H179" s="217">
        <f>WWP!H$38</f>
        <v>0.57357739264654051</v>
      </c>
      <c r="I179" s="217">
        <f>WWP!I$38</f>
        <v>0.46099411515028321</v>
      </c>
      <c r="J179" s="217">
        <f>WWP!J$38</f>
        <v>0.44497730383635248</v>
      </c>
      <c r="K179" s="217">
        <f>WWP!K$38</f>
        <v>0.39070055125573327</v>
      </c>
      <c r="L179" s="217">
        <f>WWP!L$38</f>
        <v>0.37517645168147584</v>
      </c>
      <c r="M179" s="217">
        <f>WWP!M$38</f>
        <v>0.37400113297429777</v>
      </c>
      <c r="N179" s="217">
        <f>WWP!N$38</f>
        <v>0.30225495612915398</v>
      </c>
      <c r="O179" s="217">
        <f>WWP!O$38</f>
        <v>0.27973683841856339</v>
      </c>
      <c r="P179" s="217">
        <f>WWP!P$38</f>
        <v>0.25763949339080683</v>
      </c>
      <c r="Q179" s="217">
        <f>WWP!Q$38</f>
        <v>0.25143637635718086</v>
      </c>
      <c r="R179" s="217">
        <f>WWP!R$38</f>
        <v>0.25463826658399297</v>
      </c>
      <c r="S179" s="217">
        <f>WWP!S$38</f>
        <v>0.25448981960318562</v>
      </c>
      <c r="T179" s="217">
        <f>WWP!T$38</f>
        <v>0.26852758483474798</v>
      </c>
      <c r="U179" s="217">
        <f>WWP!U$38</f>
        <v>0.25235367110349655</v>
      </c>
      <c r="V179" s="217">
        <f>WWP!V$38</f>
        <v>0.22682586333815197</v>
      </c>
      <c r="W179" s="217">
        <f>WWP!W$38</f>
        <v>0.25118628304865115</v>
      </c>
      <c r="X179" s="217">
        <f>WWP!X$38</f>
        <v>0.22968213775692312</v>
      </c>
      <c r="Y179" s="217">
        <f>WWP!Y$38</f>
        <v>0.22801225196219779</v>
      </c>
    </row>
    <row r="180" spans="1:25" ht="12" customHeight="1" x14ac:dyDescent="0.25">
      <c r="A180" s="16" t="s">
        <v>68</v>
      </c>
      <c r="B180" s="222">
        <f>OIS!B$38</f>
        <v>1.6558057758546068</v>
      </c>
      <c r="C180" s="222">
        <f>OIS!C$38</f>
        <v>1.5954807697236926</v>
      </c>
      <c r="D180" s="222">
        <f>OIS!D$38</f>
        <v>1.473245210499688</v>
      </c>
      <c r="E180" s="222">
        <f>OIS!E$38</f>
        <v>1.4682268707668964</v>
      </c>
      <c r="F180" s="222">
        <f>OIS!F$38</f>
        <v>1.3727056778543021</v>
      </c>
      <c r="G180" s="222">
        <f>OIS!G$38</f>
        <v>1.4889921386727645</v>
      </c>
      <c r="H180" s="222">
        <f>OIS!H$38</f>
        <v>1.4543163164150961</v>
      </c>
      <c r="I180" s="222">
        <f>OIS!I$38</f>
        <v>1.4720571449557147</v>
      </c>
      <c r="J180" s="222">
        <f>OIS!J$38</f>
        <v>1.4955139405708295</v>
      </c>
      <c r="K180" s="222">
        <f>OIS!K$38</f>
        <v>1.4331107675269943</v>
      </c>
      <c r="L180" s="222">
        <f>OIS!L$38</f>
        <v>1.4459425255424561</v>
      </c>
      <c r="M180" s="222">
        <f>OIS!M$38</f>
        <v>1.3621937803519459</v>
      </c>
      <c r="N180" s="222">
        <f>OIS!N$38</f>
        <v>1.3717262154695127</v>
      </c>
      <c r="O180" s="222">
        <f>OIS!O$38</f>
        <v>1.3685773920986919</v>
      </c>
      <c r="P180" s="222">
        <f>OIS!P$38</f>
        <v>1.3801915802741902</v>
      </c>
      <c r="Q180" s="222">
        <f>OIS!Q$38</f>
        <v>1.3090338995483894</v>
      </c>
      <c r="R180" s="222">
        <f>OIS!R$38</f>
        <v>1.2999240234398755</v>
      </c>
      <c r="S180" s="222">
        <f>OIS!S$38</f>
        <v>1.301573549387552</v>
      </c>
      <c r="T180" s="222">
        <f>OIS!T$38</f>
        <v>1.3856352556239238</v>
      </c>
      <c r="U180" s="222">
        <f>OIS!U$38</f>
        <v>1.4001758652173626</v>
      </c>
      <c r="V180" s="222">
        <f>OIS!V$38</f>
        <v>1.4395817564808906</v>
      </c>
      <c r="W180" s="222">
        <f>OIS!W$38</f>
        <v>1.4892143468140655</v>
      </c>
      <c r="X180" s="222">
        <f>OIS!X$38</f>
        <v>1.5037964916285986</v>
      </c>
      <c r="Y180" s="222">
        <f>OIS!Y$38</f>
        <v>1.5213694798918185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EU27: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269376.90880026872</v>
      </c>
      <c r="C5" s="223">
        <f t="shared" si="0"/>
        <v>268422.8007718724</v>
      </c>
      <c r="D5" s="223">
        <f t="shared" si="0"/>
        <v>268300.51487169997</v>
      </c>
      <c r="E5" s="223">
        <f t="shared" si="0"/>
        <v>275069.16007813567</v>
      </c>
      <c r="F5" s="223">
        <f t="shared" si="0"/>
        <v>274415.43870994367</v>
      </c>
      <c r="G5" s="223">
        <f t="shared" si="0"/>
        <v>274936.41568662436</v>
      </c>
      <c r="H5" s="223">
        <f t="shared" si="0"/>
        <v>269554.41734725761</v>
      </c>
      <c r="I5" s="223">
        <f t="shared" si="0"/>
        <v>274275.1858047914</v>
      </c>
      <c r="J5" s="223">
        <f t="shared" si="0"/>
        <v>265106.78796214535</v>
      </c>
      <c r="K5" s="223">
        <f t="shared" si="0"/>
        <v>229206.6453998069</v>
      </c>
      <c r="L5" s="223">
        <f t="shared" si="0"/>
        <v>243863.34737744657</v>
      </c>
      <c r="M5" s="223">
        <f t="shared" si="0"/>
        <v>244582.76758381422</v>
      </c>
      <c r="N5" s="223">
        <f t="shared" si="0"/>
        <v>239838.14926911006</v>
      </c>
      <c r="O5" s="223">
        <f t="shared" si="0"/>
        <v>236987.43499568041</v>
      </c>
      <c r="P5" s="223">
        <f t="shared" si="0"/>
        <v>233540.36328458821</v>
      </c>
      <c r="Q5" s="223">
        <f t="shared" si="0"/>
        <v>234294.54496988581</v>
      </c>
      <c r="R5" s="223">
        <f t="shared" si="0"/>
        <v>238596.36147891197</v>
      </c>
      <c r="S5" s="223">
        <f t="shared" si="0"/>
        <v>240841.04926911113</v>
      </c>
      <c r="T5" s="223">
        <f t="shared" si="0"/>
        <v>242863.81478931761</v>
      </c>
      <c r="U5" s="223">
        <f t="shared" si="0"/>
        <v>240365.09122955659</v>
      </c>
      <c r="V5" s="223">
        <f t="shared" si="0"/>
        <v>231779.37463454495</v>
      </c>
      <c r="W5" s="223">
        <f t="shared" si="0"/>
        <v>242602.28288905983</v>
      </c>
      <c r="X5" s="223">
        <f t="shared" si="0"/>
        <v>226860.7106620569</v>
      </c>
      <c r="Y5" s="223">
        <f t="shared" si="0"/>
        <v>214730.24806532459</v>
      </c>
    </row>
    <row r="6" spans="1:25" ht="12" customHeight="1" x14ac:dyDescent="0.25">
      <c r="A6" s="173" t="s">
        <v>91</v>
      </c>
      <c r="B6" s="224">
        <v>2579.1096354664464</v>
      </c>
      <c r="C6" s="224">
        <v>2608.6585481769102</v>
      </c>
      <c r="D6" s="224">
        <v>2618.2234348876759</v>
      </c>
      <c r="E6" s="224">
        <v>2669.3976337476524</v>
      </c>
      <c r="F6" s="224">
        <v>2710.2664137865536</v>
      </c>
      <c r="G6" s="224">
        <v>2730.1314962604501</v>
      </c>
      <c r="H6" s="224">
        <v>2700.3293156561053</v>
      </c>
      <c r="I6" s="224">
        <v>2736.9944843633475</v>
      </c>
      <c r="J6" s="224">
        <v>2685.5634509846445</v>
      </c>
      <c r="K6" s="224">
        <v>2368.0321969092915</v>
      </c>
      <c r="L6" s="224">
        <v>2513.2012704874751</v>
      </c>
      <c r="M6" s="224">
        <v>2539.1700353268275</v>
      </c>
      <c r="N6" s="224">
        <v>2503.8633940437303</v>
      </c>
      <c r="O6" s="224">
        <v>2498.5666275551839</v>
      </c>
      <c r="P6" s="224">
        <v>2483.9548703511878</v>
      </c>
      <c r="Q6" s="224">
        <v>2496.1922129912091</v>
      </c>
      <c r="R6" s="224">
        <v>2545.4744939488883</v>
      </c>
      <c r="S6" s="224">
        <v>2582.5155604817319</v>
      </c>
      <c r="T6" s="224">
        <v>2598.7461997490368</v>
      </c>
      <c r="U6" s="224">
        <v>2593.3377990816207</v>
      </c>
      <c r="V6" s="224">
        <v>2472.2261838862346</v>
      </c>
      <c r="W6" s="224">
        <v>2580.5942301448954</v>
      </c>
      <c r="X6" s="224">
        <v>2484.8694890767074</v>
      </c>
      <c r="Y6" s="224">
        <v>2344.4807643541862</v>
      </c>
    </row>
    <row r="7" spans="1:25" ht="12" customHeight="1" x14ac:dyDescent="0.25">
      <c r="A7" s="173" t="s">
        <v>92</v>
      </c>
      <c r="B7" s="224">
        <v>4783.9288468866453</v>
      </c>
      <c r="C7" s="224">
        <v>4786.7955448230859</v>
      </c>
      <c r="D7" s="224">
        <v>4753.7841481643136</v>
      </c>
      <c r="E7" s="224">
        <v>4878.8853361494257</v>
      </c>
      <c r="F7" s="224">
        <v>4904.4452977475512</v>
      </c>
      <c r="G7" s="224">
        <v>4981.1651482096122</v>
      </c>
      <c r="H7" s="224">
        <v>4953.7059974247295</v>
      </c>
      <c r="I7" s="224">
        <v>4967.0094777385511</v>
      </c>
      <c r="J7" s="224">
        <v>4935.4783436785146</v>
      </c>
      <c r="K7" s="224">
        <v>4351.3717201675136</v>
      </c>
      <c r="L7" s="224">
        <v>4646.6327988299599</v>
      </c>
      <c r="M7" s="224">
        <v>4590.5111517911946</v>
      </c>
      <c r="N7" s="224">
        <v>4563.819150218199</v>
      </c>
      <c r="O7" s="224">
        <v>4553.8613843689636</v>
      </c>
      <c r="P7" s="224">
        <v>4596.5664701677651</v>
      </c>
      <c r="Q7" s="224">
        <v>4617.3351687537397</v>
      </c>
      <c r="R7" s="224">
        <v>4682.1814139196813</v>
      </c>
      <c r="S7" s="224">
        <v>4739.333874738848</v>
      </c>
      <c r="T7" s="224">
        <v>4709.4739243102003</v>
      </c>
      <c r="U7" s="224">
        <v>4670.300939520147</v>
      </c>
      <c r="V7" s="224">
        <v>4523.5748567711717</v>
      </c>
      <c r="W7" s="224">
        <v>4685.7046294075381</v>
      </c>
      <c r="X7" s="224">
        <v>4491.3111151129606</v>
      </c>
      <c r="Y7" s="224">
        <v>4274.7697168582881</v>
      </c>
    </row>
    <row r="8" spans="1:25" ht="12" customHeight="1" x14ac:dyDescent="0.25">
      <c r="A8" s="173" t="s">
        <v>93</v>
      </c>
      <c r="B8" s="224">
        <v>8598.7421313339746</v>
      </c>
      <c r="C8" s="224">
        <v>8609.6440319546309</v>
      </c>
      <c r="D8" s="224">
        <v>8608.7975749330981</v>
      </c>
      <c r="E8" s="224">
        <v>8810.9508979740658</v>
      </c>
      <c r="F8" s="224">
        <v>8930.2160244908864</v>
      </c>
      <c r="G8" s="224">
        <v>9000.4522369839597</v>
      </c>
      <c r="H8" s="224">
        <v>9017.1062577041539</v>
      </c>
      <c r="I8" s="224">
        <v>9071.3034813382255</v>
      </c>
      <c r="J8" s="224">
        <v>8874.5271900386633</v>
      </c>
      <c r="K8" s="224">
        <v>7749.9887099130156</v>
      </c>
      <c r="L8" s="224">
        <v>8312.6673016809546</v>
      </c>
      <c r="M8" s="224">
        <v>8282.671624612718</v>
      </c>
      <c r="N8" s="224">
        <v>8196.5459353319675</v>
      </c>
      <c r="O8" s="224">
        <v>8138.0288715100332</v>
      </c>
      <c r="P8" s="224">
        <v>8185.9047605120586</v>
      </c>
      <c r="Q8" s="224">
        <v>8236.8065568068232</v>
      </c>
      <c r="R8" s="224">
        <v>8362.8267460583829</v>
      </c>
      <c r="S8" s="224">
        <v>8471.9562808605915</v>
      </c>
      <c r="T8" s="224">
        <v>8455.5716503232725</v>
      </c>
      <c r="U8" s="224">
        <v>8357.3155202858125</v>
      </c>
      <c r="V8" s="224">
        <v>8037.370001632502</v>
      </c>
      <c r="W8" s="224">
        <v>8376.9983543836079</v>
      </c>
      <c r="X8" s="224">
        <v>7958.5450414961333</v>
      </c>
      <c r="Y8" s="224">
        <v>7578.8957281491803</v>
      </c>
    </row>
    <row r="9" spans="1:25" ht="12" customHeight="1" x14ac:dyDescent="0.25">
      <c r="A9" s="173" t="s">
        <v>94</v>
      </c>
      <c r="B9" s="224">
        <v>8002.7415502203785</v>
      </c>
      <c r="C9" s="224">
        <v>7995.6441738715039</v>
      </c>
      <c r="D9" s="224">
        <v>7966.6963840036115</v>
      </c>
      <c r="E9" s="224">
        <v>8151.289560097206</v>
      </c>
      <c r="F9" s="224">
        <v>8192.1730896815443</v>
      </c>
      <c r="G9" s="224">
        <v>8340.9087136110393</v>
      </c>
      <c r="H9" s="224">
        <v>8324.9181723471465</v>
      </c>
      <c r="I9" s="224">
        <v>8345.8577820082628</v>
      </c>
      <c r="J9" s="224">
        <v>8267.3178409912725</v>
      </c>
      <c r="K9" s="224">
        <v>7362.798523577555</v>
      </c>
      <c r="L9" s="224">
        <v>7824.6508412110888</v>
      </c>
      <c r="M9" s="224">
        <v>7680.183643728592</v>
      </c>
      <c r="N9" s="224">
        <v>7653.8892630057353</v>
      </c>
      <c r="O9" s="224">
        <v>7629.8902374578247</v>
      </c>
      <c r="P9" s="224">
        <v>7709.1323486022311</v>
      </c>
      <c r="Q9" s="224">
        <v>7766.6989030694285</v>
      </c>
      <c r="R9" s="224">
        <v>7875.9431872562827</v>
      </c>
      <c r="S9" s="224">
        <v>7984.923658440769</v>
      </c>
      <c r="T9" s="224">
        <v>7923.9203888280827</v>
      </c>
      <c r="U9" s="224">
        <v>7868.3247609372283</v>
      </c>
      <c r="V9" s="224">
        <v>7688.0424040654225</v>
      </c>
      <c r="W9" s="224">
        <v>7926.4013437698377</v>
      </c>
      <c r="X9" s="224">
        <v>7580.8577388811591</v>
      </c>
      <c r="Y9" s="224">
        <v>7224.8948416451385</v>
      </c>
    </row>
    <row r="10" spans="1:25" ht="12" customHeight="1" x14ac:dyDescent="0.25">
      <c r="A10" s="36" t="s">
        <v>95</v>
      </c>
      <c r="B10" s="225">
        <f t="shared" ref="B10:Y10" si="1">SUM(B11:B15)</f>
        <v>5502.8797406217791</v>
      </c>
      <c r="C10" s="225">
        <f t="shared" si="1"/>
        <v>5513.406203614546</v>
      </c>
      <c r="D10" s="225">
        <f t="shared" si="1"/>
        <v>5530.6356333874928</v>
      </c>
      <c r="E10" s="225">
        <f t="shared" si="1"/>
        <v>5661.4649704929016</v>
      </c>
      <c r="F10" s="225">
        <f t="shared" si="1"/>
        <v>5497.5060382255688</v>
      </c>
      <c r="G10" s="225">
        <f t="shared" si="1"/>
        <v>5400.3971398908252</v>
      </c>
      <c r="H10" s="225">
        <f t="shared" si="1"/>
        <v>5214.1538322405513</v>
      </c>
      <c r="I10" s="225">
        <f t="shared" si="1"/>
        <v>5299.7860091168113</v>
      </c>
      <c r="J10" s="225">
        <f t="shared" si="1"/>
        <v>5141.6055576758808</v>
      </c>
      <c r="K10" s="225">
        <f t="shared" si="1"/>
        <v>4530.1506444423121</v>
      </c>
      <c r="L10" s="225">
        <f t="shared" si="1"/>
        <v>4801.3869421577601</v>
      </c>
      <c r="M10" s="225">
        <f t="shared" si="1"/>
        <v>4747.7985177548371</v>
      </c>
      <c r="N10" s="225">
        <f t="shared" si="1"/>
        <v>4701.9522667288347</v>
      </c>
      <c r="O10" s="225">
        <f t="shared" si="1"/>
        <v>4657.3965342000138</v>
      </c>
      <c r="P10" s="225">
        <f t="shared" si="1"/>
        <v>4632.2607714400274</v>
      </c>
      <c r="Q10" s="225">
        <f t="shared" si="1"/>
        <v>4597.3985456277223</v>
      </c>
      <c r="R10" s="225">
        <f t="shared" si="1"/>
        <v>4708.8946097526514</v>
      </c>
      <c r="S10" s="225">
        <f t="shared" si="1"/>
        <v>4777.3028687433207</v>
      </c>
      <c r="T10" s="225">
        <f t="shared" si="1"/>
        <v>4789.9941446670855</v>
      </c>
      <c r="U10" s="225">
        <f t="shared" si="1"/>
        <v>4767.251853877282</v>
      </c>
      <c r="V10" s="225">
        <f t="shared" si="1"/>
        <v>4645.0243383105581</v>
      </c>
      <c r="W10" s="225">
        <f t="shared" si="1"/>
        <v>4851.8281633730503</v>
      </c>
      <c r="X10" s="225">
        <f t="shared" si="1"/>
        <v>4511.2837380463079</v>
      </c>
      <c r="Y10" s="225">
        <f t="shared" si="1"/>
        <v>4341.2312297311873</v>
      </c>
    </row>
    <row r="11" spans="1:25" ht="12" customHeight="1" x14ac:dyDescent="0.25">
      <c r="A11" s="37" t="s">
        <v>82</v>
      </c>
      <c r="B11" s="226">
        <v>337.59639339420426</v>
      </c>
      <c r="C11" s="226">
        <v>367.55537052307943</v>
      </c>
      <c r="D11" s="226">
        <v>332.0604764742518</v>
      </c>
      <c r="E11" s="226">
        <v>331.18337738834123</v>
      </c>
      <c r="F11" s="226">
        <v>300.65511493538162</v>
      </c>
      <c r="G11" s="226">
        <v>295.97641101867447</v>
      </c>
      <c r="H11" s="226">
        <v>247.73337150627927</v>
      </c>
      <c r="I11" s="226">
        <v>257.12295734454557</v>
      </c>
      <c r="J11" s="226">
        <v>231.17214286973382</v>
      </c>
      <c r="K11" s="226">
        <v>206.90177085354594</v>
      </c>
      <c r="L11" s="226">
        <v>207.0095747194286</v>
      </c>
      <c r="M11" s="226">
        <v>195.95758560271338</v>
      </c>
      <c r="N11" s="226">
        <v>175.85117593323139</v>
      </c>
      <c r="O11" s="226">
        <v>148.86157408716053</v>
      </c>
      <c r="P11" s="226">
        <v>135.57427929743974</v>
      </c>
      <c r="Q11" s="226">
        <v>131.45292714265986</v>
      </c>
      <c r="R11" s="226">
        <v>131.8632030810503</v>
      </c>
      <c r="S11" s="226">
        <v>125.44763788213278</v>
      </c>
      <c r="T11" s="226">
        <v>166.06391693969397</v>
      </c>
      <c r="U11" s="226">
        <v>171.26597688493325</v>
      </c>
      <c r="V11" s="226">
        <v>175.37185494975049</v>
      </c>
      <c r="W11" s="226">
        <v>178.15519807407421</v>
      </c>
      <c r="X11" s="226">
        <v>187.9146579146967</v>
      </c>
      <c r="Y11" s="226">
        <v>185.95813000796267</v>
      </c>
    </row>
    <row r="12" spans="1:25" ht="12" customHeight="1" x14ac:dyDescent="0.25">
      <c r="A12" s="37" t="s">
        <v>73</v>
      </c>
      <c r="B12" s="226">
        <v>3246.7603667192097</v>
      </c>
      <c r="C12" s="226">
        <v>3171.0828203456558</v>
      </c>
      <c r="D12" s="226">
        <v>3212.8451311541253</v>
      </c>
      <c r="E12" s="226">
        <v>3369.9513466644353</v>
      </c>
      <c r="F12" s="226">
        <v>3090.1547353841806</v>
      </c>
      <c r="G12" s="226">
        <v>2972.8627249482765</v>
      </c>
      <c r="H12" s="226">
        <v>2730.4065543157985</v>
      </c>
      <c r="I12" s="226">
        <v>2811.4770082340997</v>
      </c>
      <c r="J12" s="226">
        <v>2674.0368399999047</v>
      </c>
      <c r="K12" s="226">
        <v>2362.204756553961</v>
      </c>
      <c r="L12" s="226">
        <v>2510.2666459995744</v>
      </c>
      <c r="M12" s="226">
        <v>2511.5192004398637</v>
      </c>
      <c r="N12" s="226">
        <v>2513.7069569799714</v>
      </c>
      <c r="O12" s="226">
        <v>2525.9843425412555</v>
      </c>
      <c r="P12" s="226">
        <v>2358.4947595790245</v>
      </c>
      <c r="Q12" s="226">
        <v>2316.6161573504319</v>
      </c>
      <c r="R12" s="226">
        <v>2391.819616250094</v>
      </c>
      <c r="S12" s="226">
        <v>2441.8541595274201</v>
      </c>
      <c r="T12" s="226">
        <v>2374.0597975801397</v>
      </c>
      <c r="U12" s="226">
        <v>2324.6495370891635</v>
      </c>
      <c r="V12" s="226">
        <v>2283.8136910781373</v>
      </c>
      <c r="W12" s="226">
        <v>2492.6717436002109</v>
      </c>
      <c r="X12" s="226">
        <v>2074.4717720266103</v>
      </c>
      <c r="Y12" s="226">
        <v>1992.6803890523095</v>
      </c>
    </row>
    <row r="13" spans="1:25" ht="12" customHeight="1" x14ac:dyDescent="0.25">
      <c r="A13" s="37" t="s">
        <v>96</v>
      </c>
      <c r="B13" s="226">
        <v>1.2205503009440237</v>
      </c>
      <c r="C13" s="226">
        <v>1.7805674978484887</v>
      </c>
      <c r="D13" s="226">
        <v>1.5442820292330564</v>
      </c>
      <c r="E13" s="226">
        <v>4.1790197764331509</v>
      </c>
      <c r="F13" s="226">
        <v>3.6451418744630555</v>
      </c>
      <c r="G13" s="226">
        <v>4.0452278589808222</v>
      </c>
      <c r="H13" s="226">
        <v>3.9813413585520632</v>
      </c>
      <c r="I13" s="226">
        <v>4.0490971625090122</v>
      </c>
      <c r="J13" s="226">
        <v>4.2194325021443415</v>
      </c>
      <c r="K13" s="226">
        <v>4.2714531384308501</v>
      </c>
      <c r="L13" s="226">
        <v>16.511521926043827</v>
      </c>
      <c r="M13" s="226">
        <v>16.008856405834987</v>
      </c>
      <c r="N13" s="226">
        <v>15.671797076501511</v>
      </c>
      <c r="O13" s="226">
        <v>16.569131556309404</v>
      </c>
      <c r="P13" s="226">
        <v>17.243594153039954</v>
      </c>
      <c r="Q13" s="226">
        <v>18.222098022340546</v>
      </c>
      <c r="R13" s="226">
        <v>22.222785898524112</v>
      </c>
      <c r="S13" s="226">
        <v>21.216251074787994</v>
      </c>
      <c r="T13" s="226">
        <v>20.745055889934363</v>
      </c>
      <c r="U13" s="226">
        <v>21.489595872723328</v>
      </c>
      <c r="V13" s="226">
        <v>20.717024935486887</v>
      </c>
      <c r="W13" s="226">
        <v>22.164746345617523</v>
      </c>
      <c r="X13" s="226">
        <v>24.489337916742883</v>
      </c>
      <c r="Y13" s="226">
        <v>24.840756662028422</v>
      </c>
    </row>
    <row r="14" spans="1:25" ht="12" customHeight="1" x14ac:dyDescent="0.25">
      <c r="A14" s="37" t="s">
        <v>78</v>
      </c>
      <c r="B14" s="226">
        <v>21.635081684800781</v>
      </c>
      <c r="C14" s="226">
        <v>22.342046431130665</v>
      </c>
      <c r="D14" s="226">
        <v>23.059759242728969</v>
      </c>
      <c r="E14" s="226">
        <v>23.409458297104241</v>
      </c>
      <c r="F14" s="226">
        <v>23.798796216295592</v>
      </c>
      <c r="G14" s="226">
        <v>28.470163369924038</v>
      </c>
      <c r="H14" s="226">
        <v>31.908942389393676</v>
      </c>
      <c r="I14" s="226">
        <v>31.81668099717681</v>
      </c>
      <c r="J14" s="226">
        <v>32.834393808344238</v>
      </c>
      <c r="K14" s="226">
        <v>36.147807393764538</v>
      </c>
      <c r="L14" s="226">
        <v>40.87188306059474</v>
      </c>
      <c r="M14" s="226">
        <v>45.355546001039855</v>
      </c>
      <c r="N14" s="226">
        <v>49.400257952945104</v>
      </c>
      <c r="O14" s="226">
        <v>53.944711950889328</v>
      </c>
      <c r="P14" s="226">
        <v>179.42751504596896</v>
      </c>
      <c r="Q14" s="226">
        <v>199.38254514040673</v>
      </c>
      <c r="R14" s="226">
        <v>223.32373172604204</v>
      </c>
      <c r="S14" s="226">
        <v>247.90300945670907</v>
      </c>
      <c r="T14" s="226">
        <v>287.22846087411949</v>
      </c>
      <c r="U14" s="226">
        <v>316.82218400340707</v>
      </c>
      <c r="V14" s="226">
        <v>348.38959586963438</v>
      </c>
      <c r="W14" s="226">
        <v>382.81040412440939</v>
      </c>
      <c r="X14" s="226">
        <v>440.909630262858</v>
      </c>
      <c r="Y14" s="226">
        <v>494.77944969396316</v>
      </c>
    </row>
    <row r="15" spans="1:25" ht="12" customHeight="1" x14ac:dyDescent="0.25">
      <c r="A15" s="38" t="s">
        <v>40</v>
      </c>
      <c r="B15" s="227">
        <v>1895.6673485226204</v>
      </c>
      <c r="C15" s="227">
        <v>1950.6453988168319</v>
      </c>
      <c r="D15" s="227">
        <v>1961.125984487154</v>
      </c>
      <c r="E15" s="227">
        <v>1932.7417683665872</v>
      </c>
      <c r="F15" s="227">
        <v>2079.2522498152475</v>
      </c>
      <c r="G15" s="227">
        <v>2099.0426126949696</v>
      </c>
      <c r="H15" s="227">
        <v>2200.1236226705278</v>
      </c>
      <c r="I15" s="227">
        <v>2195.3202653784801</v>
      </c>
      <c r="J15" s="227">
        <v>2199.3427484957538</v>
      </c>
      <c r="K15" s="227">
        <v>1920.6248565026099</v>
      </c>
      <c r="L15" s="227">
        <v>2026.7273164521184</v>
      </c>
      <c r="M15" s="227">
        <v>1978.9573293053852</v>
      </c>
      <c r="N15" s="227">
        <v>1947.3220787861846</v>
      </c>
      <c r="O15" s="227">
        <v>1912.0367740643992</v>
      </c>
      <c r="P15" s="227">
        <v>1941.5206233645542</v>
      </c>
      <c r="Q15" s="227">
        <v>1931.7248179718827</v>
      </c>
      <c r="R15" s="227">
        <v>1939.6652727969404</v>
      </c>
      <c r="S15" s="227">
        <v>1940.8818108022706</v>
      </c>
      <c r="T15" s="227">
        <v>1941.8969133831984</v>
      </c>
      <c r="U15" s="227">
        <v>1933.0245600270543</v>
      </c>
      <c r="V15" s="227">
        <v>1816.7321714775494</v>
      </c>
      <c r="W15" s="227">
        <v>1776.0260712287381</v>
      </c>
      <c r="X15" s="227">
        <v>1783.4983399253993</v>
      </c>
      <c r="Y15" s="227">
        <v>1642.9725043149228</v>
      </c>
    </row>
    <row r="16" spans="1:25" ht="12" customHeight="1" x14ac:dyDescent="0.25">
      <c r="A16" s="39" t="s">
        <v>97</v>
      </c>
      <c r="B16" s="228">
        <f t="shared" ref="B16:Y16" si="2">SUM(B17:B26)</f>
        <v>87585.949424873397</v>
      </c>
      <c r="C16" s="228">
        <f t="shared" si="2"/>
        <v>86305.107949546364</v>
      </c>
      <c r="D16" s="228">
        <f t="shared" si="2"/>
        <v>87417.135061573455</v>
      </c>
      <c r="E16" s="228">
        <f t="shared" si="2"/>
        <v>90957.539104227762</v>
      </c>
      <c r="F16" s="228">
        <f t="shared" si="2"/>
        <v>89060.722612975442</v>
      </c>
      <c r="G16" s="228">
        <f t="shared" si="2"/>
        <v>88721.346698017573</v>
      </c>
      <c r="H16" s="228">
        <f t="shared" si="2"/>
        <v>86661.023531398008</v>
      </c>
      <c r="I16" s="228">
        <f t="shared" si="2"/>
        <v>89099.887700717722</v>
      </c>
      <c r="J16" s="228">
        <f t="shared" si="2"/>
        <v>86174.771736218303</v>
      </c>
      <c r="K16" s="228">
        <f t="shared" si="2"/>
        <v>78873.082211718473</v>
      </c>
      <c r="L16" s="228">
        <f t="shared" si="2"/>
        <v>83805.533281082084</v>
      </c>
      <c r="M16" s="228">
        <f t="shared" si="2"/>
        <v>82420.548228219748</v>
      </c>
      <c r="N16" s="228">
        <f t="shared" si="2"/>
        <v>82570.688864696363</v>
      </c>
      <c r="O16" s="228">
        <f t="shared" si="2"/>
        <v>82070.289497390229</v>
      </c>
      <c r="P16" s="228">
        <f t="shared" si="2"/>
        <v>80556.85069812146</v>
      </c>
      <c r="Q16" s="228">
        <f t="shared" si="2"/>
        <v>80382.826869332726</v>
      </c>
      <c r="R16" s="228">
        <f t="shared" si="2"/>
        <v>82268.314747075841</v>
      </c>
      <c r="S16" s="228">
        <f t="shared" si="2"/>
        <v>82497.712099987111</v>
      </c>
      <c r="T16" s="228">
        <f t="shared" si="2"/>
        <v>82915.072546925207</v>
      </c>
      <c r="U16" s="228">
        <f t="shared" si="2"/>
        <v>82765.972004458396</v>
      </c>
      <c r="V16" s="228">
        <f t="shared" si="2"/>
        <v>80817.521580779649</v>
      </c>
      <c r="W16" s="228">
        <f t="shared" si="2"/>
        <v>83695.859495941666</v>
      </c>
      <c r="X16" s="228">
        <f t="shared" si="2"/>
        <v>78434.226815659524</v>
      </c>
      <c r="Y16" s="228">
        <f t="shared" si="2"/>
        <v>75283.715484853601</v>
      </c>
    </row>
    <row r="17" spans="1:25" ht="12" customHeight="1" x14ac:dyDescent="0.25">
      <c r="A17" s="46" t="s">
        <v>28</v>
      </c>
      <c r="B17" s="229">
        <v>6645.7681024014701</v>
      </c>
      <c r="C17" s="229">
        <v>6072.7980383474751</v>
      </c>
      <c r="D17" s="229">
        <v>5792.4014935681034</v>
      </c>
      <c r="E17" s="229">
        <v>5583.4334188865068</v>
      </c>
      <c r="F17" s="229">
        <v>5451.0069424780086</v>
      </c>
      <c r="G17" s="229">
        <v>5406.2088000282001</v>
      </c>
      <c r="H17" s="229">
        <v>5120.5207713507389</v>
      </c>
      <c r="I17" s="229">
        <v>4825.325087484196</v>
      </c>
      <c r="J17" s="229">
        <v>4774.7416560725223</v>
      </c>
      <c r="K17" s="229">
        <v>4329.9337311730815</v>
      </c>
      <c r="L17" s="229">
        <v>4308.4690389828966</v>
      </c>
      <c r="M17" s="229">
        <v>4240.8714302239787</v>
      </c>
      <c r="N17" s="229">
        <v>4217.2568211449088</v>
      </c>
      <c r="O17" s="229">
        <v>4126.3877928185502</v>
      </c>
      <c r="P17" s="229">
        <v>4061.9182794524581</v>
      </c>
      <c r="Q17" s="229">
        <v>4287.4727401895034</v>
      </c>
      <c r="R17" s="229">
        <v>4204.3857986173925</v>
      </c>
      <c r="S17" s="229">
        <v>4209.5886074604023</v>
      </c>
      <c r="T17" s="229">
        <v>3959.675520834573</v>
      </c>
      <c r="U17" s="229">
        <v>3510.5931617716928</v>
      </c>
      <c r="V17" s="229">
        <v>3209.2696712670595</v>
      </c>
      <c r="W17" s="229">
        <v>3070.4845478528187</v>
      </c>
      <c r="X17" s="229">
        <v>2855.0454389366791</v>
      </c>
      <c r="Y17" s="229">
        <v>2344.7305715346856</v>
      </c>
    </row>
    <row r="18" spans="1:25" ht="12" customHeight="1" x14ac:dyDescent="0.25">
      <c r="A18" s="46" t="s">
        <v>30</v>
      </c>
      <c r="B18" s="229">
        <v>2910.6894239032608</v>
      </c>
      <c r="C18" s="229">
        <v>3195.058469475181</v>
      </c>
      <c r="D18" s="229">
        <v>3476.746001719182</v>
      </c>
      <c r="E18" s="229">
        <v>4164.4154772135971</v>
      </c>
      <c r="F18" s="229">
        <v>3707.7802235592071</v>
      </c>
      <c r="G18" s="229">
        <v>3449.2450558897808</v>
      </c>
      <c r="H18" s="229">
        <v>3924.9325881337982</v>
      </c>
      <c r="I18" s="229">
        <v>4682.1703353385074</v>
      </c>
      <c r="J18" s="229">
        <v>4121.2787618217071</v>
      </c>
      <c r="K18" s="229">
        <v>3698.2026655193099</v>
      </c>
      <c r="L18" s="229">
        <v>3857.789423902525</v>
      </c>
      <c r="M18" s="229">
        <v>3397.9732588126658</v>
      </c>
      <c r="N18" s="229">
        <v>3579.8631126387381</v>
      </c>
      <c r="O18" s="229">
        <v>3271.8024075659814</v>
      </c>
      <c r="P18" s="229">
        <v>3369.1484952701799</v>
      </c>
      <c r="Q18" s="229">
        <v>3454.9466895951082</v>
      </c>
      <c r="R18" s="229">
        <v>3705.3575236448773</v>
      </c>
      <c r="S18" s="229">
        <v>3687.7333619939586</v>
      </c>
      <c r="T18" s="229">
        <v>3778.3760103171617</v>
      </c>
      <c r="U18" s="229">
        <v>3879.9085984512822</v>
      </c>
      <c r="V18" s="229">
        <v>4123.3689595861915</v>
      </c>
      <c r="W18" s="229">
        <v>3958.2581255364416</v>
      </c>
      <c r="X18" s="229">
        <v>3564.8399828018969</v>
      </c>
      <c r="Y18" s="229">
        <v>3513.1110060177466</v>
      </c>
    </row>
    <row r="19" spans="1:25" ht="12" customHeight="1" x14ac:dyDescent="0.25">
      <c r="A19" s="46" t="s">
        <v>31</v>
      </c>
      <c r="B19" s="229">
        <v>1864.4705730504693</v>
      </c>
      <c r="C19" s="229">
        <v>2009.7666841005987</v>
      </c>
      <c r="D19" s="229">
        <v>1791.0597572019558</v>
      </c>
      <c r="E19" s="229">
        <v>1560.6928081685926</v>
      </c>
      <c r="F19" s="229">
        <v>1378.8895922904812</v>
      </c>
      <c r="G19" s="229">
        <v>1375.2723742672022</v>
      </c>
      <c r="H19" s="229">
        <v>1388.5365453202348</v>
      </c>
      <c r="I19" s="229">
        <v>1367.5351611023714</v>
      </c>
      <c r="J19" s="229">
        <v>1292.6412272210905</v>
      </c>
      <c r="K19" s="229">
        <v>1176.7082773090995</v>
      </c>
      <c r="L19" s="229">
        <v>1221.8536659866072</v>
      </c>
      <c r="M19" s="229">
        <v>1196.866839341272</v>
      </c>
      <c r="N19" s="229">
        <v>1103.7254135985904</v>
      </c>
      <c r="O19" s="229">
        <v>1040.8206909227642</v>
      </c>
      <c r="P19" s="229">
        <v>1101.381316846803</v>
      </c>
      <c r="Q19" s="229">
        <v>1035.3856908622593</v>
      </c>
      <c r="R19" s="229">
        <v>1051.2592653345805</v>
      </c>
      <c r="S19" s="229">
        <v>1073.0971159833459</v>
      </c>
      <c r="T19" s="229">
        <v>1130.0986592809631</v>
      </c>
      <c r="U19" s="229">
        <v>1140.6996206910956</v>
      </c>
      <c r="V19" s="229">
        <v>1036.2221804103892</v>
      </c>
      <c r="W19" s="229">
        <v>1114.2261912116358</v>
      </c>
      <c r="X19" s="229">
        <v>1245.385820718818</v>
      </c>
      <c r="Y19" s="229">
        <v>1341.2020526263725</v>
      </c>
    </row>
    <row r="20" spans="1:25" ht="12" customHeight="1" x14ac:dyDescent="0.25">
      <c r="A20" s="46" t="s">
        <v>82</v>
      </c>
      <c r="B20" s="229">
        <v>3330.431664575955</v>
      </c>
      <c r="C20" s="229">
        <v>3643.0805312729412</v>
      </c>
      <c r="D20" s="229">
        <v>3336.2066511996154</v>
      </c>
      <c r="E20" s="229">
        <v>3361.4974020991435</v>
      </c>
      <c r="F20" s="229">
        <v>3259.0752508731484</v>
      </c>
      <c r="G20" s="229">
        <v>3293.0782305325788</v>
      </c>
      <c r="H20" s="229">
        <v>2795.2788187227957</v>
      </c>
      <c r="I20" s="229">
        <v>2939.677687697857</v>
      </c>
      <c r="J20" s="229">
        <v>2803.7393920281379</v>
      </c>
      <c r="K20" s="229">
        <v>2343.2555029774667</v>
      </c>
      <c r="L20" s="229">
        <v>2432.0905659196637</v>
      </c>
      <c r="M20" s="229">
        <v>2277.392608851108</v>
      </c>
      <c r="N20" s="229">
        <v>2107.3567169185462</v>
      </c>
      <c r="O20" s="229">
        <v>1867.7761738863012</v>
      </c>
      <c r="P20" s="229">
        <v>1752.5317917758664</v>
      </c>
      <c r="Q20" s="229">
        <v>1748.201184955293</v>
      </c>
      <c r="R20" s="229">
        <v>1729.793069871715</v>
      </c>
      <c r="S20" s="229">
        <v>1701.6299131840519</v>
      </c>
      <c r="T20" s="229">
        <v>2369.34089739006</v>
      </c>
      <c r="U20" s="229">
        <v>2442.4998493027883</v>
      </c>
      <c r="V20" s="229">
        <v>2467.2446104700834</v>
      </c>
      <c r="W20" s="229">
        <v>2470.9834553177875</v>
      </c>
      <c r="X20" s="229">
        <v>2576.8109045608489</v>
      </c>
      <c r="Y20" s="229">
        <v>2462.4643884025236</v>
      </c>
    </row>
    <row r="21" spans="1:25" ht="12" customHeight="1" x14ac:dyDescent="0.25">
      <c r="A21" s="46" t="s">
        <v>32</v>
      </c>
      <c r="B21" s="229">
        <v>8164.9604450751276</v>
      </c>
      <c r="C21" s="229">
        <v>8198.8070599006005</v>
      </c>
      <c r="D21" s="229">
        <v>7831.9599122837008</v>
      </c>
      <c r="E21" s="229">
        <v>8020.485845762305</v>
      </c>
      <c r="F21" s="229">
        <v>6876.1939618096367</v>
      </c>
      <c r="G21" s="229">
        <v>5994.1104015622559</v>
      </c>
      <c r="H21" s="229">
        <v>6122.1736389144271</v>
      </c>
      <c r="I21" s="229">
        <v>5571.9402264590399</v>
      </c>
      <c r="J21" s="229">
        <v>5157.6387029817761</v>
      </c>
      <c r="K21" s="229">
        <v>3974.264822063562</v>
      </c>
      <c r="L21" s="229">
        <v>3391.2038364223181</v>
      </c>
      <c r="M21" s="229">
        <v>3075.1986405398548</v>
      </c>
      <c r="N21" s="229">
        <v>2611.3355111410924</v>
      </c>
      <c r="O21" s="229">
        <v>2372.8567081310421</v>
      </c>
      <c r="P21" s="229">
        <v>2061.9580124257809</v>
      </c>
      <c r="Q21" s="229">
        <v>2133.7275092570449</v>
      </c>
      <c r="R21" s="229">
        <v>1799.127387015415</v>
      </c>
      <c r="S21" s="229">
        <v>1577.0296277548582</v>
      </c>
      <c r="T21" s="229">
        <v>1472.6234303455528</v>
      </c>
      <c r="U21" s="229">
        <v>1247.7377444226049</v>
      </c>
      <c r="V21" s="229">
        <v>1130.759559786155</v>
      </c>
      <c r="W21" s="229">
        <v>1210.5930032175877</v>
      </c>
      <c r="X21" s="229">
        <v>1191.1496586206654</v>
      </c>
      <c r="Y21" s="229">
        <v>1043.8127686380567</v>
      </c>
    </row>
    <row r="22" spans="1:25" ht="12" customHeight="1" x14ac:dyDescent="0.25">
      <c r="A22" s="46" t="s">
        <v>33</v>
      </c>
      <c r="B22" s="229">
        <v>2654.3192736399806</v>
      </c>
      <c r="C22" s="229">
        <v>1720.7227496471032</v>
      </c>
      <c r="D22" s="229">
        <v>1823.0995458271552</v>
      </c>
      <c r="E22" s="229">
        <v>2020.7601207557148</v>
      </c>
      <c r="F22" s="229">
        <v>1872.0605203344826</v>
      </c>
      <c r="G22" s="229">
        <v>1707.0172166397597</v>
      </c>
      <c r="H22" s="229">
        <v>1740.1078676118314</v>
      </c>
      <c r="I22" s="229">
        <v>1729.3043118922733</v>
      </c>
      <c r="J22" s="229">
        <v>1512.9083865096663</v>
      </c>
      <c r="K22" s="229">
        <v>2400.4203118705818</v>
      </c>
      <c r="L22" s="229">
        <v>2526.1257451660831</v>
      </c>
      <c r="M22" s="229">
        <v>2090.1067882111729</v>
      </c>
      <c r="N22" s="229">
        <v>2545.5353450708794</v>
      </c>
      <c r="O22" s="229">
        <v>2248.7438701333381</v>
      </c>
      <c r="P22" s="229">
        <v>2395.6255867877935</v>
      </c>
      <c r="Q22" s="229">
        <v>2105.094640162758</v>
      </c>
      <c r="R22" s="229">
        <v>2066.9585395101321</v>
      </c>
      <c r="S22" s="229">
        <v>1866.3759853024317</v>
      </c>
      <c r="T22" s="229">
        <v>2086.3049455228606</v>
      </c>
      <c r="U22" s="229">
        <v>1913.9103186262514</v>
      </c>
      <c r="V22" s="229">
        <v>1888.8619992246774</v>
      </c>
      <c r="W22" s="229">
        <v>2906.6363756702735</v>
      </c>
      <c r="X22" s="229">
        <v>2963.5069676446014</v>
      </c>
      <c r="Y22" s="229">
        <v>2982.3348909391148</v>
      </c>
    </row>
    <row r="23" spans="1:25" ht="12" customHeight="1" x14ac:dyDescent="0.25">
      <c r="A23" s="46" t="s">
        <v>73</v>
      </c>
      <c r="B23" s="229">
        <v>35952.375136042705</v>
      </c>
      <c r="C23" s="229">
        <v>36201.458435076755</v>
      </c>
      <c r="D23" s="229">
        <v>37263.333340710844</v>
      </c>
      <c r="E23" s="229">
        <v>36951.258276644745</v>
      </c>
      <c r="F23" s="229">
        <v>34470.685386531819</v>
      </c>
      <c r="G23" s="229">
        <v>35360.547439594899</v>
      </c>
      <c r="H23" s="229">
        <v>32260.362202745742</v>
      </c>
      <c r="I23" s="229">
        <v>32892.266429298674</v>
      </c>
      <c r="J23" s="229">
        <v>32294.897492450124</v>
      </c>
      <c r="K23" s="229">
        <v>28159.629207838036</v>
      </c>
      <c r="L23" s="229">
        <v>31402.929459536914</v>
      </c>
      <c r="M23" s="229">
        <v>31430.164591836128</v>
      </c>
      <c r="N23" s="229">
        <v>31269.051084680905</v>
      </c>
      <c r="O23" s="229">
        <v>31795.34147522569</v>
      </c>
      <c r="P23" s="229">
        <v>31134.277781755965</v>
      </c>
      <c r="Q23" s="229">
        <v>30396.918528678052</v>
      </c>
      <c r="R23" s="229">
        <v>31131.932269178433</v>
      </c>
      <c r="S23" s="229">
        <v>32007.13594525282</v>
      </c>
      <c r="T23" s="229">
        <v>31333.280162209936</v>
      </c>
      <c r="U23" s="229">
        <v>31284.973024618081</v>
      </c>
      <c r="V23" s="229">
        <v>30731.907508538843</v>
      </c>
      <c r="W23" s="229">
        <v>34067.957533030734</v>
      </c>
      <c r="X23" s="229">
        <v>29667.259701062831</v>
      </c>
      <c r="Y23" s="229">
        <v>27994.22241602925</v>
      </c>
    </row>
    <row r="24" spans="1:25" ht="12" customHeight="1" x14ac:dyDescent="0.25">
      <c r="A24" s="46" t="s">
        <v>36</v>
      </c>
      <c r="B24" s="229">
        <v>1089.136816771959</v>
      </c>
      <c r="C24" s="229">
        <v>1030.8874640801196</v>
      </c>
      <c r="D24" s="229">
        <v>999.18738579164335</v>
      </c>
      <c r="E24" s="229">
        <v>720.31926987684528</v>
      </c>
      <c r="F24" s="229">
        <v>752.24321627544703</v>
      </c>
      <c r="G24" s="229">
        <v>691.56231104975006</v>
      </c>
      <c r="H24" s="229">
        <v>724.72896185016589</v>
      </c>
      <c r="I24" s="229">
        <v>697.91306557979851</v>
      </c>
      <c r="J24" s="229">
        <v>623.55422581501375</v>
      </c>
      <c r="K24" s="229">
        <v>426.77306065169785</v>
      </c>
      <c r="L24" s="229">
        <v>603.02972821549167</v>
      </c>
      <c r="M24" s="229">
        <v>716.96071909480258</v>
      </c>
      <c r="N24" s="229">
        <v>646.91629800053045</v>
      </c>
      <c r="O24" s="229">
        <v>647.713235902831</v>
      </c>
      <c r="P24" s="229">
        <v>638.89506602144934</v>
      </c>
      <c r="Q24" s="229">
        <v>627.18706588398663</v>
      </c>
      <c r="R24" s="229">
        <v>611.10299110910137</v>
      </c>
      <c r="S24" s="229">
        <v>589.80725729242533</v>
      </c>
      <c r="T24" s="229">
        <v>609.72116177440842</v>
      </c>
      <c r="U24" s="229">
        <v>538.50166960695287</v>
      </c>
      <c r="V24" s="229">
        <v>493.70749874233417</v>
      </c>
      <c r="W24" s="229">
        <v>522.6721228532432</v>
      </c>
      <c r="X24" s="229">
        <v>471.96387787273017</v>
      </c>
      <c r="Y24" s="229">
        <v>452.89111194597189</v>
      </c>
    </row>
    <row r="25" spans="1:25" ht="12" customHeight="1" x14ac:dyDescent="0.25">
      <c r="A25" s="46" t="s">
        <v>38</v>
      </c>
      <c r="B25" s="229">
        <v>14991.373483837991</v>
      </c>
      <c r="C25" s="229">
        <v>14208.728001753241</v>
      </c>
      <c r="D25" s="229">
        <v>14707.692907936856</v>
      </c>
      <c r="E25" s="229">
        <v>15676.372443562326</v>
      </c>
      <c r="F25" s="229">
        <v>16258.140313335392</v>
      </c>
      <c r="G25" s="229">
        <v>16354.422839232941</v>
      </c>
      <c r="H25" s="229">
        <v>17120.038370640988</v>
      </c>
      <c r="I25" s="229">
        <v>17916.381621158791</v>
      </c>
      <c r="J25" s="229">
        <v>17124.339647141733</v>
      </c>
      <c r="K25" s="229">
        <v>16872.85903474252</v>
      </c>
      <c r="L25" s="229">
        <v>18375.308712932117</v>
      </c>
      <c r="M25" s="229">
        <v>18264.403119169758</v>
      </c>
      <c r="N25" s="229">
        <v>18042.324743809204</v>
      </c>
      <c r="O25" s="229">
        <v>18430.692800604069</v>
      </c>
      <c r="P25" s="229">
        <v>18672.898976574106</v>
      </c>
      <c r="Q25" s="229">
        <v>19419.986456911334</v>
      </c>
      <c r="R25" s="229">
        <v>20435.92963110179</v>
      </c>
      <c r="S25" s="229">
        <v>20402.309642616496</v>
      </c>
      <c r="T25" s="229">
        <v>20787.564141037346</v>
      </c>
      <c r="U25" s="229">
        <v>21152.541740115048</v>
      </c>
      <c r="V25" s="229">
        <v>21096.56875872063</v>
      </c>
      <c r="W25" s="229">
        <v>21012.350634818536</v>
      </c>
      <c r="X25" s="229">
        <v>21118.625770421793</v>
      </c>
      <c r="Y25" s="229">
        <v>21668.216786044166</v>
      </c>
    </row>
    <row r="26" spans="1:25" ht="12" customHeight="1" x14ac:dyDescent="0.25">
      <c r="A26" s="46" t="s">
        <v>39</v>
      </c>
      <c r="B26" s="229">
        <v>9982.4245055744905</v>
      </c>
      <c r="C26" s="229">
        <v>10023.80051589235</v>
      </c>
      <c r="D26" s="229">
        <v>10395.448065334391</v>
      </c>
      <c r="E26" s="229">
        <v>12898.304041257994</v>
      </c>
      <c r="F26" s="229">
        <v>15034.647205487805</v>
      </c>
      <c r="G26" s="229">
        <v>15089.8820292202</v>
      </c>
      <c r="H26" s="229">
        <v>15464.343766107275</v>
      </c>
      <c r="I26" s="229">
        <v>16477.373774706208</v>
      </c>
      <c r="J26" s="229">
        <v>16469.032244176538</v>
      </c>
      <c r="K26" s="229">
        <v>15491.03559757312</v>
      </c>
      <c r="L26" s="229">
        <v>15686.733104017456</v>
      </c>
      <c r="M26" s="229">
        <v>15730.61023213901</v>
      </c>
      <c r="N26" s="229">
        <v>16447.32381769297</v>
      </c>
      <c r="O26" s="229">
        <v>16268.154342199663</v>
      </c>
      <c r="P26" s="229">
        <v>15368.215391211053</v>
      </c>
      <c r="Q26" s="229">
        <v>15173.906362837399</v>
      </c>
      <c r="R26" s="229">
        <v>15532.468271692396</v>
      </c>
      <c r="S26" s="229">
        <v>15383.004643146318</v>
      </c>
      <c r="T26" s="229">
        <v>15388.087618212347</v>
      </c>
      <c r="U26" s="229">
        <v>15654.606276852603</v>
      </c>
      <c r="V26" s="229">
        <v>14639.610834033287</v>
      </c>
      <c r="W26" s="229">
        <v>13361.697506432618</v>
      </c>
      <c r="X26" s="229">
        <v>12779.638693018651</v>
      </c>
      <c r="Y26" s="229">
        <v>11480.729492675719</v>
      </c>
    </row>
    <row r="27" spans="1:25" ht="12" customHeight="1" x14ac:dyDescent="0.25">
      <c r="A27" s="39" t="s">
        <v>98</v>
      </c>
      <c r="B27" s="228">
        <f t="shared" ref="B27:Y27" si="3">SUM(B28:B37)</f>
        <v>152323.5574708661</v>
      </c>
      <c r="C27" s="228">
        <f t="shared" si="3"/>
        <v>152603.54431988538</v>
      </c>
      <c r="D27" s="228">
        <f t="shared" si="3"/>
        <v>151405.24263475035</v>
      </c>
      <c r="E27" s="228">
        <f t="shared" si="3"/>
        <v>153939.63257544662</v>
      </c>
      <c r="F27" s="228">
        <f t="shared" si="3"/>
        <v>155120.10923303611</v>
      </c>
      <c r="G27" s="228">
        <f t="shared" si="3"/>
        <v>155762.01425365088</v>
      </c>
      <c r="H27" s="228">
        <f t="shared" si="3"/>
        <v>152683.18024048689</v>
      </c>
      <c r="I27" s="228">
        <f t="shared" si="3"/>
        <v>154754.34686950847</v>
      </c>
      <c r="J27" s="228">
        <f t="shared" si="3"/>
        <v>149027.52384255806</v>
      </c>
      <c r="K27" s="228">
        <f t="shared" si="3"/>
        <v>123971.22139307874</v>
      </c>
      <c r="L27" s="228">
        <f t="shared" si="3"/>
        <v>131959.27494199725</v>
      </c>
      <c r="M27" s="228">
        <f t="shared" si="3"/>
        <v>134321.88438238029</v>
      </c>
      <c r="N27" s="228">
        <f t="shared" si="3"/>
        <v>129647.39039508521</v>
      </c>
      <c r="O27" s="228">
        <f t="shared" si="3"/>
        <v>127439.40184319817</v>
      </c>
      <c r="P27" s="228">
        <f t="shared" si="3"/>
        <v>125375.6933653935</v>
      </c>
      <c r="Q27" s="228">
        <f t="shared" si="3"/>
        <v>126197.28671330417</v>
      </c>
      <c r="R27" s="228">
        <f t="shared" si="3"/>
        <v>128152.72628090024</v>
      </c>
      <c r="S27" s="228">
        <f t="shared" si="3"/>
        <v>129787.30492585877</v>
      </c>
      <c r="T27" s="228">
        <f t="shared" si="3"/>
        <v>131471.03593451472</v>
      </c>
      <c r="U27" s="228">
        <f t="shared" si="3"/>
        <v>129342.5883513961</v>
      </c>
      <c r="V27" s="228">
        <f t="shared" si="3"/>
        <v>123595.61526909942</v>
      </c>
      <c r="W27" s="228">
        <f t="shared" si="3"/>
        <v>130484.89667203923</v>
      </c>
      <c r="X27" s="228">
        <f t="shared" si="3"/>
        <v>121399.6167237841</v>
      </c>
      <c r="Y27" s="228">
        <f t="shared" si="3"/>
        <v>113682.26029973301</v>
      </c>
    </row>
    <row r="28" spans="1:25" ht="12" customHeight="1" x14ac:dyDescent="0.25">
      <c r="A28" s="18" t="s">
        <v>28</v>
      </c>
      <c r="B28" s="230">
        <v>12262.457864924407</v>
      </c>
      <c r="C28" s="230">
        <v>11068.86541823034</v>
      </c>
      <c r="D28" s="230">
        <v>9738.8678099572644</v>
      </c>
      <c r="E28" s="230">
        <v>10039.193236315556</v>
      </c>
      <c r="F28" s="230">
        <v>10085.367434134201</v>
      </c>
      <c r="G28" s="230">
        <v>9364.0333323879622</v>
      </c>
      <c r="H28" s="230">
        <v>9032.9051099906192</v>
      </c>
      <c r="I28" s="230">
        <v>10602.530028594907</v>
      </c>
      <c r="J28" s="230">
        <v>9758.4324625861191</v>
      </c>
      <c r="K28" s="230">
        <v>7330.4347984915785</v>
      </c>
      <c r="L28" s="230">
        <v>7330.7349163051485</v>
      </c>
      <c r="M28" s="230">
        <v>8541.2374261818659</v>
      </c>
      <c r="N28" s="230">
        <v>7945.028045579078</v>
      </c>
      <c r="O28" s="230">
        <v>7390.5374866311486</v>
      </c>
      <c r="P28" s="230">
        <v>7289.4463809086719</v>
      </c>
      <c r="Q28" s="230">
        <v>7226.4135022868504</v>
      </c>
      <c r="R28" s="230">
        <v>7324.8522925261996</v>
      </c>
      <c r="S28" s="230">
        <v>7491.9254940013343</v>
      </c>
      <c r="T28" s="230">
        <v>7262.3771016933715</v>
      </c>
      <c r="U28" s="230">
        <v>6967.0434676350142</v>
      </c>
      <c r="V28" s="230">
        <v>6666.3671301086933</v>
      </c>
      <c r="W28" s="230">
        <v>6728.9035002985147</v>
      </c>
      <c r="X28" s="230">
        <v>6344.4954896961681</v>
      </c>
      <c r="Y28" s="230">
        <v>5196.7883450603276</v>
      </c>
    </row>
    <row r="29" spans="1:25" ht="12" customHeight="1" x14ac:dyDescent="0.25">
      <c r="A29" s="18" t="s">
        <v>42</v>
      </c>
      <c r="B29" s="230">
        <v>3902.243336199484</v>
      </c>
      <c r="C29" s="230">
        <v>3224.0046001719688</v>
      </c>
      <c r="D29" s="230">
        <v>3577.5015477214101</v>
      </c>
      <c r="E29" s="230">
        <v>4120.6840928632846</v>
      </c>
      <c r="F29" s="230">
        <v>2963.544711951849</v>
      </c>
      <c r="G29" s="230">
        <v>2903.1874462596729</v>
      </c>
      <c r="H29" s="230">
        <v>3467.377214101461</v>
      </c>
      <c r="I29" s="230">
        <v>2816.3981083404979</v>
      </c>
      <c r="J29" s="230">
        <v>2320.1328460877039</v>
      </c>
      <c r="K29" s="230">
        <v>1698.3812553740329</v>
      </c>
      <c r="L29" s="230">
        <v>1869.157351676698</v>
      </c>
      <c r="M29" s="230">
        <v>2238.424419604471</v>
      </c>
      <c r="N29" s="230">
        <v>1777.763542562338</v>
      </c>
      <c r="O29" s="230">
        <v>1645.4858125537401</v>
      </c>
      <c r="P29" s="230">
        <v>1494.825365434222</v>
      </c>
      <c r="Q29" s="230">
        <v>1652.723903697334</v>
      </c>
      <c r="R29" s="230">
        <v>1643.995528804815</v>
      </c>
      <c r="S29" s="230">
        <v>1682.103611349957</v>
      </c>
      <c r="T29" s="230">
        <v>1564.205503009458</v>
      </c>
      <c r="U29" s="230">
        <v>1378.3694754944111</v>
      </c>
      <c r="V29" s="230">
        <v>1155.40834049871</v>
      </c>
      <c r="W29" s="230">
        <v>1187.107566638005</v>
      </c>
      <c r="X29" s="230">
        <v>1143.308254514187</v>
      </c>
      <c r="Y29" s="230">
        <v>1041.708168529665</v>
      </c>
    </row>
    <row r="30" spans="1:25" ht="12" customHeight="1" x14ac:dyDescent="0.25">
      <c r="A30" s="18" t="s">
        <v>31</v>
      </c>
      <c r="B30" s="230">
        <v>2644.2589196408462</v>
      </c>
      <c r="C30" s="230">
        <v>2559.7703752287225</v>
      </c>
      <c r="D30" s="230">
        <v>2324.8883081462809</v>
      </c>
      <c r="E30" s="230">
        <v>2076.5813964745712</v>
      </c>
      <c r="F30" s="230">
        <v>1806.1791093432248</v>
      </c>
      <c r="G30" s="230">
        <v>1768.2108587508544</v>
      </c>
      <c r="H30" s="230">
        <v>1942.3066189102037</v>
      </c>
      <c r="I30" s="230">
        <v>1801.2480719156849</v>
      </c>
      <c r="J30" s="230">
        <v>1706.5956601391849</v>
      </c>
      <c r="K30" s="230">
        <v>1569.3068559669111</v>
      </c>
      <c r="L30" s="230">
        <v>1663.0706676333407</v>
      </c>
      <c r="M30" s="230">
        <v>1628.5484659037827</v>
      </c>
      <c r="N30" s="230">
        <v>1556.2507686885983</v>
      </c>
      <c r="O30" s="230">
        <v>1426.8899711580607</v>
      </c>
      <c r="P30" s="230">
        <v>1454.3640829812282</v>
      </c>
      <c r="Q30" s="230">
        <v>1455.4144811067863</v>
      </c>
      <c r="R30" s="230">
        <v>1472.6505369010165</v>
      </c>
      <c r="S30" s="230">
        <v>1414.8298831568088</v>
      </c>
      <c r="T30" s="230">
        <v>1485.1193114842986</v>
      </c>
      <c r="U30" s="230">
        <v>1374.4885994292824</v>
      </c>
      <c r="V30" s="230">
        <v>1308.1733483944258</v>
      </c>
      <c r="W30" s="230">
        <v>1409.5149093902558</v>
      </c>
      <c r="X30" s="230">
        <v>1570.2427261427472</v>
      </c>
      <c r="Y30" s="230">
        <v>1675.444894923068</v>
      </c>
    </row>
    <row r="31" spans="1:25" ht="12" customHeight="1" x14ac:dyDescent="0.25">
      <c r="A31" s="18" t="s">
        <v>82</v>
      </c>
      <c r="B31" s="230">
        <v>7267.7090312220189</v>
      </c>
      <c r="C31" s="230">
        <v>7595.7224367300623</v>
      </c>
      <c r="D31" s="230">
        <v>7624.3777526395579</v>
      </c>
      <c r="E31" s="230">
        <v>7354.7545351211229</v>
      </c>
      <c r="F31" s="230">
        <v>7190.355549654284</v>
      </c>
      <c r="G31" s="230">
        <v>7357.3042093189033</v>
      </c>
      <c r="H31" s="230">
        <v>6734.5774700283291</v>
      </c>
      <c r="I31" s="230">
        <v>6863.2476705127701</v>
      </c>
      <c r="J31" s="230">
        <v>6656.3664530642964</v>
      </c>
      <c r="K31" s="230">
        <v>5990.9488310701036</v>
      </c>
      <c r="L31" s="230">
        <v>5918.1251388106084</v>
      </c>
      <c r="M31" s="230">
        <v>6038.2895303957057</v>
      </c>
      <c r="N31" s="230">
        <v>5684.4034571052298</v>
      </c>
      <c r="O31" s="230">
        <v>5474.066293299109</v>
      </c>
      <c r="P31" s="230">
        <v>5273.7842986601418</v>
      </c>
      <c r="Q31" s="230">
        <v>5400.4439102580227</v>
      </c>
      <c r="R31" s="230">
        <v>5416.9952317763818</v>
      </c>
      <c r="S31" s="230">
        <v>5521.9005228805054</v>
      </c>
      <c r="T31" s="230">
        <v>6352.8564926349918</v>
      </c>
      <c r="U31" s="230">
        <v>6514.1187825826983</v>
      </c>
      <c r="V31" s="230">
        <v>6395.9753660505012</v>
      </c>
      <c r="W31" s="230">
        <v>6729.4197300991073</v>
      </c>
      <c r="X31" s="230">
        <v>6784.2151082037326</v>
      </c>
      <c r="Y31" s="230">
        <v>6843.9982898440276</v>
      </c>
    </row>
    <row r="32" spans="1:25" ht="12" customHeight="1" x14ac:dyDescent="0.25">
      <c r="A32" s="18" t="s">
        <v>32</v>
      </c>
      <c r="B32" s="230">
        <v>8439.387104365971</v>
      </c>
      <c r="C32" s="230">
        <v>7775.311254802753</v>
      </c>
      <c r="D32" s="230">
        <v>7482.4797265813049</v>
      </c>
      <c r="E32" s="230">
        <v>7135.5171636959913</v>
      </c>
      <c r="F32" s="230">
        <v>6314.6321774852913</v>
      </c>
      <c r="G32" s="230">
        <v>5648.7344823586382</v>
      </c>
      <c r="H32" s="230">
        <v>6101.7821650408614</v>
      </c>
      <c r="I32" s="230">
        <v>5550.2820435323638</v>
      </c>
      <c r="J32" s="230">
        <v>5116.4308584971568</v>
      </c>
      <c r="K32" s="230">
        <v>4168.3289010662747</v>
      </c>
      <c r="L32" s="230">
        <v>3303.9551489603118</v>
      </c>
      <c r="M32" s="230">
        <v>3079.9689432950545</v>
      </c>
      <c r="N32" s="230">
        <v>2437.5542567006946</v>
      </c>
      <c r="O32" s="230">
        <v>2223.1968602266525</v>
      </c>
      <c r="P32" s="230">
        <v>1958.5063899817865</v>
      </c>
      <c r="Q32" s="230">
        <v>2075.2695672691784</v>
      </c>
      <c r="R32" s="230">
        <v>1902.734779794559</v>
      </c>
      <c r="S32" s="230">
        <v>1572.1263481694746</v>
      </c>
      <c r="T32" s="230">
        <v>1537.1916169459353</v>
      </c>
      <c r="U32" s="230">
        <v>1319.3190913469566</v>
      </c>
      <c r="V32" s="230">
        <v>1316.1601306695634</v>
      </c>
      <c r="W32" s="230">
        <v>1120.5448299724378</v>
      </c>
      <c r="X32" s="230">
        <v>1094.7807799004013</v>
      </c>
      <c r="Y32" s="230">
        <v>1005.5811264608255</v>
      </c>
    </row>
    <row r="33" spans="1:25" ht="12" customHeight="1" x14ac:dyDescent="0.25">
      <c r="A33" s="18" t="s">
        <v>33</v>
      </c>
      <c r="B33" s="230">
        <v>5976.0910445027521</v>
      </c>
      <c r="C33" s="230">
        <v>6725.7261755463614</v>
      </c>
      <c r="D33" s="230">
        <v>7165.1731110945966</v>
      </c>
      <c r="E33" s="230">
        <v>7829.5796900783389</v>
      </c>
      <c r="F33" s="230">
        <v>8926.1811821590672</v>
      </c>
      <c r="G33" s="230">
        <v>9179.1892321994492</v>
      </c>
      <c r="H33" s="230">
        <v>8755.6336629126745</v>
      </c>
      <c r="I33" s="230">
        <v>8455.8378205238914</v>
      </c>
      <c r="J33" s="230">
        <v>8229.3557579443295</v>
      </c>
      <c r="K33" s="230">
        <v>6664.4098686969146</v>
      </c>
      <c r="L33" s="230">
        <v>6509.2932574134475</v>
      </c>
      <c r="M33" s="230">
        <v>6285.0846993210689</v>
      </c>
      <c r="N33" s="230">
        <v>5631.9509833899974</v>
      </c>
      <c r="O33" s="230">
        <v>5070.4151152492941</v>
      </c>
      <c r="P33" s="230">
        <v>4781.0088930058437</v>
      </c>
      <c r="Q33" s="230">
        <v>5278.5455146093846</v>
      </c>
      <c r="R33" s="230">
        <v>5019.5172128544427</v>
      </c>
      <c r="S33" s="230">
        <v>4452.0960697276623</v>
      </c>
      <c r="T33" s="230">
        <v>4447.7145729638105</v>
      </c>
      <c r="U33" s="230">
        <v>4399.2608765586174</v>
      </c>
      <c r="V33" s="230">
        <v>4094.6699870177981</v>
      </c>
      <c r="W33" s="230">
        <v>3949.7212339599923</v>
      </c>
      <c r="X33" s="230">
        <v>4090.6680108592686</v>
      </c>
      <c r="Y33" s="230">
        <v>3775.7546189491054</v>
      </c>
    </row>
    <row r="34" spans="1:25" ht="12" customHeight="1" x14ac:dyDescent="0.25">
      <c r="A34" s="18" t="s">
        <v>73</v>
      </c>
      <c r="B34" s="230">
        <v>48533.942485200248</v>
      </c>
      <c r="C34" s="230">
        <v>49689.299845179456</v>
      </c>
      <c r="D34" s="230">
        <v>49277.7014077567</v>
      </c>
      <c r="E34" s="230">
        <v>50210.208347456079</v>
      </c>
      <c r="F34" s="230">
        <v>50237.252139476936</v>
      </c>
      <c r="G34" s="230">
        <v>51572.944435628786</v>
      </c>
      <c r="H34" s="230">
        <v>48566.315077848165</v>
      </c>
      <c r="I34" s="230">
        <v>49625.175565046768</v>
      </c>
      <c r="J34" s="230">
        <v>48094.258186896463</v>
      </c>
      <c r="K34" s="230">
        <v>39362.26216630447</v>
      </c>
      <c r="L34" s="230">
        <v>43433.850068152213</v>
      </c>
      <c r="M34" s="230">
        <v>42752.309242977659</v>
      </c>
      <c r="N34" s="230">
        <v>42194.817366765594</v>
      </c>
      <c r="O34" s="230">
        <v>42755.071172774769</v>
      </c>
      <c r="P34" s="230">
        <v>41301.268301313321</v>
      </c>
      <c r="Q34" s="230">
        <v>41018.33728301707</v>
      </c>
      <c r="R34" s="230">
        <v>42540.449060401224</v>
      </c>
      <c r="S34" s="230">
        <v>43607.324942511252</v>
      </c>
      <c r="T34" s="230">
        <v>43747.037598249473</v>
      </c>
      <c r="U34" s="230">
        <v>43365.280447751036</v>
      </c>
      <c r="V34" s="230">
        <v>41987.214741913558</v>
      </c>
      <c r="W34" s="230">
        <v>46076.22532354101</v>
      </c>
      <c r="X34" s="230">
        <v>40265.950212207208</v>
      </c>
      <c r="Y34" s="230">
        <v>37885.750161384465</v>
      </c>
    </row>
    <row r="35" spans="1:25" ht="12" customHeight="1" x14ac:dyDescent="0.25">
      <c r="A35" s="18" t="s">
        <v>36</v>
      </c>
      <c r="B35" s="230">
        <v>6787.8176974154867</v>
      </c>
      <c r="C35" s="230">
        <v>6190.3699735811006</v>
      </c>
      <c r="D35" s="230">
        <v>5925.0926657990685</v>
      </c>
      <c r="E35" s="230">
        <v>5917.0447885926296</v>
      </c>
      <c r="F35" s="230">
        <v>6080.4472394425238</v>
      </c>
      <c r="G35" s="230">
        <v>5666.7055307387282</v>
      </c>
      <c r="H35" s="230">
        <v>5719.8117088291128</v>
      </c>
      <c r="I35" s="230">
        <v>5457.3466076790155</v>
      </c>
      <c r="J35" s="230">
        <v>5188.7228163174032</v>
      </c>
      <c r="K35" s="230">
        <v>3687.8378593826956</v>
      </c>
      <c r="L35" s="230">
        <v>4471.0332124551869</v>
      </c>
      <c r="M35" s="230">
        <v>4393.5855405784559</v>
      </c>
      <c r="N35" s="230">
        <v>4574.9776830828741</v>
      </c>
      <c r="O35" s="230">
        <v>4289.7460934178916</v>
      </c>
      <c r="P35" s="230">
        <v>4363.5749253800968</v>
      </c>
      <c r="Q35" s="230">
        <v>4315.9836993782646</v>
      </c>
      <c r="R35" s="230">
        <v>4150.509562631225</v>
      </c>
      <c r="S35" s="230">
        <v>4076.2838003172042</v>
      </c>
      <c r="T35" s="230">
        <v>4289.5763446744304</v>
      </c>
      <c r="U35" s="230">
        <v>3945.5380552425745</v>
      </c>
      <c r="V35" s="230">
        <v>3608.6258632525055</v>
      </c>
      <c r="W35" s="230">
        <v>3939.0848848853639</v>
      </c>
      <c r="X35" s="230">
        <v>3903.9989768134265</v>
      </c>
      <c r="Y35" s="230">
        <v>3791.9023532302963</v>
      </c>
    </row>
    <row r="36" spans="1:25" ht="12" customHeight="1" x14ac:dyDescent="0.25">
      <c r="A36" s="18" t="s">
        <v>38</v>
      </c>
      <c r="B36" s="230">
        <v>1057.7538592402561</v>
      </c>
      <c r="C36" s="230">
        <v>995.77947890023643</v>
      </c>
      <c r="D36" s="230">
        <v>994.30898372264528</v>
      </c>
      <c r="E36" s="230">
        <v>1504.6812967644109</v>
      </c>
      <c r="F36" s="230">
        <v>1704.7244330102658</v>
      </c>
      <c r="G36" s="230">
        <v>2199.9496457197693</v>
      </c>
      <c r="H36" s="230">
        <v>2355.4014401930581</v>
      </c>
      <c r="I36" s="230">
        <v>2539.1015258747429</v>
      </c>
      <c r="J36" s="230">
        <v>2652.8079882838902</v>
      </c>
      <c r="K36" s="230">
        <v>2949.7041638817318</v>
      </c>
      <c r="L36" s="230">
        <v>3190.1328175923882</v>
      </c>
      <c r="M36" s="230">
        <v>3906.4386693083106</v>
      </c>
      <c r="N36" s="230">
        <v>3582.5438718399746</v>
      </c>
      <c r="O36" s="230">
        <v>3960.1676465154524</v>
      </c>
      <c r="P36" s="230">
        <v>4123.1735083786043</v>
      </c>
      <c r="Q36" s="230">
        <v>4256.1358130800691</v>
      </c>
      <c r="R36" s="230">
        <v>4488.7131891905556</v>
      </c>
      <c r="S36" s="230">
        <v>4673.8980959905493</v>
      </c>
      <c r="T36" s="230">
        <v>5139.6112673891294</v>
      </c>
      <c r="U36" s="230">
        <v>5306.0040036510691</v>
      </c>
      <c r="V36" s="230">
        <v>5499.3320151400731</v>
      </c>
      <c r="W36" s="230">
        <v>5691.0926153964174</v>
      </c>
      <c r="X36" s="230">
        <v>5779.0130085979872</v>
      </c>
      <c r="Y36" s="230">
        <v>5448.2832999403545</v>
      </c>
    </row>
    <row r="37" spans="1:25" ht="12" customHeight="1" x14ac:dyDescent="0.25">
      <c r="A37" s="47" t="s">
        <v>40</v>
      </c>
      <c r="B37" s="231">
        <v>55451.896128154622</v>
      </c>
      <c r="C37" s="231">
        <v>56778.694761514387</v>
      </c>
      <c r="D37" s="231">
        <v>57294.851321331538</v>
      </c>
      <c r="E37" s="231">
        <v>57751.388028084664</v>
      </c>
      <c r="F37" s="231">
        <v>59811.425256378468</v>
      </c>
      <c r="G37" s="231">
        <v>60101.755080288109</v>
      </c>
      <c r="H37" s="231">
        <v>60007.069772632392</v>
      </c>
      <c r="I37" s="231">
        <v>61043.179427487827</v>
      </c>
      <c r="J37" s="231">
        <v>59304.420812741504</v>
      </c>
      <c r="K37" s="231">
        <v>50549.60669284402</v>
      </c>
      <c r="L37" s="231">
        <v>54269.922362997895</v>
      </c>
      <c r="M37" s="231">
        <v>55457.997444813933</v>
      </c>
      <c r="N37" s="231">
        <v>54262.100419370843</v>
      </c>
      <c r="O37" s="231">
        <v>53203.825391372055</v>
      </c>
      <c r="P37" s="231">
        <v>53335.741219349577</v>
      </c>
      <c r="Q37" s="231">
        <v>53518.019038601233</v>
      </c>
      <c r="R37" s="231">
        <v>54192.308886019819</v>
      </c>
      <c r="S37" s="231">
        <v>55294.81615775403</v>
      </c>
      <c r="T37" s="231">
        <v>55645.346125469812</v>
      </c>
      <c r="U37" s="231">
        <v>54773.165551704456</v>
      </c>
      <c r="V37" s="231">
        <v>51563.688346053612</v>
      </c>
      <c r="W37" s="231">
        <v>53653.282077858137</v>
      </c>
      <c r="X37" s="231">
        <v>50422.944156848978</v>
      </c>
      <c r="Y37" s="231">
        <v>47017.049041410864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1.0000000000000002</v>
      </c>
      <c r="E41" s="232">
        <f t="shared" si="4"/>
        <v>1</v>
      </c>
      <c r="F41" s="232">
        <f t="shared" si="4"/>
        <v>0.99999999999999989</v>
      </c>
      <c r="G41" s="232">
        <f t="shared" si="4"/>
        <v>0.99999999999999989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0.99999999999999989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9.574353076338641E-3</v>
      </c>
      <c r="C42" s="233">
        <f t="shared" si="5"/>
        <v>9.7184685528781192E-3</v>
      </c>
      <c r="D42" s="233">
        <f t="shared" si="5"/>
        <v>9.7585479332370946E-3</v>
      </c>
      <c r="E42" s="233">
        <f t="shared" si="5"/>
        <v>9.7044599001552476E-3</v>
      </c>
      <c r="F42" s="233">
        <f t="shared" si="5"/>
        <v>9.8765085030485377E-3</v>
      </c>
      <c r="G42" s="233">
        <f t="shared" si="5"/>
        <v>9.9300468780835673E-3</v>
      </c>
      <c r="H42" s="233">
        <f t="shared" si="5"/>
        <v>1.0017752045136641E-2</v>
      </c>
      <c r="I42" s="233">
        <f t="shared" si="5"/>
        <v>9.9790087693581424E-3</v>
      </c>
      <c r="J42" s="233">
        <f t="shared" si="5"/>
        <v>1.01301195326923E-2</v>
      </c>
      <c r="K42" s="233">
        <f t="shared" si="5"/>
        <v>1.0331429059479121E-2</v>
      </c>
      <c r="L42" s="233">
        <f t="shared" si="5"/>
        <v>1.030577697515812E-2</v>
      </c>
      <c r="M42" s="233">
        <f t="shared" si="5"/>
        <v>1.0381639149850156E-2</v>
      </c>
      <c r="N42" s="233">
        <f t="shared" si="5"/>
        <v>1.043980451681302E-2</v>
      </c>
      <c r="O42" s="233">
        <f t="shared" si="5"/>
        <v>1.0543034180697072E-2</v>
      </c>
      <c r="P42" s="233">
        <f t="shared" si="5"/>
        <v>1.0636083781904046E-2</v>
      </c>
      <c r="Q42" s="233">
        <f t="shared" si="5"/>
        <v>1.065407738499438E-2</v>
      </c>
      <c r="R42" s="233">
        <f t="shared" si="5"/>
        <v>1.0668538607089642E-2</v>
      </c>
      <c r="S42" s="233">
        <f t="shared" si="5"/>
        <v>1.0722904456358181E-2</v>
      </c>
      <c r="T42" s="233">
        <f t="shared" si="5"/>
        <v>1.0700425676848683E-2</v>
      </c>
      <c r="U42" s="233">
        <f t="shared" si="5"/>
        <v>1.078916154511346E-2</v>
      </c>
      <c r="V42" s="233">
        <f t="shared" si="5"/>
        <v>1.0666290681749764E-2</v>
      </c>
      <c r="W42" s="233">
        <f t="shared" si="5"/>
        <v>1.0637139104436958E-2</v>
      </c>
      <c r="X42" s="233">
        <f t="shared" si="5"/>
        <v>1.0953282663291547E-2</v>
      </c>
      <c r="Y42" s="233">
        <f t="shared" si="5"/>
        <v>1.0918260401026293E-2</v>
      </c>
    </row>
    <row r="43" spans="1:25" ht="12" customHeight="1" x14ac:dyDescent="0.25">
      <c r="A43" s="173" t="s">
        <v>92</v>
      </c>
      <c r="B43" s="233">
        <f t="shared" ref="B43:Y43" si="6">IF(B7=0,0,B7/B$5)</f>
        <v>1.775923878625291E-2</v>
      </c>
      <c r="C43" s="233">
        <f t="shared" si="6"/>
        <v>1.7833043731971546E-2</v>
      </c>
      <c r="D43" s="233">
        <f t="shared" si="6"/>
        <v>1.7718132782702824E-2</v>
      </c>
      <c r="E43" s="233">
        <f t="shared" si="6"/>
        <v>1.7736940538021558E-2</v>
      </c>
      <c r="F43" s="233">
        <f t="shared" si="6"/>
        <v>1.7872337361206327E-2</v>
      </c>
      <c r="G43" s="233">
        <f t="shared" si="6"/>
        <v>1.811751686574397E-2</v>
      </c>
      <c r="H43" s="233">
        <f t="shared" si="6"/>
        <v>1.8377387564912511E-2</v>
      </c>
      <c r="I43" s="233">
        <f t="shared" si="6"/>
        <v>1.8109583858868288E-2</v>
      </c>
      <c r="J43" s="233">
        <f t="shared" si="6"/>
        <v>1.8616944445735025E-2</v>
      </c>
      <c r="K43" s="233">
        <f t="shared" si="6"/>
        <v>1.898449197481767E-2</v>
      </c>
      <c r="L43" s="233">
        <f t="shared" si="6"/>
        <v>1.9054248409204354E-2</v>
      </c>
      <c r="M43" s="233">
        <f t="shared" si="6"/>
        <v>1.8768743183094887E-2</v>
      </c>
      <c r="N43" s="233">
        <f t="shared" si="6"/>
        <v>1.9028745694236376E-2</v>
      </c>
      <c r="O43" s="233">
        <f t="shared" si="6"/>
        <v>1.9215623750060702E-2</v>
      </c>
      <c r="P43" s="233">
        <f t="shared" si="6"/>
        <v>1.9682107219155386E-2</v>
      </c>
      <c r="Q43" s="233">
        <f t="shared" si="6"/>
        <v>1.97073951053671E-2</v>
      </c>
      <c r="R43" s="233">
        <f t="shared" si="6"/>
        <v>1.9623859244532148E-2</v>
      </c>
      <c r="S43" s="233">
        <f t="shared" si="6"/>
        <v>1.9678264519779633E-2</v>
      </c>
      <c r="T43" s="233">
        <f t="shared" si="6"/>
        <v>1.9391418719151846E-2</v>
      </c>
      <c r="U43" s="233">
        <f t="shared" si="6"/>
        <v>1.9430030024866863E-2</v>
      </c>
      <c r="V43" s="233">
        <f t="shared" si="6"/>
        <v>1.951672733565555E-2</v>
      </c>
      <c r="W43" s="233">
        <f t="shared" si="6"/>
        <v>1.931434681325845E-2</v>
      </c>
      <c r="X43" s="233">
        <f t="shared" si="6"/>
        <v>1.9797659550681048E-2</v>
      </c>
      <c r="Y43" s="233">
        <f t="shared" si="6"/>
        <v>1.9907627152546438E-2</v>
      </c>
    </row>
    <row r="44" spans="1:25" ht="12" customHeight="1" x14ac:dyDescent="0.25">
      <c r="A44" s="173" t="s">
        <v>93</v>
      </c>
      <c r="B44" s="233">
        <f t="shared" ref="B44:Y44" si="7">IF(B8=0,0,B8/B$5)</f>
        <v>3.1920858285999443E-2</v>
      </c>
      <c r="C44" s="233">
        <f t="shared" si="7"/>
        <v>3.2074935538996215E-2</v>
      </c>
      <c r="D44" s="233">
        <f t="shared" si="7"/>
        <v>3.2086399756071228E-2</v>
      </c>
      <c r="E44" s="233">
        <f t="shared" si="7"/>
        <v>3.203176574019146E-2</v>
      </c>
      <c r="F44" s="233">
        <f t="shared" si="7"/>
        <v>3.2542688073501941E-2</v>
      </c>
      <c r="G44" s="233">
        <f t="shared" si="7"/>
        <v>3.2736486414527123E-2</v>
      </c>
      <c r="H44" s="233">
        <f t="shared" si="7"/>
        <v>3.3451895711609607E-2</v>
      </c>
      <c r="I44" s="233">
        <f t="shared" si="7"/>
        <v>3.3073730147044733E-2</v>
      </c>
      <c r="J44" s="233">
        <f t="shared" si="7"/>
        <v>3.3475292195482592E-2</v>
      </c>
      <c r="K44" s="233">
        <f t="shared" si="7"/>
        <v>3.3812233918413016E-2</v>
      </c>
      <c r="L44" s="233">
        <f t="shared" si="7"/>
        <v>3.4087399320467712E-2</v>
      </c>
      <c r="M44" s="233">
        <f t="shared" si="7"/>
        <v>3.3864493833460248E-2</v>
      </c>
      <c r="N44" s="233">
        <f t="shared" si="7"/>
        <v>3.4175321817277053E-2</v>
      </c>
      <c r="O44" s="233">
        <f t="shared" si="7"/>
        <v>3.4339495136771134E-2</v>
      </c>
      <c r="P44" s="233">
        <f t="shared" si="7"/>
        <v>3.5051348920515542E-2</v>
      </c>
      <c r="Q44" s="233">
        <f t="shared" si="7"/>
        <v>3.515577606753717E-2</v>
      </c>
      <c r="R44" s="233">
        <f t="shared" si="7"/>
        <v>3.5050101745987945E-2</v>
      </c>
      <c r="S44" s="233">
        <f t="shared" si="7"/>
        <v>3.5176546135182257E-2</v>
      </c>
      <c r="T44" s="233">
        <f t="shared" si="7"/>
        <v>3.4816103245592235E-2</v>
      </c>
      <c r="U44" s="233">
        <f t="shared" si="7"/>
        <v>3.476925654026982E-2</v>
      </c>
      <c r="V44" s="233">
        <f t="shared" si="7"/>
        <v>3.4676812871314883E-2</v>
      </c>
      <c r="W44" s="233">
        <f t="shared" si="7"/>
        <v>3.4529758972690068E-2</v>
      </c>
      <c r="X44" s="233">
        <f t="shared" si="7"/>
        <v>3.5081195938558005E-2</v>
      </c>
      <c r="Y44" s="233">
        <f t="shared" si="7"/>
        <v>3.5294960986789116E-2</v>
      </c>
    </row>
    <row r="45" spans="1:25" ht="12" customHeight="1" x14ac:dyDescent="0.25">
      <c r="A45" s="173" t="s">
        <v>94</v>
      </c>
      <c r="B45" s="233">
        <f t="shared" ref="B45:Y45" si="8">IF(B9=0,0,B9/B$5)</f>
        <v>2.9708342804371787E-2</v>
      </c>
      <c r="C45" s="233">
        <f t="shared" si="8"/>
        <v>2.9787499984648677E-2</v>
      </c>
      <c r="D45" s="233">
        <f t="shared" si="8"/>
        <v>2.9693183361251648E-2</v>
      </c>
      <c r="E45" s="233">
        <f t="shared" si="8"/>
        <v>2.9633600356294993E-2</v>
      </c>
      <c r="F45" s="233">
        <f t="shared" si="8"/>
        <v>2.9853178553633231E-2</v>
      </c>
      <c r="G45" s="233">
        <f t="shared" si="8"/>
        <v>3.0337591667442487E-2</v>
      </c>
      <c r="H45" s="233">
        <f t="shared" si="8"/>
        <v>3.0883998319428181E-2</v>
      </c>
      <c r="I45" s="233">
        <f t="shared" si="8"/>
        <v>3.0428774508052731E-2</v>
      </c>
      <c r="J45" s="233">
        <f t="shared" si="8"/>
        <v>3.1184859145031642E-2</v>
      </c>
      <c r="K45" s="233">
        <f t="shared" si="8"/>
        <v>3.2122971437998971E-2</v>
      </c>
      <c r="L45" s="233">
        <f t="shared" si="8"/>
        <v>3.2086211090591892E-2</v>
      </c>
      <c r="M45" s="233">
        <f t="shared" si="8"/>
        <v>3.1401164193208042E-2</v>
      </c>
      <c r="N45" s="233">
        <f t="shared" si="8"/>
        <v>3.1912726504646681E-2</v>
      </c>
      <c r="O45" s="233">
        <f t="shared" si="8"/>
        <v>3.2195336590722184E-2</v>
      </c>
      <c r="P45" s="233">
        <f t="shared" si="8"/>
        <v>3.3009849947043271E-2</v>
      </c>
      <c r="Q45" s="233">
        <f t="shared" si="8"/>
        <v>3.314929463708894E-2</v>
      </c>
      <c r="R45" s="233">
        <f t="shared" si="8"/>
        <v>3.3009485720730015E-2</v>
      </c>
      <c r="S45" s="233">
        <f t="shared" si="8"/>
        <v>3.3154330138790294E-2</v>
      </c>
      <c r="T45" s="233">
        <f t="shared" si="8"/>
        <v>3.2627011132564228E-2</v>
      </c>
      <c r="U45" s="233">
        <f t="shared" si="8"/>
        <v>3.2734889749122177E-2</v>
      </c>
      <c r="V45" s="233">
        <f t="shared" si="8"/>
        <v>3.3169657206071256E-2</v>
      </c>
      <c r="W45" s="233">
        <f t="shared" si="8"/>
        <v>3.2672410372141962E-2</v>
      </c>
      <c r="X45" s="233">
        <f t="shared" si="8"/>
        <v>3.3416353659290021E-2</v>
      </c>
      <c r="Y45" s="233">
        <f t="shared" si="8"/>
        <v>3.3646376822734365E-2</v>
      </c>
    </row>
    <row r="46" spans="1:25" ht="12" customHeight="1" x14ac:dyDescent="0.25">
      <c r="A46" s="173" t="s">
        <v>95</v>
      </c>
      <c r="B46" s="233">
        <f t="shared" ref="B46:Y46" si="9">IF(B10=0,0,B10/B$5)</f>
        <v>2.0428179108335991E-2</v>
      </c>
      <c r="C46" s="233">
        <f t="shared" si="9"/>
        <v>2.0540006988081047E-2</v>
      </c>
      <c r="D46" s="233">
        <f t="shared" si="9"/>
        <v>2.0613585613252425E-2</v>
      </c>
      <c r="E46" s="233">
        <f t="shared" si="9"/>
        <v>2.0581969163263217E-2</v>
      </c>
      <c r="F46" s="233">
        <f t="shared" si="9"/>
        <v>2.0033515840325648E-2</v>
      </c>
      <c r="G46" s="233">
        <f t="shared" si="9"/>
        <v>1.964234940069292E-2</v>
      </c>
      <c r="H46" s="233">
        <f t="shared" si="9"/>
        <v>1.9343603727789545E-2</v>
      </c>
      <c r="I46" s="233">
        <f t="shared" si="9"/>
        <v>1.9322878201926744E-2</v>
      </c>
      <c r="J46" s="233">
        <f t="shared" si="9"/>
        <v>1.9394469667106569E-2</v>
      </c>
      <c r="K46" s="233">
        <f t="shared" si="9"/>
        <v>1.9764482118484548E-2</v>
      </c>
      <c r="L46" s="233">
        <f t="shared" si="9"/>
        <v>1.9688842106830733E-2</v>
      </c>
      <c r="M46" s="233">
        <f t="shared" si="9"/>
        <v>1.9411827597902415E-2</v>
      </c>
      <c r="N46" s="233">
        <f t="shared" si="9"/>
        <v>1.9604688749716024E-2</v>
      </c>
      <c r="O46" s="233">
        <f t="shared" si="9"/>
        <v>1.9652504084382804E-2</v>
      </c>
      <c r="P46" s="233">
        <f t="shared" si="9"/>
        <v>1.9834947185533129E-2</v>
      </c>
      <c r="Q46" s="233">
        <f t="shared" si="9"/>
        <v>1.9622302970044105E-2</v>
      </c>
      <c r="R46" s="233">
        <f t="shared" si="9"/>
        <v>1.9735819023245418E-2</v>
      </c>
      <c r="S46" s="233">
        <f t="shared" si="9"/>
        <v>1.983591619136842E-2</v>
      </c>
      <c r="T46" s="233">
        <f t="shared" si="9"/>
        <v>1.9722963459263648E-2</v>
      </c>
      <c r="U46" s="233">
        <f t="shared" si="9"/>
        <v>1.9833378588758544E-2</v>
      </c>
      <c r="V46" s="233">
        <f t="shared" si="9"/>
        <v>2.0040714777294306E-2</v>
      </c>
      <c r="W46" s="233">
        <f t="shared" si="9"/>
        <v>1.9999103493975587E-2</v>
      </c>
      <c r="X46" s="233">
        <f t="shared" si="9"/>
        <v>1.9885698695383806E-2</v>
      </c>
      <c r="Y46" s="233">
        <f t="shared" si="9"/>
        <v>2.0217138800168066E-2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0.32514275189717384</v>
      </c>
      <c r="C47" s="234">
        <f t="shared" si="10"/>
        <v>0.32152673953691246</v>
      </c>
      <c r="D47" s="234">
        <f t="shared" si="10"/>
        <v>0.32581799219944069</v>
      </c>
      <c r="E47" s="234">
        <f t="shared" si="10"/>
        <v>0.33067152667492977</v>
      </c>
      <c r="F47" s="234">
        <f t="shared" si="10"/>
        <v>0.32454705548514118</v>
      </c>
      <c r="G47" s="234">
        <f t="shared" si="10"/>
        <v>0.32269769166971018</v>
      </c>
      <c r="H47" s="234">
        <f t="shared" si="10"/>
        <v>0.32149732281981347</v>
      </c>
      <c r="I47" s="234">
        <f t="shared" si="10"/>
        <v>0.32485581019397203</v>
      </c>
      <c r="J47" s="234">
        <f t="shared" si="10"/>
        <v>0.32505682860343516</v>
      </c>
      <c r="K47" s="234">
        <f t="shared" si="10"/>
        <v>0.34411341815216373</v>
      </c>
      <c r="L47" s="234">
        <f t="shared" si="10"/>
        <v>0.34365776645954771</v>
      </c>
      <c r="M47" s="234">
        <f t="shared" si="10"/>
        <v>0.33698428160919258</v>
      </c>
      <c r="N47" s="234">
        <f t="shared" si="10"/>
        <v>0.34427670959071671</v>
      </c>
      <c r="O47" s="234">
        <f t="shared" si="10"/>
        <v>0.34630650143492264</v>
      </c>
      <c r="P47" s="234">
        <f t="shared" si="10"/>
        <v>0.34493759265055302</v>
      </c>
      <c r="Q47" s="234">
        <f t="shared" si="10"/>
        <v>0.34308450023735909</v>
      </c>
      <c r="R47" s="234">
        <f t="shared" si="10"/>
        <v>0.34480121254634899</v>
      </c>
      <c r="S47" s="234">
        <f t="shared" si="10"/>
        <v>0.34254007923626739</v>
      </c>
      <c r="T47" s="234">
        <f t="shared" si="10"/>
        <v>0.3414056252836733</v>
      </c>
      <c r="U47" s="234">
        <f t="shared" si="10"/>
        <v>0.34433441054638902</v>
      </c>
      <c r="V47" s="234">
        <f t="shared" si="10"/>
        <v>0.34868297366065293</v>
      </c>
      <c r="W47" s="234">
        <f t="shared" si="10"/>
        <v>0.34499205242110248</v>
      </c>
      <c r="X47" s="234">
        <f t="shared" si="10"/>
        <v>0.3457373759729559</v>
      </c>
      <c r="Y47" s="234">
        <f t="shared" si="10"/>
        <v>0.3505966959156635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0.56546627604152744</v>
      </c>
      <c r="C48" s="235">
        <f t="shared" si="11"/>
        <v>0.56851930566651199</v>
      </c>
      <c r="D48" s="235">
        <f t="shared" si="11"/>
        <v>0.56431215835404425</v>
      </c>
      <c r="E48" s="235">
        <f t="shared" si="11"/>
        <v>0.5596397376271437</v>
      </c>
      <c r="F48" s="235">
        <f t="shared" si="11"/>
        <v>0.56527471618314307</v>
      </c>
      <c r="G48" s="235">
        <f t="shared" si="11"/>
        <v>0.56653831710379965</v>
      </c>
      <c r="H48" s="235">
        <f t="shared" si="11"/>
        <v>0.56642803981130996</v>
      </c>
      <c r="I48" s="235">
        <f t="shared" si="11"/>
        <v>0.56423021432077736</v>
      </c>
      <c r="J48" s="235">
        <f t="shared" si="11"/>
        <v>0.56214148641051676</v>
      </c>
      <c r="K48" s="235">
        <f t="shared" si="11"/>
        <v>0.54087097333864287</v>
      </c>
      <c r="L48" s="235">
        <f t="shared" si="11"/>
        <v>0.54111975563819958</v>
      </c>
      <c r="M48" s="235">
        <f t="shared" si="11"/>
        <v>0.54918785043329166</v>
      </c>
      <c r="N48" s="235">
        <f t="shared" si="11"/>
        <v>0.54056200312659408</v>
      </c>
      <c r="O48" s="235">
        <f t="shared" si="11"/>
        <v>0.53774750482244349</v>
      </c>
      <c r="P48" s="235">
        <f t="shared" si="11"/>
        <v>0.53684807029529569</v>
      </c>
      <c r="Q48" s="235">
        <f t="shared" si="11"/>
        <v>0.53862665359760931</v>
      </c>
      <c r="R48" s="235">
        <f t="shared" si="11"/>
        <v>0.53711098311206584</v>
      </c>
      <c r="S48" s="235">
        <f t="shared" si="11"/>
        <v>0.53889195932225387</v>
      </c>
      <c r="T48" s="235">
        <f t="shared" si="11"/>
        <v>0.54133645248290596</v>
      </c>
      <c r="U48" s="235">
        <f t="shared" si="11"/>
        <v>0.53810887300548005</v>
      </c>
      <c r="V48" s="235">
        <f t="shared" si="11"/>
        <v>0.53324682346726138</v>
      </c>
      <c r="W48" s="235">
        <f t="shared" si="11"/>
        <v>0.53785518882239447</v>
      </c>
      <c r="X48" s="235">
        <f t="shared" si="11"/>
        <v>0.53512843351983974</v>
      </c>
      <c r="Y48" s="235">
        <f t="shared" si="11"/>
        <v>0.52941893992107225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EU27: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136752.24167953845</v>
      </c>
      <c r="C5" s="223">
        <f t="shared" si="0"/>
        <v>136415.41642705607</v>
      </c>
      <c r="D5" s="223">
        <f t="shared" si="0"/>
        <v>136565.69049987491</v>
      </c>
      <c r="E5" s="223">
        <f t="shared" si="0"/>
        <v>141273.00713267346</v>
      </c>
      <c r="F5" s="223">
        <f t="shared" si="0"/>
        <v>141662.16577595167</v>
      </c>
      <c r="G5" s="223">
        <f t="shared" si="0"/>
        <v>141807.66035491816</v>
      </c>
      <c r="H5" s="223">
        <f t="shared" si="0"/>
        <v>140138.72290701861</v>
      </c>
      <c r="I5" s="223">
        <f t="shared" si="0"/>
        <v>143035.99930963089</v>
      </c>
      <c r="J5" s="223">
        <f t="shared" si="0"/>
        <v>138351.22604477894</v>
      </c>
      <c r="K5" s="223">
        <f t="shared" si="0"/>
        <v>120136.73847343917</v>
      </c>
      <c r="L5" s="223">
        <f t="shared" si="0"/>
        <v>127837.57072979516</v>
      </c>
      <c r="M5" s="223">
        <f t="shared" si="0"/>
        <v>129527.92712734231</v>
      </c>
      <c r="N5" s="223">
        <f t="shared" si="0"/>
        <v>127390.01364700045</v>
      </c>
      <c r="O5" s="223">
        <f t="shared" si="0"/>
        <v>126385.35387732464</v>
      </c>
      <c r="P5" s="223">
        <f t="shared" si="0"/>
        <v>124854.12188211785</v>
      </c>
      <c r="Q5" s="223">
        <f t="shared" si="0"/>
        <v>125477.33571602008</v>
      </c>
      <c r="R5" s="223">
        <f t="shared" si="0"/>
        <v>128439.49768790009</v>
      </c>
      <c r="S5" s="223">
        <f t="shared" si="0"/>
        <v>130585.31062915645</v>
      </c>
      <c r="T5" s="223">
        <f t="shared" si="0"/>
        <v>132161.09145533538</v>
      </c>
      <c r="U5" s="223">
        <f t="shared" si="0"/>
        <v>131126.35384405495</v>
      </c>
      <c r="V5" s="223">
        <f t="shared" si="0"/>
        <v>126628.33107894837</v>
      </c>
      <c r="W5" s="223">
        <f t="shared" si="0"/>
        <v>133265.1690757719</v>
      </c>
      <c r="X5" s="223">
        <f t="shared" si="0"/>
        <v>124909.19902931515</v>
      </c>
      <c r="Y5" s="223">
        <f t="shared" si="0"/>
        <v>118578.51729906976</v>
      </c>
    </row>
    <row r="6" spans="1:25" ht="12" customHeight="1" x14ac:dyDescent="0.25">
      <c r="A6" s="173" t="s">
        <v>91</v>
      </c>
      <c r="B6" s="224">
        <v>1197.3462292849347</v>
      </c>
      <c r="C6" s="224">
        <v>1212.2325898727956</v>
      </c>
      <c r="D6" s="224">
        <v>1217.683117768265</v>
      </c>
      <c r="E6" s="224">
        <v>1242.197294146921</v>
      </c>
      <c r="F6" s="224">
        <v>1262.9519226410091</v>
      </c>
      <c r="G6" s="224">
        <v>1272.6471939076616</v>
      </c>
      <c r="H6" s="224">
        <v>1261.3036142759158</v>
      </c>
      <c r="I6" s="224">
        <v>1280.1146171609232</v>
      </c>
      <c r="J6" s="224">
        <v>1257.2271156970123</v>
      </c>
      <c r="K6" s="224">
        <v>1108.6649278787686</v>
      </c>
      <c r="L6" s="224">
        <v>1176.7698173596675</v>
      </c>
      <c r="M6" s="224">
        <v>1189.4634627689163</v>
      </c>
      <c r="N6" s="224">
        <v>1174.5999072813502</v>
      </c>
      <c r="O6" s="224">
        <v>1173.707840055165</v>
      </c>
      <c r="P6" s="224">
        <v>1167.3554352480448</v>
      </c>
      <c r="Q6" s="224">
        <v>1173.5075049536154</v>
      </c>
      <c r="R6" s="224">
        <v>1199.0835254082949</v>
      </c>
      <c r="S6" s="224">
        <v>1220.6231847169443</v>
      </c>
      <c r="T6" s="224">
        <v>1231.1260781460753</v>
      </c>
      <c r="U6" s="224">
        <v>1229.888777044519</v>
      </c>
      <c r="V6" s="224">
        <v>1172.8331564476596</v>
      </c>
      <c r="W6" s="224">
        <v>1228.1836087956654</v>
      </c>
      <c r="X6" s="224">
        <v>1184.0687997299924</v>
      </c>
      <c r="Y6" s="224">
        <v>1118.7331627994945</v>
      </c>
    </row>
    <row r="7" spans="1:25" ht="12" customHeight="1" x14ac:dyDescent="0.25">
      <c r="A7" s="173" t="s">
        <v>92</v>
      </c>
      <c r="B7" s="224">
        <v>560.93431282280869</v>
      </c>
      <c r="C7" s="224">
        <v>562.21686126689963</v>
      </c>
      <c r="D7" s="224">
        <v>558.54885881469102</v>
      </c>
      <c r="E7" s="224">
        <v>575.84690217216917</v>
      </c>
      <c r="F7" s="224">
        <v>580.56518478873159</v>
      </c>
      <c r="G7" s="224">
        <v>590.56758283086776</v>
      </c>
      <c r="H7" s="224">
        <v>589.70959464100838</v>
      </c>
      <c r="I7" s="224">
        <v>593.39716049137473</v>
      </c>
      <c r="J7" s="224">
        <v>591.625504547682</v>
      </c>
      <c r="K7" s="224">
        <v>523.30898083713305</v>
      </c>
      <c r="L7" s="224">
        <v>557.90998452251131</v>
      </c>
      <c r="M7" s="224">
        <v>550.51617845068392</v>
      </c>
      <c r="N7" s="224">
        <v>549.21147940189553</v>
      </c>
      <c r="O7" s="224">
        <v>550.03454566112646</v>
      </c>
      <c r="P7" s="224">
        <v>555.78791776850937</v>
      </c>
      <c r="Q7" s="224">
        <v>559.37678004189991</v>
      </c>
      <c r="R7" s="224">
        <v>570.32991324140221</v>
      </c>
      <c r="S7" s="224">
        <v>584.52423930648342</v>
      </c>
      <c r="T7" s="224">
        <v>583.70621132867541</v>
      </c>
      <c r="U7" s="224">
        <v>580.05770414769108</v>
      </c>
      <c r="V7" s="224">
        <v>560.61769025542708</v>
      </c>
      <c r="W7" s="224">
        <v>587.343967783332</v>
      </c>
      <c r="X7" s="224">
        <v>563.61118504246701</v>
      </c>
      <c r="Y7" s="224">
        <v>538.02672731695009</v>
      </c>
    </row>
    <row r="8" spans="1:25" ht="12" customHeight="1" x14ac:dyDescent="0.25">
      <c r="A8" s="173" t="s">
        <v>93</v>
      </c>
      <c r="B8" s="224">
        <v>5492.112392525577</v>
      </c>
      <c r="C8" s="224">
        <v>5506.2831695126497</v>
      </c>
      <c r="D8" s="224">
        <v>5510.6618611135809</v>
      </c>
      <c r="E8" s="224">
        <v>5657.5370863159151</v>
      </c>
      <c r="F8" s="224">
        <v>5751.5229226197871</v>
      </c>
      <c r="G8" s="224">
        <v>5800.6154295762381</v>
      </c>
      <c r="H8" s="224">
        <v>5838.8954505246447</v>
      </c>
      <c r="I8" s="224">
        <v>5890.735827458273</v>
      </c>
      <c r="J8" s="224">
        <v>5776.9155540522306</v>
      </c>
      <c r="K8" s="224">
        <v>5053.7843642444677</v>
      </c>
      <c r="L8" s="224">
        <v>5422.9511284448517</v>
      </c>
      <c r="M8" s="224">
        <v>5405.8924587035599</v>
      </c>
      <c r="N8" s="224">
        <v>5360.5047000414324</v>
      </c>
      <c r="O8" s="224">
        <v>5335.3432187533026</v>
      </c>
      <c r="P8" s="224">
        <v>5371.3239786747599</v>
      </c>
      <c r="Q8" s="224">
        <v>5416.8368615068885</v>
      </c>
      <c r="R8" s="224">
        <v>5523.9251317180033</v>
      </c>
      <c r="S8" s="224">
        <v>5638.9215440524122</v>
      </c>
      <c r="T8" s="224">
        <v>5654.2445745225941</v>
      </c>
      <c r="U8" s="224">
        <v>5597.9963093973392</v>
      </c>
      <c r="V8" s="224">
        <v>5385.9118287307119</v>
      </c>
      <c r="W8" s="224">
        <v>5646.9503339580497</v>
      </c>
      <c r="X8" s="224">
        <v>5371.5750085149102</v>
      </c>
      <c r="Y8" s="224">
        <v>5132.2201271485665</v>
      </c>
    </row>
    <row r="9" spans="1:25" ht="12" customHeight="1" x14ac:dyDescent="0.25">
      <c r="A9" s="173" t="s">
        <v>94</v>
      </c>
      <c r="B9" s="224">
        <v>3620.5818175563149</v>
      </c>
      <c r="C9" s="224">
        <v>3622.5435397010106</v>
      </c>
      <c r="D9" s="224">
        <v>3610.8526189978015</v>
      </c>
      <c r="E9" s="224">
        <v>3711.7764435959311</v>
      </c>
      <c r="F9" s="224">
        <v>3743.2610826112859</v>
      </c>
      <c r="G9" s="224">
        <v>3818.7362409532607</v>
      </c>
      <c r="H9" s="224">
        <v>3827.9805374111688</v>
      </c>
      <c r="I9" s="224">
        <v>3852.7505618101868</v>
      </c>
      <c r="J9" s="224">
        <v>3829.1521247195246</v>
      </c>
      <c r="K9" s="224">
        <v>3425.4989011766816</v>
      </c>
      <c r="L9" s="224">
        <v>3631.7191660029143</v>
      </c>
      <c r="M9" s="224">
        <v>3558.4753810364291</v>
      </c>
      <c r="N9" s="224">
        <v>3560.220452465579</v>
      </c>
      <c r="O9" s="224">
        <v>3562.80177782382</v>
      </c>
      <c r="P9" s="224">
        <v>3604.6221193926399</v>
      </c>
      <c r="Q9" s="224">
        <v>3640.1803226028283</v>
      </c>
      <c r="R9" s="224">
        <v>3713.9093174564928</v>
      </c>
      <c r="S9" s="224">
        <v>3816.4386878620116</v>
      </c>
      <c r="T9" s="224">
        <v>3808.5903614685103</v>
      </c>
      <c r="U9" s="224">
        <v>3789.6259424085674</v>
      </c>
      <c r="V9" s="224">
        <v>3695.4959757438241</v>
      </c>
      <c r="W9" s="224">
        <v>3856.4809371582651</v>
      </c>
      <c r="X9" s="224">
        <v>3691.5412394671948</v>
      </c>
      <c r="Y9" s="224">
        <v>3530.8027624444612</v>
      </c>
    </row>
    <row r="10" spans="1:25" ht="12" customHeight="1" x14ac:dyDescent="0.25">
      <c r="A10" s="36" t="s">
        <v>95</v>
      </c>
      <c r="B10" s="225">
        <f t="shared" ref="B10:Y10" si="1">SUM(B11:B15)</f>
        <v>3853.9516674301067</v>
      </c>
      <c r="C10" s="225">
        <f t="shared" si="1"/>
        <v>3867.9918209024704</v>
      </c>
      <c r="D10" s="225">
        <f t="shared" si="1"/>
        <v>3880.0218217914248</v>
      </c>
      <c r="E10" s="225">
        <f t="shared" si="1"/>
        <v>3963.1688574502678</v>
      </c>
      <c r="F10" s="225">
        <f t="shared" si="1"/>
        <v>3895.9280804208443</v>
      </c>
      <c r="G10" s="225">
        <f t="shared" si="1"/>
        <v>3834.2354884315309</v>
      </c>
      <c r="H10" s="225">
        <f t="shared" si="1"/>
        <v>3748.5322448756178</v>
      </c>
      <c r="I10" s="225">
        <f t="shared" si="1"/>
        <v>3804.8371190465859</v>
      </c>
      <c r="J10" s="225">
        <f t="shared" si="1"/>
        <v>3706.1388525775119</v>
      </c>
      <c r="K10" s="225">
        <f t="shared" si="1"/>
        <v>3273.0746556540703</v>
      </c>
      <c r="L10" s="225">
        <f t="shared" si="1"/>
        <v>3467.8137844481043</v>
      </c>
      <c r="M10" s="225">
        <f t="shared" si="1"/>
        <v>3427.5229641151445</v>
      </c>
      <c r="N10" s="225">
        <f t="shared" si="1"/>
        <v>3403.5084387830716</v>
      </c>
      <c r="O10" s="225">
        <f t="shared" si="1"/>
        <v>3386.7387609565221</v>
      </c>
      <c r="P10" s="225">
        <f t="shared" si="1"/>
        <v>3416.0706278248426</v>
      </c>
      <c r="Q10" s="225">
        <f t="shared" si="1"/>
        <v>3407.6043454422652</v>
      </c>
      <c r="R10" s="225">
        <f t="shared" si="1"/>
        <v>3512.2596371109585</v>
      </c>
      <c r="S10" s="225">
        <f t="shared" si="1"/>
        <v>3592.3191937274619</v>
      </c>
      <c r="T10" s="225">
        <f t="shared" si="1"/>
        <v>3619.8467826060669</v>
      </c>
      <c r="U10" s="225">
        <f t="shared" si="1"/>
        <v>3617.5754296138489</v>
      </c>
      <c r="V10" s="225">
        <f t="shared" si="1"/>
        <v>3522.6703100317045</v>
      </c>
      <c r="W10" s="225">
        <f t="shared" si="1"/>
        <v>3702.3696383259976</v>
      </c>
      <c r="X10" s="225">
        <f t="shared" si="1"/>
        <v>3494.6043665120633</v>
      </c>
      <c r="Y10" s="225">
        <f t="shared" si="1"/>
        <v>3374.3307147440019</v>
      </c>
    </row>
    <row r="11" spans="1:25" ht="12" customHeight="1" x14ac:dyDescent="0.25">
      <c r="A11" s="37" t="s">
        <v>82</v>
      </c>
      <c r="B11" s="226">
        <v>205.02379232947084</v>
      </c>
      <c r="C11" s="226">
        <v>223.14624578816168</v>
      </c>
      <c r="D11" s="226">
        <v>200.72491459263807</v>
      </c>
      <c r="E11" s="226">
        <v>200.09642227970681</v>
      </c>
      <c r="F11" s="226">
        <v>181.62611011987329</v>
      </c>
      <c r="G11" s="226">
        <v>178.67943434015859</v>
      </c>
      <c r="H11" s="226">
        <v>149.93164409777776</v>
      </c>
      <c r="I11" s="226">
        <v>155.20967982017575</v>
      </c>
      <c r="J11" s="226">
        <v>139.56615674580229</v>
      </c>
      <c r="K11" s="226">
        <v>125.22399827148024</v>
      </c>
      <c r="L11" s="226">
        <v>125.39451995884761</v>
      </c>
      <c r="M11" s="226">
        <v>117.56505911416971</v>
      </c>
      <c r="N11" s="226">
        <v>106.277850275763</v>
      </c>
      <c r="O11" s="226">
        <v>90.821939935650434</v>
      </c>
      <c r="P11" s="226">
        <v>82.84664874927708</v>
      </c>
      <c r="Q11" s="226">
        <v>80.547706261168344</v>
      </c>
      <c r="R11" s="226">
        <v>80.902612218911287</v>
      </c>
      <c r="S11" s="226">
        <v>77.491420390975335</v>
      </c>
      <c r="T11" s="226">
        <v>103.75129490552226</v>
      </c>
      <c r="U11" s="226">
        <v>107.6748017457677</v>
      </c>
      <c r="V11" s="226">
        <v>110.72000977151407</v>
      </c>
      <c r="W11" s="226">
        <v>112.41562589955154</v>
      </c>
      <c r="X11" s="226">
        <v>118.76691681616914</v>
      </c>
      <c r="Y11" s="226">
        <v>117.48033389042376</v>
      </c>
    </row>
    <row r="12" spans="1:25" ht="12" customHeight="1" x14ac:dyDescent="0.25">
      <c r="A12" s="37" t="s">
        <v>73</v>
      </c>
      <c r="B12" s="226">
        <v>2091.9016078811769</v>
      </c>
      <c r="C12" s="226">
        <v>2042.8909221223435</v>
      </c>
      <c r="D12" s="226">
        <v>2066.196942672083</v>
      </c>
      <c r="E12" s="226">
        <v>2168.9037216612578</v>
      </c>
      <c r="F12" s="226">
        <v>2000.5954652925971</v>
      </c>
      <c r="G12" s="226">
        <v>1916.4196845252216</v>
      </c>
      <c r="H12" s="226">
        <v>1766.0225464536902</v>
      </c>
      <c r="I12" s="226">
        <v>1814.4464507945477</v>
      </c>
      <c r="J12" s="226">
        <v>1723.7635217492791</v>
      </c>
      <c r="K12" s="226">
        <v>1529.1788435503686</v>
      </c>
      <c r="L12" s="226">
        <v>1620.8805539535535</v>
      </c>
      <c r="M12" s="226">
        <v>1629.647476134259</v>
      </c>
      <c r="N12" s="226">
        <v>1634.8406981956482</v>
      </c>
      <c r="O12" s="226">
        <v>1656.3500589777984</v>
      </c>
      <c r="P12" s="226">
        <v>1551.1941283133915</v>
      </c>
      <c r="Q12" s="226">
        <v>1531.9886830390783</v>
      </c>
      <c r="R12" s="226">
        <v>1596.5895966985199</v>
      </c>
      <c r="S12" s="226">
        <v>1645.8759474619858</v>
      </c>
      <c r="T12" s="226">
        <v>1606.924943469282</v>
      </c>
      <c r="U12" s="226">
        <v>1580.1614548790208</v>
      </c>
      <c r="V12" s="226">
        <v>1549.7204790661417</v>
      </c>
      <c r="W12" s="226">
        <v>1715.1269270915727</v>
      </c>
      <c r="X12" s="226">
        <v>1434.7935248735605</v>
      </c>
      <c r="Y12" s="226">
        <v>1381.8179406939744</v>
      </c>
    </row>
    <row r="13" spans="1:25" ht="12" customHeight="1" x14ac:dyDescent="0.25">
      <c r="A13" s="37" t="s">
        <v>96</v>
      </c>
      <c r="B13" s="226">
        <v>0.9218318808482695</v>
      </c>
      <c r="C13" s="226">
        <v>1.3307201031453209</v>
      </c>
      <c r="D13" s="226">
        <v>1.1772641757869275</v>
      </c>
      <c r="E13" s="226">
        <v>3.1577727899070349</v>
      </c>
      <c r="F13" s="226">
        <v>2.7622045862172495</v>
      </c>
      <c r="G13" s="226">
        <v>3.0519633569285274</v>
      </c>
      <c r="H13" s="226">
        <v>3.0050622259284676</v>
      </c>
      <c r="I13" s="226">
        <v>3.0456274399315166</v>
      </c>
      <c r="J13" s="226">
        <v>3.1789344192523146</v>
      </c>
      <c r="K13" s="226">
        <v>3.2158210836043613</v>
      </c>
      <c r="L13" s="226">
        <v>11.878473716198414</v>
      </c>
      <c r="M13" s="226">
        <v>11.320681421411201</v>
      </c>
      <c r="N13" s="226">
        <v>11.109956445789321</v>
      </c>
      <c r="O13" s="226">
        <v>11.697119300475174</v>
      </c>
      <c r="P13" s="226">
        <v>12.187175319450425</v>
      </c>
      <c r="Q13" s="226">
        <v>12.892941999630519</v>
      </c>
      <c r="R13" s="226">
        <v>15.939065526063743</v>
      </c>
      <c r="S13" s="226">
        <v>15.08950562484034</v>
      </c>
      <c r="T13" s="226">
        <v>14.60685037322366</v>
      </c>
      <c r="U13" s="226">
        <v>15.100936639182535</v>
      </c>
      <c r="V13" s="226">
        <v>14.642145681604392</v>
      </c>
      <c r="W13" s="226">
        <v>15.734350582869999</v>
      </c>
      <c r="X13" s="226">
        <v>17.521129534982418</v>
      </c>
      <c r="Y13" s="226">
        <v>17.769729154783967</v>
      </c>
    </row>
    <row r="14" spans="1:25" ht="12" customHeight="1" x14ac:dyDescent="0.25">
      <c r="A14" s="37" t="s">
        <v>78</v>
      </c>
      <c r="B14" s="226">
        <v>18.974005454671079</v>
      </c>
      <c r="C14" s="226">
        <v>19.608256377295127</v>
      </c>
      <c r="D14" s="226">
        <v>20.295304845019626</v>
      </c>
      <c r="E14" s="226">
        <v>20.550097197834074</v>
      </c>
      <c r="F14" s="226">
        <v>20.907113546885398</v>
      </c>
      <c r="G14" s="226">
        <v>25.462371808408232</v>
      </c>
      <c r="H14" s="226">
        <v>28.49709446100541</v>
      </c>
      <c r="I14" s="226">
        <v>28.422813699037974</v>
      </c>
      <c r="J14" s="226">
        <v>29.231643889166932</v>
      </c>
      <c r="K14" s="226">
        <v>32.280300512033449</v>
      </c>
      <c r="L14" s="226">
        <v>36.655396702780976</v>
      </c>
      <c r="M14" s="226">
        <v>40.748548828999525</v>
      </c>
      <c r="N14" s="226">
        <v>44.678732288285971</v>
      </c>
      <c r="O14" s="226">
        <v>48.913239245480334</v>
      </c>
      <c r="P14" s="226">
        <v>162.99352114331882</v>
      </c>
      <c r="Q14" s="226">
        <v>181.99782431464618</v>
      </c>
      <c r="R14" s="226">
        <v>204.70585319207001</v>
      </c>
      <c r="S14" s="226">
        <v>229.70945808881669</v>
      </c>
      <c r="T14" s="226">
        <v>267.27002936514782</v>
      </c>
      <c r="U14" s="226">
        <v>296.27175904452054</v>
      </c>
      <c r="V14" s="226">
        <v>326.39747686038601</v>
      </c>
      <c r="W14" s="226">
        <v>361.27019667361895</v>
      </c>
      <c r="X14" s="226">
        <v>417.35650923821368</v>
      </c>
      <c r="Y14" s="226">
        <v>468.35026791543407</v>
      </c>
    </row>
    <row r="15" spans="1:25" ht="12" customHeight="1" x14ac:dyDescent="0.25">
      <c r="A15" s="38" t="s">
        <v>40</v>
      </c>
      <c r="B15" s="227">
        <v>1537.1304298839398</v>
      </c>
      <c r="C15" s="227">
        <v>1581.0156765115248</v>
      </c>
      <c r="D15" s="227">
        <v>1591.6273955058973</v>
      </c>
      <c r="E15" s="227">
        <v>1570.4608435215616</v>
      </c>
      <c r="F15" s="227">
        <v>1690.0371868752713</v>
      </c>
      <c r="G15" s="227">
        <v>1710.6220344008143</v>
      </c>
      <c r="H15" s="227">
        <v>1801.0758976372158</v>
      </c>
      <c r="I15" s="227">
        <v>1803.7125472928933</v>
      </c>
      <c r="J15" s="227">
        <v>1810.3985957740113</v>
      </c>
      <c r="K15" s="227">
        <v>1583.1756922365837</v>
      </c>
      <c r="L15" s="227">
        <v>1673.0048401167237</v>
      </c>
      <c r="M15" s="227">
        <v>1628.2411986163052</v>
      </c>
      <c r="N15" s="227">
        <v>1606.601201577585</v>
      </c>
      <c r="O15" s="227">
        <v>1578.9564034971179</v>
      </c>
      <c r="P15" s="227">
        <v>1606.8491542994045</v>
      </c>
      <c r="Q15" s="227">
        <v>1600.1771898277423</v>
      </c>
      <c r="R15" s="227">
        <v>1614.1225094753936</v>
      </c>
      <c r="S15" s="227">
        <v>1624.1528621608438</v>
      </c>
      <c r="T15" s="227">
        <v>1627.2936644928911</v>
      </c>
      <c r="U15" s="227">
        <v>1618.3664773053574</v>
      </c>
      <c r="V15" s="227">
        <v>1521.1901986520584</v>
      </c>
      <c r="W15" s="227">
        <v>1497.8225380783842</v>
      </c>
      <c r="X15" s="227">
        <v>1506.1662860491372</v>
      </c>
      <c r="Y15" s="227">
        <v>1388.9124430893858</v>
      </c>
    </row>
    <row r="16" spans="1:25" ht="12" customHeight="1" x14ac:dyDescent="0.25">
      <c r="A16" s="39" t="s">
        <v>97</v>
      </c>
      <c r="B16" s="228">
        <f t="shared" ref="B16:Y16" si="2">SUM(B17:B26)</f>
        <v>47530.717635345332</v>
      </c>
      <c r="C16" s="228">
        <f t="shared" si="2"/>
        <v>46835.837382601239</v>
      </c>
      <c r="D16" s="228">
        <f t="shared" si="2"/>
        <v>47386.124573011737</v>
      </c>
      <c r="E16" s="228">
        <f t="shared" si="2"/>
        <v>49950.971604898019</v>
      </c>
      <c r="F16" s="228">
        <f t="shared" si="2"/>
        <v>49202.66482051507</v>
      </c>
      <c r="G16" s="228">
        <f t="shared" si="2"/>
        <v>49201.072835667568</v>
      </c>
      <c r="H16" s="228">
        <f t="shared" si="2"/>
        <v>48381.257604558392</v>
      </c>
      <c r="I16" s="228">
        <f t="shared" si="2"/>
        <v>50133.968145589752</v>
      </c>
      <c r="J16" s="228">
        <f t="shared" si="2"/>
        <v>48332.319832163397</v>
      </c>
      <c r="K16" s="228">
        <f t="shared" si="2"/>
        <v>44518.76031488146</v>
      </c>
      <c r="L16" s="228">
        <f t="shared" si="2"/>
        <v>47187.942596622575</v>
      </c>
      <c r="M16" s="228">
        <f t="shared" si="2"/>
        <v>47348.239046068091</v>
      </c>
      <c r="N16" s="228">
        <f t="shared" si="2"/>
        <v>47636.325594343856</v>
      </c>
      <c r="O16" s="228">
        <f t="shared" si="2"/>
        <v>47680.244502685171</v>
      </c>
      <c r="P16" s="228">
        <f t="shared" si="2"/>
        <v>46813.069914939239</v>
      </c>
      <c r="Q16" s="228">
        <f t="shared" si="2"/>
        <v>46753.509289154346</v>
      </c>
      <c r="R16" s="228">
        <f t="shared" si="2"/>
        <v>48088.714115219729</v>
      </c>
      <c r="S16" s="228">
        <f t="shared" si="2"/>
        <v>48666.921581929593</v>
      </c>
      <c r="T16" s="228">
        <f t="shared" si="2"/>
        <v>49107.257113366315</v>
      </c>
      <c r="U16" s="228">
        <f t="shared" si="2"/>
        <v>49141.77609769821</v>
      </c>
      <c r="V16" s="228">
        <f t="shared" si="2"/>
        <v>48045.651415622648</v>
      </c>
      <c r="W16" s="228">
        <f t="shared" si="2"/>
        <v>50127.293149106335</v>
      </c>
      <c r="X16" s="228">
        <f t="shared" si="2"/>
        <v>46900.095827106328</v>
      </c>
      <c r="Y16" s="228">
        <f t="shared" si="2"/>
        <v>45069.555980401048</v>
      </c>
    </row>
    <row r="17" spans="1:25" ht="12" customHeight="1" x14ac:dyDescent="0.25">
      <c r="A17" s="46" t="s">
        <v>28</v>
      </c>
      <c r="B17" s="229">
        <v>3076.2726092307225</v>
      </c>
      <c r="C17" s="229">
        <v>2831.9230849245073</v>
      </c>
      <c r="D17" s="229">
        <v>2757.4571731709243</v>
      </c>
      <c r="E17" s="229">
        <v>2686.6199309507874</v>
      </c>
      <c r="F17" s="229">
        <v>2617.7409793316078</v>
      </c>
      <c r="G17" s="229">
        <v>2586.3590884325786</v>
      </c>
      <c r="H17" s="229">
        <v>2475.1836093811439</v>
      </c>
      <c r="I17" s="229">
        <v>2324.9284351196538</v>
      </c>
      <c r="J17" s="229">
        <v>2363.7313894835411</v>
      </c>
      <c r="K17" s="229">
        <v>2161.1228613095177</v>
      </c>
      <c r="L17" s="229">
        <v>2156.8066716102667</v>
      </c>
      <c r="M17" s="229">
        <v>2114.3774279693816</v>
      </c>
      <c r="N17" s="229">
        <v>2111.853691105352</v>
      </c>
      <c r="O17" s="229">
        <v>2115.314468370811</v>
      </c>
      <c r="P17" s="229">
        <v>2098.194509511422</v>
      </c>
      <c r="Q17" s="229">
        <v>2212.7501676859283</v>
      </c>
      <c r="R17" s="229">
        <v>2195.8933139026676</v>
      </c>
      <c r="S17" s="229">
        <v>2220.4999573771338</v>
      </c>
      <c r="T17" s="229">
        <v>2094.8371627926535</v>
      </c>
      <c r="U17" s="229">
        <v>1869.9348839645024</v>
      </c>
      <c r="V17" s="229">
        <v>1699.2497442523213</v>
      </c>
      <c r="W17" s="229">
        <v>1636.3318550992324</v>
      </c>
      <c r="X17" s="229">
        <v>1534.5359021207546</v>
      </c>
      <c r="Y17" s="229">
        <v>1265.5778840688797</v>
      </c>
    </row>
    <row r="18" spans="1:25" ht="12" customHeight="1" x14ac:dyDescent="0.25">
      <c r="A18" s="46" t="s">
        <v>30</v>
      </c>
      <c r="B18" s="229">
        <v>1652.2945546957289</v>
      </c>
      <c r="C18" s="229">
        <v>1798.7080343647265</v>
      </c>
      <c r="D18" s="229">
        <v>1927.0504936104453</v>
      </c>
      <c r="E18" s="229">
        <v>2331.4099395573094</v>
      </c>
      <c r="F18" s="229">
        <v>2105.5768119206464</v>
      </c>
      <c r="G18" s="229">
        <v>1962.5676403756404</v>
      </c>
      <c r="H18" s="229">
        <v>2240.0042678230684</v>
      </c>
      <c r="I18" s="229">
        <v>2699.3858124812464</v>
      </c>
      <c r="J18" s="229">
        <v>2371.5214687181883</v>
      </c>
      <c r="K18" s="229">
        <v>2116.9821147963789</v>
      </c>
      <c r="L18" s="229">
        <v>2214.1473713478499</v>
      </c>
      <c r="M18" s="229">
        <v>1940.0355380397714</v>
      </c>
      <c r="N18" s="229">
        <v>2048.466545762994</v>
      </c>
      <c r="O18" s="229">
        <v>1873.8467051660859</v>
      </c>
      <c r="P18" s="229">
        <v>1947.5130193289056</v>
      </c>
      <c r="Q18" s="229">
        <v>1984.2948315443675</v>
      </c>
      <c r="R18" s="229">
        <v>2156.3092046130614</v>
      </c>
      <c r="S18" s="229">
        <v>2179.6454375337403</v>
      </c>
      <c r="T18" s="229">
        <v>2244.0918921075177</v>
      </c>
      <c r="U18" s="229">
        <v>2292.8812576872019</v>
      </c>
      <c r="V18" s="229">
        <v>2452.1717422220645</v>
      </c>
      <c r="W18" s="229">
        <v>2429.5826585270474</v>
      </c>
      <c r="X18" s="229">
        <v>2191.846197415593</v>
      </c>
      <c r="Y18" s="229">
        <v>2176.6371934804783</v>
      </c>
    </row>
    <row r="19" spans="1:25" ht="12" customHeight="1" x14ac:dyDescent="0.25">
      <c r="A19" s="46" t="s">
        <v>31</v>
      </c>
      <c r="B19" s="229">
        <v>1014.3721407067478</v>
      </c>
      <c r="C19" s="229">
        <v>1118.8685106102455</v>
      </c>
      <c r="D19" s="229">
        <v>994.01095688227065</v>
      </c>
      <c r="E19" s="229">
        <v>877.29733350631011</v>
      </c>
      <c r="F19" s="229">
        <v>769.78303889827964</v>
      </c>
      <c r="G19" s="229">
        <v>777.5517004526514</v>
      </c>
      <c r="H19" s="229">
        <v>789.45407182557506</v>
      </c>
      <c r="I19" s="229">
        <v>759.95747665280692</v>
      </c>
      <c r="J19" s="229">
        <v>729.56809828658481</v>
      </c>
      <c r="K19" s="229">
        <v>668.39130151777522</v>
      </c>
      <c r="L19" s="229">
        <v>689.59627338245912</v>
      </c>
      <c r="M19" s="229">
        <v>674.66546317822201</v>
      </c>
      <c r="N19" s="229">
        <v>609.95032567690384</v>
      </c>
      <c r="O19" s="229">
        <v>577.20343693637892</v>
      </c>
      <c r="P19" s="229">
        <v>608.41587596121747</v>
      </c>
      <c r="Q19" s="229">
        <v>584.93095584794685</v>
      </c>
      <c r="R19" s="229">
        <v>581.69523333490031</v>
      </c>
      <c r="S19" s="229">
        <v>597.42085963360512</v>
      </c>
      <c r="T19" s="229">
        <v>635.39464662129978</v>
      </c>
      <c r="U19" s="229">
        <v>643.18124643819203</v>
      </c>
      <c r="V19" s="229">
        <v>579.82809797041261</v>
      </c>
      <c r="W19" s="229">
        <v>632.70617645982611</v>
      </c>
      <c r="X19" s="229">
        <v>705.69315186812742</v>
      </c>
      <c r="Y19" s="229">
        <v>758.95900156149105</v>
      </c>
    </row>
    <row r="20" spans="1:25" ht="12" customHeight="1" x14ac:dyDescent="0.25">
      <c r="A20" s="46" t="s">
        <v>82</v>
      </c>
      <c r="B20" s="229">
        <v>1606.6922215970046</v>
      </c>
      <c r="C20" s="229">
        <v>1744.1509840697393</v>
      </c>
      <c r="D20" s="229">
        <v>1605.3571249875554</v>
      </c>
      <c r="E20" s="229">
        <v>1646.7887973670383</v>
      </c>
      <c r="F20" s="229">
        <v>1599.2282477904198</v>
      </c>
      <c r="G20" s="229">
        <v>1598.9199031249252</v>
      </c>
      <c r="H20" s="229">
        <v>1356.1422731248631</v>
      </c>
      <c r="I20" s="229">
        <v>1430.2057113285694</v>
      </c>
      <c r="J20" s="229">
        <v>1374.0611588254724</v>
      </c>
      <c r="K20" s="229">
        <v>1177.7787043797023</v>
      </c>
      <c r="L20" s="229">
        <v>1218.5182916134233</v>
      </c>
      <c r="M20" s="229">
        <v>1159.9842681094747</v>
      </c>
      <c r="N20" s="229">
        <v>1050.7649024190621</v>
      </c>
      <c r="O20" s="229">
        <v>934.50847185121609</v>
      </c>
      <c r="P20" s="229">
        <v>882.75540037156668</v>
      </c>
      <c r="Q20" s="229">
        <v>880.73668913744098</v>
      </c>
      <c r="R20" s="229">
        <v>866.81867541409918</v>
      </c>
      <c r="S20" s="229">
        <v>855.02922472922205</v>
      </c>
      <c r="T20" s="229">
        <v>1144.7271446755883</v>
      </c>
      <c r="U20" s="229">
        <v>1169.4377197008428</v>
      </c>
      <c r="V20" s="229">
        <v>1190.8517448221726</v>
      </c>
      <c r="W20" s="229">
        <v>1207.4938710522279</v>
      </c>
      <c r="X20" s="229">
        <v>1271.0662900337547</v>
      </c>
      <c r="Y20" s="229">
        <v>1201.7986885956848</v>
      </c>
    </row>
    <row r="21" spans="1:25" ht="12" customHeight="1" x14ac:dyDescent="0.25">
      <c r="A21" s="46" t="s">
        <v>32</v>
      </c>
      <c r="B21" s="229">
        <v>3958.8655714575202</v>
      </c>
      <c r="C21" s="229">
        <v>3947.991603807618</v>
      </c>
      <c r="D21" s="229">
        <v>3779.3631284289227</v>
      </c>
      <c r="E21" s="229">
        <v>3877.4533491629113</v>
      </c>
      <c r="F21" s="229">
        <v>3380.2448729860739</v>
      </c>
      <c r="G21" s="229">
        <v>2955.4336593980038</v>
      </c>
      <c r="H21" s="229">
        <v>3035.165379016697</v>
      </c>
      <c r="I21" s="229">
        <v>2772.7705175131337</v>
      </c>
      <c r="J21" s="229">
        <v>2570.2592296210187</v>
      </c>
      <c r="K21" s="229">
        <v>1986.1917800694923</v>
      </c>
      <c r="L21" s="229">
        <v>1704.3331647078996</v>
      </c>
      <c r="M21" s="229">
        <v>1578.9865988704773</v>
      </c>
      <c r="N21" s="229">
        <v>1336.1902061350095</v>
      </c>
      <c r="O21" s="229">
        <v>1232.6838013603815</v>
      </c>
      <c r="P21" s="229">
        <v>1065.0783349331296</v>
      </c>
      <c r="Q21" s="229">
        <v>1101.8050600798699</v>
      </c>
      <c r="R21" s="229">
        <v>927.88173886601624</v>
      </c>
      <c r="S21" s="229">
        <v>817.81570269902318</v>
      </c>
      <c r="T21" s="229">
        <v>777.73611795588738</v>
      </c>
      <c r="U21" s="229">
        <v>659.62298963203625</v>
      </c>
      <c r="V21" s="229">
        <v>606.48137662584872</v>
      </c>
      <c r="W21" s="229">
        <v>659.36528078694027</v>
      </c>
      <c r="X21" s="229">
        <v>654.56508310806078</v>
      </c>
      <c r="Y21" s="229">
        <v>585.71948907209344</v>
      </c>
    </row>
    <row r="22" spans="1:25" ht="12" customHeight="1" x14ac:dyDescent="0.25">
      <c r="A22" s="46" t="s">
        <v>33</v>
      </c>
      <c r="B22" s="229">
        <v>1262.3448017887706</v>
      </c>
      <c r="C22" s="229">
        <v>766.72965712164626</v>
      </c>
      <c r="D22" s="229">
        <v>850.89455325488291</v>
      </c>
      <c r="E22" s="229">
        <v>996.16532593826628</v>
      </c>
      <c r="F22" s="229">
        <v>912.53550812676224</v>
      </c>
      <c r="G22" s="229">
        <v>850.87456058460384</v>
      </c>
      <c r="H22" s="229">
        <v>842.3612385546686</v>
      </c>
      <c r="I22" s="229">
        <v>866.72863407201442</v>
      </c>
      <c r="J22" s="229">
        <v>724.59354015366409</v>
      </c>
      <c r="K22" s="229">
        <v>1200.4275095344713</v>
      </c>
      <c r="L22" s="229">
        <v>1294.9167821076098</v>
      </c>
      <c r="M22" s="229">
        <v>1078.2822994399548</v>
      </c>
      <c r="N22" s="229">
        <v>1362.2161562491772</v>
      </c>
      <c r="O22" s="229">
        <v>1246.4625480697121</v>
      </c>
      <c r="P22" s="229">
        <v>1315.8989613202939</v>
      </c>
      <c r="Q22" s="229">
        <v>1131.0723725105536</v>
      </c>
      <c r="R22" s="229">
        <v>1160.9453265641775</v>
      </c>
      <c r="S22" s="229">
        <v>1057.5798292174936</v>
      </c>
      <c r="T22" s="229">
        <v>1165.1931565662853</v>
      </c>
      <c r="U22" s="229">
        <v>1062.6397242162686</v>
      </c>
      <c r="V22" s="229">
        <v>1044.7180962890016</v>
      </c>
      <c r="W22" s="229">
        <v>1639.4213347690068</v>
      </c>
      <c r="X22" s="229">
        <v>1662.5541090386512</v>
      </c>
      <c r="Y22" s="229">
        <v>1677.0368610328758</v>
      </c>
    </row>
    <row r="23" spans="1:25" ht="12" customHeight="1" x14ac:dyDescent="0.25">
      <c r="A23" s="46" t="s">
        <v>73</v>
      </c>
      <c r="B23" s="229">
        <v>20676.811588686582</v>
      </c>
      <c r="C23" s="229">
        <v>20733.29163775091</v>
      </c>
      <c r="D23" s="229">
        <v>21207.566810985314</v>
      </c>
      <c r="E23" s="229">
        <v>21158.659632880648</v>
      </c>
      <c r="F23" s="229">
        <v>19722.68237453065</v>
      </c>
      <c r="G23" s="229">
        <v>20172.84151532541</v>
      </c>
      <c r="H23" s="229">
        <v>18556.627139160068</v>
      </c>
      <c r="I23" s="229">
        <v>19042.277059522006</v>
      </c>
      <c r="J23" s="229">
        <v>18583.45095417733</v>
      </c>
      <c r="K23" s="229">
        <v>16349.26799767458</v>
      </c>
      <c r="L23" s="229">
        <v>17999.520477024569</v>
      </c>
      <c r="M23" s="229">
        <v>18402.098408935686</v>
      </c>
      <c r="N23" s="229">
        <v>18409.823690585461</v>
      </c>
      <c r="O23" s="229">
        <v>18751.865912041914</v>
      </c>
      <c r="P23" s="229">
        <v>18433.892150637665</v>
      </c>
      <c r="Q23" s="229">
        <v>18091.001135279661</v>
      </c>
      <c r="R23" s="229">
        <v>18575.098259176117</v>
      </c>
      <c r="S23" s="229">
        <v>19256.369322047831</v>
      </c>
      <c r="T23" s="229">
        <v>18951.299754585922</v>
      </c>
      <c r="U23" s="229">
        <v>18970.92080121913</v>
      </c>
      <c r="V23" s="229">
        <v>18623.93464698481</v>
      </c>
      <c r="W23" s="229">
        <v>20844.202542334078</v>
      </c>
      <c r="X23" s="229">
        <v>18054.39169381309</v>
      </c>
      <c r="Y23" s="229">
        <v>17050.315891063958</v>
      </c>
    </row>
    <row r="24" spans="1:25" ht="12" customHeight="1" x14ac:dyDescent="0.25">
      <c r="A24" s="46" t="s">
        <v>36</v>
      </c>
      <c r="B24" s="229">
        <v>552.10129256563562</v>
      </c>
      <c r="C24" s="229">
        <v>524.15438187140467</v>
      </c>
      <c r="D24" s="229">
        <v>508.81680063743164</v>
      </c>
      <c r="E24" s="229">
        <v>353.84859539514571</v>
      </c>
      <c r="F24" s="229">
        <v>369.8233148810375</v>
      </c>
      <c r="G24" s="229">
        <v>340.98667047131812</v>
      </c>
      <c r="H24" s="229">
        <v>364.19241685938067</v>
      </c>
      <c r="I24" s="229">
        <v>352.82301621269823</v>
      </c>
      <c r="J24" s="229">
        <v>317.88805698821426</v>
      </c>
      <c r="K24" s="229">
        <v>219.6711127662216</v>
      </c>
      <c r="L24" s="229">
        <v>318.09296713625844</v>
      </c>
      <c r="M24" s="229">
        <v>387.67369599783257</v>
      </c>
      <c r="N24" s="229">
        <v>347.53896266577743</v>
      </c>
      <c r="O24" s="229">
        <v>349.13407200958329</v>
      </c>
      <c r="P24" s="229">
        <v>344.10448069594577</v>
      </c>
      <c r="Q24" s="229">
        <v>340.17024182681803</v>
      </c>
      <c r="R24" s="229">
        <v>333.88386572542237</v>
      </c>
      <c r="S24" s="229">
        <v>322.43570403090058</v>
      </c>
      <c r="T24" s="229">
        <v>336.69183370908496</v>
      </c>
      <c r="U24" s="229">
        <v>298.71537918829034</v>
      </c>
      <c r="V24" s="229">
        <v>272.30521577505056</v>
      </c>
      <c r="W24" s="229">
        <v>289.03018255659231</v>
      </c>
      <c r="X24" s="229">
        <v>259.00029133564334</v>
      </c>
      <c r="Y24" s="229">
        <v>253.70262208807725</v>
      </c>
    </row>
    <row r="25" spans="1:25" ht="12" customHeight="1" x14ac:dyDescent="0.25">
      <c r="A25" s="46" t="s">
        <v>38</v>
      </c>
      <c r="B25" s="229">
        <v>8002.9234424763499</v>
      </c>
      <c r="C25" s="229">
        <v>7613.2911906546506</v>
      </c>
      <c r="D25" s="229">
        <v>7842.9540543988551</v>
      </c>
      <c r="E25" s="229">
        <v>8371.3815355838451</v>
      </c>
      <c r="F25" s="229">
        <v>8690.9771379242011</v>
      </c>
      <c r="G25" s="229">
        <v>8815.7758801783602</v>
      </c>
      <c r="H25" s="229">
        <v>9413.9148724174811</v>
      </c>
      <c r="I25" s="229">
        <v>9853.9495957582458</v>
      </c>
      <c r="J25" s="229">
        <v>9375.567235897759</v>
      </c>
      <c r="K25" s="229">
        <v>9243.2377597748746</v>
      </c>
      <c r="L25" s="229">
        <v>10081.911250405283</v>
      </c>
      <c r="M25" s="229">
        <v>9984.835746158149</v>
      </c>
      <c r="N25" s="229">
        <v>9882.874607876307</v>
      </c>
      <c r="O25" s="229">
        <v>10154.330993255733</v>
      </c>
      <c r="P25" s="229">
        <v>10296.437639178766</v>
      </c>
      <c r="Q25" s="229">
        <v>10732.510311429029</v>
      </c>
      <c r="R25" s="229">
        <v>11321.272505119432</v>
      </c>
      <c r="S25" s="229">
        <v>11420.342902313234</v>
      </c>
      <c r="T25" s="229">
        <v>11742.733372437469</v>
      </c>
      <c r="U25" s="229">
        <v>12009.537000599898</v>
      </c>
      <c r="V25" s="229">
        <v>11952.938853013047</v>
      </c>
      <c r="W25" s="229">
        <v>11929.060685654329</v>
      </c>
      <c r="X25" s="229">
        <v>12075.964535956664</v>
      </c>
      <c r="Y25" s="229">
        <v>12448.537386489417</v>
      </c>
    </row>
    <row r="26" spans="1:25" ht="12" customHeight="1" x14ac:dyDescent="0.25">
      <c r="A26" s="46" t="s">
        <v>39</v>
      </c>
      <c r="B26" s="229">
        <v>5728.0394121402705</v>
      </c>
      <c r="C26" s="229">
        <v>5756.7282974257914</v>
      </c>
      <c r="D26" s="229">
        <v>5912.6534766551376</v>
      </c>
      <c r="E26" s="229">
        <v>7651.3471645557565</v>
      </c>
      <c r="F26" s="229">
        <v>9034.072534125391</v>
      </c>
      <c r="G26" s="229">
        <v>9139.7622173240798</v>
      </c>
      <c r="H26" s="229">
        <v>9308.2123363954524</v>
      </c>
      <c r="I26" s="229">
        <v>10030.941886929384</v>
      </c>
      <c r="J26" s="229">
        <v>9921.6787000116201</v>
      </c>
      <c r="K26" s="229">
        <v>9395.6891730584484</v>
      </c>
      <c r="L26" s="229">
        <v>9510.0993472869523</v>
      </c>
      <c r="M26" s="229">
        <v>10027.299599369147</v>
      </c>
      <c r="N26" s="229">
        <v>10476.646505867819</v>
      </c>
      <c r="O26" s="229">
        <v>10444.894093623354</v>
      </c>
      <c r="P26" s="229">
        <v>9820.7795430003262</v>
      </c>
      <c r="Q26" s="229">
        <v>9694.2375238127242</v>
      </c>
      <c r="R26" s="229">
        <v>9968.9159925038439</v>
      </c>
      <c r="S26" s="229">
        <v>9939.7826423474144</v>
      </c>
      <c r="T26" s="229">
        <v>10014.552031914598</v>
      </c>
      <c r="U26" s="229">
        <v>10164.905095051852</v>
      </c>
      <c r="V26" s="229">
        <v>9623.1718976679203</v>
      </c>
      <c r="W26" s="229">
        <v>8860.0985618670529</v>
      </c>
      <c r="X26" s="229">
        <v>8490.4785724159865</v>
      </c>
      <c r="Y26" s="229">
        <v>7651.2709629480905</v>
      </c>
    </row>
    <row r="27" spans="1:25" ht="12" customHeight="1" x14ac:dyDescent="0.25">
      <c r="A27" s="39" t="s">
        <v>98</v>
      </c>
      <c r="B27" s="228">
        <f t="shared" ref="B27:Y27" si="3">SUM(B28:B37)</f>
        <v>74496.597624573376</v>
      </c>
      <c r="C27" s="228">
        <f t="shared" si="3"/>
        <v>74808.311063198998</v>
      </c>
      <c r="D27" s="228">
        <f t="shared" si="3"/>
        <v>74401.797648377411</v>
      </c>
      <c r="E27" s="228">
        <f t="shared" si="3"/>
        <v>76171.508944094254</v>
      </c>
      <c r="F27" s="228">
        <f t="shared" si="3"/>
        <v>77225.27176235494</v>
      </c>
      <c r="G27" s="228">
        <f t="shared" si="3"/>
        <v>77289.785583551013</v>
      </c>
      <c r="H27" s="228">
        <f t="shared" si="3"/>
        <v>76491.043860731879</v>
      </c>
      <c r="I27" s="228">
        <f t="shared" si="3"/>
        <v>77480.195878073777</v>
      </c>
      <c r="J27" s="228">
        <f t="shared" si="3"/>
        <v>74857.847061021603</v>
      </c>
      <c r="K27" s="228">
        <f t="shared" si="3"/>
        <v>62233.646328766583</v>
      </c>
      <c r="L27" s="228">
        <f t="shared" si="3"/>
        <v>66392.464252394537</v>
      </c>
      <c r="M27" s="228">
        <f t="shared" si="3"/>
        <v>68047.817636199485</v>
      </c>
      <c r="N27" s="228">
        <f t="shared" si="3"/>
        <v>65705.643074683263</v>
      </c>
      <c r="O27" s="228">
        <f t="shared" si="3"/>
        <v>64696.483231389524</v>
      </c>
      <c r="P27" s="228">
        <f t="shared" si="3"/>
        <v>63925.89188826982</v>
      </c>
      <c r="Q27" s="228">
        <f t="shared" si="3"/>
        <v>64526.320612318239</v>
      </c>
      <c r="R27" s="228">
        <f t="shared" si="3"/>
        <v>65831.27604774521</v>
      </c>
      <c r="S27" s="228">
        <f t="shared" si="3"/>
        <v>67065.562197561536</v>
      </c>
      <c r="T27" s="228">
        <f t="shared" si="3"/>
        <v>68156.320333897151</v>
      </c>
      <c r="U27" s="228">
        <f t="shared" si="3"/>
        <v>67169.433583744772</v>
      </c>
      <c r="V27" s="228">
        <f t="shared" si="3"/>
        <v>64245.150702116385</v>
      </c>
      <c r="W27" s="228">
        <f t="shared" si="3"/>
        <v>68116.547440644266</v>
      </c>
      <c r="X27" s="228">
        <f t="shared" si="3"/>
        <v>63703.702602942183</v>
      </c>
      <c r="Y27" s="228">
        <f t="shared" si="3"/>
        <v>59814.847824215234</v>
      </c>
    </row>
    <row r="28" spans="1:25" ht="12" customHeight="1" x14ac:dyDescent="0.25">
      <c r="A28" s="18" t="s">
        <v>28</v>
      </c>
      <c r="B28" s="230">
        <v>5073.8178940876351</v>
      </c>
      <c r="C28" s="230">
        <v>4567.9857337548101</v>
      </c>
      <c r="D28" s="230">
        <v>4089.8452535786805</v>
      </c>
      <c r="E28" s="230">
        <v>4279.103520129891</v>
      </c>
      <c r="F28" s="230">
        <v>4312.5267569638654</v>
      </c>
      <c r="G28" s="230">
        <v>4017.9697074857909</v>
      </c>
      <c r="H28" s="230">
        <v>3904.8352580770652</v>
      </c>
      <c r="I28" s="230">
        <v>4711.6954597547538</v>
      </c>
      <c r="J28" s="230">
        <v>4353.1503808457937</v>
      </c>
      <c r="K28" s="230">
        <v>3232.7958519651861</v>
      </c>
      <c r="L28" s="230">
        <v>3242.79015888003</v>
      </c>
      <c r="M28" s="230">
        <v>3841.3899492833357</v>
      </c>
      <c r="N28" s="230">
        <v>3577.9402718179795</v>
      </c>
      <c r="O28" s="230">
        <v>3286.1879121557504</v>
      </c>
      <c r="P28" s="230">
        <v>3255.2577244070121</v>
      </c>
      <c r="Q28" s="230">
        <v>3207.0303856038281</v>
      </c>
      <c r="R28" s="230">
        <v>3282.7152588527251</v>
      </c>
      <c r="S28" s="230">
        <v>3350.0766310626041</v>
      </c>
      <c r="T28" s="230">
        <v>3275.3297767997724</v>
      </c>
      <c r="U28" s="230">
        <v>3168.8644764171158</v>
      </c>
      <c r="V28" s="230">
        <v>3075.2948630159176</v>
      </c>
      <c r="W28" s="230">
        <v>3114.7656737182024</v>
      </c>
      <c r="X28" s="230">
        <v>2948.0620288560403</v>
      </c>
      <c r="Y28" s="230">
        <v>2460.7347914682996</v>
      </c>
    </row>
    <row r="29" spans="1:25" ht="12" customHeight="1" x14ac:dyDescent="0.25">
      <c r="A29" s="18" t="s">
        <v>42</v>
      </c>
      <c r="B29" s="230">
        <v>2094.579718671514</v>
      </c>
      <c r="C29" s="230">
        <v>1728.38299073138</v>
      </c>
      <c r="D29" s="230">
        <v>1897.003659123108</v>
      </c>
      <c r="E29" s="230">
        <v>2184.759927675555</v>
      </c>
      <c r="F29" s="230">
        <v>1550.334445972589</v>
      </c>
      <c r="G29" s="230">
        <v>1539.767082992304</v>
      </c>
      <c r="H29" s="230">
        <v>1852.341645179685</v>
      </c>
      <c r="I29" s="230">
        <v>1484.1450610538129</v>
      </c>
      <c r="J29" s="230">
        <v>1220.708084625162</v>
      </c>
      <c r="K29" s="230">
        <v>908.21550273353625</v>
      </c>
      <c r="L29" s="230">
        <v>1000.232921972051</v>
      </c>
      <c r="M29" s="230">
        <v>1203.5832551005019</v>
      </c>
      <c r="N29" s="230">
        <v>961.37704005344403</v>
      </c>
      <c r="O29" s="230">
        <v>897.77835486322942</v>
      </c>
      <c r="P29" s="230">
        <v>811.51638539407304</v>
      </c>
      <c r="Q29" s="230">
        <v>906.54958809929042</v>
      </c>
      <c r="R29" s="230">
        <v>903.87510428127507</v>
      </c>
      <c r="S29" s="230">
        <v>934.29146555452144</v>
      </c>
      <c r="T29" s="230">
        <v>865.57601793139418</v>
      </c>
      <c r="U29" s="230">
        <v>766.83491479683028</v>
      </c>
      <c r="V29" s="230">
        <v>645.1616834701565</v>
      </c>
      <c r="W29" s="230">
        <v>653.86669481386662</v>
      </c>
      <c r="X29" s="230">
        <v>637.22707120444306</v>
      </c>
      <c r="Y29" s="230">
        <v>589.33137966343236</v>
      </c>
    </row>
    <row r="30" spans="1:25" ht="12" customHeight="1" x14ac:dyDescent="0.25">
      <c r="A30" s="18" t="s">
        <v>31</v>
      </c>
      <c r="B30" s="230">
        <v>1097.4177781569808</v>
      </c>
      <c r="C30" s="230">
        <v>1091.7896631209114</v>
      </c>
      <c r="D30" s="230">
        <v>996.67297187607733</v>
      </c>
      <c r="E30" s="230">
        <v>908.68119663825644</v>
      </c>
      <c r="F30" s="230">
        <v>782.68548296336394</v>
      </c>
      <c r="G30" s="230">
        <v>759.94631492808139</v>
      </c>
      <c r="H30" s="230">
        <v>825.69757877824497</v>
      </c>
      <c r="I30" s="230">
        <v>771.22576726503064</v>
      </c>
      <c r="J30" s="230">
        <v>723.26161036684869</v>
      </c>
      <c r="K30" s="230">
        <v>655.55208952254816</v>
      </c>
      <c r="L30" s="230">
        <v>696.65956504082124</v>
      </c>
      <c r="M30" s="230">
        <v>685.57890671534813</v>
      </c>
      <c r="N30" s="230">
        <v>648.54876374853416</v>
      </c>
      <c r="O30" s="230">
        <v>594.92551095985755</v>
      </c>
      <c r="P30" s="230">
        <v>590.38265138586814</v>
      </c>
      <c r="Q30" s="230">
        <v>603.74820200164379</v>
      </c>
      <c r="R30" s="230">
        <v>615.14542397686955</v>
      </c>
      <c r="S30" s="230">
        <v>588.03082163023691</v>
      </c>
      <c r="T30" s="230">
        <v>617.60164995365062</v>
      </c>
      <c r="U30" s="230">
        <v>568.41738504405873</v>
      </c>
      <c r="V30" s="230">
        <v>543.64995529279543</v>
      </c>
      <c r="W30" s="230">
        <v>592.57506231176933</v>
      </c>
      <c r="X30" s="230">
        <v>662.672795199961</v>
      </c>
      <c r="Y30" s="230">
        <v>729.80324755381423</v>
      </c>
    </row>
    <row r="31" spans="1:25" ht="12" customHeight="1" x14ac:dyDescent="0.25">
      <c r="A31" s="18" t="s">
        <v>82</v>
      </c>
      <c r="B31" s="230">
        <v>2487.1003759149398</v>
      </c>
      <c r="C31" s="230">
        <v>2610.8066809274951</v>
      </c>
      <c r="D31" s="230">
        <v>2592.0044849628375</v>
      </c>
      <c r="E31" s="230">
        <v>2506.0037347975945</v>
      </c>
      <c r="F31" s="230">
        <v>2451.6975803580258</v>
      </c>
      <c r="G31" s="230">
        <v>2496.3492730414664</v>
      </c>
      <c r="H31" s="230">
        <v>2266.8943600817265</v>
      </c>
      <c r="I31" s="230">
        <v>2349.0067704141766</v>
      </c>
      <c r="J31" s="230">
        <v>2294.6599455273708</v>
      </c>
      <c r="K31" s="230">
        <v>2093.0015321264154</v>
      </c>
      <c r="L31" s="230">
        <v>2070.8006383549837</v>
      </c>
      <c r="M31" s="230">
        <v>2080.9755552662687</v>
      </c>
      <c r="N31" s="230">
        <v>1944.9611453332027</v>
      </c>
      <c r="O31" s="230">
        <v>1872.5870349574841</v>
      </c>
      <c r="P31" s="230">
        <v>1788.6235962053893</v>
      </c>
      <c r="Q31" s="230">
        <v>1834.0573550832826</v>
      </c>
      <c r="R31" s="230">
        <v>1832.0575657992852</v>
      </c>
      <c r="S31" s="230">
        <v>1866.0067125618734</v>
      </c>
      <c r="T31" s="230">
        <v>2101.9131263014906</v>
      </c>
      <c r="U31" s="230">
        <v>2149.556652082752</v>
      </c>
      <c r="V31" s="230">
        <v>2101.2245866049934</v>
      </c>
      <c r="W31" s="230">
        <v>2227.1583801664242</v>
      </c>
      <c r="X31" s="230">
        <v>2255.4113338523971</v>
      </c>
      <c r="Y31" s="230">
        <v>2259.0852826272594</v>
      </c>
    </row>
    <row r="32" spans="1:25" ht="12" customHeight="1" x14ac:dyDescent="0.25">
      <c r="A32" s="18" t="s">
        <v>32</v>
      </c>
      <c r="B32" s="230">
        <v>3347.7554761560782</v>
      </c>
      <c r="C32" s="230">
        <v>3010.3841066677651</v>
      </c>
      <c r="D32" s="230">
        <v>2950.9709823477529</v>
      </c>
      <c r="E32" s="230">
        <v>2747.44766202038</v>
      </c>
      <c r="F32" s="230">
        <v>2492.797501181969</v>
      </c>
      <c r="G32" s="230">
        <v>2236.6868454366313</v>
      </c>
      <c r="H32" s="230">
        <v>2412.218933225055</v>
      </c>
      <c r="I32" s="230">
        <v>2189.956833037937</v>
      </c>
      <c r="J32" s="230">
        <v>2030.4371996094535</v>
      </c>
      <c r="K32" s="230">
        <v>1647.876305488518</v>
      </c>
      <c r="L32" s="230">
        <v>1297.9749374805604</v>
      </c>
      <c r="M32" s="230">
        <v>1204.8688745072311</v>
      </c>
      <c r="N32" s="230">
        <v>939.47821550655624</v>
      </c>
      <c r="O32" s="230">
        <v>855.54104283777144</v>
      </c>
      <c r="P32" s="230">
        <v>746.21175763854035</v>
      </c>
      <c r="Q32" s="230">
        <v>802.78217990844132</v>
      </c>
      <c r="R32" s="230">
        <v>762.90489948154527</v>
      </c>
      <c r="S32" s="230">
        <v>619.90457736500503</v>
      </c>
      <c r="T32" s="230">
        <v>599.97507872504832</v>
      </c>
      <c r="U32" s="230">
        <v>514.44726656258899</v>
      </c>
      <c r="V32" s="230">
        <v>535.68007084585884</v>
      </c>
      <c r="W32" s="230">
        <v>439.73110098202886</v>
      </c>
      <c r="X32" s="230">
        <v>443.61955225530801</v>
      </c>
      <c r="Y32" s="230">
        <v>415.96238647394154</v>
      </c>
    </row>
    <row r="33" spans="1:25" ht="12" customHeight="1" x14ac:dyDescent="0.25">
      <c r="A33" s="18" t="s">
        <v>33</v>
      </c>
      <c r="B33" s="230">
        <v>3055.7503342840855</v>
      </c>
      <c r="C33" s="230">
        <v>3453.8659751719338</v>
      </c>
      <c r="D33" s="230">
        <v>3684.2095449194953</v>
      </c>
      <c r="E33" s="230">
        <v>4060.5266544724896</v>
      </c>
      <c r="F33" s="230">
        <v>4650.1510175145213</v>
      </c>
      <c r="G33" s="230">
        <v>4782.1805400960857</v>
      </c>
      <c r="H33" s="230">
        <v>4574.2539271579089</v>
      </c>
      <c r="I33" s="230">
        <v>4393.5909913083751</v>
      </c>
      <c r="J33" s="230">
        <v>4325.1337337591867</v>
      </c>
      <c r="K33" s="230">
        <v>3460.7617575764216</v>
      </c>
      <c r="L33" s="230">
        <v>3369.8816487887207</v>
      </c>
      <c r="M33" s="230">
        <v>3263.4553289806445</v>
      </c>
      <c r="N33" s="230">
        <v>2930.7133906234103</v>
      </c>
      <c r="O33" s="230">
        <v>2641.0887187920634</v>
      </c>
      <c r="P33" s="230">
        <v>2460.3823017513109</v>
      </c>
      <c r="Q33" s="230">
        <v>2737.4735520512859</v>
      </c>
      <c r="R33" s="230">
        <v>2582.2278886849608</v>
      </c>
      <c r="S33" s="230">
        <v>2292.3077948214996</v>
      </c>
      <c r="T33" s="230">
        <v>2305.1303818887573</v>
      </c>
      <c r="U33" s="230">
        <v>2296.8158855150969</v>
      </c>
      <c r="V33" s="230">
        <v>2181.1779036387625</v>
      </c>
      <c r="W33" s="230">
        <v>2128.738339885912</v>
      </c>
      <c r="X33" s="230">
        <v>2231.7194990246921</v>
      </c>
      <c r="Y33" s="230">
        <v>2052.5892229871451</v>
      </c>
    </row>
    <row r="34" spans="1:25" ht="12" customHeight="1" x14ac:dyDescent="0.25">
      <c r="A34" s="18" t="s">
        <v>73</v>
      </c>
      <c r="B34" s="230">
        <v>22016.788071163905</v>
      </c>
      <c r="C34" s="230">
        <v>22567.826564043793</v>
      </c>
      <c r="D34" s="230">
        <v>22237.513388302159</v>
      </c>
      <c r="E34" s="230">
        <v>22932.058873432718</v>
      </c>
      <c r="F34" s="230">
        <v>22996.173833011904</v>
      </c>
      <c r="G34" s="230">
        <v>23214.802686623461</v>
      </c>
      <c r="H34" s="230">
        <v>22103.038275369268</v>
      </c>
      <c r="I34" s="230">
        <v>22439.055323995497</v>
      </c>
      <c r="J34" s="230">
        <v>21640.988343019602</v>
      </c>
      <c r="K34" s="230">
        <v>17662.320791595081</v>
      </c>
      <c r="L34" s="230">
        <v>19392.812985815348</v>
      </c>
      <c r="M34" s="230">
        <v>19446.96065268341</v>
      </c>
      <c r="N34" s="230">
        <v>19116.593434349292</v>
      </c>
      <c r="O34" s="230">
        <v>19420.782511679638</v>
      </c>
      <c r="P34" s="230">
        <v>18853.723245333622</v>
      </c>
      <c r="Q34" s="230">
        <v>18869.08044192224</v>
      </c>
      <c r="R34" s="230">
        <v>19686.139774605563</v>
      </c>
      <c r="S34" s="230">
        <v>20374.675386753228</v>
      </c>
      <c r="T34" s="230">
        <v>20593.284552076406</v>
      </c>
      <c r="U34" s="230">
        <v>20441.552928923986</v>
      </c>
      <c r="V34" s="230">
        <v>19845.837683058198</v>
      </c>
      <c r="W34" s="230">
        <v>21885.24158772454</v>
      </c>
      <c r="X34" s="230">
        <v>19224.949497807807</v>
      </c>
      <c r="Y34" s="230">
        <v>18138.734064277869</v>
      </c>
    </row>
    <row r="35" spans="1:25" ht="12" customHeight="1" x14ac:dyDescent="0.25">
      <c r="A35" s="18" t="s">
        <v>36</v>
      </c>
      <c r="B35" s="230">
        <v>3295.6931594336888</v>
      </c>
      <c r="C35" s="230">
        <v>3028.9651839335193</v>
      </c>
      <c r="D35" s="230">
        <v>2894.1422717643813</v>
      </c>
      <c r="E35" s="230">
        <v>2889.0549243351584</v>
      </c>
      <c r="F35" s="230">
        <v>3002.1061803186903</v>
      </c>
      <c r="G35" s="230">
        <v>2803.9371080155775</v>
      </c>
      <c r="H35" s="230">
        <v>2835.7987886319079</v>
      </c>
      <c r="I35" s="230">
        <v>2715.6432087822518</v>
      </c>
      <c r="J35" s="230">
        <v>2617.4133505089285</v>
      </c>
      <c r="K35" s="230">
        <v>1872.264751050327</v>
      </c>
      <c r="L35" s="230">
        <v>2273.1177294839654</v>
      </c>
      <c r="M35" s="230">
        <v>2231.8727539453957</v>
      </c>
      <c r="N35" s="230">
        <v>2323.8278281134085</v>
      </c>
      <c r="O35" s="230">
        <v>2201.4326445783995</v>
      </c>
      <c r="P35" s="230">
        <v>2245.971432211149</v>
      </c>
      <c r="Q35" s="230">
        <v>2228.1898968209803</v>
      </c>
      <c r="R35" s="230">
        <v>2173.6409547573217</v>
      </c>
      <c r="S35" s="230">
        <v>2145.6649655810165</v>
      </c>
      <c r="T35" s="230">
        <v>2268.5926668113138</v>
      </c>
      <c r="U35" s="230">
        <v>2091.9353454487832</v>
      </c>
      <c r="V35" s="230">
        <v>1914.0663830842134</v>
      </c>
      <c r="W35" s="230">
        <v>2095.784153300543</v>
      </c>
      <c r="X35" s="230">
        <v>2087.1594248283905</v>
      </c>
      <c r="Y35" s="230">
        <v>2079.5513159560101</v>
      </c>
    </row>
    <row r="36" spans="1:25" ht="12" customHeight="1" x14ac:dyDescent="0.25">
      <c r="A36" s="18" t="s">
        <v>38</v>
      </c>
      <c r="B36" s="230">
        <v>549.35616583338333</v>
      </c>
      <c r="C36" s="230">
        <v>514.46465023905057</v>
      </c>
      <c r="D36" s="230">
        <v>514.03497590093639</v>
      </c>
      <c r="E36" s="230">
        <v>778.25409149401321</v>
      </c>
      <c r="F36" s="230">
        <v>876.21018479324175</v>
      </c>
      <c r="G36" s="230">
        <v>1159.4099584396793</v>
      </c>
      <c r="H36" s="230">
        <v>1239.3231225471195</v>
      </c>
      <c r="I36" s="230">
        <v>1336.1165184570477</v>
      </c>
      <c r="J36" s="230">
        <v>1402.7957731877091</v>
      </c>
      <c r="K36" s="230">
        <v>1549.3299504283743</v>
      </c>
      <c r="L36" s="230">
        <v>1676.7833548001945</v>
      </c>
      <c r="M36" s="230">
        <v>2104.9593596867212</v>
      </c>
      <c r="N36" s="230">
        <v>1943.5247864489399</v>
      </c>
      <c r="O36" s="230">
        <v>2146.0843650582779</v>
      </c>
      <c r="P36" s="230">
        <v>2235.6895188247081</v>
      </c>
      <c r="Q36" s="230">
        <v>2307.3701658315608</v>
      </c>
      <c r="R36" s="230">
        <v>2454.7555650609747</v>
      </c>
      <c r="S36" s="230">
        <v>2537.4315431720261</v>
      </c>
      <c r="T36" s="230">
        <v>2807.1378795039486</v>
      </c>
      <c r="U36" s="230">
        <v>2934.1295501446475</v>
      </c>
      <c r="V36" s="230">
        <v>3049.0322668948161</v>
      </c>
      <c r="W36" s="230">
        <v>3173.6551844825253</v>
      </c>
      <c r="X36" s="230">
        <v>3254.0745634338646</v>
      </c>
      <c r="Y36" s="230">
        <v>3092.2590406046374</v>
      </c>
    </row>
    <row r="37" spans="1:25" ht="12" customHeight="1" x14ac:dyDescent="0.25">
      <c r="A37" s="47" t="s">
        <v>40</v>
      </c>
      <c r="B37" s="231">
        <v>31478.33865087117</v>
      </c>
      <c r="C37" s="231">
        <v>32233.839514608331</v>
      </c>
      <c r="D37" s="231">
        <v>32545.400115601988</v>
      </c>
      <c r="E37" s="231">
        <v>32885.618359098204</v>
      </c>
      <c r="F37" s="231">
        <v>34110.588779276768</v>
      </c>
      <c r="G37" s="231">
        <v>34278.736066491932</v>
      </c>
      <c r="H37" s="231">
        <v>34476.641971683908</v>
      </c>
      <c r="I37" s="231">
        <v>35089.759944004894</v>
      </c>
      <c r="J37" s="231">
        <v>34249.298639571542</v>
      </c>
      <c r="K37" s="231">
        <v>29151.527796280177</v>
      </c>
      <c r="L37" s="231">
        <v>31371.410311777854</v>
      </c>
      <c r="M37" s="231">
        <v>31984.173000030631</v>
      </c>
      <c r="N37" s="231">
        <v>31318.678198688496</v>
      </c>
      <c r="O37" s="231">
        <v>30780.075135507053</v>
      </c>
      <c r="P37" s="231">
        <v>30938.13327511814</v>
      </c>
      <c r="Q37" s="231">
        <v>31030.038844995688</v>
      </c>
      <c r="R37" s="231">
        <v>31537.813612244692</v>
      </c>
      <c r="S37" s="231">
        <v>32357.172299059523</v>
      </c>
      <c r="T37" s="231">
        <v>32721.779203905367</v>
      </c>
      <c r="U37" s="231">
        <v>32236.879178808922</v>
      </c>
      <c r="V37" s="231">
        <v>30354.025306210668</v>
      </c>
      <c r="W37" s="231">
        <v>31805.031263258454</v>
      </c>
      <c r="X37" s="231">
        <v>29958.806836479278</v>
      </c>
      <c r="Y37" s="231">
        <v>27996.797092602828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1.0000000000000002</v>
      </c>
      <c r="F41" s="232">
        <f t="shared" si="4"/>
        <v>1</v>
      </c>
      <c r="G41" s="232">
        <f t="shared" si="4"/>
        <v>0.99999999999999989</v>
      </c>
      <c r="H41" s="232">
        <f t="shared" si="4"/>
        <v>1</v>
      </c>
      <c r="I41" s="232">
        <f t="shared" si="4"/>
        <v>0.99999999999999989</v>
      </c>
      <c r="J41" s="232">
        <f t="shared" si="4"/>
        <v>1.0000000000000002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0.99999999999999989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8.7555875836446174E-3</v>
      </c>
      <c r="C42" s="233">
        <f t="shared" si="5"/>
        <v>8.8863313371989709E-3</v>
      </c>
      <c r="D42" s="233">
        <f t="shared" si="5"/>
        <v>8.916464401206102E-3</v>
      </c>
      <c r="E42" s="233">
        <f t="shared" si="5"/>
        <v>8.7928849208988562E-3</v>
      </c>
      <c r="F42" s="233">
        <f t="shared" si="5"/>
        <v>8.9152379940205997E-3</v>
      </c>
      <c r="G42" s="233">
        <f t="shared" si="5"/>
        <v>8.9744601294631243E-3</v>
      </c>
      <c r="H42" s="233">
        <f t="shared" si="5"/>
        <v>9.0003932397242185E-3</v>
      </c>
      <c r="I42" s="233">
        <f t="shared" si="5"/>
        <v>8.949597467347024E-3</v>
      </c>
      <c r="J42" s="233">
        <f t="shared" si="5"/>
        <v>9.0872134034439018E-3</v>
      </c>
      <c r="K42" s="233">
        <f t="shared" si="5"/>
        <v>9.2283588015324852E-3</v>
      </c>
      <c r="L42" s="233">
        <f t="shared" si="5"/>
        <v>9.2051953947635302E-3</v>
      </c>
      <c r="M42" s="233">
        <f t="shared" si="5"/>
        <v>9.1830656843564212E-3</v>
      </c>
      <c r="N42" s="233">
        <f t="shared" si="5"/>
        <v>9.2205022485999828E-3</v>
      </c>
      <c r="O42" s="233">
        <f t="shared" si="5"/>
        <v>9.286739357429177E-3</v>
      </c>
      <c r="P42" s="233">
        <f t="shared" si="5"/>
        <v>9.3497548791397853E-3</v>
      </c>
      <c r="Q42" s="233">
        <f t="shared" si="5"/>
        <v>9.3523463680285166E-3</v>
      </c>
      <c r="R42" s="233">
        <f t="shared" si="5"/>
        <v>9.3357849181409328E-3</v>
      </c>
      <c r="S42" s="233">
        <f t="shared" si="5"/>
        <v>9.3473238210026472E-3</v>
      </c>
      <c r="T42" s="233">
        <f t="shared" si="5"/>
        <v>9.3153443618626715E-3</v>
      </c>
      <c r="U42" s="233">
        <f t="shared" si="5"/>
        <v>9.3794171879986281E-3</v>
      </c>
      <c r="V42" s="233">
        <f t="shared" si="5"/>
        <v>9.2620122720912974E-3</v>
      </c>
      <c r="W42" s="233">
        <f t="shared" si="5"/>
        <v>9.2160886247579423E-3</v>
      </c>
      <c r="X42" s="233">
        <f t="shared" si="5"/>
        <v>9.4794363340053225E-3</v>
      </c>
      <c r="Y42" s="233">
        <f t="shared" si="5"/>
        <v>9.4345349248878725E-3</v>
      </c>
    </row>
    <row r="43" spans="1:25" ht="12" customHeight="1" x14ac:dyDescent="0.25">
      <c r="A43" s="173" t="s">
        <v>92</v>
      </c>
      <c r="B43" s="233">
        <f t="shared" ref="B43:Y43" si="6">IF(B7=0,0,B7/B$5)</f>
        <v>4.1018290152587565E-3</v>
      </c>
      <c r="C43" s="233">
        <f t="shared" si="6"/>
        <v>4.1213586850539557E-3</v>
      </c>
      <c r="D43" s="233">
        <f t="shared" si="6"/>
        <v>4.0899647398275531E-3</v>
      </c>
      <c r="E43" s="233">
        <f t="shared" si="6"/>
        <v>4.0761282983901876E-3</v>
      </c>
      <c r="F43" s="233">
        <f t="shared" si="6"/>
        <v>4.0982373918166323E-3</v>
      </c>
      <c r="G43" s="233">
        <f t="shared" si="6"/>
        <v>4.1645675653401732E-3</v>
      </c>
      <c r="H43" s="233">
        <f t="shared" si="6"/>
        <v>4.2080417347051032E-3</v>
      </c>
      <c r="I43" s="233">
        <f t="shared" si="6"/>
        <v>4.1485861136736938E-3</v>
      </c>
      <c r="J43" s="233">
        <f t="shared" si="6"/>
        <v>4.2762577641068077E-3</v>
      </c>
      <c r="K43" s="233">
        <f t="shared" si="6"/>
        <v>4.355944630150173E-3</v>
      </c>
      <c r="L43" s="233">
        <f t="shared" si="6"/>
        <v>4.3642098432998379E-3</v>
      </c>
      <c r="M43" s="233">
        <f t="shared" si="6"/>
        <v>4.25017361630019E-3</v>
      </c>
      <c r="N43" s="233">
        <f t="shared" si="6"/>
        <v>4.3112600719532723E-3</v>
      </c>
      <c r="O43" s="233">
        <f t="shared" si="6"/>
        <v>4.3520434036606404E-3</v>
      </c>
      <c r="P43" s="233">
        <f t="shared" si="6"/>
        <v>4.4514983517585554E-3</v>
      </c>
      <c r="Q43" s="233">
        <f t="shared" si="6"/>
        <v>4.45799057534884E-3</v>
      </c>
      <c r="R43" s="233">
        <f t="shared" si="6"/>
        <v>4.4404558061046616E-3</v>
      </c>
      <c r="S43" s="233">
        <f t="shared" si="6"/>
        <v>4.4761867662623132E-3</v>
      </c>
      <c r="T43" s="233">
        <f t="shared" si="6"/>
        <v>4.4166267462004303E-3</v>
      </c>
      <c r="U43" s="233">
        <f t="shared" si="6"/>
        <v>4.4236546441117257E-3</v>
      </c>
      <c r="V43" s="233">
        <f t="shared" si="6"/>
        <v>4.4272690438121737E-3</v>
      </c>
      <c r="W43" s="233">
        <f t="shared" si="6"/>
        <v>4.4073329277013107E-3</v>
      </c>
      <c r="X43" s="233">
        <f t="shared" si="6"/>
        <v>4.5121671535992489E-3</v>
      </c>
      <c r="Y43" s="233">
        <f t="shared" si="6"/>
        <v>4.5373035485001033E-3</v>
      </c>
    </row>
    <row r="44" spans="1:25" ht="12" customHeight="1" x14ac:dyDescent="0.25">
      <c r="A44" s="173" t="s">
        <v>93</v>
      </c>
      <c r="B44" s="233">
        <f t="shared" ref="B44:Y44" si="7">IF(B8=0,0,B8/B$5)</f>
        <v>4.0161041055514442E-2</v>
      </c>
      <c r="C44" s="233">
        <f t="shared" si="7"/>
        <v>4.0364082841450433E-2</v>
      </c>
      <c r="D44" s="233">
        <f t="shared" si="7"/>
        <v>4.0351729932626298E-2</v>
      </c>
      <c r="E44" s="233">
        <f t="shared" si="7"/>
        <v>4.0046836979995497E-2</v>
      </c>
      <c r="F44" s="233">
        <f t="shared" si="7"/>
        <v>4.0600275247211812E-2</v>
      </c>
      <c r="G44" s="233">
        <f t="shared" si="7"/>
        <v>4.0904810184854458E-2</v>
      </c>
      <c r="H44" s="233">
        <f t="shared" si="7"/>
        <v>4.1665111037145132E-2</v>
      </c>
      <c r="I44" s="233">
        <f t="shared" si="7"/>
        <v>4.118358913763074E-2</v>
      </c>
      <c r="J44" s="233">
        <f t="shared" si="7"/>
        <v>4.1755434477916853E-2</v>
      </c>
      <c r="K44" s="233">
        <f t="shared" si="7"/>
        <v>4.2066934964792642E-2</v>
      </c>
      <c r="L44" s="233">
        <f t="shared" si="7"/>
        <v>4.2420636574103186E-2</v>
      </c>
      <c r="M44" s="233">
        <f t="shared" si="7"/>
        <v>4.1735342937966456E-2</v>
      </c>
      <c r="N44" s="233">
        <f t="shared" si="7"/>
        <v>4.2079473473450341E-2</v>
      </c>
      <c r="O44" s="233">
        <f t="shared" si="7"/>
        <v>4.2214885309669894E-2</v>
      </c>
      <c r="P44" s="233">
        <f t="shared" si="7"/>
        <v>4.3020798173937294E-2</v>
      </c>
      <c r="Q44" s="233">
        <f t="shared" si="7"/>
        <v>4.3169842829355709E-2</v>
      </c>
      <c r="R44" s="233">
        <f t="shared" si="7"/>
        <v>4.3007993889393699E-2</v>
      </c>
      <c r="S44" s="233">
        <f t="shared" si="7"/>
        <v>4.3181897848113562E-2</v>
      </c>
      <c r="T44" s="233">
        <f t="shared" si="7"/>
        <v>4.2782974264657006E-2</v>
      </c>
      <c r="U44" s="233">
        <f t="shared" si="7"/>
        <v>4.2691618772949989E-2</v>
      </c>
      <c r="V44" s="233">
        <f t="shared" si="7"/>
        <v>4.2533229197917667E-2</v>
      </c>
      <c r="W44" s="233">
        <f t="shared" si="7"/>
        <v>4.2373790339374474E-2</v>
      </c>
      <c r="X44" s="233">
        <f t="shared" si="7"/>
        <v>4.3003838390271373E-2</v>
      </c>
      <c r="Y44" s="233">
        <f t="shared" si="7"/>
        <v>4.328119666233024E-2</v>
      </c>
    </row>
    <row r="45" spans="1:25" ht="12" customHeight="1" x14ac:dyDescent="0.25">
      <c r="A45" s="173" t="s">
        <v>94</v>
      </c>
      <c r="B45" s="233">
        <f t="shared" ref="B45:Y45" si="8">IF(B9=0,0,B9/B$5)</f>
        <v>2.6475484226727995E-2</v>
      </c>
      <c r="C45" s="233">
        <f t="shared" si="8"/>
        <v>2.6555235724681117E-2</v>
      </c>
      <c r="D45" s="233">
        <f t="shared" si="8"/>
        <v>2.6440408317644826E-2</v>
      </c>
      <c r="E45" s="233">
        <f t="shared" si="8"/>
        <v>2.6273783781710667E-2</v>
      </c>
      <c r="F45" s="233">
        <f t="shared" si="8"/>
        <v>2.6423858918912108E-2</v>
      </c>
      <c r="G45" s="233">
        <f t="shared" si="8"/>
        <v>2.6928984170500204E-2</v>
      </c>
      <c r="H45" s="233">
        <f t="shared" si="8"/>
        <v>2.7315651648624029E-2</v>
      </c>
      <c r="I45" s="233">
        <f t="shared" si="8"/>
        <v>2.6935530778305079E-2</v>
      </c>
      <c r="J45" s="233">
        <f t="shared" si="8"/>
        <v>2.7677037885303422E-2</v>
      </c>
      <c r="K45" s="233">
        <f t="shared" si="8"/>
        <v>2.8513333595568017E-2</v>
      </c>
      <c r="L45" s="233">
        <f t="shared" si="8"/>
        <v>2.8408856217075062E-2</v>
      </c>
      <c r="M45" s="233">
        <f t="shared" si="8"/>
        <v>2.7472649798047016E-2</v>
      </c>
      <c r="N45" s="233">
        <f t="shared" si="8"/>
        <v>2.7947406162707546E-2</v>
      </c>
      <c r="O45" s="233">
        <f t="shared" si="8"/>
        <v>2.8189989334381552E-2</v>
      </c>
      <c r="P45" s="233">
        <f t="shared" si="8"/>
        <v>2.8870669746858469E-2</v>
      </c>
      <c r="Q45" s="233">
        <f t="shared" si="8"/>
        <v>2.9010659987563595E-2</v>
      </c>
      <c r="R45" s="233">
        <f t="shared" si="8"/>
        <v>2.8915632529808385E-2</v>
      </c>
      <c r="S45" s="233">
        <f t="shared" si="8"/>
        <v>2.9225635482846537E-2</v>
      </c>
      <c r="T45" s="233">
        <f t="shared" si="8"/>
        <v>2.8817788348514402E-2</v>
      </c>
      <c r="U45" s="233">
        <f t="shared" si="8"/>
        <v>2.890056675346489E-2</v>
      </c>
      <c r="V45" s="233">
        <f t="shared" si="8"/>
        <v>2.9183800688645345E-2</v>
      </c>
      <c r="W45" s="233">
        <f t="shared" si="8"/>
        <v>2.893840126346553E-2</v>
      </c>
      <c r="X45" s="233">
        <f t="shared" si="8"/>
        <v>2.9553798024121673E-2</v>
      </c>
      <c r="Y45" s="233">
        <f t="shared" si="8"/>
        <v>2.9776074476790242E-2</v>
      </c>
    </row>
    <row r="46" spans="1:25" ht="12" customHeight="1" x14ac:dyDescent="0.25">
      <c r="A46" s="173" t="s">
        <v>95</v>
      </c>
      <c r="B46" s="233">
        <f t="shared" ref="B46:Y46" si="9">IF(B10=0,0,B10/B$5)</f>
        <v>2.8181999944551943E-2</v>
      </c>
      <c r="C46" s="233">
        <f t="shared" si="9"/>
        <v>2.8354506566864161E-2</v>
      </c>
      <c r="D46" s="233">
        <f t="shared" si="9"/>
        <v>2.8411395333551796E-2</v>
      </c>
      <c r="E46" s="233">
        <f t="shared" si="9"/>
        <v>2.8053263237529474E-2</v>
      </c>
      <c r="F46" s="233">
        <f t="shared" si="9"/>
        <v>2.7501542554294413E-2</v>
      </c>
      <c r="G46" s="233">
        <f t="shared" si="9"/>
        <v>2.7038281844825263E-2</v>
      </c>
      <c r="H46" s="233">
        <f t="shared" si="9"/>
        <v>2.6748725599296003E-2</v>
      </c>
      <c r="I46" s="233">
        <f t="shared" si="9"/>
        <v>2.6600556065681284E-2</v>
      </c>
      <c r="J46" s="233">
        <f t="shared" si="9"/>
        <v>2.6787900321013261E-2</v>
      </c>
      <c r="K46" s="233">
        <f t="shared" si="9"/>
        <v>2.7244577281226166E-2</v>
      </c>
      <c r="L46" s="233">
        <f t="shared" si="9"/>
        <v>2.7126718418154824E-2</v>
      </c>
      <c r="M46" s="233">
        <f t="shared" si="9"/>
        <v>2.6461652248518243E-2</v>
      </c>
      <c r="N46" s="233">
        <f t="shared" si="9"/>
        <v>2.6717231134100058E-2</v>
      </c>
      <c r="O46" s="233">
        <f t="shared" si="9"/>
        <v>2.6796924303775296E-2</v>
      </c>
      <c r="P46" s="233">
        <f t="shared" si="9"/>
        <v>2.7360495403188665E-2</v>
      </c>
      <c r="Q46" s="233">
        <f t="shared" si="9"/>
        <v>2.7157130217957008E-2</v>
      </c>
      <c r="R46" s="233">
        <f t="shared" si="9"/>
        <v>2.7345635107087766E-2</v>
      </c>
      <c r="S46" s="233">
        <f t="shared" si="9"/>
        <v>2.7509366684658223E-2</v>
      </c>
      <c r="T46" s="233">
        <f t="shared" si="9"/>
        <v>2.7389655629693522E-2</v>
      </c>
      <c r="U46" s="233">
        <f t="shared" si="9"/>
        <v>2.7588469621569241E-2</v>
      </c>
      <c r="V46" s="233">
        <f t="shared" si="9"/>
        <v>2.7818974474483456E-2</v>
      </c>
      <c r="W46" s="233">
        <f t="shared" si="9"/>
        <v>2.7781975320354747E-2</v>
      </c>
      <c r="X46" s="233">
        <f t="shared" si="9"/>
        <v>2.7977157756747032E-2</v>
      </c>
      <c r="Y46" s="233">
        <f t="shared" si="9"/>
        <v>2.8456509590464186E-2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0.34756810602584159</v>
      </c>
      <c r="C47" s="234">
        <f t="shared" si="10"/>
        <v>0.34333243711970968</v>
      </c>
      <c r="D47" s="234">
        <f t="shared" si="10"/>
        <v>0.34698410998811696</v>
      </c>
      <c r="E47" s="234">
        <f t="shared" si="10"/>
        <v>0.35357760564966001</v>
      </c>
      <c r="F47" s="234">
        <f t="shared" si="10"/>
        <v>0.34732396297210666</v>
      </c>
      <c r="G47" s="234">
        <f t="shared" si="10"/>
        <v>0.34695638241634091</v>
      </c>
      <c r="H47" s="234">
        <f t="shared" si="10"/>
        <v>0.34523832243468588</v>
      </c>
      <c r="I47" s="234">
        <f t="shared" si="10"/>
        <v>0.35049895402250764</v>
      </c>
      <c r="J47" s="234">
        <f t="shared" si="10"/>
        <v>0.34934507784210089</v>
      </c>
      <c r="K47" s="234">
        <f t="shared" si="10"/>
        <v>0.37056741243831953</v>
      </c>
      <c r="L47" s="234">
        <f t="shared" si="10"/>
        <v>0.36912421228937248</v>
      </c>
      <c r="M47" s="234">
        <f t="shared" si="10"/>
        <v>0.36554463655948721</v>
      </c>
      <c r="N47" s="234">
        <f t="shared" si="10"/>
        <v>0.37394081553633235</v>
      </c>
      <c r="O47" s="234">
        <f t="shared" si="10"/>
        <v>0.37726083790504539</v>
      </c>
      <c r="P47" s="234">
        <f t="shared" si="10"/>
        <v>0.37494212613291394</v>
      </c>
      <c r="Q47" s="234">
        <f t="shared" si="10"/>
        <v>0.37260521210752151</v>
      </c>
      <c r="R47" s="234">
        <f t="shared" si="10"/>
        <v>0.37440752245911363</v>
      </c>
      <c r="S47" s="234">
        <f t="shared" si="10"/>
        <v>0.37268297136526074</v>
      </c>
      <c r="T47" s="234">
        <f t="shared" si="10"/>
        <v>0.37157121337759536</v>
      </c>
      <c r="U47" s="234">
        <f t="shared" si="10"/>
        <v>0.37476658701378374</v>
      </c>
      <c r="V47" s="234">
        <f t="shared" si="10"/>
        <v>0.3794226063491894</v>
      </c>
      <c r="W47" s="234">
        <f t="shared" si="10"/>
        <v>0.37614699697416781</v>
      </c>
      <c r="X47" s="234">
        <f t="shared" si="10"/>
        <v>0.37547351349278341</v>
      </c>
      <c r="Y47" s="234">
        <f t="shared" si="10"/>
        <v>0.38008196600004723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0.54475595214846062</v>
      </c>
      <c r="C48" s="235">
        <f t="shared" si="11"/>
        <v>0.54838604772504163</v>
      </c>
      <c r="D48" s="235">
        <f t="shared" si="11"/>
        <v>0.54480592728702648</v>
      </c>
      <c r="E48" s="235">
        <f t="shared" si="11"/>
        <v>0.53917949713181546</v>
      </c>
      <c r="F48" s="235">
        <f t="shared" si="11"/>
        <v>0.54513688492163781</v>
      </c>
      <c r="G48" s="235">
        <f t="shared" si="11"/>
        <v>0.54503251368867578</v>
      </c>
      <c r="H48" s="235">
        <f t="shared" si="11"/>
        <v>0.54582375430581975</v>
      </c>
      <c r="I48" s="235">
        <f t="shared" si="11"/>
        <v>0.54168318641485447</v>
      </c>
      <c r="J48" s="235">
        <f t="shared" si="11"/>
        <v>0.54107107830611501</v>
      </c>
      <c r="K48" s="235">
        <f t="shared" si="11"/>
        <v>0.51802343828841102</v>
      </c>
      <c r="L48" s="235">
        <f t="shared" si="11"/>
        <v>0.51935017126323113</v>
      </c>
      <c r="M48" s="235">
        <f t="shared" si="11"/>
        <v>0.52535247915532446</v>
      </c>
      <c r="N48" s="235">
        <f t="shared" si="11"/>
        <v>0.51578331137285638</v>
      </c>
      <c r="O48" s="235">
        <f t="shared" si="11"/>
        <v>0.51189858038603797</v>
      </c>
      <c r="P48" s="235">
        <f t="shared" si="11"/>
        <v>0.51200465731220335</v>
      </c>
      <c r="Q48" s="235">
        <f t="shared" si="11"/>
        <v>0.51424681791422477</v>
      </c>
      <c r="R48" s="235">
        <f t="shared" si="11"/>
        <v>0.51254697529035087</v>
      </c>
      <c r="S48" s="235">
        <f t="shared" si="11"/>
        <v>0.51357661803185595</v>
      </c>
      <c r="T48" s="235">
        <f t="shared" si="11"/>
        <v>0.51570639727147671</v>
      </c>
      <c r="U48" s="235">
        <f t="shared" si="11"/>
        <v>0.51224968600612186</v>
      </c>
      <c r="V48" s="235">
        <f t="shared" si="11"/>
        <v>0.50735210797386066</v>
      </c>
      <c r="W48" s="235">
        <f t="shared" si="11"/>
        <v>0.51113541455017819</v>
      </c>
      <c r="X48" s="235">
        <f t="shared" si="11"/>
        <v>0.51000008884847192</v>
      </c>
      <c r="Y48" s="235">
        <f t="shared" si="11"/>
        <v>0.50443241479698009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EU27: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768449.19947166555</v>
      </c>
      <c r="C5" s="223">
        <f t="shared" si="0"/>
        <v>747288.05982722633</v>
      </c>
      <c r="D5" s="223">
        <f t="shared" si="0"/>
        <v>738770.61180114909</v>
      </c>
      <c r="E5" s="223">
        <f t="shared" si="0"/>
        <v>754925.5175185618</v>
      </c>
      <c r="F5" s="223">
        <f t="shared" si="0"/>
        <v>749015.48512595403</v>
      </c>
      <c r="G5" s="223">
        <f t="shared" si="0"/>
        <v>740953.64556258731</v>
      </c>
      <c r="H5" s="223">
        <f t="shared" si="0"/>
        <v>729899.07466075895</v>
      </c>
      <c r="I5" s="223">
        <f t="shared" si="0"/>
        <v>738821.96834353008</v>
      </c>
      <c r="J5" s="223">
        <f t="shared" si="0"/>
        <v>704056.15582318616</v>
      </c>
      <c r="K5" s="223">
        <f t="shared" si="0"/>
        <v>577131.00859478489</v>
      </c>
      <c r="L5" s="223">
        <f t="shared" si="0"/>
        <v>618562.08437041647</v>
      </c>
      <c r="M5" s="223">
        <f t="shared" si="0"/>
        <v>621745.4724186525</v>
      </c>
      <c r="N5" s="223">
        <f t="shared" si="0"/>
        <v>595090.08981060912</v>
      </c>
      <c r="O5" s="223">
        <f t="shared" si="0"/>
        <v>582255.77859263541</v>
      </c>
      <c r="P5" s="223">
        <f t="shared" si="0"/>
        <v>580898.03343228297</v>
      </c>
      <c r="Q5" s="223">
        <f t="shared" si="0"/>
        <v>579428.18632304738</v>
      </c>
      <c r="R5" s="223">
        <f t="shared" si="0"/>
        <v>584477.40124946681</v>
      </c>
      <c r="S5" s="223">
        <f t="shared" si="0"/>
        <v>594262.78837055434</v>
      </c>
      <c r="T5" s="223">
        <f t="shared" si="0"/>
        <v>599564.35037172399</v>
      </c>
      <c r="U5" s="223">
        <f t="shared" si="0"/>
        <v>582068.69636601594</v>
      </c>
      <c r="V5" s="223">
        <f t="shared" si="0"/>
        <v>556719.69928385864</v>
      </c>
      <c r="W5" s="223">
        <f t="shared" si="0"/>
        <v>590824.26092780824</v>
      </c>
      <c r="X5" s="223">
        <f t="shared" si="0"/>
        <v>542629.12610979099</v>
      </c>
      <c r="Y5" s="223">
        <f t="shared" si="0"/>
        <v>503273.40318727097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8661.4519226541415</v>
      </c>
      <c r="C10" s="225">
        <f t="shared" si="1"/>
        <v>8571.3061038045598</v>
      </c>
      <c r="D10" s="225">
        <f t="shared" si="1"/>
        <v>8555.8588187381283</v>
      </c>
      <c r="E10" s="225">
        <f t="shared" si="1"/>
        <v>8934.060400171591</v>
      </c>
      <c r="F10" s="225">
        <f t="shared" si="1"/>
        <v>8181.9562753278824</v>
      </c>
      <c r="G10" s="225">
        <f t="shared" si="1"/>
        <v>7889.5488235423054</v>
      </c>
      <c r="H10" s="225">
        <f t="shared" si="1"/>
        <v>7169.9935109568896</v>
      </c>
      <c r="I10" s="225">
        <f t="shared" si="1"/>
        <v>7384.9893256930391</v>
      </c>
      <c r="J10" s="225">
        <f t="shared" si="1"/>
        <v>6974.5816647149395</v>
      </c>
      <c r="K10" s="225">
        <f t="shared" si="1"/>
        <v>6167.230432943139</v>
      </c>
      <c r="L10" s="225">
        <f t="shared" si="1"/>
        <v>6502.2634989337093</v>
      </c>
      <c r="M10" s="225">
        <f t="shared" si="1"/>
        <v>6471.3424507984055</v>
      </c>
      <c r="N10" s="225">
        <f t="shared" si="1"/>
        <v>6426.7730697855368</v>
      </c>
      <c r="O10" s="225">
        <f t="shared" si="1"/>
        <v>6362.1325965164924</v>
      </c>
      <c r="P10" s="225">
        <f t="shared" si="1"/>
        <v>5921.7043844665059</v>
      </c>
      <c r="Q10" s="225">
        <f t="shared" si="1"/>
        <v>5811.0816968690715</v>
      </c>
      <c r="R10" s="225">
        <f t="shared" si="1"/>
        <v>5986.1008641402705</v>
      </c>
      <c r="S10" s="225">
        <f t="shared" si="1"/>
        <v>6074.311467065033</v>
      </c>
      <c r="T10" s="225">
        <f t="shared" si="1"/>
        <v>6026.3172890793421</v>
      </c>
      <c r="U10" s="225">
        <f t="shared" si="1"/>
        <v>5920.340421054776</v>
      </c>
      <c r="V10" s="225">
        <f t="shared" si="1"/>
        <v>5816.5898024116404</v>
      </c>
      <c r="W10" s="225">
        <f t="shared" si="1"/>
        <v>6294.3847555033535</v>
      </c>
      <c r="X10" s="225">
        <f t="shared" si="1"/>
        <v>5333.5676918099589</v>
      </c>
      <c r="Y10" s="225">
        <f t="shared" si="1"/>
        <v>5107.6912400985475</v>
      </c>
      <c r="DA10" s="90"/>
    </row>
    <row r="11" spans="1:105" ht="12" customHeight="1" x14ac:dyDescent="0.25">
      <c r="A11" s="37" t="s">
        <v>82</v>
      </c>
      <c r="B11" s="226">
        <v>1047.3653976783751</v>
      </c>
      <c r="C11" s="226">
        <v>1140.3106915517676</v>
      </c>
      <c r="D11" s="226">
        <v>1030.1906649506766</v>
      </c>
      <c r="E11" s="226">
        <v>1026.5991551143661</v>
      </c>
      <c r="F11" s="226">
        <v>931.98294901769896</v>
      </c>
      <c r="G11" s="226">
        <v>916.77547076404312</v>
      </c>
      <c r="H11" s="226">
        <v>764.88218292229067</v>
      </c>
      <c r="I11" s="226">
        <v>792.5596805304192</v>
      </c>
      <c r="J11" s="226">
        <v>703.19539554792675</v>
      </c>
      <c r="K11" s="226">
        <v>632.01475250246483</v>
      </c>
      <c r="L11" s="226">
        <v>634.7983948193604</v>
      </c>
      <c r="M11" s="226">
        <v>604.38321547524151</v>
      </c>
      <c r="N11" s="226">
        <v>540.85925087535259</v>
      </c>
      <c r="O11" s="226">
        <v>456.94071057434894</v>
      </c>
      <c r="P11" s="226">
        <v>412.51903421020461</v>
      </c>
      <c r="Q11" s="226">
        <v>400.65476975144105</v>
      </c>
      <c r="R11" s="226">
        <v>399.86923005229318</v>
      </c>
      <c r="S11" s="226">
        <v>380.85959557694383</v>
      </c>
      <c r="T11" s="226">
        <v>496.67164507829693</v>
      </c>
      <c r="U11" s="226">
        <v>513.8628534545627</v>
      </c>
      <c r="V11" s="226">
        <v>513.71535117684311</v>
      </c>
      <c r="W11" s="226">
        <v>518.51853874911808</v>
      </c>
      <c r="X11" s="226">
        <v>551.39481484086082</v>
      </c>
      <c r="Y11" s="226">
        <v>537.91286074920595</v>
      </c>
      <c r="DA11" s="69"/>
    </row>
    <row r="12" spans="1:105" ht="12" customHeight="1" x14ac:dyDescent="0.25">
      <c r="A12" s="37" t="s">
        <v>73</v>
      </c>
      <c r="B12" s="226">
        <v>7614.0865249757671</v>
      </c>
      <c r="C12" s="226">
        <v>7430.9954122527915</v>
      </c>
      <c r="D12" s="226">
        <v>7525.668153787452</v>
      </c>
      <c r="E12" s="226">
        <v>7907.4612450572258</v>
      </c>
      <c r="F12" s="226">
        <v>7249.9733263101834</v>
      </c>
      <c r="G12" s="226">
        <v>6972.7733527782621</v>
      </c>
      <c r="H12" s="226">
        <v>6405.111328034599</v>
      </c>
      <c r="I12" s="226">
        <v>6592.4296451626196</v>
      </c>
      <c r="J12" s="226">
        <v>6271.3862691670129</v>
      </c>
      <c r="K12" s="226">
        <v>5535.2156804406741</v>
      </c>
      <c r="L12" s="226">
        <v>5867.4651041143488</v>
      </c>
      <c r="M12" s="226">
        <v>5866.9592353231637</v>
      </c>
      <c r="N12" s="226">
        <v>5885.9138189101841</v>
      </c>
      <c r="O12" s="226">
        <v>5905.1918859421439</v>
      </c>
      <c r="P12" s="226">
        <v>5509.1853502563008</v>
      </c>
      <c r="Q12" s="226">
        <v>5410.4269271176308</v>
      </c>
      <c r="R12" s="226">
        <v>5586.231634087977</v>
      </c>
      <c r="S12" s="226">
        <v>5693.4518714880887</v>
      </c>
      <c r="T12" s="226">
        <v>5529.6456440010452</v>
      </c>
      <c r="U12" s="226">
        <v>5406.4775676002137</v>
      </c>
      <c r="V12" s="226">
        <v>5302.8744512347976</v>
      </c>
      <c r="W12" s="226">
        <v>5775.8662167542352</v>
      </c>
      <c r="X12" s="226">
        <v>4782.1728769690981</v>
      </c>
      <c r="Y12" s="226">
        <v>4569.7783793493418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177182.18288141719</v>
      </c>
      <c r="C16" s="228">
        <f t="shared" si="2"/>
        <v>173860.92787541609</v>
      </c>
      <c r="D16" s="228">
        <f t="shared" si="2"/>
        <v>173483.3626444723</v>
      </c>
      <c r="E16" s="228">
        <f t="shared" si="2"/>
        <v>174664.08839056481</v>
      </c>
      <c r="F16" s="228">
        <f t="shared" si="2"/>
        <v>162340.35321696094</v>
      </c>
      <c r="G16" s="228">
        <f t="shared" si="2"/>
        <v>159423.39422509007</v>
      </c>
      <c r="H16" s="228">
        <f t="shared" si="2"/>
        <v>151700.40220358921</v>
      </c>
      <c r="I16" s="228">
        <f t="shared" si="2"/>
        <v>151623.07938745996</v>
      </c>
      <c r="J16" s="228">
        <f t="shared" si="2"/>
        <v>145807.858704293</v>
      </c>
      <c r="K16" s="228">
        <f t="shared" si="2"/>
        <v>129277.58100864524</v>
      </c>
      <c r="L16" s="228">
        <f t="shared" si="2"/>
        <v>137187.33229992434</v>
      </c>
      <c r="M16" s="228">
        <f t="shared" si="2"/>
        <v>132894.1811766584</v>
      </c>
      <c r="N16" s="228">
        <f t="shared" si="2"/>
        <v>131871.48437944808</v>
      </c>
      <c r="O16" s="228">
        <f t="shared" si="2"/>
        <v>129145.40205094485</v>
      </c>
      <c r="P16" s="228">
        <f t="shared" si="2"/>
        <v>126844.45969122295</v>
      </c>
      <c r="Q16" s="228">
        <f t="shared" si="2"/>
        <v>125883.38371417669</v>
      </c>
      <c r="R16" s="228">
        <f t="shared" si="2"/>
        <v>127188.12892655563</v>
      </c>
      <c r="S16" s="228">
        <f t="shared" si="2"/>
        <v>127460.61556699424</v>
      </c>
      <c r="T16" s="228">
        <f t="shared" si="2"/>
        <v>127547.73500076706</v>
      </c>
      <c r="U16" s="228">
        <f t="shared" si="2"/>
        <v>124326.88015595332</v>
      </c>
      <c r="V16" s="228">
        <f t="shared" si="2"/>
        <v>121734.15781434209</v>
      </c>
      <c r="W16" s="228">
        <f t="shared" si="2"/>
        <v>131791.37303725872</v>
      </c>
      <c r="X16" s="228">
        <f t="shared" si="2"/>
        <v>120307.94410682669</v>
      </c>
      <c r="Y16" s="228">
        <f t="shared" si="2"/>
        <v>113511.3489302113</v>
      </c>
      <c r="DA16" s="92"/>
    </row>
    <row r="17" spans="1:105" ht="12" customHeight="1" x14ac:dyDescent="0.25">
      <c r="A17" s="46" t="s">
        <v>28</v>
      </c>
      <c r="B17" s="229">
        <v>27172.691843857745</v>
      </c>
      <c r="C17" s="229">
        <v>24807.273646153953</v>
      </c>
      <c r="D17" s="229">
        <v>23610.510424447428</v>
      </c>
      <c r="E17" s="229">
        <v>22712.879912294458</v>
      </c>
      <c r="F17" s="229">
        <v>22145.376854315982</v>
      </c>
      <c r="G17" s="229">
        <v>22010.899978913538</v>
      </c>
      <c r="H17" s="229">
        <v>20935.874564227182</v>
      </c>
      <c r="I17" s="229">
        <v>19749.034230241814</v>
      </c>
      <c r="J17" s="229">
        <v>19512.467837266755</v>
      </c>
      <c r="K17" s="229">
        <v>17600.844647593076</v>
      </c>
      <c r="L17" s="229">
        <v>17516.652679569357</v>
      </c>
      <c r="M17" s="229">
        <v>17264.915048766605</v>
      </c>
      <c r="N17" s="229">
        <v>17177.399310181521</v>
      </c>
      <c r="O17" s="229">
        <v>16784.159224245232</v>
      </c>
      <c r="P17" s="229">
        <v>16530.7774311414</v>
      </c>
      <c r="Q17" s="229">
        <v>17444.500666019634</v>
      </c>
      <c r="R17" s="229">
        <v>17088.895853872564</v>
      </c>
      <c r="S17" s="229">
        <v>17116.021713484741</v>
      </c>
      <c r="T17" s="229">
        <v>16105.806847336478</v>
      </c>
      <c r="U17" s="229">
        <v>14314.435829648635</v>
      </c>
      <c r="V17" s="229">
        <v>13085.729865623804</v>
      </c>
      <c r="W17" s="229">
        <v>12456.125416541074</v>
      </c>
      <c r="X17" s="229">
        <v>11622.08187286348</v>
      </c>
      <c r="Y17" s="229">
        <v>9562.88939193443</v>
      </c>
      <c r="DA17" s="73"/>
    </row>
    <row r="18" spans="1:105" ht="12" customHeight="1" x14ac:dyDescent="0.25">
      <c r="A18" s="46" t="s">
        <v>30</v>
      </c>
      <c r="B18" s="229">
        <v>7019.4093004789484</v>
      </c>
      <c r="C18" s="229">
        <v>7705.1927807992442</v>
      </c>
      <c r="D18" s="229">
        <v>8384.5095321587742</v>
      </c>
      <c r="E18" s="229">
        <v>10042.891038718783</v>
      </c>
      <c r="F18" s="229">
        <v>8944.083728638665</v>
      </c>
      <c r="G18" s="229">
        <v>8320.7867327996137</v>
      </c>
      <c r="H18" s="229">
        <v>9466.0972761591802</v>
      </c>
      <c r="I18" s="229">
        <v>11292.834202557271</v>
      </c>
      <c r="J18" s="229">
        <v>9940.5690739171896</v>
      </c>
      <c r="K18" s="229">
        <v>8918.57371391784</v>
      </c>
      <c r="L18" s="229">
        <v>9303.4326297571733</v>
      </c>
      <c r="M18" s="229">
        <v>8194.5414374381999</v>
      </c>
      <c r="N18" s="229">
        <v>8633.1864268776262</v>
      </c>
      <c r="O18" s="229">
        <v>7890.2682163184172</v>
      </c>
      <c r="P18" s="229">
        <v>8125.0277299183826</v>
      </c>
      <c r="Q18" s="229">
        <v>8331.9383807981576</v>
      </c>
      <c r="R18" s="229">
        <v>8935.82834687791</v>
      </c>
      <c r="S18" s="229">
        <v>8893.3259750378711</v>
      </c>
      <c r="T18" s="229">
        <v>9111.9194956776355</v>
      </c>
      <c r="U18" s="229">
        <v>9356.7751603175948</v>
      </c>
      <c r="V18" s="229">
        <v>9943.9611033573892</v>
      </c>
      <c r="W18" s="229">
        <v>9545.795579517684</v>
      </c>
      <c r="X18" s="229">
        <v>8597.008103037113</v>
      </c>
      <c r="Y18" s="229">
        <v>8472.2499417571798</v>
      </c>
      <c r="DA18" s="73"/>
    </row>
    <row r="19" spans="1:105" ht="12" customHeight="1" x14ac:dyDescent="0.25">
      <c r="A19" s="46" t="s">
        <v>31</v>
      </c>
      <c r="B19" s="229">
        <v>4925.6903644013037</v>
      </c>
      <c r="C19" s="229">
        <v>5309.5439175381971</v>
      </c>
      <c r="D19" s="229">
        <v>4731.7484736069355</v>
      </c>
      <c r="E19" s="229">
        <v>4123.1487576706068</v>
      </c>
      <c r="F19" s="229">
        <v>3642.8481502961286</v>
      </c>
      <c r="G19" s="229">
        <v>3633.2919276231928</v>
      </c>
      <c r="H19" s="229">
        <v>3668.3341538144064</v>
      </c>
      <c r="I19" s="229">
        <v>3612.851210089651</v>
      </c>
      <c r="J19" s="229">
        <v>3414.9911130715632</v>
      </c>
      <c r="K19" s="229">
        <v>3108.711237941211</v>
      </c>
      <c r="L19" s="229">
        <v>3227.979522042971</v>
      </c>
      <c r="M19" s="229">
        <v>3161.9675543439994</v>
      </c>
      <c r="N19" s="229">
        <v>2915.8999414040395</v>
      </c>
      <c r="O19" s="229">
        <v>2749.7137913846759</v>
      </c>
      <c r="P19" s="229">
        <v>2909.7071406431173</v>
      </c>
      <c r="Q19" s="229">
        <v>2735.35522342683</v>
      </c>
      <c r="R19" s="229">
        <v>2777.2911563168809</v>
      </c>
      <c r="S19" s="229">
        <v>2834.9839362806151</v>
      </c>
      <c r="T19" s="229">
        <v>2985.5746490735255</v>
      </c>
      <c r="U19" s="229">
        <v>3013.581019474881</v>
      </c>
      <c r="V19" s="229">
        <v>2737.5651207385395</v>
      </c>
      <c r="W19" s="229">
        <v>2943.6416391572379</v>
      </c>
      <c r="X19" s="229">
        <v>3290.1484344910814</v>
      </c>
      <c r="Y19" s="229">
        <v>3543.2825397336778</v>
      </c>
      <c r="DA19" s="73"/>
    </row>
    <row r="20" spans="1:105" ht="12" customHeight="1" x14ac:dyDescent="0.25">
      <c r="A20" s="46" t="s">
        <v>82</v>
      </c>
      <c r="B20" s="229">
        <v>10332.393808295737</v>
      </c>
      <c r="C20" s="229">
        <v>11302.361530135164</v>
      </c>
      <c r="D20" s="229">
        <v>10350.310235366731</v>
      </c>
      <c r="E20" s="229">
        <v>10412.522421935262</v>
      </c>
      <c r="F20" s="229">
        <v>10091.040011679361</v>
      </c>
      <c r="G20" s="229">
        <v>10183.486841139073</v>
      </c>
      <c r="H20" s="229">
        <v>8601.9154605165259</v>
      </c>
      <c r="I20" s="229">
        <v>9030.6037336241279</v>
      </c>
      <c r="J20" s="229">
        <v>8517.8264918953646</v>
      </c>
      <c r="K20" s="229">
        <v>7139.0142097794787</v>
      </c>
      <c r="L20" s="229">
        <v>7466.2433869428714</v>
      </c>
      <c r="M20" s="229">
        <v>7036.9848448157618</v>
      </c>
      <c r="N20" s="229">
        <v>6493.4832192856884</v>
      </c>
      <c r="O20" s="229">
        <v>5733.8831880727485</v>
      </c>
      <c r="P20" s="229">
        <v>5334.6057066703015</v>
      </c>
      <c r="Q20" s="229">
        <v>5335.6646756701693</v>
      </c>
      <c r="R20" s="229">
        <v>5244.8644123732538</v>
      </c>
      <c r="S20" s="229">
        <v>5149.9900380945965</v>
      </c>
      <c r="T20" s="229">
        <v>7010.1400734624413</v>
      </c>
      <c r="U20" s="229">
        <v>7236.17296124936</v>
      </c>
      <c r="V20" s="229">
        <v>7152.2048270938139</v>
      </c>
      <c r="W20" s="229">
        <v>7199.7243155405322</v>
      </c>
      <c r="X20" s="229">
        <v>7583.571759974765</v>
      </c>
      <c r="Y20" s="229">
        <v>7243.7162566313355</v>
      </c>
      <c r="DA20" s="73"/>
    </row>
    <row r="21" spans="1:105" ht="12" customHeight="1" x14ac:dyDescent="0.25">
      <c r="A21" s="46" t="s">
        <v>32</v>
      </c>
      <c r="B21" s="229">
        <v>26459.233646974993</v>
      </c>
      <c r="C21" s="229">
        <v>26568.916418355297</v>
      </c>
      <c r="D21" s="229">
        <v>25380.117714820048</v>
      </c>
      <c r="E21" s="229">
        <v>25991.051687615112</v>
      </c>
      <c r="F21" s="229">
        <v>22282.878632581753</v>
      </c>
      <c r="G21" s="229">
        <v>19424.413466247915</v>
      </c>
      <c r="H21" s="229">
        <v>19839.413041748961</v>
      </c>
      <c r="I21" s="229">
        <v>18056.335889267357</v>
      </c>
      <c r="J21" s="229">
        <v>16713.75733255253</v>
      </c>
      <c r="K21" s="229">
        <v>12878.935814730166</v>
      </c>
      <c r="L21" s="229">
        <v>10989.478180085714</v>
      </c>
      <c r="M21" s="229">
        <v>9965.4370511962952</v>
      </c>
      <c r="N21" s="229">
        <v>8462.2499869672374</v>
      </c>
      <c r="O21" s="229">
        <v>7689.4395843767579</v>
      </c>
      <c r="P21" s="229">
        <v>6681.9464941723782</v>
      </c>
      <c r="Q21" s="229">
        <v>6914.5215198762271</v>
      </c>
      <c r="R21" s="229">
        <v>5830.2219850220526</v>
      </c>
      <c r="S21" s="229">
        <v>5110.4957176046501</v>
      </c>
      <c r="T21" s="229">
        <v>4772.1587483041676</v>
      </c>
      <c r="U21" s="229">
        <v>4043.3979725817885</v>
      </c>
      <c r="V21" s="229">
        <v>3664.3204326824125</v>
      </c>
      <c r="W21" s="229">
        <v>3923.0273482644607</v>
      </c>
      <c r="X21" s="229">
        <v>3860.0195724118644</v>
      </c>
      <c r="Y21" s="229">
        <v>3382.5621219939753</v>
      </c>
      <c r="DA21" s="73"/>
    </row>
    <row r="22" spans="1:105" ht="12" customHeight="1" x14ac:dyDescent="0.25">
      <c r="A22" s="46" t="s">
        <v>33</v>
      </c>
      <c r="B22" s="229">
        <v>9707.5450979993566</v>
      </c>
      <c r="C22" s="229">
        <v>6162.6003081328236</v>
      </c>
      <c r="D22" s="229">
        <v>6386.5720664301862</v>
      </c>
      <c r="E22" s="229">
        <v>7143.1793664043844</v>
      </c>
      <c r="F22" s="229">
        <v>6611.2936835011778</v>
      </c>
      <c r="G22" s="229">
        <v>6108.1622292192806</v>
      </c>
      <c r="H22" s="229">
        <v>6192.5202084106995</v>
      </c>
      <c r="I22" s="229">
        <v>6031.3747172809699</v>
      </c>
      <c r="J22" s="229">
        <v>5458.3875437506686</v>
      </c>
      <c r="K22" s="229">
        <v>8211.3690967518905</v>
      </c>
      <c r="L22" s="229">
        <v>8650.6953762663325</v>
      </c>
      <c r="M22" s="229">
        <v>6962.4814088754019</v>
      </c>
      <c r="N22" s="229">
        <v>8232.0942598836828</v>
      </c>
      <c r="O22" s="229">
        <v>7076.7310879122833</v>
      </c>
      <c r="P22" s="229">
        <v>7481.6267121125593</v>
      </c>
      <c r="Q22" s="229">
        <v>6659.662241997913</v>
      </c>
      <c r="R22" s="229">
        <v>6501.3932529502681</v>
      </c>
      <c r="S22" s="229">
        <v>5983.0668426811008</v>
      </c>
      <c r="T22" s="229">
        <v>6749.7295922930898</v>
      </c>
      <c r="U22" s="229">
        <v>6209.9766105120088</v>
      </c>
      <c r="V22" s="229">
        <v>6097.3381746373761</v>
      </c>
      <c r="W22" s="229">
        <v>9228.6565278493199</v>
      </c>
      <c r="X22" s="229">
        <v>9434.6824142951045</v>
      </c>
      <c r="Y22" s="229">
        <v>9386.8147083863478</v>
      </c>
      <c r="DA22" s="73"/>
    </row>
    <row r="23" spans="1:105" ht="12" customHeight="1" x14ac:dyDescent="0.25">
      <c r="A23" s="46" t="s">
        <v>73</v>
      </c>
      <c r="B23" s="229">
        <v>84237.961837376351</v>
      </c>
      <c r="C23" s="229">
        <v>84640.82486289987</v>
      </c>
      <c r="D23" s="229">
        <v>87027.076796625697</v>
      </c>
      <c r="E23" s="229">
        <v>86628.348387372826</v>
      </c>
      <c r="F23" s="229">
        <v>80779.75316707592</v>
      </c>
      <c r="G23" s="229">
        <v>82837.503236869379</v>
      </c>
      <c r="H23" s="229">
        <v>75573.474943992333</v>
      </c>
      <c r="I23" s="229">
        <v>76995.07517873538</v>
      </c>
      <c r="J23" s="229">
        <v>75623.873158298098</v>
      </c>
      <c r="K23" s="229">
        <v>65854.984240908801</v>
      </c>
      <c r="L23" s="229">
        <v>73283.868494408642</v>
      </c>
      <c r="M23" s="229">
        <v>73326.931765944202</v>
      </c>
      <c r="N23" s="229">
        <v>73058.951874097344</v>
      </c>
      <c r="O23" s="229">
        <v>74190.89769657352</v>
      </c>
      <c r="P23" s="229">
        <v>72588.065127288864</v>
      </c>
      <c r="Q23" s="229">
        <v>70854.292542460869</v>
      </c>
      <c r="R23" s="229">
        <v>72534.125942738101</v>
      </c>
      <c r="S23" s="229">
        <v>74443.778580074693</v>
      </c>
      <c r="T23" s="229">
        <v>72798.742195829807</v>
      </c>
      <c r="U23" s="229">
        <v>72527.619002810126</v>
      </c>
      <c r="V23" s="229">
        <v>71078.643494715405</v>
      </c>
      <c r="W23" s="229">
        <v>78568.954946042053</v>
      </c>
      <c r="X23" s="229">
        <v>68053.988584041188</v>
      </c>
      <c r="Y23" s="229">
        <v>63946.231464322373</v>
      </c>
      <c r="DA23" s="73"/>
    </row>
    <row r="24" spans="1:105" ht="12" customHeight="1" x14ac:dyDescent="0.25">
      <c r="A24" s="46" t="s">
        <v>36</v>
      </c>
      <c r="B24" s="229">
        <v>5679.4375526644244</v>
      </c>
      <c r="C24" s="229">
        <v>5505.3569104221006</v>
      </c>
      <c r="D24" s="229">
        <v>5425.8313132133744</v>
      </c>
      <c r="E24" s="229">
        <v>4742.3427755448465</v>
      </c>
      <c r="F24" s="229">
        <v>4780.1937022971433</v>
      </c>
      <c r="G24" s="229">
        <v>4400.2046094895677</v>
      </c>
      <c r="H24" s="229">
        <v>4647.6716523964988</v>
      </c>
      <c r="I24" s="229">
        <v>4369.9472497076249</v>
      </c>
      <c r="J24" s="229">
        <v>3961.0653977984448</v>
      </c>
      <c r="K24" s="229">
        <v>2744.6274148588072</v>
      </c>
      <c r="L24" s="229">
        <v>3477.8416893770882</v>
      </c>
      <c r="M24" s="229">
        <v>3672.543929881298</v>
      </c>
      <c r="N24" s="229">
        <v>3399.2561054591788</v>
      </c>
      <c r="O24" s="229">
        <v>3445.0985252855271</v>
      </c>
      <c r="P24" s="229">
        <v>3468.8246380992223</v>
      </c>
      <c r="Q24" s="229">
        <v>3471.4899888653126</v>
      </c>
      <c r="R24" s="229">
        <v>3330.5282320057004</v>
      </c>
      <c r="S24" s="229">
        <v>3362.808653783668</v>
      </c>
      <c r="T24" s="229">
        <v>3617.7803324071547</v>
      </c>
      <c r="U24" s="229">
        <v>3173.7158017003408</v>
      </c>
      <c r="V24" s="229">
        <v>2886.6389422245825</v>
      </c>
      <c r="W24" s="229">
        <v>3004.5037859956274</v>
      </c>
      <c r="X24" s="229">
        <v>2908.7570935194353</v>
      </c>
      <c r="Y24" s="229">
        <v>2767.3629607426524</v>
      </c>
      <c r="DA24" s="73"/>
    </row>
    <row r="25" spans="1:105" ht="12" customHeight="1" x14ac:dyDescent="0.25">
      <c r="A25" s="46" t="s">
        <v>38</v>
      </c>
      <c r="B25" s="229">
        <v>1647.8194293683234</v>
      </c>
      <c r="C25" s="229">
        <v>1858.8575009794783</v>
      </c>
      <c r="D25" s="229">
        <v>2186.6860878031289</v>
      </c>
      <c r="E25" s="229">
        <v>2867.724043008539</v>
      </c>
      <c r="F25" s="229">
        <v>3062.8852865748127</v>
      </c>
      <c r="G25" s="229">
        <v>2504.6452027885312</v>
      </c>
      <c r="H25" s="229">
        <v>2775.1009023234224</v>
      </c>
      <c r="I25" s="229">
        <v>2485.0229759557596</v>
      </c>
      <c r="J25" s="229">
        <v>2664.9207557423824</v>
      </c>
      <c r="K25" s="229">
        <v>2820.5206321639712</v>
      </c>
      <c r="L25" s="229">
        <v>3271.1403414741935</v>
      </c>
      <c r="M25" s="229">
        <v>3308.3781353966224</v>
      </c>
      <c r="N25" s="229">
        <v>3498.9632552917478</v>
      </c>
      <c r="O25" s="229">
        <v>3585.2107367756857</v>
      </c>
      <c r="P25" s="229">
        <v>3723.8787111767147</v>
      </c>
      <c r="Q25" s="229">
        <v>4135.9584750615713</v>
      </c>
      <c r="R25" s="229">
        <v>4944.9797443988946</v>
      </c>
      <c r="S25" s="229">
        <v>4566.1441099522926</v>
      </c>
      <c r="T25" s="229">
        <v>4395.8830663827512</v>
      </c>
      <c r="U25" s="229">
        <v>4451.2057976585775</v>
      </c>
      <c r="V25" s="229">
        <v>5087.7558532687499</v>
      </c>
      <c r="W25" s="229">
        <v>4920.943478350734</v>
      </c>
      <c r="X25" s="229">
        <v>4957.6862721926582</v>
      </c>
      <c r="Y25" s="229">
        <v>5206.2395447093268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315927.56839745899</v>
      </c>
      <c r="C27" s="228">
        <f t="shared" si="3"/>
        <v>307428.10782785737</v>
      </c>
      <c r="D27" s="228">
        <f t="shared" si="3"/>
        <v>300878.63126732106</v>
      </c>
      <c r="E27" s="228">
        <f t="shared" si="3"/>
        <v>307411.95424326172</v>
      </c>
      <c r="F27" s="228">
        <f t="shared" si="3"/>
        <v>304481.25628147961</v>
      </c>
      <c r="G27" s="228">
        <f t="shared" si="3"/>
        <v>301192.58883011003</v>
      </c>
      <c r="H27" s="228">
        <f t="shared" si="3"/>
        <v>294336.75375806913</v>
      </c>
      <c r="I27" s="228">
        <f t="shared" si="3"/>
        <v>295607.77284487413</v>
      </c>
      <c r="J27" s="228">
        <f t="shared" si="3"/>
        <v>284137.01397949381</v>
      </c>
      <c r="K27" s="228">
        <f t="shared" si="3"/>
        <v>229592.05588375631</v>
      </c>
      <c r="L27" s="228">
        <f t="shared" si="3"/>
        <v>243608.66193139981</v>
      </c>
      <c r="M27" s="228">
        <f t="shared" si="3"/>
        <v>248428.88420074744</v>
      </c>
      <c r="N27" s="228">
        <f t="shared" si="3"/>
        <v>236324.69281032032</v>
      </c>
      <c r="O27" s="228">
        <f t="shared" si="3"/>
        <v>230540.20780450941</v>
      </c>
      <c r="P27" s="228">
        <f t="shared" si="3"/>
        <v>225111.20358542301</v>
      </c>
      <c r="Q27" s="228">
        <f t="shared" si="3"/>
        <v>227836.17053914565</v>
      </c>
      <c r="R27" s="228">
        <f t="shared" si="3"/>
        <v>229898.97916404851</v>
      </c>
      <c r="S27" s="228">
        <f t="shared" si="3"/>
        <v>230510.65403707081</v>
      </c>
      <c r="T27" s="228">
        <f t="shared" si="3"/>
        <v>237290.72971326581</v>
      </c>
      <c r="U27" s="228">
        <f t="shared" si="3"/>
        <v>230834.03444496624</v>
      </c>
      <c r="V27" s="228">
        <f t="shared" si="3"/>
        <v>220973.65967678369</v>
      </c>
      <c r="W27" s="228">
        <f t="shared" si="3"/>
        <v>232904.3202659149</v>
      </c>
      <c r="X27" s="228">
        <f t="shared" si="3"/>
        <v>217861.51444929536</v>
      </c>
      <c r="Y27" s="228">
        <f t="shared" si="3"/>
        <v>203870.41318636594</v>
      </c>
      <c r="DA27" s="92"/>
    </row>
    <row r="28" spans="1:105" ht="12" customHeight="1" x14ac:dyDescent="0.25">
      <c r="A28" s="18" t="s">
        <v>28</v>
      </c>
      <c r="B28" s="230">
        <v>49645.14644217919</v>
      </c>
      <c r="C28" s="230">
        <v>44820.991727892375</v>
      </c>
      <c r="D28" s="230">
        <v>39427.291059289426</v>
      </c>
      <c r="E28" s="230">
        <v>40675.343727560983</v>
      </c>
      <c r="F28" s="230">
        <v>40806.462449045925</v>
      </c>
      <c r="G28" s="230">
        <v>38033.267889184557</v>
      </c>
      <c r="H28" s="230">
        <v>36763.611575590156</v>
      </c>
      <c r="I28" s="230">
        <v>43115.794835623594</v>
      </c>
      <c r="J28" s="230">
        <v>39768.920666348808</v>
      </c>
      <c r="K28" s="230">
        <v>29841.158547159153</v>
      </c>
      <c r="L28" s="230">
        <v>29936.089451691631</v>
      </c>
      <c r="M28" s="230">
        <v>34820.888392353692</v>
      </c>
      <c r="N28" s="230">
        <v>32398.933534699474</v>
      </c>
      <c r="O28" s="230">
        <v>30166.164983107643</v>
      </c>
      <c r="P28" s="230">
        <v>29783.024077169674</v>
      </c>
      <c r="Q28" s="230">
        <v>29558.552821572404</v>
      </c>
      <c r="R28" s="230">
        <v>29903.221376342455</v>
      </c>
      <c r="S28" s="230">
        <v>30606.225424076962</v>
      </c>
      <c r="T28" s="230">
        <v>29636.694179417544</v>
      </c>
      <c r="U28" s="230">
        <v>28489.800529460139</v>
      </c>
      <c r="V28" s="230">
        <v>27255.899408892394</v>
      </c>
      <c r="W28" s="230">
        <v>27454.190951274264</v>
      </c>
      <c r="X28" s="230">
        <v>25962.418715817697</v>
      </c>
      <c r="Y28" s="230">
        <v>21356.81709050166</v>
      </c>
      <c r="DA28" s="71"/>
    </row>
    <row r="29" spans="1:105" ht="12" customHeight="1" x14ac:dyDescent="0.25">
      <c r="A29" s="18" t="s">
        <v>42</v>
      </c>
      <c r="B29" s="230">
        <v>17444.163579671382</v>
      </c>
      <c r="C29" s="230">
        <v>14453.906962101581</v>
      </c>
      <c r="D29" s="230">
        <v>16036.31812785621</v>
      </c>
      <c r="E29" s="230">
        <v>18414.158147368369</v>
      </c>
      <c r="F29" s="230">
        <v>13223.230427031391</v>
      </c>
      <c r="G29" s="230">
        <v>13137.854678200139</v>
      </c>
      <c r="H29" s="230">
        <v>15648.88831322081</v>
      </c>
      <c r="I29" s="230">
        <v>12755.44149269895</v>
      </c>
      <c r="J29" s="230">
        <v>10380.489428878949</v>
      </c>
      <c r="K29" s="230">
        <v>7650.2110165038966</v>
      </c>
      <c r="L29" s="230">
        <v>8444.2029607240984</v>
      </c>
      <c r="M29" s="230">
        <v>9975.0697198779599</v>
      </c>
      <c r="N29" s="230">
        <v>8003.6670002343444</v>
      </c>
      <c r="O29" s="230">
        <v>7298.404676636128</v>
      </c>
      <c r="P29" s="230">
        <v>6759.6844783711313</v>
      </c>
      <c r="Q29" s="230">
        <v>7471.6927310458914</v>
      </c>
      <c r="R29" s="230">
        <v>7410.8152735051917</v>
      </c>
      <c r="S29" s="230">
        <v>7500.3106364382356</v>
      </c>
      <c r="T29" s="230">
        <v>6971.095680208774</v>
      </c>
      <c r="U29" s="230">
        <v>6126.7611871321187</v>
      </c>
      <c r="V29" s="230">
        <v>5107.4738074358575</v>
      </c>
      <c r="W29" s="230">
        <v>5225.9030640499659</v>
      </c>
      <c r="X29" s="230">
        <v>5043.2725793400832</v>
      </c>
      <c r="Y29" s="230">
        <v>4674.3910673776054</v>
      </c>
      <c r="DA29" s="71"/>
    </row>
    <row r="30" spans="1:105" ht="12" customHeight="1" x14ac:dyDescent="0.25">
      <c r="A30" s="18" t="s">
        <v>31</v>
      </c>
      <c r="B30" s="230">
        <v>6985.7904274329567</v>
      </c>
      <c r="C30" s="230">
        <v>6762.5826090164719</v>
      </c>
      <c r="D30" s="230">
        <v>6142.0545345490918</v>
      </c>
      <c r="E30" s="230">
        <v>5486.0597551649544</v>
      </c>
      <c r="F30" s="230">
        <v>4771.6918485421611</v>
      </c>
      <c r="G30" s="230">
        <v>4671.3846359785402</v>
      </c>
      <c r="H30" s="230">
        <v>5131.3231411473589</v>
      </c>
      <c r="I30" s="230">
        <v>4758.6646847507318</v>
      </c>
      <c r="J30" s="230">
        <v>4508.6052419285406</v>
      </c>
      <c r="K30" s="230">
        <v>4145.9059590160314</v>
      </c>
      <c r="L30" s="230">
        <v>4393.6178351554954</v>
      </c>
      <c r="M30" s="230">
        <v>4302.4146384542501</v>
      </c>
      <c r="N30" s="230">
        <v>4111.4134632720625</v>
      </c>
      <c r="O30" s="230">
        <v>3769.6589496121001</v>
      </c>
      <c r="P30" s="230">
        <v>3842.242003396887</v>
      </c>
      <c r="Q30" s="230">
        <v>3845.0170195312121</v>
      </c>
      <c r="R30" s="230">
        <v>3890.5524520415702</v>
      </c>
      <c r="S30" s="230">
        <v>3737.7977552791149</v>
      </c>
      <c r="T30" s="230">
        <v>3923.4933435304752</v>
      </c>
      <c r="U30" s="230">
        <v>3631.2212957703518</v>
      </c>
      <c r="V30" s="230">
        <v>3456.0249704672988</v>
      </c>
      <c r="W30" s="230">
        <v>3723.7562812891524</v>
      </c>
      <c r="X30" s="230">
        <v>4148.3784071160771</v>
      </c>
      <c r="Y30" s="230">
        <v>4426.3089449133049</v>
      </c>
      <c r="DA30" s="71"/>
    </row>
    <row r="31" spans="1:105" ht="12" customHeight="1" x14ac:dyDescent="0.25">
      <c r="A31" s="18" t="s">
        <v>82</v>
      </c>
      <c r="B31" s="230">
        <v>22547.477131410895</v>
      </c>
      <c r="C31" s="230">
        <v>23565.11208731043</v>
      </c>
      <c r="D31" s="230">
        <v>23654.012878117479</v>
      </c>
      <c r="E31" s="230">
        <v>22782.928405430961</v>
      </c>
      <c r="F31" s="230">
        <v>22284.238021110355</v>
      </c>
      <c r="G31" s="230">
        <v>22786.459874053246</v>
      </c>
      <c r="H31" s="230">
        <v>20782.922199502296</v>
      </c>
      <c r="I31" s="230">
        <v>21135.475761130394</v>
      </c>
      <c r="J31" s="230">
        <v>20422.304046626363</v>
      </c>
      <c r="K31" s="230">
        <v>18344.518414637427</v>
      </c>
      <c r="L31" s="230">
        <v>18071.294530999548</v>
      </c>
      <c r="M31" s="230">
        <v>18496.863786746602</v>
      </c>
      <c r="N31" s="230">
        <v>17428.799300481915</v>
      </c>
      <c r="O31" s="230">
        <v>16767.539117041022</v>
      </c>
      <c r="P31" s="230">
        <v>16095.30410116215</v>
      </c>
      <c r="Q31" s="230">
        <v>16453.27432850247</v>
      </c>
      <c r="R31" s="230">
        <v>16344.601798943186</v>
      </c>
      <c r="S31" s="230">
        <v>16569.280572301774</v>
      </c>
      <c r="T31" s="230">
        <v>18886.651828349772</v>
      </c>
      <c r="U31" s="230">
        <v>19380.086539232954</v>
      </c>
      <c r="V31" s="230">
        <v>19052.665388187779</v>
      </c>
      <c r="W31" s="230">
        <v>19996.83029413495</v>
      </c>
      <c r="X31" s="230">
        <v>20144.943397328105</v>
      </c>
      <c r="Y31" s="230">
        <v>20301.008366875169</v>
      </c>
      <c r="DA31" s="71"/>
    </row>
    <row r="32" spans="1:105" ht="12" customHeight="1" x14ac:dyDescent="0.25">
      <c r="A32" s="18" t="s">
        <v>32</v>
      </c>
      <c r="B32" s="230">
        <v>27348.536068680893</v>
      </c>
      <c r="C32" s="230">
        <v>25196.543027054977</v>
      </c>
      <c r="D32" s="230">
        <v>24247.598096276193</v>
      </c>
      <c r="E32" s="230">
        <v>23123.237043965401</v>
      </c>
      <c r="F32" s="230">
        <v>20463.090948523735</v>
      </c>
      <c r="G32" s="230">
        <v>18305.19406478561</v>
      </c>
      <c r="H32" s="230">
        <v>19773.332774072336</v>
      </c>
      <c r="I32" s="230">
        <v>17986.150745526837</v>
      </c>
      <c r="J32" s="230">
        <v>16580.219884002126</v>
      </c>
      <c r="K32" s="230">
        <v>13507.816608865605</v>
      </c>
      <c r="L32" s="230">
        <v>10706.741549270899</v>
      </c>
      <c r="M32" s="230">
        <v>9980.8956141651033</v>
      </c>
      <c r="N32" s="230">
        <v>7899.0973733568399</v>
      </c>
      <c r="O32" s="230">
        <v>7204.4543955462177</v>
      </c>
      <c r="P32" s="230">
        <v>6346.7029044697501</v>
      </c>
      <c r="Q32" s="230">
        <v>6725.0836951614147</v>
      </c>
      <c r="R32" s="230">
        <v>6165.9703614581376</v>
      </c>
      <c r="S32" s="230">
        <v>5094.6062321577983</v>
      </c>
      <c r="T32" s="230">
        <v>4981.3973290559525</v>
      </c>
      <c r="U32" s="230">
        <v>4275.3632828605787</v>
      </c>
      <c r="V32" s="230">
        <v>4265.1264079627517</v>
      </c>
      <c r="W32" s="230">
        <v>3631.2187508611255</v>
      </c>
      <c r="X32" s="230">
        <v>3547.7282030331612</v>
      </c>
      <c r="Y32" s="230">
        <v>3258.6693046488867</v>
      </c>
      <c r="DA32" s="71"/>
    </row>
    <row r="33" spans="1:105" ht="12" customHeight="1" x14ac:dyDescent="0.25">
      <c r="A33" s="18" t="s">
        <v>33</v>
      </c>
      <c r="B33" s="230">
        <v>24355.653989021244</v>
      </c>
      <c r="C33" s="230">
        <v>27423.210594850134</v>
      </c>
      <c r="D33" s="230">
        <v>28970.026748879234</v>
      </c>
      <c r="E33" s="230">
        <v>31601.090976215688</v>
      </c>
      <c r="F33" s="230">
        <v>35586.195555086539</v>
      </c>
      <c r="G33" s="230">
        <v>36823.612256488399</v>
      </c>
      <c r="H33" s="230">
        <v>35219.797897897239</v>
      </c>
      <c r="I33" s="230">
        <v>33995.468818026209</v>
      </c>
      <c r="J33" s="230">
        <v>33046.367991272113</v>
      </c>
      <c r="K33" s="230">
        <v>27100.147207285001</v>
      </c>
      <c r="L33" s="230">
        <v>26434.505487764662</v>
      </c>
      <c r="M33" s="230">
        <v>25508.599620920653</v>
      </c>
      <c r="N33" s="230">
        <v>22832.612665656903</v>
      </c>
      <c r="O33" s="230">
        <v>20547.221922230889</v>
      </c>
      <c r="P33" s="230">
        <v>19354.216278753043</v>
      </c>
      <c r="Q33" s="230">
        <v>21371.460760664773</v>
      </c>
      <c r="R33" s="230">
        <v>20294.609889720425</v>
      </c>
      <c r="S33" s="230">
        <v>18063.442145673529</v>
      </c>
      <c r="T33" s="230">
        <v>17947.842395224816</v>
      </c>
      <c r="U33" s="230">
        <v>17757.747796969576</v>
      </c>
      <c r="V33" s="230">
        <v>16536.612479721334</v>
      </c>
      <c r="W33" s="230">
        <v>15925.830585912532</v>
      </c>
      <c r="X33" s="230">
        <v>16528.230788822704</v>
      </c>
      <c r="Y33" s="230">
        <v>15253.370569414921</v>
      </c>
      <c r="DA33" s="71"/>
    </row>
    <row r="34" spans="1:105" ht="12" customHeight="1" x14ac:dyDescent="0.25">
      <c r="A34" s="18" t="s">
        <v>73</v>
      </c>
      <c r="B34" s="230">
        <v>113750.50840986654</v>
      </c>
      <c r="C34" s="230">
        <v>116219.90242576732</v>
      </c>
      <c r="D34" s="230">
        <v>115076.40066726867</v>
      </c>
      <c r="E34" s="230">
        <v>117874.50985129224</v>
      </c>
      <c r="F34" s="230">
        <v>117934.68570714317</v>
      </c>
      <c r="G34" s="230">
        <v>121048.08955765869</v>
      </c>
      <c r="H34" s="230">
        <v>114002.83477312911</v>
      </c>
      <c r="I34" s="230">
        <v>116467.13530138803</v>
      </c>
      <c r="J34" s="230">
        <v>112886.22628401872</v>
      </c>
      <c r="K34" s="230">
        <v>92365.665038285617</v>
      </c>
      <c r="L34" s="230">
        <v>101796.48135093377</v>
      </c>
      <c r="M34" s="230">
        <v>100141.64522487487</v>
      </c>
      <c r="N34" s="230">
        <v>98967.963289697553</v>
      </c>
      <c r="O34" s="230">
        <v>100243.81769793165</v>
      </c>
      <c r="P34" s="230">
        <v>96813.921238058843</v>
      </c>
      <c r="Q34" s="230">
        <v>96131.594371010156</v>
      </c>
      <c r="R34" s="230">
        <v>99660.989412210678</v>
      </c>
      <c r="S34" s="230">
        <v>102140.58226949758</v>
      </c>
      <c r="T34" s="230">
        <v>102417.11242477996</v>
      </c>
      <c r="U34" s="230">
        <v>101447.41182214882</v>
      </c>
      <c r="V34" s="230">
        <v>98060.901618838892</v>
      </c>
      <c r="W34" s="230">
        <v>107261.80066054707</v>
      </c>
      <c r="X34" s="230">
        <v>93399.917466882529</v>
      </c>
      <c r="Y34" s="230">
        <v>87601.566694024936</v>
      </c>
      <c r="DA34" s="71"/>
    </row>
    <row r="35" spans="1:105" ht="12" customHeight="1" x14ac:dyDescent="0.25">
      <c r="A35" s="18" t="s">
        <v>36</v>
      </c>
      <c r="B35" s="230">
        <v>51013.600489376928</v>
      </c>
      <c r="C35" s="230">
        <v>46857.56261738485</v>
      </c>
      <c r="D35" s="230">
        <v>45327.450157947198</v>
      </c>
      <c r="E35" s="230">
        <v>44796.728030179802</v>
      </c>
      <c r="F35" s="230">
        <v>46248.359991908917</v>
      </c>
      <c r="G35" s="230">
        <v>42878.911640400591</v>
      </c>
      <c r="H35" s="230">
        <v>42773.490289972629</v>
      </c>
      <c r="I35" s="230">
        <v>40684.195526253876</v>
      </c>
      <c r="J35" s="230">
        <v>38523.82164249225</v>
      </c>
      <c r="K35" s="230">
        <v>27084.411199671278</v>
      </c>
      <c r="L35" s="230">
        <v>32624.921798117452</v>
      </c>
      <c r="M35" s="230">
        <v>31288.191289771938</v>
      </c>
      <c r="N35" s="230">
        <v>31338.883179796965</v>
      </c>
      <c r="O35" s="230">
        <v>29953.581538373393</v>
      </c>
      <c r="P35" s="230">
        <v>30532.069725558238</v>
      </c>
      <c r="Q35" s="230">
        <v>30619.16442903112</v>
      </c>
      <c r="R35" s="230">
        <v>28717.018547334908</v>
      </c>
      <c r="S35" s="230">
        <v>29123.383644913614</v>
      </c>
      <c r="T35" s="230">
        <v>32238.356643253916</v>
      </c>
      <c r="U35" s="230">
        <v>28898.435491559812</v>
      </c>
      <c r="V35" s="230">
        <v>26005.416391352657</v>
      </c>
      <c r="W35" s="230">
        <v>27976.915505497425</v>
      </c>
      <c r="X35" s="230">
        <v>27453.969200383253</v>
      </c>
      <c r="Y35" s="230">
        <v>26609.414711234123</v>
      </c>
      <c r="DA35" s="71"/>
    </row>
    <row r="36" spans="1:105" ht="12" customHeight="1" x14ac:dyDescent="0.25">
      <c r="A36" s="18" t="s">
        <v>38</v>
      </c>
      <c r="B36" s="230">
        <v>2836.6918598189445</v>
      </c>
      <c r="C36" s="230">
        <v>2128.2957764792523</v>
      </c>
      <c r="D36" s="230">
        <v>1997.4789971375553</v>
      </c>
      <c r="E36" s="230">
        <v>2657.8983060832766</v>
      </c>
      <c r="F36" s="230">
        <v>3163.3013330873846</v>
      </c>
      <c r="G36" s="230">
        <v>3507.8142333602241</v>
      </c>
      <c r="H36" s="230">
        <v>4240.5527935371265</v>
      </c>
      <c r="I36" s="230">
        <v>4709.4456794754669</v>
      </c>
      <c r="J36" s="230">
        <v>8020.0587939259804</v>
      </c>
      <c r="K36" s="230">
        <v>9552.2218923322998</v>
      </c>
      <c r="L36" s="230">
        <v>11200.80696674223</v>
      </c>
      <c r="M36" s="230">
        <v>13914.315913582404</v>
      </c>
      <c r="N36" s="230">
        <v>13343.323003124242</v>
      </c>
      <c r="O36" s="230">
        <v>14589.364524030359</v>
      </c>
      <c r="P36" s="230">
        <v>15584.038778483253</v>
      </c>
      <c r="Q36" s="230">
        <v>15660.330382626216</v>
      </c>
      <c r="R36" s="230">
        <v>17511.200052491931</v>
      </c>
      <c r="S36" s="230">
        <v>17675.025356732207</v>
      </c>
      <c r="T36" s="230">
        <v>20288.085889444621</v>
      </c>
      <c r="U36" s="230">
        <v>20827.2064998319</v>
      </c>
      <c r="V36" s="230">
        <v>21233.539203924745</v>
      </c>
      <c r="W36" s="230">
        <v>21707.874172348427</v>
      </c>
      <c r="X36" s="230">
        <v>21632.655690571744</v>
      </c>
      <c r="Y36" s="230">
        <v>20388.866437375324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266677.99627013528</v>
      </c>
      <c r="C38" s="236">
        <f t="shared" si="4"/>
        <v>257427.71802014837</v>
      </c>
      <c r="D38" s="236">
        <f t="shared" si="4"/>
        <v>255852.75907061764</v>
      </c>
      <c r="E38" s="236">
        <f t="shared" si="4"/>
        <v>263915.41448456369</v>
      </c>
      <c r="F38" s="236">
        <f t="shared" si="4"/>
        <v>274011.9193521855</v>
      </c>
      <c r="G38" s="236">
        <f t="shared" si="4"/>
        <v>272448.11368384492</v>
      </c>
      <c r="H38" s="236">
        <f t="shared" si="4"/>
        <v>276691.92518814368</v>
      </c>
      <c r="I38" s="236">
        <f t="shared" si="4"/>
        <v>284206.12678550294</v>
      </c>
      <c r="J38" s="236">
        <f t="shared" si="4"/>
        <v>267136.70147468441</v>
      </c>
      <c r="K38" s="236">
        <f t="shared" si="4"/>
        <v>212094.14126944021</v>
      </c>
      <c r="L38" s="236">
        <f t="shared" si="4"/>
        <v>231263.82664015866</v>
      </c>
      <c r="M38" s="236">
        <f t="shared" si="4"/>
        <v>233951.06459044828</v>
      </c>
      <c r="N38" s="236">
        <f t="shared" si="4"/>
        <v>220467.13955105518</v>
      </c>
      <c r="O38" s="236">
        <f t="shared" si="4"/>
        <v>216208.03614066463</v>
      </c>
      <c r="P38" s="236">
        <f t="shared" si="4"/>
        <v>223020.66577117049</v>
      </c>
      <c r="Q38" s="236">
        <f t="shared" si="4"/>
        <v>219897.55037285591</v>
      </c>
      <c r="R38" s="236">
        <f t="shared" si="4"/>
        <v>221404.19229472245</v>
      </c>
      <c r="S38" s="236">
        <f t="shared" si="4"/>
        <v>230217.20729942419</v>
      </c>
      <c r="T38" s="236">
        <f t="shared" si="4"/>
        <v>228699.56836861177</v>
      </c>
      <c r="U38" s="236">
        <f t="shared" si="4"/>
        <v>220987.44134404161</v>
      </c>
      <c r="V38" s="236">
        <f t="shared" si="4"/>
        <v>208195.29199032125</v>
      </c>
      <c r="W38" s="236">
        <f t="shared" si="4"/>
        <v>219834.18286913121</v>
      </c>
      <c r="X38" s="236">
        <f t="shared" si="4"/>
        <v>199126.09986185905</v>
      </c>
      <c r="Y38" s="236">
        <f t="shared" si="4"/>
        <v>180783.94983059517</v>
      </c>
      <c r="DA38" s="93"/>
    </row>
    <row r="39" spans="1:105" ht="12" customHeight="1" x14ac:dyDescent="0.25">
      <c r="A39" s="43" t="s">
        <v>106</v>
      </c>
      <c r="B39" s="237">
        <f>ISI!B$53</f>
        <v>63757.079730135272</v>
      </c>
      <c r="C39" s="237">
        <f>ISI!C$53</f>
        <v>59227.589040148378</v>
      </c>
      <c r="D39" s="237">
        <f>ISI!D$53</f>
        <v>60004.79644061764</v>
      </c>
      <c r="E39" s="237">
        <f>ISI!E$53</f>
        <v>63397.111384563701</v>
      </c>
      <c r="F39" s="237">
        <f>ISI!F$53</f>
        <v>65048.857362185488</v>
      </c>
      <c r="G39" s="237">
        <f>ISI!G$53</f>
        <v>62242.111653844906</v>
      </c>
      <c r="H39" s="237">
        <f>ISI!H$53</f>
        <v>64447.220838143643</v>
      </c>
      <c r="I39" s="237">
        <f>ISI!I$53</f>
        <v>63316.034145502963</v>
      </c>
      <c r="J39" s="237">
        <f>ISI!J$53</f>
        <v>57635.993684684407</v>
      </c>
      <c r="K39" s="237">
        <f>ISI!K$53</f>
        <v>39847.651589440196</v>
      </c>
      <c r="L39" s="237">
        <f>ISI!L$53</f>
        <v>50850.787410158664</v>
      </c>
      <c r="M39" s="237">
        <f>ISI!M$53</f>
        <v>51777.847870448299</v>
      </c>
      <c r="N39" s="237">
        <f>ISI!N$53</f>
        <v>47851.949541055168</v>
      </c>
      <c r="O39" s="237">
        <f>ISI!O$53</f>
        <v>48409.755200664629</v>
      </c>
      <c r="P39" s="237">
        <f>ISI!P$53</f>
        <v>51751.285721170505</v>
      </c>
      <c r="Q39" s="237">
        <f>ISI!Q$53</f>
        <v>51520.934931605705</v>
      </c>
      <c r="R39" s="237">
        <f>ISI!R$53</f>
        <v>52806.544141476355</v>
      </c>
      <c r="S39" s="237">
        <f>ISI!S$53</f>
        <v>55792.468817431822</v>
      </c>
      <c r="T39" s="237">
        <f>ISI!T$53</f>
        <v>53823.549751222177</v>
      </c>
      <c r="U39" s="237">
        <f>ISI!U$53</f>
        <v>50107.094501447187</v>
      </c>
      <c r="V39" s="237">
        <f>ISI!V$53</f>
        <v>43337.512859244132</v>
      </c>
      <c r="W39" s="237">
        <f>ISI!W$53</f>
        <v>50226.563449131216</v>
      </c>
      <c r="X39" s="237">
        <f>ISI!X$53</f>
        <v>44337.479201859052</v>
      </c>
      <c r="Y39" s="237">
        <f>ISI!Y$53</f>
        <v>39967.286950595175</v>
      </c>
      <c r="DA39" s="83"/>
    </row>
    <row r="40" spans="1:105" ht="12" customHeight="1" x14ac:dyDescent="0.25">
      <c r="A40" s="44" t="s">
        <v>107</v>
      </c>
      <c r="B40" s="238">
        <f>NFM!B$72</f>
        <v>6698.6114899999993</v>
      </c>
      <c r="C40" s="238">
        <f>NFM!C$72</f>
        <v>6696.3584099999998</v>
      </c>
      <c r="D40" s="238">
        <f>NFM!D$72</f>
        <v>6802.6765699999996</v>
      </c>
      <c r="E40" s="238">
        <f>NFM!E$72</f>
        <v>6777.8529799999997</v>
      </c>
      <c r="F40" s="238">
        <f>NFM!F$72</f>
        <v>6813.0056299999997</v>
      </c>
      <c r="G40" s="238">
        <f>NFM!G$72</f>
        <v>6723.5467799999997</v>
      </c>
      <c r="H40" s="238">
        <f>NFM!H$72</f>
        <v>6332.9406200000003</v>
      </c>
      <c r="I40" s="238">
        <f>NFM!I$72</f>
        <v>6595.98891</v>
      </c>
      <c r="J40" s="238">
        <f>NFM!J$72</f>
        <v>6559.4557999999997</v>
      </c>
      <c r="K40" s="238">
        <f>NFM!K$72</f>
        <v>4659.3885700000001</v>
      </c>
      <c r="L40" s="238">
        <f>NFM!L$72</f>
        <v>5096.78305</v>
      </c>
      <c r="M40" s="238">
        <f>NFM!M$72</f>
        <v>5472.0913200000005</v>
      </c>
      <c r="N40" s="238">
        <f>NFM!N$72</f>
        <v>5135.8364899999997</v>
      </c>
      <c r="O40" s="238">
        <f>NFM!O$72</f>
        <v>4990.47786</v>
      </c>
      <c r="P40" s="238">
        <f>NFM!P$72</f>
        <v>4959.9025299999994</v>
      </c>
      <c r="Q40" s="238">
        <f>NFM!Q$72</f>
        <v>5072.5743112502332</v>
      </c>
      <c r="R40" s="238">
        <f>NFM!R$72</f>
        <v>5104.4424132460881</v>
      </c>
      <c r="S40" s="238">
        <f>NFM!S$72</f>
        <v>5140.5446219924015</v>
      </c>
      <c r="T40" s="238">
        <f>NFM!T$72</f>
        <v>5108.3842973896199</v>
      </c>
      <c r="U40" s="238">
        <f>NFM!U$72</f>
        <v>4878.0438325944178</v>
      </c>
      <c r="V40" s="238">
        <f>NFM!V$72</f>
        <v>4686.0394610771009</v>
      </c>
      <c r="W40" s="238">
        <f>NFM!W$72</f>
        <v>4675.9198099999994</v>
      </c>
      <c r="X40" s="238">
        <f>NFM!X$72</f>
        <v>3385.3793299999998</v>
      </c>
      <c r="Y40" s="238">
        <f>NFM!Y$72</f>
        <v>2731.9714800000002</v>
      </c>
      <c r="DA40" s="94"/>
    </row>
    <row r="41" spans="1:105" ht="12" customHeight="1" x14ac:dyDescent="0.25">
      <c r="A41" s="44" t="s">
        <v>108</v>
      </c>
      <c r="B41" s="238">
        <f>CHI!B$78</f>
        <v>58006.241670000003</v>
      </c>
      <c r="C41" s="238">
        <f>CHI!C$78</f>
        <v>55816.603279999996</v>
      </c>
      <c r="D41" s="238">
        <f>CHI!D$78</f>
        <v>54263.140950000001</v>
      </c>
      <c r="E41" s="238">
        <f>CHI!E$78</f>
        <v>57452.18722</v>
      </c>
      <c r="F41" s="238">
        <f>CHI!F$78</f>
        <v>59568.18404</v>
      </c>
      <c r="G41" s="238">
        <f>CHI!G$78</f>
        <v>60562.5988</v>
      </c>
      <c r="H41" s="238">
        <f>CHI!H$78</f>
        <v>59124.620309999998</v>
      </c>
      <c r="I41" s="238">
        <f>CHI!I$78</f>
        <v>62232.861109999998</v>
      </c>
      <c r="J41" s="238">
        <f>CHI!J$78</f>
        <v>60114.215780000006</v>
      </c>
      <c r="K41" s="238">
        <f>CHI!K$78</f>
        <v>51654.417409999995</v>
      </c>
      <c r="L41" s="238">
        <f>CHI!L$78</f>
        <v>57759.065500000004</v>
      </c>
      <c r="M41" s="238">
        <f>CHI!M$78</f>
        <v>58959.36565</v>
      </c>
      <c r="N41" s="238">
        <f>CHI!N$78</f>
        <v>56406.279430000002</v>
      </c>
      <c r="O41" s="238">
        <f>CHI!O$78</f>
        <v>56029.49235</v>
      </c>
      <c r="P41" s="238">
        <f>CHI!P$78</f>
        <v>56067.368880000002</v>
      </c>
      <c r="Q41" s="238">
        <f>CHI!Q$78</f>
        <v>54307.702940000003</v>
      </c>
      <c r="R41" s="238">
        <f>CHI!R$78</f>
        <v>54576.311950000003</v>
      </c>
      <c r="S41" s="238">
        <f>CHI!S$78</f>
        <v>57258.741959999992</v>
      </c>
      <c r="T41" s="238">
        <f>CHI!T$78</f>
        <v>56317.472519999996</v>
      </c>
      <c r="U41" s="238">
        <f>CHI!U$78</f>
        <v>54156.509590000001</v>
      </c>
      <c r="V41" s="238">
        <f>CHI!V$78</f>
        <v>54520.581530000003</v>
      </c>
      <c r="W41" s="238">
        <f>CHI!W$78</f>
        <v>53461.501539999997</v>
      </c>
      <c r="X41" s="238">
        <f>CHI!X$78</f>
        <v>45129.181279999997</v>
      </c>
      <c r="Y41" s="238">
        <f>CHI!Y$78</f>
        <v>43208.347909999997</v>
      </c>
      <c r="DA41" s="94"/>
    </row>
    <row r="42" spans="1:105" ht="12" customHeight="1" x14ac:dyDescent="0.25">
      <c r="A42" s="44" t="s">
        <v>109</v>
      </c>
      <c r="B42" s="238">
        <f>NMM!B$58</f>
        <v>130517.49098999999</v>
      </c>
      <c r="C42" s="238">
        <f>NMM!C$58</f>
        <v>128202.82670000001</v>
      </c>
      <c r="D42" s="238">
        <f>NMM!D$58</f>
        <v>127672.56269999999</v>
      </c>
      <c r="E42" s="238">
        <f>NMM!E$58</f>
        <v>129325.20124000001</v>
      </c>
      <c r="F42" s="238">
        <f>NMM!F$58</f>
        <v>135008.98346000002</v>
      </c>
      <c r="G42" s="238">
        <f>NMM!G$58</f>
        <v>134938.99371000001</v>
      </c>
      <c r="H42" s="238">
        <f>NMM!H$58</f>
        <v>138913.78956999999</v>
      </c>
      <c r="I42" s="238">
        <f>NMM!I$58</f>
        <v>143994.15474999999</v>
      </c>
      <c r="J42" s="238">
        <f>NMM!J$58</f>
        <v>134898.42301</v>
      </c>
      <c r="K42" s="238">
        <f>NMM!K$58</f>
        <v>109219.24047</v>
      </c>
      <c r="L42" s="238">
        <f>NMM!L$58</f>
        <v>110185.66978</v>
      </c>
      <c r="M42" s="238">
        <f>NMM!M$58</f>
        <v>110574.73999</v>
      </c>
      <c r="N42" s="238">
        <f>NMM!N$58</f>
        <v>103982.98447000001</v>
      </c>
      <c r="O42" s="238">
        <f>NMM!O$58</f>
        <v>99741.400300000008</v>
      </c>
      <c r="P42" s="238">
        <f>NMM!P$58</f>
        <v>103199.73891</v>
      </c>
      <c r="Q42" s="238">
        <f>NMM!Q$58</f>
        <v>102162.80928</v>
      </c>
      <c r="R42" s="238">
        <f>NMM!R$58</f>
        <v>101885.34148</v>
      </c>
      <c r="S42" s="238">
        <f>NMM!S$58</f>
        <v>104923.50094</v>
      </c>
      <c r="T42" s="238">
        <f>NMM!T$58</f>
        <v>106590.42099999999</v>
      </c>
      <c r="U42" s="238">
        <f>NMM!U$58</f>
        <v>105203.86804</v>
      </c>
      <c r="V42" s="238">
        <f>NMM!V$58</f>
        <v>99262.130910000007</v>
      </c>
      <c r="W42" s="238">
        <f>NMM!W$58</f>
        <v>104220.21185000001</v>
      </c>
      <c r="X42" s="238">
        <f>NMM!X$58</f>
        <v>99137.194650000005</v>
      </c>
      <c r="Y42" s="238">
        <f>NMM!Y$58</f>
        <v>88413.476809999993</v>
      </c>
      <c r="DA42" s="94"/>
    </row>
    <row r="43" spans="1:105" ht="12" customHeight="1" x14ac:dyDescent="0.25">
      <c r="A43" s="45" t="s">
        <v>110</v>
      </c>
      <c r="B43" s="239">
        <v>7698.5723900000003</v>
      </c>
      <c r="C43" s="239">
        <v>7484.3405899999998</v>
      </c>
      <c r="D43" s="239">
        <v>7109.58241</v>
      </c>
      <c r="E43" s="239">
        <v>6963.0616600000003</v>
      </c>
      <c r="F43" s="239">
        <v>7572.88886</v>
      </c>
      <c r="G43" s="239">
        <v>7980.8627399999996</v>
      </c>
      <c r="H43" s="239">
        <v>7873.3538500000004</v>
      </c>
      <c r="I43" s="239">
        <v>8067.0878700000003</v>
      </c>
      <c r="J43" s="239">
        <v>7928.6131999999998</v>
      </c>
      <c r="K43" s="239">
        <v>6713.4432299999999</v>
      </c>
      <c r="L43" s="239">
        <v>7371.5209000000004</v>
      </c>
      <c r="M43" s="239">
        <v>7167.0197599999992</v>
      </c>
      <c r="N43" s="239">
        <v>7090.0896199999997</v>
      </c>
      <c r="O43" s="239">
        <v>7036.9104299999999</v>
      </c>
      <c r="P43" s="239">
        <v>7042.3697299999994</v>
      </c>
      <c r="Q43" s="239">
        <v>6833.52891</v>
      </c>
      <c r="R43" s="239">
        <v>7031.55231</v>
      </c>
      <c r="S43" s="239">
        <v>7101.9509600000001</v>
      </c>
      <c r="T43" s="239">
        <v>6859.7407999999996</v>
      </c>
      <c r="U43" s="239">
        <v>6641.9253799999997</v>
      </c>
      <c r="V43" s="239">
        <v>6389.0272300000006</v>
      </c>
      <c r="W43" s="239">
        <v>7249.9862199999998</v>
      </c>
      <c r="X43" s="239">
        <v>7136.8653999999997</v>
      </c>
      <c r="Y43" s="239">
        <v>6462.8666800000001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1.0000000000000002</v>
      </c>
      <c r="E47" s="232">
        <f t="shared" si="5"/>
        <v>1</v>
      </c>
      <c r="F47" s="232">
        <f t="shared" si="5"/>
        <v>0.99999999999999989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0.99999999999999989</v>
      </c>
      <c r="Q47" s="232">
        <f t="shared" si="5"/>
        <v>0.99999999999999978</v>
      </c>
      <c r="R47" s="232">
        <f t="shared" si="5"/>
        <v>1</v>
      </c>
      <c r="S47" s="232">
        <f t="shared" si="5"/>
        <v>0.99999999999999978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0.99999999999999989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1.1271339639118862E-2</v>
      </c>
      <c r="C52" s="233">
        <f t="shared" si="10"/>
        <v>1.146988231791935E-2</v>
      </c>
      <c r="D52" s="233">
        <f t="shared" si="10"/>
        <v>1.1581211653612804E-2</v>
      </c>
      <c r="E52" s="233">
        <f t="shared" si="10"/>
        <v>1.1834360069769298E-2</v>
      </c>
      <c r="F52" s="233">
        <f t="shared" si="10"/>
        <v>1.0923614314798857E-2</v>
      </c>
      <c r="G52" s="233">
        <f t="shared" si="10"/>
        <v>1.0647830496268051E-2</v>
      </c>
      <c r="H52" s="233">
        <f t="shared" si="10"/>
        <v>9.823267023991427E-3</v>
      </c>
      <c r="I52" s="233">
        <f t="shared" si="10"/>
        <v>9.9956276912697862E-3</v>
      </c>
      <c r="J52" s="233">
        <f t="shared" si="10"/>
        <v>9.9062860356078017E-3</v>
      </c>
      <c r="K52" s="233">
        <f t="shared" si="10"/>
        <v>1.0686014684879414E-2</v>
      </c>
      <c r="L52" s="233">
        <f t="shared" si="10"/>
        <v>1.0511901170845007E-2</v>
      </c>
      <c r="M52" s="233">
        <f t="shared" si="10"/>
        <v>1.040834672365885E-2</v>
      </c>
      <c r="N52" s="233">
        <f t="shared" si="10"/>
        <v>1.0799664084190841E-2</v>
      </c>
      <c r="O52" s="233">
        <f t="shared" si="10"/>
        <v>1.0926697218693715E-2</v>
      </c>
      <c r="P52" s="233">
        <f t="shared" si="10"/>
        <v>1.0194051354379076E-2</v>
      </c>
      <c r="Q52" s="233">
        <f t="shared" si="10"/>
        <v>1.0028993814997517E-2</v>
      </c>
      <c r="R52" s="233">
        <f t="shared" si="10"/>
        <v>1.0241800369601085E-2</v>
      </c>
      <c r="S52" s="233">
        <f t="shared" si="10"/>
        <v>1.0221591501161567E-2</v>
      </c>
      <c r="T52" s="233">
        <f t="shared" si="10"/>
        <v>1.0051160122083784E-2</v>
      </c>
      <c r="U52" s="233">
        <f t="shared" si="10"/>
        <v>1.0171205663552731E-2</v>
      </c>
      <c r="V52" s="233">
        <f t="shared" si="10"/>
        <v>1.0447968358033428E-2</v>
      </c>
      <c r="W52" s="233">
        <f t="shared" si="10"/>
        <v>1.0653565149167855E-2</v>
      </c>
      <c r="X52" s="233">
        <f t="shared" si="10"/>
        <v>9.829121650817561E-3</v>
      </c>
      <c r="Y52" s="233">
        <f t="shared" si="10"/>
        <v>1.0148939339434844E-2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0.23057110737214098</v>
      </c>
      <c r="C53" s="234">
        <f t="shared" si="11"/>
        <v>0.23265583544264429</v>
      </c>
      <c r="D53" s="234">
        <f t="shared" si="11"/>
        <v>0.23482710312679289</v>
      </c>
      <c r="E53" s="234">
        <f t="shared" si="11"/>
        <v>0.23136598821653984</v>
      </c>
      <c r="F53" s="234">
        <f t="shared" si="11"/>
        <v>0.21673831374749467</v>
      </c>
      <c r="G53" s="234">
        <f t="shared" si="11"/>
        <v>0.21515974066642715</v>
      </c>
      <c r="H53" s="234">
        <f t="shared" si="11"/>
        <v>0.20783750448525534</v>
      </c>
      <c r="I53" s="234">
        <f t="shared" si="11"/>
        <v>0.20522275444435589</v>
      </c>
      <c r="J53" s="234">
        <f t="shared" si="11"/>
        <v>0.20709691620239254</v>
      </c>
      <c r="K53" s="234">
        <f t="shared" si="11"/>
        <v>0.2240004073311084</v>
      </c>
      <c r="L53" s="234">
        <f t="shared" si="11"/>
        <v>0.22178425701529386</v>
      </c>
      <c r="M53" s="234">
        <f t="shared" si="11"/>
        <v>0.2137437055386775</v>
      </c>
      <c r="N53" s="234">
        <f t="shared" si="11"/>
        <v>0.22159919420169968</v>
      </c>
      <c r="O53" s="234">
        <f t="shared" si="11"/>
        <v>0.22180183829708122</v>
      </c>
      <c r="P53" s="234">
        <f t="shared" si="11"/>
        <v>0.21835925135045164</v>
      </c>
      <c r="Q53" s="234">
        <f t="shared" si="11"/>
        <v>0.21725450484728953</v>
      </c>
      <c r="R53" s="234">
        <f t="shared" si="11"/>
        <v>0.2176100028070532</v>
      </c>
      <c r="S53" s="234">
        <f t="shared" si="11"/>
        <v>0.21448527160262942</v>
      </c>
      <c r="T53" s="234">
        <f t="shared" si="11"/>
        <v>0.21273402082977202</v>
      </c>
      <c r="U53" s="234">
        <f t="shared" si="11"/>
        <v>0.21359485732896069</v>
      </c>
      <c r="V53" s="234">
        <f t="shared" si="11"/>
        <v>0.21866328418221218</v>
      </c>
      <c r="W53" s="234">
        <f t="shared" si="11"/>
        <v>0.22306357702762322</v>
      </c>
      <c r="X53" s="234">
        <f t="shared" si="11"/>
        <v>0.22171302334862983</v>
      </c>
      <c r="Y53" s="234">
        <f t="shared" si="11"/>
        <v>0.22554609127232791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0.41112355717810589</v>
      </c>
      <c r="C54" s="235">
        <f t="shared" si="12"/>
        <v>0.41139170335323572</v>
      </c>
      <c r="D54" s="235">
        <f t="shared" si="12"/>
        <v>0.40726935595579289</v>
      </c>
      <c r="E54" s="235">
        <f t="shared" si="12"/>
        <v>0.40720832335052604</v>
      </c>
      <c r="F54" s="235">
        <f t="shared" si="12"/>
        <v>0.40650862676127214</v>
      </c>
      <c r="G54" s="235">
        <f t="shared" si="12"/>
        <v>0.40649316004299046</v>
      </c>
      <c r="H54" s="235">
        <f t="shared" si="12"/>
        <v>0.40325678436415391</v>
      </c>
      <c r="I54" s="235">
        <f t="shared" si="12"/>
        <v>0.40010690736178189</v>
      </c>
      <c r="J54" s="235">
        <f t="shared" si="12"/>
        <v>0.40357152143251884</v>
      </c>
      <c r="K54" s="235">
        <f t="shared" si="12"/>
        <v>0.39781618465237839</v>
      </c>
      <c r="L54" s="235">
        <f t="shared" si="12"/>
        <v>0.39383057592246223</v>
      </c>
      <c r="M54" s="235">
        <f t="shared" si="12"/>
        <v>0.39956685689134824</v>
      </c>
      <c r="N54" s="235">
        <f t="shared" si="12"/>
        <v>0.39712422851056389</v>
      </c>
      <c r="O54" s="235">
        <f t="shared" si="12"/>
        <v>0.39594318559061076</v>
      </c>
      <c r="P54" s="235">
        <f t="shared" si="12"/>
        <v>0.38752275034455747</v>
      </c>
      <c r="Q54" s="235">
        <f t="shared" si="12"/>
        <v>0.39320864244619369</v>
      </c>
      <c r="R54" s="235">
        <f t="shared" si="12"/>
        <v>0.39334109184133015</v>
      </c>
      <c r="S54" s="235">
        <f t="shared" si="12"/>
        <v>0.38789346825690052</v>
      </c>
      <c r="T54" s="235">
        <f t="shared" si="12"/>
        <v>0.39577191266650175</v>
      </c>
      <c r="U54" s="235">
        <f t="shared" si="12"/>
        <v>0.39657524255489834</v>
      </c>
      <c r="V54" s="235">
        <f t="shared" si="12"/>
        <v>0.39692085615262962</v>
      </c>
      <c r="W54" s="235">
        <f t="shared" si="12"/>
        <v>0.39420236383010188</v>
      </c>
      <c r="X54" s="235">
        <f t="shared" si="12"/>
        <v>0.40149248163508106</v>
      </c>
      <c r="Y54" s="235">
        <f t="shared" si="12"/>
        <v>0.40508878850986008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0.34703399581063432</v>
      </c>
      <c r="C55" s="240">
        <f t="shared" si="13"/>
        <v>0.34448257888620071</v>
      </c>
      <c r="D55" s="240">
        <f t="shared" si="13"/>
        <v>0.34632232926380152</v>
      </c>
      <c r="E55" s="240">
        <f t="shared" si="13"/>
        <v>0.34959132836316487</v>
      </c>
      <c r="F55" s="240">
        <f t="shared" si="13"/>
        <v>0.36582944517643423</v>
      </c>
      <c r="G55" s="240">
        <f t="shared" si="13"/>
        <v>0.36769926879431436</v>
      </c>
      <c r="H55" s="240">
        <f t="shared" si="13"/>
        <v>0.37908244412659931</v>
      </c>
      <c r="I55" s="240">
        <f t="shared" si="13"/>
        <v>0.38467471050259244</v>
      </c>
      <c r="J55" s="240">
        <f t="shared" si="13"/>
        <v>0.37942527632948081</v>
      </c>
      <c r="K55" s="240">
        <f t="shared" si="13"/>
        <v>0.36749739333163384</v>
      </c>
      <c r="L55" s="240">
        <f t="shared" si="13"/>
        <v>0.37387326589139891</v>
      </c>
      <c r="M55" s="240">
        <f t="shared" si="13"/>
        <v>0.37628109084631545</v>
      </c>
      <c r="N55" s="240">
        <f t="shared" si="13"/>
        <v>0.37047691320354559</v>
      </c>
      <c r="O55" s="240">
        <f t="shared" si="13"/>
        <v>0.37132827889361425</v>
      </c>
      <c r="P55" s="240">
        <f t="shared" si="13"/>
        <v>0.38392394695061172</v>
      </c>
      <c r="Q55" s="240">
        <f t="shared" si="13"/>
        <v>0.37950785889151911</v>
      </c>
      <c r="R55" s="240">
        <f t="shared" si="13"/>
        <v>0.37880710498201564</v>
      </c>
      <c r="S55" s="240">
        <f t="shared" si="13"/>
        <v>0.38739966863930836</v>
      </c>
      <c r="T55" s="240">
        <f t="shared" si="13"/>
        <v>0.38144290638164241</v>
      </c>
      <c r="U55" s="240">
        <f t="shared" si="13"/>
        <v>0.37965869445258826</v>
      </c>
      <c r="V55" s="240">
        <f t="shared" si="13"/>
        <v>0.37396789130712477</v>
      </c>
      <c r="W55" s="240">
        <f t="shared" si="13"/>
        <v>0.37208049399310694</v>
      </c>
      <c r="X55" s="240">
        <f t="shared" si="13"/>
        <v>0.36696537336547164</v>
      </c>
      <c r="Y55" s="240">
        <f t="shared" si="13"/>
        <v>0.35921618087837714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EU27: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66584.218684428241</v>
      </c>
      <c r="C3" s="203">
        <f t="shared" si="0"/>
        <v>63649.554870031745</v>
      </c>
      <c r="D3" s="203">
        <f t="shared" si="0"/>
        <v>59970.246998519331</v>
      </c>
      <c r="E3" s="203">
        <f t="shared" si="0"/>
        <v>59406.993411721975</v>
      </c>
      <c r="F3" s="203">
        <f t="shared" si="0"/>
        <v>66427.801122591365</v>
      </c>
      <c r="G3" s="203">
        <f t="shared" si="0"/>
        <v>69562.471660572497</v>
      </c>
      <c r="H3" s="203">
        <f t="shared" si="0"/>
        <v>74363.625749183848</v>
      </c>
      <c r="I3" s="203">
        <f t="shared" si="0"/>
        <v>82353.170599108329</v>
      </c>
      <c r="J3" s="203">
        <f t="shared" si="0"/>
        <v>74832.305407029606</v>
      </c>
      <c r="K3" s="203">
        <f t="shared" si="0"/>
        <v>44146.97796760952</v>
      </c>
      <c r="L3" s="203">
        <f t="shared" si="0"/>
        <v>50136.197147856234</v>
      </c>
      <c r="M3" s="203">
        <f t="shared" si="0"/>
        <v>55817.665611790784</v>
      </c>
      <c r="N3" s="203">
        <f t="shared" si="0"/>
        <v>51084.089067133857</v>
      </c>
      <c r="O3" s="203">
        <f t="shared" si="0"/>
        <v>49520.687953953799</v>
      </c>
      <c r="P3" s="203">
        <f t="shared" si="0"/>
        <v>50550.386130413463</v>
      </c>
      <c r="Q3" s="203">
        <f t="shared" si="0"/>
        <v>50821.607475836223</v>
      </c>
      <c r="R3" s="203">
        <f t="shared" si="0"/>
        <v>50513.93422517438</v>
      </c>
      <c r="S3" s="203">
        <f t="shared" si="0"/>
        <v>53947.816340124067</v>
      </c>
      <c r="T3" s="203">
        <f t="shared" si="0"/>
        <v>57340.046118345395</v>
      </c>
      <c r="U3" s="203">
        <f t="shared" si="0"/>
        <v>48060.255849724956</v>
      </c>
      <c r="V3" s="203">
        <f t="shared" si="0"/>
        <v>38893.243288969279</v>
      </c>
      <c r="W3" s="203">
        <f t="shared" si="0"/>
        <v>51184.559768314168</v>
      </c>
      <c r="X3" s="203">
        <f t="shared" si="0"/>
        <v>61722.338764615226</v>
      </c>
      <c r="Y3" s="203">
        <f t="shared" si="0"/>
        <v>52770.552747616413</v>
      </c>
      <c r="DA3" s="112"/>
    </row>
    <row r="4" spans="1:105" ht="12" customHeight="1" x14ac:dyDescent="0.25">
      <c r="A4" s="50" t="s">
        <v>43</v>
      </c>
      <c r="B4" s="241">
        <v>41602.734668786739</v>
      </c>
      <c r="C4" s="241">
        <v>39308.02417013418</v>
      </c>
      <c r="D4" s="241">
        <v>37499.349932425408</v>
      </c>
      <c r="E4" s="241">
        <v>36944.743826271093</v>
      </c>
      <c r="F4" s="241">
        <v>42101.320582838249</v>
      </c>
      <c r="G4" s="241">
        <v>44872.728143982968</v>
      </c>
      <c r="H4" s="241">
        <v>46919.347348953946</v>
      </c>
      <c r="I4" s="241">
        <v>51750.089000846201</v>
      </c>
      <c r="J4" s="241">
        <v>46721.051719687253</v>
      </c>
      <c r="K4" s="241">
        <v>27036.88578927812</v>
      </c>
      <c r="L4" s="241">
        <v>31250.84333574861</v>
      </c>
      <c r="M4" s="241">
        <v>34446.457673164201</v>
      </c>
      <c r="N4" s="241">
        <v>32079.11136847952</v>
      </c>
      <c r="O4" s="241">
        <v>31814.296863991229</v>
      </c>
      <c r="P4" s="241">
        <v>33043.67314606125</v>
      </c>
      <c r="Q4" s="241">
        <v>32874.027143124229</v>
      </c>
      <c r="R4" s="241">
        <v>32076.724678791081</v>
      </c>
      <c r="S4" s="241">
        <v>33355.830546628058</v>
      </c>
      <c r="T4" s="241">
        <v>35121.808564601197</v>
      </c>
      <c r="U4" s="241">
        <v>29278.049539725151</v>
      </c>
      <c r="V4" s="241">
        <v>22821.205891404781</v>
      </c>
      <c r="W4" s="241">
        <v>28358.81186110729</v>
      </c>
      <c r="X4" s="241">
        <v>35193.610098498699</v>
      </c>
      <c r="Y4" s="241">
        <v>29184.984966872918</v>
      </c>
      <c r="DA4" s="83" t="s">
        <v>113</v>
      </c>
    </row>
    <row r="5" spans="1:105" ht="12" customHeight="1" x14ac:dyDescent="0.25">
      <c r="A5" s="49" t="s">
        <v>44</v>
      </c>
      <c r="B5" s="242">
        <v>24981.484015641501</v>
      </c>
      <c r="C5" s="242">
        <v>24341.530699897561</v>
      </c>
      <c r="D5" s="242">
        <v>22470.897066093919</v>
      </c>
      <c r="E5" s="242">
        <v>22462.249585450882</v>
      </c>
      <c r="F5" s="242">
        <v>24326.48053975312</v>
      </c>
      <c r="G5" s="242">
        <v>24689.743516589529</v>
      </c>
      <c r="H5" s="242">
        <v>27444.278400229901</v>
      </c>
      <c r="I5" s="242">
        <v>30603.081598262132</v>
      </c>
      <c r="J5" s="242">
        <v>28111.25368734236</v>
      </c>
      <c r="K5" s="242">
        <v>17110.092178331401</v>
      </c>
      <c r="L5" s="242">
        <v>18885.35381210762</v>
      </c>
      <c r="M5" s="242">
        <v>21371.20793862658</v>
      </c>
      <c r="N5" s="242">
        <v>19004.97769865434</v>
      </c>
      <c r="O5" s="242">
        <v>17706.39108996257</v>
      </c>
      <c r="P5" s="242">
        <v>17506.712984352209</v>
      </c>
      <c r="Q5" s="242">
        <v>17947.58033271199</v>
      </c>
      <c r="R5" s="242">
        <v>18437.209546383299</v>
      </c>
      <c r="S5" s="242">
        <v>20591.985793496009</v>
      </c>
      <c r="T5" s="242">
        <v>22218.237553744199</v>
      </c>
      <c r="U5" s="242">
        <v>18782.206309999801</v>
      </c>
      <c r="V5" s="242">
        <v>16072.0373975645</v>
      </c>
      <c r="W5" s="242">
        <v>22825.747907206882</v>
      </c>
      <c r="X5" s="242">
        <v>26528.728666116531</v>
      </c>
      <c r="Y5" s="242">
        <v>23585.567780743491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178423.01199999999</v>
      </c>
      <c r="C7" s="203">
        <f t="shared" si="1"/>
        <v>174070.70199999999</v>
      </c>
      <c r="D7" s="203">
        <f t="shared" si="1"/>
        <v>176744.26800000001</v>
      </c>
      <c r="E7" s="203">
        <f t="shared" si="1"/>
        <v>179723.63099999999</v>
      </c>
      <c r="F7" s="203">
        <f t="shared" si="1"/>
        <v>189453.989</v>
      </c>
      <c r="G7" s="203">
        <f t="shared" si="1"/>
        <v>182951.28000000003</v>
      </c>
      <c r="H7" s="203">
        <f t="shared" si="1"/>
        <v>194040.93635999999</v>
      </c>
      <c r="I7" s="203">
        <f t="shared" si="1"/>
        <v>196522.90324494569</v>
      </c>
      <c r="J7" s="203">
        <f t="shared" si="1"/>
        <v>185782.75945322914</v>
      </c>
      <c r="K7" s="203">
        <f t="shared" si="1"/>
        <v>129854.04515597806</v>
      </c>
      <c r="L7" s="203">
        <f t="shared" si="1"/>
        <v>163668.9379012633</v>
      </c>
      <c r="M7" s="203">
        <f t="shared" si="1"/>
        <v>168784.38739119616</v>
      </c>
      <c r="N7" s="203">
        <f t="shared" si="1"/>
        <v>159628.42166179745</v>
      </c>
      <c r="O7" s="203">
        <f t="shared" si="1"/>
        <v>155463.41838039659</v>
      </c>
      <c r="P7" s="203">
        <f t="shared" si="1"/>
        <v>157844.92243352983</v>
      </c>
      <c r="Q7" s="203">
        <f t="shared" si="1"/>
        <v>155955.34370816257</v>
      </c>
      <c r="R7" s="203">
        <f t="shared" si="1"/>
        <v>155140.19501669559</v>
      </c>
      <c r="S7" s="203">
        <f t="shared" si="1"/>
        <v>161545.12612686248</v>
      </c>
      <c r="T7" s="203">
        <f t="shared" si="1"/>
        <v>160609.99679222866</v>
      </c>
      <c r="U7" s="203">
        <f t="shared" si="1"/>
        <v>150832.42789627356</v>
      </c>
      <c r="V7" s="203">
        <f t="shared" si="1"/>
        <v>132838.64582265003</v>
      </c>
      <c r="W7" s="203">
        <f t="shared" si="1"/>
        <v>153348.28391217606</v>
      </c>
      <c r="X7" s="203">
        <f t="shared" si="1"/>
        <v>138020.77697878017</v>
      </c>
      <c r="Y7" s="203">
        <f t="shared" si="1"/>
        <v>126939.28458566472</v>
      </c>
      <c r="DA7" s="112"/>
    </row>
    <row r="8" spans="1:105" ht="12" customHeight="1" x14ac:dyDescent="0.25">
      <c r="A8" s="50" t="s">
        <v>43</v>
      </c>
      <c r="B8" s="241">
        <v>109655.614</v>
      </c>
      <c r="C8" s="241">
        <v>104876.992</v>
      </c>
      <c r="D8" s="241">
        <v>107955.827</v>
      </c>
      <c r="E8" s="241">
        <v>109276.451</v>
      </c>
      <c r="F8" s="241">
        <v>114068.048</v>
      </c>
      <c r="G8" s="241">
        <v>109397.64200000001</v>
      </c>
      <c r="H8" s="241">
        <v>112197.18536</v>
      </c>
      <c r="I8" s="241">
        <v>113668.68382999999</v>
      </c>
      <c r="J8" s="241">
        <v>104973.875394</v>
      </c>
      <c r="K8" s="241">
        <v>69660.609920000003</v>
      </c>
      <c r="L8" s="241">
        <v>93952.966843999995</v>
      </c>
      <c r="M8" s="241">
        <v>95125.662601999997</v>
      </c>
      <c r="N8" s="241">
        <v>90790.878626000005</v>
      </c>
      <c r="O8" s="241">
        <v>90323.203229999999</v>
      </c>
      <c r="P8" s="241">
        <v>93192.827810000003</v>
      </c>
      <c r="Q8" s="241">
        <v>91893.189264999994</v>
      </c>
      <c r="R8" s="241">
        <v>92002.552428999988</v>
      </c>
      <c r="S8" s="241">
        <v>94522.349000000002</v>
      </c>
      <c r="T8" s="241">
        <v>92088.437233000004</v>
      </c>
      <c r="U8" s="241">
        <v>86886.959000000003</v>
      </c>
      <c r="V8" s="241">
        <v>74536.168402455805</v>
      </c>
      <c r="W8" s="241">
        <v>85573.759154400002</v>
      </c>
      <c r="X8" s="241">
        <v>78026.475353200003</v>
      </c>
      <c r="Y8" s="241">
        <v>70053.827104233598</v>
      </c>
      <c r="DA8" s="83" t="s">
        <v>116</v>
      </c>
    </row>
    <row r="9" spans="1:105" ht="12" customHeight="1" x14ac:dyDescent="0.25">
      <c r="A9" s="49" t="s">
        <v>44</v>
      </c>
      <c r="B9" s="242">
        <v>68767.397999999986</v>
      </c>
      <c r="C9" s="242">
        <v>69193.709999999992</v>
      </c>
      <c r="D9" s="242">
        <v>68788.441000000006</v>
      </c>
      <c r="E9" s="242">
        <v>70447.179999999993</v>
      </c>
      <c r="F9" s="242">
        <v>75385.941000000006</v>
      </c>
      <c r="G9" s="242">
        <v>73553.638000000006</v>
      </c>
      <c r="H9" s="242">
        <v>81843.751000000004</v>
      </c>
      <c r="I9" s="242">
        <v>82854.219414945677</v>
      </c>
      <c r="J9" s="242">
        <v>80808.884059229124</v>
      </c>
      <c r="K9" s="242">
        <v>60193.435235978053</v>
      </c>
      <c r="L9" s="242">
        <v>69715.971057263319</v>
      </c>
      <c r="M9" s="242">
        <v>73658.72478919616</v>
      </c>
      <c r="N9" s="242">
        <v>68837.54303579744</v>
      </c>
      <c r="O9" s="242">
        <v>65140.21515039658</v>
      </c>
      <c r="P9" s="242">
        <v>64652.09462352984</v>
      </c>
      <c r="Q9" s="242">
        <v>64062.154443162573</v>
      </c>
      <c r="R9" s="242">
        <v>63137.64258769562</v>
      </c>
      <c r="S9" s="242">
        <v>67022.777126862464</v>
      </c>
      <c r="T9" s="242">
        <v>68521.55955922867</v>
      </c>
      <c r="U9" s="242">
        <v>63945.468896273553</v>
      </c>
      <c r="V9" s="242">
        <v>58302.47742019422</v>
      </c>
      <c r="W9" s="242">
        <v>67774.52475777606</v>
      </c>
      <c r="X9" s="242">
        <v>59994.301625580163</v>
      </c>
      <c r="Y9" s="242">
        <v>56885.457481431113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194321.09157894735</v>
      </c>
      <c r="C11" s="203">
        <f t="shared" si="2"/>
        <v>199405.26092544611</v>
      </c>
      <c r="D11" s="203">
        <f t="shared" si="2"/>
        <v>198674.4490856257</v>
      </c>
      <c r="E11" s="203">
        <f t="shared" si="2"/>
        <v>201289.00778711098</v>
      </c>
      <c r="F11" s="203">
        <f t="shared" si="2"/>
        <v>209857.75058731917</v>
      </c>
      <c r="G11" s="203">
        <f t="shared" si="2"/>
        <v>209812.31459381821</v>
      </c>
      <c r="H11" s="203">
        <f t="shared" si="2"/>
        <v>215897.2252662406</v>
      </c>
      <c r="I11" s="203">
        <f t="shared" si="2"/>
        <v>216780.71902536415</v>
      </c>
      <c r="J11" s="203">
        <f t="shared" si="2"/>
        <v>215924.88953125954</v>
      </c>
      <c r="K11" s="203">
        <f t="shared" si="2"/>
        <v>208300.77478407847</v>
      </c>
      <c r="L11" s="203">
        <f t="shared" si="2"/>
        <v>203274.5508578021</v>
      </c>
      <c r="M11" s="203">
        <f t="shared" si="2"/>
        <v>201732.14982488629</v>
      </c>
      <c r="N11" s="203">
        <f t="shared" si="2"/>
        <v>199019.24267258748</v>
      </c>
      <c r="O11" s="203">
        <f t="shared" si="2"/>
        <v>195845.62809662777</v>
      </c>
      <c r="P11" s="203">
        <f t="shared" si="2"/>
        <v>193212.03953260471</v>
      </c>
      <c r="Q11" s="203">
        <f t="shared" si="2"/>
        <v>191838.06084461522</v>
      </c>
      <c r="R11" s="203">
        <f t="shared" si="2"/>
        <v>191824.70666484177</v>
      </c>
      <c r="S11" s="203">
        <f t="shared" si="2"/>
        <v>193182.38820374565</v>
      </c>
      <c r="T11" s="203">
        <f t="shared" si="2"/>
        <v>192944.50481741573</v>
      </c>
      <c r="U11" s="203">
        <f t="shared" si="2"/>
        <v>191315.76193989022</v>
      </c>
      <c r="V11" s="203">
        <f t="shared" si="2"/>
        <v>181125.51213640795</v>
      </c>
      <c r="W11" s="203">
        <f t="shared" si="2"/>
        <v>182829.7557798186</v>
      </c>
      <c r="X11" s="203">
        <f t="shared" si="2"/>
        <v>180647.62892715464</v>
      </c>
      <c r="Y11" s="203">
        <f t="shared" si="2"/>
        <v>175327.68904528601</v>
      </c>
      <c r="DA11" s="112"/>
    </row>
    <row r="12" spans="1:105" ht="12" customHeight="1" x14ac:dyDescent="0.25">
      <c r="A12" s="50" t="s">
        <v>43</v>
      </c>
      <c r="B12" s="241">
        <v>119748.5989473684</v>
      </c>
      <c r="C12" s="241">
        <v>121916.45498588411</v>
      </c>
      <c r="D12" s="241">
        <v>120912.5229426305</v>
      </c>
      <c r="E12" s="241">
        <v>122462.1616576776</v>
      </c>
      <c r="F12" s="241">
        <v>125163.9658573873</v>
      </c>
      <c r="G12" s="241">
        <v>125843.4803223395</v>
      </c>
      <c r="H12" s="241">
        <v>126583.1808041529</v>
      </c>
      <c r="I12" s="241">
        <v>125316.5474367198</v>
      </c>
      <c r="J12" s="241">
        <v>125283.2744040234</v>
      </c>
      <c r="K12" s="241">
        <v>121063.4693134859</v>
      </c>
      <c r="L12" s="241">
        <v>116335.817717153</v>
      </c>
      <c r="M12" s="241">
        <v>115645.47597443299</v>
      </c>
      <c r="N12" s="241">
        <v>114672.5835843878</v>
      </c>
      <c r="O12" s="241">
        <v>113057.50433335861</v>
      </c>
      <c r="P12" s="241">
        <v>113024.2313006622</v>
      </c>
      <c r="Q12" s="241">
        <v>113283.5903936917</v>
      </c>
      <c r="R12" s="241">
        <v>112093.2273822581</v>
      </c>
      <c r="S12" s="241">
        <v>111680.67241459381</v>
      </c>
      <c r="T12" s="241">
        <v>111068.434831046</v>
      </c>
      <c r="U12" s="241">
        <v>109620.7006740191</v>
      </c>
      <c r="V12" s="241">
        <v>103751.4504631841</v>
      </c>
      <c r="W12" s="241">
        <v>103338.028793729</v>
      </c>
      <c r="X12" s="241">
        <v>102602.6633681635</v>
      </c>
      <c r="Y12" s="241">
        <v>99567.427112187113</v>
      </c>
      <c r="DA12" s="83" t="s">
        <v>119</v>
      </c>
    </row>
    <row r="13" spans="1:105" ht="12" customHeight="1" x14ac:dyDescent="0.25">
      <c r="A13" s="49" t="s">
        <v>44</v>
      </c>
      <c r="B13" s="242">
        <v>74572.492631578949</v>
      </c>
      <c r="C13" s="242">
        <v>77488.805939562008</v>
      </c>
      <c r="D13" s="242">
        <v>77761.926142995217</v>
      </c>
      <c r="E13" s="242">
        <v>78826.846129433397</v>
      </c>
      <c r="F13" s="242">
        <v>84693.784729931867</v>
      </c>
      <c r="G13" s="242">
        <v>83968.834271478729</v>
      </c>
      <c r="H13" s="242">
        <v>89314.04446208771</v>
      </c>
      <c r="I13" s="242">
        <v>91464.171588644342</v>
      </c>
      <c r="J13" s="242">
        <v>90641.615127236131</v>
      </c>
      <c r="K13" s="242">
        <v>87237.305470592575</v>
      </c>
      <c r="L13" s="242">
        <v>86938.733140649114</v>
      </c>
      <c r="M13" s="242">
        <v>86086.673850453284</v>
      </c>
      <c r="N13" s="242">
        <v>84346.659088199682</v>
      </c>
      <c r="O13" s="242">
        <v>82788.123763269163</v>
      </c>
      <c r="P13" s="242">
        <v>80187.808231942516</v>
      </c>
      <c r="Q13" s="242">
        <v>78554.470450923502</v>
      </c>
      <c r="R13" s="242">
        <v>79731.479282583663</v>
      </c>
      <c r="S13" s="242">
        <v>81501.715789151844</v>
      </c>
      <c r="T13" s="242">
        <v>81876.069986369708</v>
      </c>
      <c r="U13" s="242">
        <v>81695.061265871118</v>
      </c>
      <c r="V13" s="242">
        <v>77374.06167322387</v>
      </c>
      <c r="W13" s="242">
        <v>79491.726986089605</v>
      </c>
      <c r="X13" s="242">
        <v>78044.965558991142</v>
      </c>
      <c r="Y13" s="242">
        <v>75760.261933098896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8552.3892100735666</v>
      </c>
      <c r="D14" s="210">
        <f t="shared" si="3"/>
        <v>5548.4702711646369</v>
      </c>
      <c r="E14" s="210">
        <f t="shared" si="3"/>
        <v>9937.3050666712224</v>
      </c>
      <c r="F14" s="210">
        <f t="shared" si="3"/>
        <v>10992.209486509641</v>
      </c>
      <c r="G14" s="210">
        <f t="shared" si="3"/>
        <v>3606.171414649803</v>
      </c>
      <c r="H14" s="210">
        <f t="shared" si="3"/>
        <v>15078.951876829349</v>
      </c>
      <c r="I14" s="210">
        <f t="shared" si="3"/>
        <v>5358.0571161374646</v>
      </c>
      <c r="J14" s="210">
        <f t="shared" si="3"/>
        <v>1052.1085301071771</v>
      </c>
      <c r="K14" s="210">
        <f t="shared" si="3"/>
        <v>59.022854281806133</v>
      </c>
      <c r="L14" s="210">
        <f t="shared" si="3"/>
        <v>637.50597530615096</v>
      </c>
      <c r="M14" s="210">
        <f t="shared" si="3"/>
        <v>2810.7742640559081</v>
      </c>
      <c r="N14" s="210">
        <f t="shared" si="3"/>
        <v>205.61017404275589</v>
      </c>
      <c r="O14" s="210">
        <f t="shared" si="3"/>
        <v>6904.5441469223761</v>
      </c>
      <c r="P14" s="210">
        <f t="shared" si="3"/>
        <v>799.01496946406235</v>
      </c>
      <c r="Q14" s="210">
        <f t="shared" si="3"/>
        <v>1339.1279972557436</v>
      </c>
      <c r="R14" s="210">
        <f t="shared" si="3"/>
        <v>6120.2049814163856</v>
      </c>
      <c r="S14" s="210">
        <f t="shared" si="3"/>
        <v>8950.6981679108103</v>
      </c>
      <c r="T14" s="210">
        <f t="shared" si="3"/>
        <v>3119.6274378833837</v>
      </c>
      <c r="U14" s="210">
        <f t="shared" si="3"/>
        <v>373.02077793491623</v>
      </c>
      <c r="V14" s="210">
        <f t="shared" si="3"/>
        <v>0</v>
      </c>
      <c r="W14" s="210">
        <f t="shared" si="3"/>
        <v>4701.6193042875529</v>
      </c>
      <c r="X14" s="210">
        <f t="shared" si="3"/>
        <v>1231.5482239450162</v>
      </c>
      <c r="Y14" s="210">
        <f t="shared" si="3"/>
        <v>3395.711626547105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4074.3100353698978</v>
      </c>
      <c r="D15" s="241">
        <v>1736.2082559765349</v>
      </c>
      <c r="E15" s="241">
        <v>7373.8222500800885</v>
      </c>
      <c r="F15" s="241">
        <v>3323.4943714280539</v>
      </c>
      <c r="G15" s="241">
        <v>2619.2414945028891</v>
      </c>
      <c r="H15" s="241">
        <v>6288.7646377381452</v>
      </c>
      <c r="I15" s="241">
        <v>1715.353278208881</v>
      </c>
      <c r="J15" s="241">
        <v>0</v>
      </c>
      <c r="K15" s="241">
        <v>0</v>
      </c>
      <c r="L15" s="241">
        <v>621.69017171836083</v>
      </c>
      <c r="M15" s="241">
        <v>832.97940152696583</v>
      </c>
      <c r="N15" s="241">
        <v>0</v>
      </c>
      <c r="O15" s="241">
        <v>6260.1733061066352</v>
      </c>
      <c r="P15" s="241">
        <v>721.00191140778497</v>
      </c>
      <c r="Q15" s="241">
        <v>1107.2216379461529</v>
      </c>
      <c r="R15" s="241">
        <v>4474.549156131643</v>
      </c>
      <c r="S15" s="241">
        <v>2824.4462395633718</v>
      </c>
      <c r="T15" s="241">
        <v>730.45449957838264</v>
      </c>
      <c r="U15" s="241">
        <v>373.02077793491623</v>
      </c>
      <c r="V15" s="241">
        <v>0</v>
      </c>
      <c r="W15" s="241">
        <v>1646.349104457709</v>
      </c>
      <c r="X15" s="241">
        <v>958.52887588745818</v>
      </c>
      <c r="Y15" s="241">
        <v>3095.9293499985401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4478.0791747036692</v>
      </c>
      <c r="D16" s="242">
        <v>3812.2620151881019</v>
      </c>
      <c r="E16" s="242">
        <v>2563.4828165911349</v>
      </c>
      <c r="F16" s="242">
        <v>7668.7151150815862</v>
      </c>
      <c r="G16" s="242">
        <v>986.92992014691379</v>
      </c>
      <c r="H16" s="242">
        <v>8790.1872390912031</v>
      </c>
      <c r="I16" s="242">
        <v>3642.7038379285832</v>
      </c>
      <c r="J16" s="242">
        <v>1052.1085301071771</v>
      </c>
      <c r="K16" s="242">
        <v>59.022854281806133</v>
      </c>
      <c r="L16" s="242">
        <v>15.81580358779013</v>
      </c>
      <c r="M16" s="242">
        <v>1977.7948625289421</v>
      </c>
      <c r="N16" s="242">
        <v>205.61017404275589</v>
      </c>
      <c r="O16" s="242">
        <v>644.37084081574073</v>
      </c>
      <c r="P16" s="242">
        <v>78.013058056277345</v>
      </c>
      <c r="Q16" s="242">
        <v>231.90635930959081</v>
      </c>
      <c r="R16" s="242">
        <v>1645.6558252847431</v>
      </c>
      <c r="S16" s="242">
        <v>6126.2519283474376</v>
      </c>
      <c r="T16" s="242">
        <v>2389.172938305001</v>
      </c>
      <c r="U16" s="242">
        <v>0</v>
      </c>
      <c r="V16" s="242">
        <v>0</v>
      </c>
      <c r="W16" s="242">
        <v>3055.2701998298439</v>
      </c>
      <c r="X16" s="242">
        <v>273.01934805755809</v>
      </c>
      <c r="Y16" s="242">
        <v>299.78227654856499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3468.2198635748064</v>
      </c>
      <c r="D17" s="210">
        <f t="shared" si="4"/>
        <v>6279.2821109850338</v>
      </c>
      <c r="E17" s="210">
        <f t="shared" si="4"/>
        <v>7322.7463651859434</v>
      </c>
      <c r="F17" s="210">
        <f t="shared" si="4"/>
        <v>2423.4666863014718</v>
      </c>
      <c r="G17" s="210">
        <f t="shared" si="4"/>
        <v>3651.6074081507395</v>
      </c>
      <c r="H17" s="210">
        <f t="shared" si="4"/>
        <v>8994.0412044069526</v>
      </c>
      <c r="I17" s="210">
        <f t="shared" si="4"/>
        <v>4474.5633570139325</v>
      </c>
      <c r="J17" s="210">
        <f t="shared" si="4"/>
        <v>1907.9380242117913</v>
      </c>
      <c r="K17" s="210">
        <f t="shared" si="4"/>
        <v>7683.1376014628622</v>
      </c>
      <c r="L17" s="210">
        <f t="shared" si="4"/>
        <v>5663.729901582512</v>
      </c>
      <c r="M17" s="210">
        <f t="shared" si="4"/>
        <v>4353.175296971749</v>
      </c>
      <c r="N17" s="210">
        <f t="shared" si="4"/>
        <v>2918.5173263415491</v>
      </c>
      <c r="O17" s="210">
        <f t="shared" si="4"/>
        <v>10078.158722882086</v>
      </c>
      <c r="P17" s="210">
        <f t="shared" si="4"/>
        <v>3432.6035334871267</v>
      </c>
      <c r="Q17" s="210">
        <f t="shared" si="4"/>
        <v>2713.1066852452495</v>
      </c>
      <c r="R17" s="210">
        <f t="shared" si="4"/>
        <v>6133.5591611898271</v>
      </c>
      <c r="S17" s="210">
        <f t="shared" si="4"/>
        <v>7593.0166290069319</v>
      </c>
      <c r="T17" s="210">
        <f t="shared" si="4"/>
        <v>3357.5108242133138</v>
      </c>
      <c r="U17" s="210">
        <f t="shared" si="4"/>
        <v>2001.7636554604105</v>
      </c>
      <c r="V17" s="210">
        <f t="shared" si="4"/>
        <v>10190.249803482249</v>
      </c>
      <c r="W17" s="210">
        <f t="shared" si="4"/>
        <v>2997.3756608769181</v>
      </c>
      <c r="X17" s="210">
        <f t="shared" si="4"/>
        <v>3413.6750766089681</v>
      </c>
      <c r="Y17" s="210">
        <f t="shared" si="4"/>
        <v>8715.651508415729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1906.453996854194</v>
      </c>
      <c r="D18" s="241">
        <f t="shared" si="5"/>
        <v>2740.1402992301446</v>
      </c>
      <c r="E18" s="241">
        <f t="shared" si="5"/>
        <v>5824.1835350329929</v>
      </c>
      <c r="F18" s="241">
        <f t="shared" si="5"/>
        <v>621.69017171835003</v>
      </c>
      <c r="G18" s="241">
        <f t="shared" si="5"/>
        <v>1939.7270295506896</v>
      </c>
      <c r="H18" s="241">
        <f t="shared" si="5"/>
        <v>5549.0641559247306</v>
      </c>
      <c r="I18" s="241">
        <f t="shared" si="5"/>
        <v>2981.9866456419841</v>
      </c>
      <c r="J18" s="241">
        <f t="shared" si="5"/>
        <v>33.273032696408336</v>
      </c>
      <c r="K18" s="241">
        <f t="shared" si="5"/>
        <v>4219.8050905374985</v>
      </c>
      <c r="L18" s="241">
        <f t="shared" si="5"/>
        <v>5349.3417680512648</v>
      </c>
      <c r="M18" s="241">
        <f t="shared" si="5"/>
        <v>1523.3211442469765</v>
      </c>
      <c r="N18" s="241">
        <f t="shared" si="5"/>
        <v>972.89239004519186</v>
      </c>
      <c r="O18" s="241">
        <f t="shared" si="5"/>
        <v>7875.2525571358274</v>
      </c>
      <c r="P18" s="241">
        <f t="shared" si="5"/>
        <v>754.27494410419604</v>
      </c>
      <c r="Q18" s="241">
        <f t="shared" si="5"/>
        <v>847.86254491664295</v>
      </c>
      <c r="R18" s="241">
        <f t="shared" si="5"/>
        <v>5664.9121675652423</v>
      </c>
      <c r="S18" s="241">
        <f t="shared" si="5"/>
        <v>3237.0012072276731</v>
      </c>
      <c r="T18" s="241">
        <f t="shared" si="5"/>
        <v>1342.6920831261814</v>
      </c>
      <c r="U18" s="241">
        <f t="shared" si="5"/>
        <v>1820.7549349618203</v>
      </c>
      <c r="V18" s="241">
        <f t="shared" si="5"/>
        <v>5869.2502108350018</v>
      </c>
      <c r="W18" s="241">
        <f t="shared" si="5"/>
        <v>2059.7707739128091</v>
      </c>
      <c r="X18" s="241">
        <f t="shared" si="5"/>
        <v>1693.8943014529505</v>
      </c>
      <c r="Y18" s="241">
        <f t="shared" si="5"/>
        <v>6131.1656059749221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1561.7658667206124</v>
      </c>
      <c r="D19" s="242">
        <f t="shared" si="6"/>
        <v>3539.1418117548892</v>
      </c>
      <c r="E19" s="242">
        <f t="shared" si="6"/>
        <v>1498.5628301529505</v>
      </c>
      <c r="F19" s="242">
        <f t="shared" si="6"/>
        <v>1801.7765145831218</v>
      </c>
      <c r="G19" s="242">
        <f t="shared" si="6"/>
        <v>1711.8803786000499</v>
      </c>
      <c r="H19" s="242">
        <f t="shared" si="6"/>
        <v>3444.977048482222</v>
      </c>
      <c r="I19" s="242">
        <f t="shared" si="6"/>
        <v>1492.5767113719485</v>
      </c>
      <c r="J19" s="242">
        <f t="shared" si="6"/>
        <v>1874.664991515383</v>
      </c>
      <c r="K19" s="242">
        <f t="shared" si="6"/>
        <v>3463.3325109253637</v>
      </c>
      <c r="L19" s="242">
        <f t="shared" si="6"/>
        <v>314.38813353124715</v>
      </c>
      <c r="M19" s="242">
        <f t="shared" si="6"/>
        <v>2829.8541527247726</v>
      </c>
      <c r="N19" s="242">
        <f t="shared" si="6"/>
        <v>1945.6249362963572</v>
      </c>
      <c r="O19" s="242">
        <f t="shared" si="6"/>
        <v>2202.9061657462589</v>
      </c>
      <c r="P19" s="242">
        <f t="shared" si="6"/>
        <v>2678.3285893829307</v>
      </c>
      <c r="Q19" s="242">
        <f t="shared" si="6"/>
        <v>1865.2441403286066</v>
      </c>
      <c r="R19" s="242">
        <f t="shared" si="6"/>
        <v>468.64699362458487</v>
      </c>
      <c r="S19" s="242">
        <f t="shared" si="6"/>
        <v>4356.0154217792588</v>
      </c>
      <c r="T19" s="242">
        <f t="shared" si="6"/>
        <v>2014.8187410871324</v>
      </c>
      <c r="U19" s="242">
        <f t="shared" si="6"/>
        <v>181.00872049859026</v>
      </c>
      <c r="V19" s="242">
        <f t="shared" si="6"/>
        <v>4320.9995926472475</v>
      </c>
      <c r="W19" s="242">
        <f t="shared" si="6"/>
        <v>937.60488696410903</v>
      </c>
      <c r="X19" s="242">
        <f t="shared" si="6"/>
        <v>1719.7807751560176</v>
      </c>
      <c r="Y19" s="242">
        <f t="shared" si="6"/>
        <v>2584.485902440807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15898.079578947363</v>
      </c>
      <c r="C20" s="203">
        <f t="shared" si="7"/>
        <v>25334.558925446123</v>
      </c>
      <c r="D20" s="203">
        <f t="shared" si="7"/>
        <v>21930.181085625707</v>
      </c>
      <c r="E20" s="203">
        <f t="shared" si="7"/>
        <v>21565.376787111003</v>
      </c>
      <c r="F20" s="203">
        <f t="shared" si="7"/>
        <v>20403.761587319168</v>
      </c>
      <c r="G20" s="203">
        <f t="shared" si="7"/>
        <v>26861.034593818214</v>
      </c>
      <c r="H20" s="203">
        <f t="shared" si="7"/>
        <v>21856.288906240603</v>
      </c>
      <c r="I20" s="203">
        <f t="shared" si="7"/>
        <v>20257.815780418474</v>
      </c>
      <c r="J20" s="203">
        <f t="shared" si="7"/>
        <v>30142.130078030401</v>
      </c>
      <c r="K20" s="203">
        <f t="shared" si="7"/>
        <v>78446.729628100409</v>
      </c>
      <c r="L20" s="203">
        <f t="shared" si="7"/>
        <v>39605.612956538796</v>
      </c>
      <c r="M20" s="203">
        <f t="shared" si="7"/>
        <v>32947.762433690121</v>
      </c>
      <c r="N20" s="203">
        <f t="shared" si="7"/>
        <v>39390.821010790038</v>
      </c>
      <c r="O20" s="203">
        <f t="shared" si="7"/>
        <v>40382.209716231191</v>
      </c>
      <c r="P20" s="203">
        <f t="shared" si="7"/>
        <v>35367.117099074872</v>
      </c>
      <c r="Q20" s="203">
        <f t="shared" si="7"/>
        <v>35882.717136452637</v>
      </c>
      <c r="R20" s="203">
        <f t="shared" si="7"/>
        <v>36684.511648146159</v>
      </c>
      <c r="S20" s="203">
        <f t="shared" si="7"/>
        <v>31637.262076883184</v>
      </c>
      <c r="T20" s="203">
        <f t="shared" si="7"/>
        <v>32334.508025187039</v>
      </c>
      <c r="U20" s="203">
        <f t="shared" si="7"/>
        <v>40483.334043616662</v>
      </c>
      <c r="V20" s="203">
        <f t="shared" si="7"/>
        <v>48286.866313757942</v>
      </c>
      <c r="W20" s="203">
        <f t="shared" si="7"/>
        <v>29481.47186764254</v>
      </c>
      <c r="X20" s="203">
        <f t="shared" si="7"/>
        <v>42626.851948374475</v>
      </c>
      <c r="Y20" s="203">
        <f t="shared" si="7"/>
        <v>48388.404459621299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10092.984947368401</v>
      </c>
      <c r="C21" s="241">
        <f t="shared" si="8"/>
        <v>17039.462985884107</v>
      </c>
      <c r="D21" s="241">
        <f t="shared" si="8"/>
        <v>12956.695942630497</v>
      </c>
      <c r="E21" s="241">
        <f t="shared" si="8"/>
        <v>13185.710657677599</v>
      </c>
      <c r="F21" s="241">
        <f t="shared" si="8"/>
        <v>11095.917857387307</v>
      </c>
      <c r="G21" s="241">
        <f t="shared" si="8"/>
        <v>16445.838322339492</v>
      </c>
      <c r="H21" s="241">
        <f t="shared" si="8"/>
        <v>14385.995444152897</v>
      </c>
      <c r="I21" s="241">
        <f t="shared" si="8"/>
        <v>11647.863606719809</v>
      </c>
      <c r="J21" s="241">
        <f t="shared" si="8"/>
        <v>20309.399010023393</v>
      </c>
      <c r="K21" s="241">
        <f t="shared" si="8"/>
        <v>51402.859393485895</v>
      </c>
      <c r="L21" s="241">
        <f t="shared" si="8"/>
        <v>22382.850873153002</v>
      </c>
      <c r="M21" s="241">
        <f t="shared" si="8"/>
        <v>20519.813372432996</v>
      </c>
      <c r="N21" s="241">
        <f t="shared" si="8"/>
        <v>23881.704958387796</v>
      </c>
      <c r="O21" s="241">
        <f t="shared" si="8"/>
        <v>22734.301103358608</v>
      </c>
      <c r="P21" s="241">
        <f t="shared" si="8"/>
        <v>19831.403490662196</v>
      </c>
      <c r="Q21" s="241">
        <f t="shared" si="8"/>
        <v>21390.401128691708</v>
      </c>
      <c r="R21" s="241">
        <f t="shared" si="8"/>
        <v>20090.674953258116</v>
      </c>
      <c r="S21" s="241">
        <f t="shared" si="8"/>
        <v>17158.323414593804</v>
      </c>
      <c r="T21" s="241">
        <f t="shared" si="8"/>
        <v>18979.997598046</v>
      </c>
      <c r="U21" s="241">
        <f t="shared" si="8"/>
        <v>22733.741674019097</v>
      </c>
      <c r="V21" s="241">
        <f t="shared" si="8"/>
        <v>29215.282060728292</v>
      </c>
      <c r="W21" s="241">
        <f t="shared" si="8"/>
        <v>17764.269639328995</v>
      </c>
      <c r="X21" s="241">
        <f t="shared" si="8"/>
        <v>24576.188014963496</v>
      </c>
      <c r="Y21" s="241">
        <f t="shared" si="8"/>
        <v>29513.600007953515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5805.0946315789624</v>
      </c>
      <c r="C22" s="242">
        <f t="shared" si="9"/>
        <v>8295.0959395620157</v>
      </c>
      <c r="D22" s="242">
        <f t="shared" si="9"/>
        <v>8973.4851429952105</v>
      </c>
      <c r="E22" s="242">
        <f t="shared" si="9"/>
        <v>8379.6661294334044</v>
      </c>
      <c r="F22" s="242">
        <f t="shared" si="9"/>
        <v>9307.8437299318612</v>
      </c>
      <c r="G22" s="242">
        <f t="shared" si="9"/>
        <v>10415.196271478722</v>
      </c>
      <c r="H22" s="242">
        <f t="shared" si="9"/>
        <v>7470.2934620877058</v>
      </c>
      <c r="I22" s="242">
        <f t="shared" si="9"/>
        <v>8609.9521736986644</v>
      </c>
      <c r="J22" s="242">
        <f t="shared" si="9"/>
        <v>9832.7310680070077</v>
      </c>
      <c r="K22" s="242">
        <f t="shared" si="9"/>
        <v>27043.870234614522</v>
      </c>
      <c r="L22" s="242">
        <f t="shared" si="9"/>
        <v>17222.762083385795</v>
      </c>
      <c r="M22" s="242">
        <f t="shared" si="9"/>
        <v>12427.949061257124</v>
      </c>
      <c r="N22" s="242">
        <f t="shared" si="9"/>
        <v>15509.116052402242</v>
      </c>
      <c r="O22" s="242">
        <f t="shared" si="9"/>
        <v>17647.908612872583</v>
      </c>
      <c r="P22" s="242">
        <f t="shared" si="9"/>
        <v>15535.713608412676</v>
      </c>
      <c r="Q22" s="242">
        <f t="shared" si="9"/>
        <v>14492.316007760928</v>
      </c>
      <c r="R22" s="242">
        <f t="shared" si="9"/>
        <v>16593.836694888043</v>
      </c>
      <c r="S22" s="242">
        <f t="shared" si="9"/>
        <v>14478.93866228938</v>
      </c>
      <c r="T22" s="242">
        <f t="shared" si="9"/>
        <v>13354.510427141038</v>
      </c>
      <c r="U22" s="242">
        <f t="shared" si="9"/>
        <v>17749.592369597565</v>
      </c>
      <c r="V22" s="242">
        <f t="shared" si="9"/>
        <v>19071.58425302965</v>
      </c>
      <c r="W22" s="242">
        <f t="shared" si="9"/>
        <v>11717.202228313545</v>
      </c>
      <c r="X22" s="242">
        <f t="shared" si="9"/>
        <v>18050.663933410979</v>
      </c>
      <c r="Y22" s="242">
        <f t="shared" si="9"/>
        <v>18874.804451667784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34945.018289335458</v>
      </c>
      <c r="C25" s="210">
        <v>33638.464715105511</v>
      </c>
      <c r="D25" s="210">
        <v>33201.817833192967</v>
      </c>
      <c r="E25" s="210">
        <v>34780.300808073313</v>
      </c>
      <c r="F25" s="210">
        <v>35075.32329280144</v>
      </c>
      <c r="G25" s="210">
        <v>33517.838470310118</v>
      </c>
      <c r="H25" s="210">
        <v>34384.413413099173</v>
      </c>
      <c r="I25" s="210">
        <v>33078.435596689167</v>
      </c>
      <c r="J25" s="210">
        <v>30994.576185833961</v>
      </c>
      <c r="K25" s="210">
        <v>23105.835099619901</v>
      </c>
      <c r="L25" s="210">
        <v>26458.206134739299</v>
      </c>
      <c r="M25" s="210">
        <v>27824.874690817949</v>
      </c>
      <c r="N25" s="210">
        <v>26677.706061185039</v>
      </c>
      <c r="O25" s="210">
        <v>25531.796541936139</v>
      </c>
      <c r="P25" s="210">
        <v>25242.571951650771</v>
      </c>
      <c r="Q25" s="210">
        <v>25794.125423378569</v>
      </c>
      <c r="R25" s="210">
        <v>25849.755368433001</v>
      </c>
      <c r="S25" s="210">
        <v>26266.965136016701</v>
      </c>
      <c r="T25" s="210">
        <v>26394.19378672641</v>
      </c>
      <c r="U25" s="210">
        <v>24798.28131873866</v>
      </c>
      <c r="V25" s="210">
        <v>22529.49655261746</v>
      </c>
      <c r="W25" s="210">
        <v>24873.336969727661</v>
      </c>
      <c r="X25" s="210">
        <v>22697.321100268899</v>
      </c>
      <c r="Y25" s="210">
        <v>21575.402805875921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5340.3912381771279</v>
      </c>
      <c r="C26" s="213">
        <f t="shared" si="10"/>
        <v>4618.1688306104897</v>
      </c>
      <c r="D26" s="213">
        <f t="shared" si="10"/>
        <v>4963.8245657781599</v>
      </c>
      <c r="E26" s="213">
        <f t="shared" si="10"/>
        <v>5859.8035253654334</v>
      </c>
      <c r="F26" s="213">
        <f t="shared" si="10"/>
        <v>5161.7510490111781</v>
      </c>
      <c r="G26" s="213">
        <f t="shared" si="10"/>
        <v>5121.5616337059319</v>
      </c>
      <c r="H26" s="213">
        <f t="shared" si="10"/>
        <v>5513.786517626826</v>
      </c>
      <c r="I26" s="213">
        <f t="shared" si="10"/>
        <v>4817.0571281169377</v>
      </c>
      <c r="J26" s="213">
        <f t="shared" si="10"/>
        <v>3900.8348667239889</v>
      </c>
      <c r="K26" s="213">
        <f t="shared" si="10"/>
        <v>3069.0441186586422</v>
      </c>
      <c r="L26" s="213">
        <f t="shared" si="10"/>
        <v>2948.692209802236</v>
      </c>
      <c r="M26" s="213">
        <f t="shared" si="10"/>
        <v>3964.6177429062764</v>
      </c>
      <c r="N26" s="213">
        <f t="shared" si="10"/>
        <v>3322.1813800515902</v>
      </c>
      <c r="O26" s="213">
        <f t="shared" si="10"/>
        <v>3250.8184995700772</v>
      </c>
      <c r="P26" s="213">
        <f t="shared" si="10"/>
        <v>2885.7792820292352</v>
      </c>
      <c r="Q26" s="213">
        <f t="shared" si="10"/>
        <v>3190.9079406706787</v>
      </c>
      <c r="R26" s="213">
        <f t="shared" si="10"/>
        <v>3287.7789595872737</v>
      </c>
      <c r="S26" s="213">
        <f t="shared" si="10"/>
        <v>3302.5430739466892</v>
      </c>
      <c r="T26" s="213">
        <f t="shared" si="10"/>
        <v>2959.3778933791909</v>
      </c>
      <c r="U26" s="213">
        <f t="shared" si="10"/>
        <v>2738.2680610490111</v>
      </c>
      <c r="V26" s="213">
        <f t="shared" si="10"/>
        <v>2297.233233018057</v>
      </c>
      <c r="W26" s="213">
        <f t="shared" si="10"/>
        <v>2618.741629406707</v>
      </c>
      <c r="X26" s="213">
        <f t="shared" si="10"/>
        <v>2561.3621023215819</v>
      </c>
      <c r="Y26" s="213">
        <f t="shared" si="10"/>
        <v>2121.3513671539131</v>
      </c>
      <c r="DA26" s="85"/>
    </row>
    <row r="27" spans="1:105" ht="12" customHeight="1" x14ac:dyDescent="0.25">
      <c r="A27" s="18" t="s">
        <v>41</v>
      </c>
      <c r="B27" s="204">
        <v>1438.1479019776441</v>
      </c>
      <c r="C27" s="204">
        <v>1394.1642304385209</v>
      </c>
      <c r="D27" s="204">
        <v>1386.32301805675</v>
      </c>
      <c r="E27" s="204">
        <v>1739.119432502149</v>
      </c>
      <c r="F27" s="204">
        <v>2198.2063370593291</v>
      </c>
      <c r="G27" s="204">
        <v>2218.3741874462589</v>
      </c>
      <c r="H27" s="204">
        <v>2046.409303525365</v>
      </c>
      <c r="I27" s="204">
        <v>2000.6590197764399</v>
      </c>
      <c r="J27" s="204">
        <v>1580.7020206362849</v>
      </c>
      <c r="K27" s="204">
        <v>1370.6628632846091</v>
      </c>
      <c r="L27" s="204">
        <v>1079.534858125538</v>
      </c>
      <c r="M27" s="204">
        <v>1726.1933233018051</v>
      </c>
      <c r="N27" s="204">
        <v>1544.417837489252</v>
      </c>
      <c r="O27" s="204">
        <v>1605.3326870163371</v>
      </c>
      <c r="P27" s="204">
        <v>1390.953916595013</v>
      </c>
      <c r="Q27" s="204">
        <v>1538.184036973345</v>
      </c>
      <c r="R27" s="204">
        <v>1643.7834307824589</v>
      </c>
      <c r="S27" s="204">
        <v>1620.439462596732</v>
      </c>
      <c r="T27" s="204">
        <v>1395.172390369733</v>
      </c>
      <c r="U27" s="204">
        <v>1359.8985855546</v>
      </c>
      <c r="V27" s="204">
        <v>1141.824892519347</v>
      </c>
      <c r="W27" s="204">
        <v>1431.6340627687021</v>
      </c>
      <c r="X27" s="204">
        <v>1418.053847807395</v>
      </c>
      <c r="Y27" s="204">
        <v>1079.643198624248</v>
      </c>
      <c r="DA27" s="71" t="s">
        <v>127</v>
      </c>
    </row>
    <row r="28" spans="1:105" ht="12" customHeight="1" x14ac:dyDescent="0.25">
      <c r="A28" s="18" t="s">
        <v>42</v>
      </c>
      <c r="B28" s="204">
        <v>3902.243336199484</v>
      </c>
      <c r="C28" s="204">
        <v>3224.0046001719688</v>
      </c>
      <c r="D28" s="204">
        <v>3577.5015477214101</v>
      </c>
      <c r="E28" s="204">
        <v>4120.6840928632846</v>
      </c>
      <c r="F28" s="204">
        <v>2963.544711951849</v>
      </c>
      <c r="G28" s="204">
        <v>2903.1874462596729</v>
      </c>
      <c r="H28" s="204">
        <v>3467.377214101461</v>
      </c>
      <c r="I28" s="204">
        <v>2816.3981083404979</v>
      </c>
      <c r="J28" s="204">
        <v>2320.1328460877039</v>
      </c>
      <c r="K28" s="204">
        <v>1698.3812553740329</v>
      </c>
      <c r="L28" s="204">
        <v>1869.157351676698</v>
      </c>
      <c r="M28" s="204">
        <v>2238.424419604471</v>
      </c>
      <c r="N28" s="204">
        <v>1777.763542562338</v>
      </c>
      <c r="O28" s="204">
        <v>1645.4858125537401</v>
      </c>
      <c r="P28" s="204">
        <v>1494.825365434222</v>
      </c>
      <c r="Q28" s="204">
        <v>1652.723903697334</v>
      </c>
      <c r="R28" s="204">
        <v>1643.995528804815</v>
      </c>
      <c r="S28" s="204">
        <v>1682.103611349957</v>
      </c>
      <c r="T28" s="204">
        <v>1564.205503009458</v>
      </c>
      <c r="U28" s="204">
        <v>1378.3694754944111</v>
      </c>
      <c r="V28" s="204">
        <v>1155.40834049871</v>
      </c>
      <c r="W28" s="204">
        <v>1187.107566638005</v>
      </c>
      <c r="X28" s="204">
        <v>1143.308254514187</v>
      </c>
      <c r="Y28" s="204">
        <v>1041.708168529665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1935.686263972485</v>
      </c>
      <c r="C29" s="204">
        <f t="shared" si="11"/>
        <v>1744.9832330180568</v>
      </c>
      <c r="D29" s="204">
        <f t="shared" si="11"/>
        <v>1617.3507093723128</v>
      </c>
      <c r="E29" s="204">
        <f t="shared" si="11"/>
        <v>1520.3400042992259</v>
      </c>
      <c r="F29" s="204">
        <f t="shared" si="11"/>
        <v>1533.6975924333619</v>
      </c>
      <c r="G29" s="204">
        <f t="shared" si="11"/>
        <v>1456.3180997420463</v>
      </c>
      <c r="H29" s="204">
        <f t="shared" si="11"/>
        <v>1523.2815563198626</v>
      </c>
      <c r="I29" s="204">
        <f t="shared" si="11"/>
        <v>1235.0049226139295</v>
      </c>
      <c r="J29" s="204">
        <f t="shared" si="11"/>
        <v>1191.5041702493552</v>
      </c>
      <c r="K29" s="204">
        <f t="shared" si="11"/>
        <v>1007.4503654342216</v>
      </c>
      <c r="L29" s="204">
        <f t="shared" si="11"/>
        <v>1127.6917669819431</v>
      </c>
      <c r="M29" s="204">
        <f t="shared" si="11"/>
        <v>949.56061908856395</v>
      </c>
      <c r="N29" s="204">
        <f t="shared" si="11"/>
        <v>884.13217970765265</v>
      </c>
      <c r="O29" s="204">
        <f t="shared" si="11"/>
        <v>640.26790627687024</v>
      </c>
      <c r="P29" s="204">
        <f t="shared" si="11"/>
        <v>637.46943250214952</v>
      </c>
      <c r="Q29" s="204">
        <f t="shared" si="11"/>
        <v>635.44898968185726</v>
      </c>
      <c r="R29" s="204">
        <f t="shared" si="11"/>
        <v>588.62224849527081</v>
      </c>
      <c r="S29" s="204">
        <f t="shared" si="11"/>
        <v>597.56848667239888</v>
      </c>
      <c r="T29" s="204">
        <f t="shared" si="11"/>
        <v>572.03708082545131</v>
      </c>
      <c r="U29" s="204">
        <f t="shared" si="11"/>
        <v>455.75561049011168</v>
      </c>
      <c r="V29" s="204">
        <f t="shared" si="11"/>
        <v>384.79941960447115</v>
      </c>
      <c r="W29" s="204">
        <f t="shared" si="11"/>
        <v>507.6671539122957</v>
      </c>
      <c r="X29" s="204">
        <f t="shared" si="11"/>
        <v>498.8435081685297</v>
      </c>
      <c r="Y29" s="204">
        <f t="shared" si="11"/>
        <v>493.03269561478919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0.20610490111779881</v>
      </c>
      <c r="W30" s="204">
        <v>0.32029234737747198</v>
      </c>
      <c r="X30" s="204">
        <v>0.17618228718830611</v>
      </c>
      <c r="Y30" s="204">
        <v>0.14961306964746349</v>
      </c>
      <c r="DA30" s="71" t="s">
        <v>129</v>
      </c>
    </row>
    <row r="31" spans="1:105" ht="12" customHeight="1" x14ac:dyDescent="0.25">
      <c r="A31" s="18" t="s">
        <v>31</v>
      </c>
      <c r="B31" s="204">
        <v>397.08529664660358</v>
      </c>
      <c r="C31" s="204">
        <v>483.95219260533099</v>
      </c>
      <c r="D31" s="204">
        <v>466.68314703353388</v>
      </c>
      <c r="E31" s="204">
        <v>430.27153912295779</v>
      </c>
      <c r="F31" s="204">
        <v>435.53533963886503</v>
      </c>
      <c r="G31" s="204">
        <v>406.95451418744619</v>
      </c>
      <c r="H31" s="204">
        <v>421.04858125537402</v>
      </c>
      <c r="I31" s="204">
        <v>407.63877901977639</v>
      </c>
      <c r="J31" s="204">
        <v>440.24860275150468</v>
      </c>
      <c r="K31" s="204">
        <v>340.67343078245909</v>
      </c>
      <c r="L31" s="204">
        <v>406.0071367153912</v>
      </c>
      <c r="M31" s="204">
        <v>401.08400687876173</v>
      </c>
      <c r="N31" s="204">
        <v>388.73740326741188</v>
      </c>
      <c r="O31" s="204">
        <v>313.38478073946692</v>
      </c>
      <c r="P31" s="204">
        <v>296.46827171109192</v>
      </c>
      <c r="Q31" s="204">
        <v>302.54729148753222</v>
      </c>
      <c r="R31" s="204">
        <v>313.52459157351677</v>
      </c>
      <c r="S31" s="204">
        <v>326.93250214961301</v>
      </c>
      <c r="T31" s="204">
        <v>319.11743336199481</v>
      </c>
      <c r="U31" s="204">
        <v>214.73404987102319</v>
      </c>
      <c r="V31" s="204">
        <v>202.24546431642301</v>
      </c>
      <c r="W31" s="204">
        <v>218.31072656921751</v>
      </c>
      <c r="X31" s="204">
        <v>214.08022355975919</v>
      </c>
      <c r="Y31" s="204">
        <v>228.96801375752361</v>
      </c>
      <c r="DA31" s="71" t="s">
        <v>130</v>
      </c>
    </row>
    <row r="32" spans="1:105" ht="12" customHeight="1" x14ac:dyDescent="0.25">
      <c r="A32" s="18" t="s">
        <v>71</v>
      </c>
      <c r="B32" s="204">
        <v>268.09924763542563</v>
      </c>
      <c r="C32" s="204">
        <v>321.77994411006023</v>
      </c>
      <c r="D32" s="204">
        <v>256.40393379191738</v>
      </c>
      <c r="E32" s="204">
        <v>226.6603181427343</v>
      </c>
      <c r="F32" s="204">
        <v>202.02233447979361</v>
      </c>
      <c r="G32" s="204">
        <v>200.95429922613931</v>
      </c>
      <c r="H32" s="204">
        <v>159.01182287188311</v>
      </c>
      <c r="I32" s="204">
        <v>152.60315993121239</v>
      </c>
      <c r="J32" s="204">
        <v>147.1506448839209</v>
      </c>
      <c r="K32" s="204">
        <v>125.8279449699054</v>
      </c>
      <c r="L32" s="204">
        <v>161.92725709372311</v>
      </c>
      <c r="M32" s="204">
        <v>145.61554170249349</v>
      </c>
      <c r="N32" s="204">
        <v>133.82699914015481</v>
      </c>
      <c r="O32" s="204">
        <v>126.0195399828031</v>
      </c>
      <c r="P32" s="204">
        <v>115.94509888220119</v>
      </c>
      <c r="Q32" s="204">
        <v>173.26139294926909</v>
      </c>
      <c r="R32" s="204">
        <v>125.8862424763542</v>
      </c>
      <c r="S32" s="204">
        <v>135.32147463456579</v>
      </c>
      <c r="T32" s="204">
        <v>102.20748065348231</v>
      </c>
      <c r="U32" s="204">
        <v>100.75339638865</v>
      </c>
      <c r="V32" s="204">
        <v>84.72353826311263</v>
      </c>
      <c r="W32" s="204">
        <v>125.05481513327599</v>
      </c>
      <c r="X32" s="204">
        <v>116.4898968185727</v>
      </c>
      <c r="Y32" s="204">
        <v>103.1573731728289</v>
      </c>
      <c r="DA32" s="71" t="s">
        <v>131</v>
      </c>
    </row>
    <row r="33" spans="1:105" ht="12" customHeight="1" x14ac:dyDescent="0.25">
      <c r="A33" s="18" t="s">
        <v>32</v>
      </c>
      <c r="B33" s="204">
        <v>790.79557179707649</v>
      </c>
      <c r="C33" s="204">
        <v>659.44309974204634</v>
      </c>
      <c r="D33" s="204">
        <v>637.37669819432494</v>
      </c>
      <c r="E33" s="204">
        <v>586.54314273430782</v>
      </c>
      <c r="F33" s="204">
        <v>618.81893809114354</v>
      </c>
      <c r="G33" s="204">
        <v>571.6796216680998</v>
      </c>
      <c r="H33" s="204">
        <v>631.07145313843512</v>
      </c>
      <c r="I33" s="204">
        <v>414.13172828890788</v>
      </c>
      <c r="J33" s="204">
        <v>360.52762252794503</v>
      </c>
      <c r="K33" s="204">
        <v>337.10068787618218</v>
      </c>
      <c r="L33" s="204">
        <v>227.73645743766119</v>
      </c>
      <c r="M33" s="204">
        <v>215.26947549441101</v>
      </c>
      <c r="N33" s="204">
        <v>187.38865004299231</v>
      </c>
      <c r="O33" s="204">
        <v>182.39402407566641</v>
      </c>
      <c r="P33" s="204">
        <v>202.257007738607</v>
      </c>
      <c r="Q33" s="204">
        <v>142.0322441960447</v>
      </c>
      <c r="R33" s="204">
        <v>130.88658641444539</v>
      </c>
      <c r="S33" s="204">
        <v>119.9136715391229</v>
      </c>
      <c r="T33" s="204">
        <v>132.05520206362851</v>
      </c>
      <c r="U33" s="204">
        <v>117.1656921754084</v>
      </c>
      <c r="V33" s="204">
        <v>85.956749785038696</v>
      </c>
      <c r="W33" s="204">
        <v>109.6602751504729</v>
      </c>
      <c r="X33" s="204">
        <v>140.67214101461741</v>
      </c>
      <c r="Y33" s="204">
        <v>131.65141874462589</v>
      </c>
      <c r="DA33" s="71" t="s">
        <v>132</v>
      </c>
    </row>
    <row r="34" spans="1:105" ht="12" customHeight="1" x14ac:dyDescent="0.25">
      <c r="A34" s="18" t="s">
        <v>33</v>
      </c>
      <c r="B34" s="204">
        <v>479.70614789337912</v>
      </c>
      <c r="C34" s="204">
        <v>279.80799656061907</v>
      </c>
      <c r="D34" s="204">
        <v>256.88693035253652</v>
      </c>
      <c r="E34" s="204">
        <v>276.86500429922609</v>
      </c>
      <c r="F34" s="204">
        <v>277.32098022355967</v>
      </c>
      <c r="G34" s="204">
        <v>276.72966466036121</v>
      </c>
      <c r="H34" s="204">
        <v>312.14969905417018</v>
      </c>
      <c r="I34" s="204">
        <v>260.63125537403272</v>
      </c>
      <c r="J34" s="204">
        <v>243.57730008598449</v>
      </c>
      <c r="K34" s="204">
        <v>203.84830180567491</v>
      </c>
      <c r="L34" s="204">
        <v>332.02091573516759</v>
      </c>
      <c r="M34" s="204">
        <v>187.5915950128977</v>
      </c>
      <c r="N34" s="204">
        <v>174.17912725709371</v>
      </c>
      <c r="O34" s="204">
        <v>18.469561478933791</v>
      </c>
      <c r="P34" s="204">
        <v>22.799054170249359</v>
      </c>
      <c r="Q34" s="204">
        <v>17.60806104901118</v>
      </c>
      <c r="R34" s="204">
        <v>18.324828030954421</v>
      </c>
      <c r="S34" s="204">
        <v>15.40083834909716</v>
      </c>
      <c r="T34" s="204">
        <v>18.656964746345661</v>
      </c>
      <c r="U34" s="204">
        <v>23.102472055030098</v>
      </c>
      <c r="V34" s="204">
        <v>11.667562338779019</v>
      </c>
      <c r="W34" s="204">
        <v>54.321044711951842</v>
      </c>
      <c r="X34" s="204">
        <v>27.425064488392081</v>
      </c>
      <c r="Y34" s="204">
        <v>29.10627687016337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17068.58157412925</v>
      </c>
      <c r="C35" s="204">
        <f t="shared" si="12"/>
        <v>16507.333860958515</v>
      </c>
      <c r="D35" s="204">
        <f t="shared" si="12"/>
        <v>16006.19377447779</v>
      </c>
      <c r="E35" s="204">
        <f t="shared" si="12"/>
        <v>16475.582366588511</v>
      </c>
      <c r="F35" s="204">
        <f t="shared" si="12"/>
        <v>17151.246178714697</v>
      </c>
      <c r="G35" s="204">
        <f t="shared" si="12"/>
        <v>15895.072836414201</v>
      </c>
      <c r="H35" s="204">
        <f t="shared" si="12"/>
        <v>15955.590064750482</v>
      </c>
      <c r="I35" s="204">
        <f t="shared" si="12"/>
        <v>15727.175531880494</v>
      </c>
      <c r="J35" s="204">
        <f t="shared" si="12"/>
        <v>15086.71042811119</v>
      </c>
      <c r="K35" s="204">
        <f t="shared" si="12"/>
        <v>10504.771043422417</v>
      </c>
      <c r="L35" s="204">
        <f t="shared" si="12"/>
        <v>12623.020397006834</v>
      </c>
      <c r="M35" s="204">
        <f t="shared" si="12"/>
        <v>12446.005076655641</v>
      </c>
      <c r="N35" s="204">
        <f t="shared" si="12"/>
        <v>12242.413831107238</v>
      </c>
      <c r="O35" s="204">
        <f t="shared" si="12"/>
        <v>11894.803155647423</v>
      </c>
      <c r="P35" s="204">
        <f t="shared" si="12"/>
        <v>11916.3739352952</v>
      </c>
      <c r="Q35" s="204">
        <f t="shared" si="12"/>
        <v>12119.130104496136</v>
      </c>
      <c r="R35" s="204">
        <f t="shared" si="12"/>
        <v>11852.99903085054</v>
      </c>
      <c r="S35" s="204">
        <f t="shared" si="12"/>
        <v>12191.582648113965</v>
      </c>
      <c r="T35" s="204">
        <f t="shared" si="12"/>
        <v>12606.12327666893</v>
      </c>
      <c r="U35" s="204">
        <f t="shared" si="12"/>
        <v>11858.407192268369</v>
      </c>
      <c r="V35" s="204">
        <f t="shared" si="12"/>
        <v>11213.253734692895</v>
      </c>
      <c r="W35" s="204">
        <f t="shared" si="12"/>
        <v>12137.183504493922</v>
      </c>
      <c r="X35" s="204">
        <f t="shared" si="12"/>
        <v>10882.362251774855</v>
      </c>
      <c r="Y35" s="204">
        <f t="shared" si="12"/>
        <v>10524.643355309601</v>
      </c>
      <c r="DA35" s="71"/>
    </row>
    <row r="36" spans="1:105" ht="12" customHeight="1" x14ac:dyDescent="0.25">
      <c r="A36" s="18" t="s">
        <v>73</v>
      </c>
      <c r="B36" s="204">
        <v>9689.0165698300243</v>
      </c>
      <c r="C36" s="204">
        <v>9795.5824422138903</v>
      </c>
      <c r="D36" s="204">
        <v>9569.9045225431382</v>
      </c>
      <c r="E36" s="204">
        <v>10041.10240098232</v>
      </c>
      <c r="F36" s="204">
        <v>10536.471544148921</v>
      </c>
      <c r="G36" s="204">
        <v>9728.0106696042276</v>
      </c>
      <c r="H36" s="204">
        <v>9712.3487061950218</v>
      </c>
      <c r="I36" s="204">
        <v>9785.6303900060302</v>
      </c>
      <c r="J36" s="204">
        <v>9450.2684676640711</v>
      </c>
      <c r="K36" s="204">
        <v>6507.7650245058221</v>
      </c>
      <c r="L36" s="204">
        <v>7797.1852293370148</v>
      </c>
      <c r="M36" s="204">
        <v>7691.6234773435172</v>
      </c>
      <c r="N36" s="204">
        <v>7300.2927648991554</v>
      </c>
      <c r="O36" s="204">
        <v>7235.4010920188757</v>
      </c>
      <c r="P36" s="204">
        <v>7182.7847693450722</v>
      </c>
      <c r="Q36" s="204">
        <v>7449.7771380301019</v>
      </c>
      <c r="R36" s="204">
        <v>7360.0505355796886</v>
      </c>
      <c r="S36" s="204">
        <v>7776.7119688362354</v>
      </c>
      <c r="T36" s="204">
        <v>7959.5237925760666</v>
      </c>
      <c r="U36" s="204">
        <v>7593.6828586484216</v>
      </c>
      <c r="V36" s="204">
        <v>7314.1519290179167</v>
      </c>
      <c r="W36" s="204">
        <v>7891.09330672952</v>
      </c>
      <c r="X36" s="204">
        <v>6669.2749774842268</v>
      </c>
      <c r="Y36" s="204">
        <v>6431.9535874678131</v>
      </c>
      <c r="DA36" s="71" t="s">
        <v>134</v>
      </c>
    </row>
    <row r="37" spans="1:105" ht="12" customHeight="1" x14ac:dyDescent="0.25">
      <c r="A37" s="18" t="s">
        <v>36</v>
      </c>
      <c r="B37" s="204">
        <v>7379.5650042992256</v>
      </c>
      <c r="C37" s="204">
        <v>6711.7514187446259</v>
      </c>
      <c r="D37" s="204">
        <v>6436.2892519346506</v>
      </c>
      <c r="E37" s="204">
        <v>6434.4799656061896</v>
      </c>
      <c r="F37" s="204">
        <v>6614.7746345657779</v>
      </c>
      <c r="G37" s="204">
        <v>6167.0621668099739</v>
      </c>
      <c r="H37" s="204">
        <v>6243.2413585554596</v>
      </c>
      <c r="I37" s="204">
        <v>5941.5451418744624</v>
      </c>
      <c r="J37" s="204">
        <v>5636.4419604471186</v>
      </c>
      <c r="K37" s="204">
        <v>3997.0060189165952</v>
      </c>
      <c r="L37" s="204">
        <v>4825.8351676698194</v>
      </c>
      <c r="M37" s="204">
        <v>4754.3815993121234</v>
      </c>
      <c r="N37" s="204">
        <v>4942.1210662080821</v>
      </c>
      <c r="O37" s="204">
        <v>4659.4020636285468</v>
      </c>
      <c r="P37" s="204">
        <v>4733.5891659501276</v>
      </c>
      <c r="Q37" s="204">
        <v>4669.3529664660346</v>
      </c>
      <c r="R37" s="204">
        <v>4492.9484952708508</v>
      </c>
      <c r="S37" s="204">
        <v>4414.8706792777293</v>
      </c>
      <c r="T37" s="204">
        <v>4646.5994840928633</v>
      </c>
      <c r="U37" s="204">
        <v>4264.7243336199481</v>
      </c>
      <c r="V37" s="204">
        <v>3899.1018056749781</v>
      </c>
      <c r="W37" s="204">
        <v>4246.0901977644016</v>
      </c>
      <c r="X37" s="204">
        <v>4213.0872742906276</v>
      </c>
      <c r="Y37" s="204">
        <v>4092.6897678417881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7.973606612816674</v>
      </c>
      <c r="C38" s="204">
        <f t="shared" si="13"/>
        <v>15.14385930607061</v>
      </c>
      <c r="D38" s="204">
        <f t="shared" si="13"/>
        <v>8.127093968830355</v>
      </c>
      <c r="E38" s="204">
        <f t="shared" si="13"/>
        <v>9.9969238579839619</v>
      </c>
      <c r="F38" s="204">
        <f t="shared" si="13"/>
        <v>24.904439968092412</v>
      </c>
      <c r="G38" s="204">
        <f t="shared" si="13"/>
        <v>22.376614119478099</v>
      </c>
      <c r="H38" s="204">
        <f t="shared" si="13"/>
        <v>43.562131667683261</v>
      </c>
      <c r="I38" s="204">
        <f t="shared" si="13"/>
        <v>31.058805135416666</v>
      </c>
      <c r="J38" s="204">
        <f t="shared" si="13"/>
        <v>44.14408962303304</v>
      </c>
      <c r="K38" s="204">
        <f t="shared" si="13"/>
        <v>48.799580703077382</v>
      </c>
      <c r="L38" s="204">
        <f t="shared" si="13"/>
        <v>62.910187431519866</v>
      </c>
      <c r="M38" s="204">
        <f t="shared" si="13"/>
        <v>53.224270224218522</v>
      </c>
      <c r="N38" s="204">
        <f t="shared" si="13"/>
        <v>50.518115718383228</v>
      </c>
      <c r="O38" s="204">
        <f t="shared" si="13"/>
        <v>49.129572875127572</v>
      </c>
      <c r="P38" s="204">
        <f t="shared" si="13"/>
        <v>56.699151351268483</v>
      </c>
      <c r="Q38" s="204">
        <f t="shared" si="13"/>
        <v>46.364377351906157</v>
      </c>
      <c r="R38" s="204">
        <f t="shared" si="13"/>
        <v>31.95224901840384</v>
      </c>
      <c r="S38" s="204">
        <f t="shared" si="13"/>
        <v>39.751997790964019</v>
      </c>
      <c r="T38" s="204">
        <f t="shared" si="13"/>
        <v>49.456021665392655</v>
      </c>
      <c r="U38" s="204">
        <f t="shared" si="13"/>
        <v>50.332522858938816</v>
      </c>
      <c r="V38" s="204">
        <f t="shared" si="13"/>
        <v>64.06378954966921</v>
      </c>
      <c r="W38" s="204">
        <f t="shared" si="13"/>
        <v>98.46420899986515</v>
      </c>
      <c r="X38" s="204">
        <f t="shared" si="13"/>
        <v>110.31431710969689</v>
      </c>
      <c r="Y38" s="204">
        <f t="shared" si="13"/>
        <v>142.92670336081437</v>
      </c>
      <c r="DA38" s="71"/>
    </row>
    <row r="39" spans="1:105" ht="12" customHeight="1" x14ac:dyDescent="0.25">
      <c r="A39" s="18" t="s">
        <v>38</v>
      </c>
      <c r="B39" s="204">
        <v>6.747377472055029</v>
      </c>
      <c r="C39" s="204">
        <v>13.85311693895099</v>
      </c>
      <c r="D39" s="204">
        <v>7.0699054170249349</v>
      </c>
      <c r="E39" s="204">
        <v>8.9567927773000857</v>
      </c>
      <c r="F39" s="204">
        <v>23.78912295786758</v>
      </c>
      <c r="G39" s="204">
        <v>20.83349097162511</v>
      </c>
      <c r="H39" s="204">
        <v>41.810060189165952</v>
      </c>
      <c r="I39" s="204">
        <v>29.527235597592441</v>
      </c>
      <c r="J39" s="204">
        <v>42.669368013757527</v>
      </c>
      <c r="K39" s="204">
        <v>47.465133276010313</v>
      </c>
      <c r="L39" s="204">
        <v>57.940262252794497</v>
      </c>
      <c r="M39" s="204">
        <v>47.002429062768691</v>
      </c>
      <c r="N39" s="204">
        <v>46.716809974204651</v>
      </c>
      <c r="O39" s="204">
        <v>44.411414445399821</v>
      </c>
      <c r="P39" s="204">
        <v>39.503998280309531</v>
      </c>
      <c r="Q39" s="204">
        <v>25.22581685296646</v>
      </c>
      <c r="R39" s="204">
        <v>6.4821582115219254</v>
      </c>
      <c r="S39" s="204">
        <v>7.9009243336199484</v>
      </c>
      <c r="T39" s="204">
        <v>10.735920034393811</v>
      </c>
      <c r="U39" s="204">
        <v>9.33493121238177</v>
      </c>
      <c r="V39" s="204">
        <v>16.88916595012898</v>
      </c>
      <c r="W39" s="204">
        <v>12.983340498710231</v>
      </c>
      <c r="X39" s="204">
        <v>7.7242261392949274</v>
      </c>
      <c r="Y39" s="204">
        <v>22.339187446259668</v>
      </c>
      <c r="DA39" s="71" t="s">
        <v>136</v>
      </c>
    </row>
    <row r="40" spans="1:105" ht="12" customHeight="1" x14ac:dyDescent="0.25">
      <c r="A40" s="18" t="s">
        <v>74</v>
      </c>
      <c r="B40" s="204">
        <v>0.1243588028202314</v>
      </c>
      <c r="C40" s="204">
        <v>0.1067237362381756</v>
      </c>
      <c r="D40" s="204">
        <v>9.066232358463483E-2</v>
      </c>
      <c r="E40" s="204">
        <v>6.4537968672514115E-2</v>
      </c>
      <c r="F40" s="204">
        <v>8.1250348074153683E-2</v>
      </c>
      <c r="G40" s="204">
        <v>8.5976999382127592E-2</v>
      </c>
      <c r="H40" s="204">
        <v>8.5214699215295078E-2</v>
      </c>
      <c r="I40" s="204">
        <v>7.730560875820755E-2</v>
      </c>
      <c r="J40" s="204">
        <v>7.2890891389632034E-2</v>
      </c>
      <c r="K40" s="204">
        <v>6.6746775346239504E-2</v>
      </c>
      <c r="L40" s="204">
        <v>8.9835151375874084E-2</v>
      </c>
      <c r="M40" s="204">
        <v>0.45777803051514709</v>
      </c>
      <c r="N40" s="204">
        <v>1.0304509219962319</v>
      </c>
      <c r="O40" s="204">
        <v>1.3912123663346729</v>
      </c>
      <c r="P40" s="204">
        <v>2.0078359859681689</v>
      </c>
      <c r="Q40" s="204">
        <v>2.6927673869218429</v>
      </c>
      <c r="R40" s="204">
        <v>3.8065151511795459</v>
      </c>
      <c r="S40" s="204">
        <v>5.7660053684065478</v>
      </c>
      <c r="T40" s="204">
        <v>8.7311566930649391</v>
      </c>
      <c r="U40" s="204">
        <v>10.655684773761649</v>
      </c>
      <c r="V40" s="204">
        <v>16.762649657921891</v>
      </c>
      <c r="W40" s="204">
        <v>49.460535918802847</v>
      </c>
      <c r="X40" s="204">
        <v>62.799739626693217</v>
      </c>
      <c r="Y40" s="204">
        <v>77.041869969848136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1.719690455717971E-3</v>
      </c>
      <c r="H41" s="204">
        <v>3.5253654342218398E-3</v>
      </c>
      <c r="I41" s="204">
        <v>4.2132416165090291E-3</v>
      </c>
      <c r="J41" s="204">
        <v>2.983662940670679E-2</v>
      </c>
      <c r="K41" s="204">
        <v>3.6801375752364578E-2</v>
      </c>
      <c r="L41" s="204">
        <v>3.304471195184866</v>
      </c>
      <c r="M41" s="204">
        <v>3.6184866723989679</v>
      </c>
      <c r="N41" s="204">
        <v>2.32158211521926E-2</v>
      </c>
      <c r="O41" s="204">
        <v>2.3817712811693901E-2</v>
      </c>
      <c r="P41" s="204">
        <v>0.13207222699914009</v>
      </c>
      <c r="Q41" s="204">
        <v>0.21659501289767849</v>
      </c>
      <c r="R41" s="204">
        <v>1.651074806534824</v>
      </c>
      <c r="S41" s="204">
        <v>2.9543422184006878</v>
      </c>
      <c r="T41" s="204">
        <v>2.7552020636285461</v>
      </c>
      <c r="U41" s="204">
        <v>2.6680997420464321</v>
      </c>
      <c r="V41" s="204">
        <v>1.5339638865004299</v>
      </c>
      <c r="W41" s="204">
        <v>1.9486672398968179</v>
      </c>
      <c r="X41" s="204">
        <v>1.89432502149613</v>
      </c>
      <c r="Y41" s="204">
        <v>1.6758383490971629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6.878761822871883E-4</v>
      </c>
      <c r="F42" s="204">
        <v>6.878761822871883E-4</v>
      </c>
      <c r="G42" s="204">
        <v>6.878761822871883E-4</v>
      </c>
      <c r="H42" s="204">
        <v>6.878761822871883E-4</v>
      </c>
      <c r="I42" s="204">
        <v>6.878761822871883E-4</v>
      </c>
      <c r="J42" s="204">
        <v>6.878761822871883E-4</v>
      </c>
      <c r="K42" s="204">
        <v>2.2355975924333621E-3</v>
      </c>
      <c r="L42" s="204">
        <v>2.2355975924333621E-3</v>
      </c>
      <c r="M42" s="204">
        <v>2.2355975924333621E-3</v>
      </c>
      <c r="N42" s="204">
        <v>2.2355975924333621E-3</v>
      </c>
      <c r="O42" s="204">
        <v>2.2355975924333621E-3</v>
      </c>
      <c r="P42" s="204">
        <v>2.2355975924333621E-3</v>
      </c>
      <c r="Q42" s="204">
        <v>2.2355975924333621E-3</v>
      </c>
      <c r="R42" s="204">
        <v>2.2355975924333621E-3</v>
      </c>
      <c r="S42" s="204">
        <v>2.2355975924333621E-3</v>
      </c>
      <c r="T42" s="204">
        <v>2.2355975924333621E-3</v>
      </c>
      <c r="U42" s="204">
        <v>7.3946689595872743E-3</v>
      </c>
      <c r="V42" s="204">
        <v>7.3946689595872743E-3</v>
      </c>
      <c r="W42" s="204">
        <v>7.3946689595872743E-3</v>
      </c>
      <c r="X42" s="204">
        <v>7.3301805674978512E-3</v>
      </c>
      <c r="Y42" s="204">
        <v>5.846947549441101E-3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1.101870337941413</v>
      </c>
      <c r="C44" s="204">
        <v>1.184018630881444</v>
      </c>
      <c r="D44" s="204">
        <v>0.9665262282207856</v>
      </c>
      <c r="E44" s="204">
        <v>0.97490523582907496</v>
      </c>
      <c r="F44" s="204">
        <v>1.0333787859683921</v>
      </c>
      <c r="G44" s="204">
        <v>1.454738581832856</v>
      </c>
      <c r="H44" s="204">
        <v>1.6626435376855051</v>
      </c>
      <c r="I44" s="204">
        <v>1.449362811267221</v>
      </c>
      <c r="J44" s="204">
        <v>1.3713062122968791</v>
      </c>
      <c r="K44" s="204">
        <v>1.228663678376037</v>
      </c>
      <c r="L44" s="204">
        <v>1.573383234572199</v>
      </c>
      <c r="M44" s="204">
        <v>2.1433408609432818</v>
      </c>
      <c r="N44" s="204">
        <v>2.7454034034377179</v>
      </c>
      <c r="O44" s="204">
        <v>3.3008927529889558</v>
      </c>
      <c r="P44" s="204">
        <v>15.053009260399209</v>
      </c>
      <c r="Q44" s="204">
        <v>18.226962501527741</v>
      </c>
      <c r="R44" s="204">
        <v>20.01026525157511</v>
      </c>
      <c r="S44" s="204">
        <v>23.128490272944401</v>
      </c>
      <c r="T44" s="204">
        <v>27.231507276712922</v>
      </c>
      <c r="U44" s="204">
        <v>27.666412461789381</v>
      </c>
      <c r="V44" s="204">
        <v>28.870615386158331</v>
      </c>
      <c r="W44" s="204">
        <v>34.064270673495649</v>
      </c>
      <c r="X44" s="204">
        <v>37.888696141645113</v>
      </c>
      <c r="Y44" s="204">
        <v>41.863960648059972</v>
      </c>
      <c r="DA44" s="71" t="s">
        <v>141</v>
      </c>
    </row>
    <row r="45" spans="1:105" ht="12" customHeight="1" x14ac:dyDescent="0.25">
      <c r="A45" s="14" t="s">
        <v>39</v>
      </c>
      <c r="B45" s="204">
        <v>330.0088779019776</v>
      </c>
      <c r="C45" s="204">
        <v>349.3472269991401</v>
      </c>
      <c r="D45" s="204">
        <v>339.44404557179712</v>
      </c>
      <c r="E45" s="204">
        <v>359.33559759243337</v>
      </c>
      <c r="F45" s="204">
        <v>245.25902837489261</v>
      </c>
      <c r="G45" s="204">
        <v>222.5747205503009</v>
      </c>
      <c r="H45" s="204">
        <v>190.9083619948409</v>
      </c>
      <c r="I45" s="204">
        <v>179.28779019776439</v>
      </c>
      <c r="J45" s="204">
        <v>164.49449699054171</v>
      </c>
      <c r="K45" s="204">
        <v>449.26491831470338</v>
      </c>
      <c r="L45" s="204">
        <v>292.39656061908858</v>
      </c>
      <c r="M45" s="204">
        <v>352.77042132416159</v>
      </c>
      <c r="N45" s="204">
        <v>463.84972055030102</v>
      </c>
      <c r="O45" s="204">
        <v>361.14275580395531</v>
      </c>
      <c r="P45" s="204">
        <v>393.13518916595012</v>
      </c>
      <c r="Q45" s="204">
        <v>500.86283319002581</v>
      </c>
      <c r="R45" s="204">
        <v>517.36883061049014</v>
      </c>
      <c r="S45" s="204">
        <v>513.25062338779014</v>
      </c>
      <c r="T45" s="204">
        <v>419.84004729148751</v>
      </c>
      <c r="U45" s="204">
        <v>492.15195614789337</v>
      </c>
      <c r="V45" s="204">
        <v>461.67267841788481</v>
      </c>
      <c r="W45" s="204">
        <v>416.04127257093722</v>
      </c>
      <c r="X45" s="204">
        <v>409.81064058469468</v>
      </c>
      <c r="Y45" s="204">
        <v>389.58172828890798</v>
      </c>
      <c r="DA45" s="71" t="s">
        <v>142</v>
      </c>
    </row>
    <row r="46" spans="1:105" ht="12" customHeight="1" x14ac:dyDescent="0.25">
      <c r="A46" s="21" t="s">
        <v>40</v>
      </c>
      <c r="B46" s="207">
        <v>10262.3767285418</v>
      </c>
      <c r="C46" s="207">
        <v>10403.487704213239</v>
      </c>
      <c r="D46" s="207">
        <v>10266.877644024071</v>
      </c>
      <c r="E46" s="207">
        <v>10555.242390369731</v>
      </c>
      <c r="F46" s="207">
        <v>10958.465004299231</v>
      </c>
      <c r="G46" s="207">
        <v>10799.93456577816</v>
      </c>
      <c r="H46" s="207">
        <v>11157.28478073947</v>
      </c>
      <c r="I46" s="207">
        <v>11088.851418744631</v>
      </c>
      <c r="J46" s="207">
        <v>10606.888134135859</v>
      </c>
      <c r="K46" s="207">
        <v>8026.5050730868443</v>
      </c>
      <c r="L46" s="207">
        <v>9403.495012897678</v>
      </c>
      <c r="M46" s="207">
        <v>10058.69656061909</v>
      </c>
      <c r="N46" s="207">
        <v>9714.6108340498704</v>
      </c>
      <c r="O46" s="207">
        <v>9335.6346517626807</v>
      </c>
      <c r="P46" s="207">
        <v>9353.1149613069647</v>
      </c>
      <c r="Q46" s="207">
        <v>9301.411177987964</v>
      </c>
      <c r="R46" s="207">
        <v>9571.0340498710211</v>
      </c>
      <c r="S46" s="207">
        <v>9622.2683061048992</v>
      </c>
      <c r="T46" s="207">
        <v>9787.3594668959577</v>
      </c>
      <c r="U46" s="207">
        <v>9203.3659759243328</v>
      </c>
      <c r="V46" s="207">
        <v>8108.4736973344798</v>
      </c>
      <c r="W46" s="207">
        <v>9095.2392003439363</v>
      </c>
      <c r="X46" s="207">
        <v>8234.6282803095437</v>
      </c>
      <c r="Y46" s="207">
        <v>7903.8669561478937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34945.018289335465</v>
      </c>
      <c r="C47" s="210">
        <f t="shared" si="14"/>
        <v>33638.464715105511</v>
      </c>
      <c r="D47" s="210">
        <f t="shared" si="14"/>
        <v>33201.817833192959</v>
      </c>
      <c r="E47" s="210">
        <f t="shared" si="14"/>
        <v>34780.300808073313</v>
      </c>
      <c r="F47" s="210">
        <f t="shared" si="14"/>
        <v>35075.32329280144</v>
      </c>
      <c r="G47" s="210">
        <f t="shared" si="14"/>
        <v>33517.838470310118</v>
      </c>
      <c r="H47" s="210">
        <f t="shared" si="14"/>
        <v>34384.413413099166</v>
      </c>
      <c r="I47" s="210">
        <f t="shared" si="14"/>
        <v>33078.435596689167</v>
      </c>
      <c r="J47" s="210">
        <f t="shared" si="14"/>
        <v>30994.576185833965</v>
      </c>
      <c r="K47" s="210">
        <f t="shared" si="14"/>
        <v>23105.835099619911</v>
      </c>
      <c r="L47" s="210">
        <f t="shared" si="14"/>
        <v>26458.206134739306</v>
      </c>
      <c r="M47" s="210">
        <f t="shared" si="14"/>
        <v>27824.874690817953</v>
      </c>
      <c r="N47" s="210">
        <f t="shared" si="14"/>
        <v>26677.706061185032</v>
      </c>
      <c r="O47" s="210">
        <f t="shared" si="14"/>
        <v>25531.796541936128</v>
      </c>
      <c r="P47" s="210">
        <f t="shared" si="14"/>
        <v>25242.571951650767</v>
      </c>
      <c r="Q47" s="210">
        <f t="shared" si="14"/>
        <v>25794.125423378573</v>
      </c>
      <c r="R47" s="210">
        <f t="shared" si="14"/>
        <v>25849.755368432998</v>
      </c>
      <c r="S47" s="210">
        <f t="shared" si="14"/>
        <v>26266.965136016697</v>
      </c>
      <c r="T47" s="210">
        <f t="shared" si="14"/>
        <v>26394.193786726413</v>
      </c>
      <c r="U47" s="210">
        <f t="shared" si="14"/>
        <v>24798.281318738649</v>
      </c>
      <c r="V47" s="210">
        <f t="shared" si="14"/>
        <v>22529.496552617453</v>
      </c>
      <c r="W47" s="210">
        <f t="shared" si="14"/>
        <v>24873.336969727665</v>
      </c>
      <c r="X47" s="210">
        <f t="shared" si="14"/>
        <v>22697.321100268895</v>
      </c>
      <c r="Y47" s="210">
        <f t="shared" si="14"/>
        <v>21575.402805875914</v>
      </c>
      <c r="DA47" s="109"/>
    </row>
    <row r="48" spans="1:105" ht="12" customHeight="1" x14ac:dyDescent="0.25">
      <c r="A48" s="51" t="s">
        <v>43</v>
      </c>
      <c r="B48" s="241">
        <f>ISI_fec!B5</f>
        <v>26192.699114489129</v>
      </c>
      <c r="C48" s="241">
        <f>ISI_fec!C5</f>
        <v>24763.232599905408</v>
      </c>
      <c r="D48" s="241">
        <f>ISI_fec!D5</f>
        <v>24557.574055528141</v>
      </c>
      <c r="E48" s="241">
        <f>ISI_fec!E5</f>
        <v>25717.377447426999</v>
      </c>
      <c r="F48" s="241">
        <f>ISI_fec!F5</f>
        <v>25708.086528263149</v>
      </c>
      <c r="G48" s="241">
        <f>ISI_fec!G5</f>
        <v>24471.894628670831</v>
      </c>
      <c r="H48" s="241">
        <f>ISI_fec!H5</f>
        <v>24803.99134019281</v>
      </c>
      <c r="I48" s="241">
        <f>ISI_fec!I5</f>
        <v>23670.11050442568</v>
      </c>
      <c r="J48" s="241">
        <f>ISI_fec!J5</f>
        <v>21788.058363200511</v>
      </c>
      <c r="K48" s="241">
        <f>ISI_fec!K5</f>
        <v>15861.72642356202</v>
      </c>
      <c r="L48" s="241">
        <f>ISI_fec!L5</f>
        <v>18711.30499517042</v>
      </c>
      <c r="M48" s="241">
        <f>ISI_fec!M5</f>
        <v>19686.850945410719</v>
      </c>
      <c r="N48" s="241">
        <f>ISI_fec!N5</f>
        <v>18825.270605609589</v>
      </c>
      <c r="O48" s="241">
        <f>ISI_fec!O5</f>
        <v>18250.743343421938</v>
      </c>
      <c r="P48" s="241">
        <f>ISI_fec!P5</f>
        <v>18073.596581473881</v>
      </c>
      <c r="Q48" s="241">
        <f>ISI_fec!Q5</f>
        <v>18431.679665780241</v>
      </c>
      <c r="R48" s="241">
        <f>ISI_fec!R5</f>
        <v>18567.413905895992</v>
      </c>
      <c r="S48" s="241">
        <f>ISI_fec!S5</f>
        <v>18646.373485787481</v>
      </c>
      <c r="T48" s="241">
        <f>ISI_fec!T5</f>
        <v>18491.043270703391</v>
      </c>
      <c r="U48" s="241">
        <f>ISI_fec!U5</f>
        <v>17287.466800240101</v>
      </c>
      <c r="V48" s="241">
        <f>ISI_fec!V5</f>
        <v>15484.7515635327</v>
      </c>
      <c r="W48" s="241">
        <f>ISI_fec!W5</f>
        <v>16885.211952741221</v>
      </c>
      <c r="X48" s="241">
        <f>ISI_fec!X5</f>
        <v>15576.35016600915</v>
      </c>
      <c r="Y48" s="241">
        <f>ISI_fec!Y5</f>
        <v>14617.956625257941</v>
      </c>
      <c r="DA48" s="83"/>
    </row>
    <row r="49" spans="1:105" ht="12" customHeight="1" x14ac:dyDescent="0.25">
      <c r="A49" s="52" t="s">
        <v>44</v>
      </c>
      <c r="B49" s="242">
        <f>ISI_fec!B54</f>
        <v>8752.3191748463323</v>
      </c>
      <c r="C49" s="242">
        <f>ISI_fec!C54</f>
        <v>8875.2321152000986</v>
      </c>
      <c r="D49" s="242">
        <f>ISI_fec!D54</f>
        <v>8644.2437776648203</v>
      </c>
      <c r="E49" s="242">
        <f>ISI_fec!E54</f>
        <v>9062.9233606463149</v>
      </c>
      <c r="F49" s="242">
        <f>ISI_fec!F54</f>
        <v>9367.2367645382928</v>
      </c>
      <c r="G49" s="242">
        <f>ISI_fec!G54</f>
        <v>9045.9438416392877</v>
      </c>
      <c r="H49" s="242">
        <f>ISI_fec!H54</f>
        <v>9580.4220729063545</v>
      </c>
      <c r="I49" s="242">
        <f>ISI_fec!I54</f>
        <v>9408.325092263487</v>
      </c>
      <c r="J49" s="242">
        <f>ISI_fec!J54</f>
        <v>9206.5178226334538</v>
      </c>
      <c r="K49" s="242">
        <f>ISI_fec!K54</f>
        <v>7244.1086760578901</v>
      </c>
      <c r="L49" s="242">
        <f>ISI_fec!L54</f>
        <v>7746.9011395688858</v>
      </c>
      <c r="M49" s="242">
        <f>ISI_fec!M54</f>
        <v>8138.0237454072358</v>
      </c>
      <c r="N49" s="242">
        <f>ISI_fec!N54</f>
        <v>7852.4354555754417</v>
      </c>
      <c r="O49" s="242">
        <f>ISI_fec!O54</f>
        <v>7281.0531985141897</v>
      </c>
      <c r="P49" s="242">
        <f>ISI_fec!P54</f>
        <v>7168.9753701768859</v>
      </c>
      <c r="Q49" s="242">
        <f>ISI_fec!Q54</f>
        <v>7362.4457575983324</v>
      </c>
      <c r="R49" s="242">
        <f>ISI_fec!R54</f>
        <v>7282.341462537006</v>
      </c>
      <c r="S49" s="242">
        <f>ISI_fec!S54</f>
        <v>7620.5916502292184</v>
      </c>
      <c r="T49" s="242">
        <f>ISI_fec!T54</f>
        <v>7903.1505160230217</v>
      </c>
      <c r="U49" s="242">
        <f>ISI_fec!U54</f>
        <v>7510.8145184985497</v>
      </c>
      <c r="V49" s="242">
        <f>ISI_fec!V54</f>
        <v>7044.7449890847538</v>
      </c>
      <c r="W49" s="242">
        <f>ISI_fec!W54</f>
        <v>7988.1250169864443</v>
      </c>
      <c r="X49" s="242">
        <f>ISI_fec!X54</f>
        <v>7120.9709342597462</v>
      </c>
      <c r="Y49" s="242">
        <f>ISI_fec!Y54</f>
        <v>6957.4461806179715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171529.63420325436</v>
      </c>
      <c r="C51" s="203">
        <f t="shared" si="15"/>
        <v>158620.69044155173</v>
      </c>
      <c r="D51" s="203">
        <f t="shared" si="15"/>
        <v>158412.39532582258</v>
      </c>
      <c r="E51" s="203">
        <f t="shared" si="15"/>
        <v>165942.56312643376</v>
      </c>
      <c r="F51" s="203">
        <f t="shared" si="15"/>
        <v>167012.48457469721</v>
      </c>
      <c r="G51" s="203">
        <f t="shared" si="15"/>
        <v>158446.4123885103</v>
      </c>
      <c r="H51" s="203">
        <f t="shared" si="15"/>
        <v>162726.84516822983</v>
      </c>
      <c r="I51" s="203">
        <f t="shared" si="15"/>
        <v>155339.42150227408</v>
      </c>
      <c r="J51" s="203">
        <f t="shared" si="15"/>
        <v>142263.73106800686</v>
      </c>
      <c r="K51" s="203">
        <f t="shared" si="15"/>
        <v>100870.9284727286</v>
      </c>
      <c r="L51" s="203">
        <f t="shared" si="15"/>
        <v>120912.36188603002</v>
      </c>
      <c r="M51" s="203">
        <f t="shared" si="15"/>
        <v>123730.9293772927</v>
      </c>
      <c r="N51" s="203">
        <f t="shared" si="15"/>
        <v>115909.8714990053</v>
      </c>
      <c r="O51" s="203">
        <f t="shared" si="15"/>
        <v>113663.32187108346</v>
      </c>
      <c r="P51" s="203">
        <f t="shared" si="15"/>
        <v>116088.94470970574</v>
      </c>
      <c r="Q51" s="203">
        <f t="shared" si="15"/>
        <v>117768.58029416201</v>
      </c>
      <c r="R51" s="203">
        <f t="shared" si="15"/>
        <v>117019.40302211778</v>
      </c>
      <c r="S51" s="203">
        <f t="shared" si="15"/>
        <v>121464.42924086258</v>
      </c>
      <c r="T51" s="203">
        <f t="shared" si="15"/>
        <v>121796.3072693429</v>
      </c>
      <c r="U51" s="203">
        <f t="shared" si="15"/>
        <v>112260.1146789512</v>
      </c>
      <c r="V51" s="203">
        <f t="shared" si="15"/>
        <v>99551.131050416821</v>
      </c>
      <c r="W51" s="203">
        <f t="shared" si="15"/>
        <v>111526.46257819014</v>
      </c>
      <c r="X51" s="203">
        <f t="shared" si="15"/>
        <v>101962.23394203137</v>
      </c>
      <c r="Y51" s="203">
        <f t="shared" si="15"/>
        <v>94390.169921940193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107772.55447311909</v>
      </c>
      <c r="C52" s="213">
        <f>(ISI_emi!C5-ISI_emi!C52)+(ISI_emi!C54-ISI_emi!C96)</f>
        <v>99393.101401403372</v>
      </c>
      <c r="D52" s="213">
        <f>(ISI_emi!D5-ISI_emi!D52)+(ISI_emi!D54-ISI_emi!D96)</f>
        <v>98407.598885204949</v>
      </c>
      <c r="E52" s="213">
        <f>(ISI_emi!E5-ISI_emi!E52)+(ISI_emi!E54-ISI_emi!E96)</f>
        <v>102545.45174187007</v>
      </c>
      <c r="F52" s="213">
        <f>(ISI_emi!F5-ISI_emi!F52)+(ISI_emi!F54-ISI_emi!F96)</f>
        <v>101963.62721251171</v>
      </c>
      <c r="G52" s="213">
        <f>(ISI_emi!G5-ISI_emi!G52)+(ISI_emi!G54-ISI_emi!G96)</f>
        <v>96204.30073466539</v>
      </c>
      <c r="H52" s="213">
        <f>(ISI_emi!H5-ISI_emi!H52)+(ISI_emi!H54-ISI_emi!H96)</f>
        <v>98279.624330086197</v>
      </c>
      <c r="I52" s="213">
        <f>(ISI_emi!I5-ISI_emi!I52)+(ISI_emi!I54-ISI_emi!I96)</f>
        <v>92023.387356771113</v>
      </c>
      <c r="J52" s="213">
        <f>(ISI_emi!J5-ISI_emi!J52)+(ISI_emi!J54-ISI_emi!J96)</f>
        <v>84627.737383322456</v>
      </c>
      <c r="K52" s="213">
        <f>(ISI_emi!K5-ISI_emi!K52)+(ISI_emi!K54-ISI_emi!K96)</f>
        <v>61023.276883288403</v>
      </c>
      <c r="L52" s="213">
        <f>(ISI_emi!L5-ISI_emi!L52)+(ISI_emi!L54-ISI_emi!L96)</f>
        <v>70061.574475871355</v>
      </c>
      <c r="M52" s="213">
        <f>(ISI_emi!M5-ISI_emi!M52)+(ISI_emi!M54-ISI_emi!M96)</f>
        <v>71953.081506844406</v>
      </c>
      <c r="N52" s="213">
        <f>(ISI_emi!N5-ISI_emi!N52)+(ISI_emi!N54-ISI_emi!N96)</f>
        <v>68057.921957950137</v>
      </c>
      <c r="O52" s="213">
        <f>(ISI_emi!O5-ISI_emi!O52)+(ISI_emi!O54-ISI_emi!O96)</f>
        <v>65253.566670418841</v>
      </c>
      <c r="P52" s="213">
        <f>(ISI_emi!P5-ISI_emi!P52)+(ISI_emi!P54-ISI_emi!P96)</f>
        <v>64337.658988535237</v>
      </c>
      <c r="Q52" s="213">
        <f>(ISI_emi!Q5-ISI_emi!Q52)+(ISI_emi!Q54-ISI_emi!Q96)</f>
        <v>66247.645362556301</v>
      </c>
      <c r="R52" s="213">
        <f>(ISI_emi!R5-ISI_emi!R52)+(ISI_emi!R54-ISI_emi!R96)</f>
        <v>64212.858880641426</v>
      </c>
      <c r="S52" s="213">
        <f>(ISI_emi!S5-ISI_emi!S52)+(ISI_emi!S54-ISI_emi!S96)</f>
        <v>65671.960423430748</v>
      </c>
      <c r="T52" s="213">
        <f>(ISI_emi!T5-ISI_emi!T52)+(ISI_emi!T54-ISI_emi!T96)</f>
        <v>67972.757518120721</v>
      </c>
      <c r="U52" s="213">
        <f>(ISI_emi!U5-ISI_emi!U52)+(ISI_emi!U54-ISI_emi!U96)</f>
        <v>62153.020177504011</v>
      </c>
      <c r="V52" s="213">
        <f>(ISI_emi!V5-ISI_emi!V52)+(ISI_emi!V54-ISI_emi!V96)</f>
        <v>56213.618191172696</v>
      </c>
      <c r="W52" s="213">
        <f>(ISI_emi!W5-ISI_emi!W52)+(ISI_emi!W54-ISI_emi!W96)</f>
        <v>61299.899129058926</v>
      </c>
      <c r="X52" s="213">
        <f>(ISI_emi!X5-ISI_emi!X52)+(ISI_emi!X54-ISI_emi!X96)</f>
        <v>57624.754740172306</v>
      </c>
      <c r="Y52" s="213">
        <f>(ISI_emi!Y5-ISI_emi!Y52)+(ISI_emi!Y54-ISI_emi!Y96)</f>
        <v>54422.88297134501</v>
      </c>
      <c r="DA52" s="85"/>
    </row>
    <row r="53" spans="1:105" ht="12" customHeight="1" x14ac:dyDescent="0.25">
      <c r="A53" s="14" t="s">
        <v>146</v>
      </c>
      <c r="B53" s="204">
        <f>ISI_emi!B52+ISI_emi!B96</f>
        <v>63757.079730135272</v>
      </c>
      <c r="C53" s="204">
        <f>ISI_emi!C52+ISI_emi!C96</f>
        <v>59227.589040148378</v>
      </c>
      <c r="D53" s="204">
        <f>ISI_emi!D52+ISI_emi!D96</f>
        <v>60004.79644061764</v>
      </c>
      <c r="E53" s="204">
        <f>ISI_emi!E52+ISI_emi!E96</f>
        <v>63397.111384563701</v>
      </c>
      <c r="F53" s="204">
        <f>ISI_emi!F52+ISI_emi!F96</f>
        <v>65048.857362185488</v>
      </c>
      <c r="G53" s="204">
        <f>ISI_emi!G52+ISI_emi!G96</f>
        <v>62242.111653844906</v>
      </c>
      <c r="H53" s="204">
        <f>ISI_emi!H52+ISI_emi!H96</f>
        <v>64447.220838143643</v>
      </c>
      <c r="I53" s="204">
        <f>ISI_emi!I52+ISI_emi!I96</f>
        <v>63316.034145502963</v>
      </c>
      <c r="J53" s="204">
        <f>ISI_emi!J52+ISI_emi!J96</f>
        <v>57635.993684684407</v>
      </c>
      <c r="K53" s="204">
        <f>ISI_emi!K52+ISI_emi!K96</f>
        <v>39847.651589440196</v>
      </c>
      <c r="L53" s="204">
        <f>ISI_emi!L52+ISI_emi!L96</f>
        <v>50850.787410158664</v>
      </c>
      <c r="M53" s="204">
        <f>ISI_emi!M52+ISI_emi!M96</f>
        <v>51777.847870448299</v>
      </c>
      <c r="N53" s="204">
        <f>ISI_emi!N52+ISI_emi!N96</f>
        <v>47851.949541055168</v>
      </c>
      <c r="O53" s="204">
        <f>ISI_emi!O52+ISI_emi!O96</f>
        <v>48409.755200664629</v>
      </c>
      <c r="P53" s="204">
        <f>ISI_emi!P52+ISI_emi!P96</f>
        <v>51751.285721170505</v>
      </c>
      <c r="Q53" s="204">
        <f>ISI_emi!Q52+ISI_emi!Q96</f>
        <v>51520.934931605705</v>
      </c>
      <c r="R53" s="204">
        <f>ISI_emi!R52+ISI_emi!R96</f>
        <v>52806.544141476355</v>
      </c>
      <c r="S53" s="204">
        <f>ISI_emi!S52+ISI_emi!S96</f>
        <v>55792.468817431822</v>
      </c>
      <c r="T53" s="204">
        <f>ISI_emi!T52+ISI_emi!T96</f>
        <v>53823.549751222177</v>
      </c>
      <c r="U53" s="204">
        <f>ISI_emi!U52+ISI_emi!U96</f>
        <v>50107.094501447187</v>
      </c>
      <c r="V53" s="204">
        <f>ISI_emi!V52+ISI_emi!V96</f>
        <v>43337.512859244132</v>
      </c>
      <c r="W53" s="204">
        <f>ISI_emi!W52+ISI_emi!W96</f>
        <v>50226.563449131216</v>
      </c>
      <c r="X53" s="204">
        <f>ISI_emi!X52+ISI_emi!X96</f>
        <v>44337.479201859052</v>
      </c>
      <c r="Y53" s="204">
        <f>ISI_emi!Y52+ISI_emi!Y96</f>
        <v>39967.286950595175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171529.63420325436</v>
      </c>
      <c r="C54" s="210">
        <f t="shared" si="16"/>
        <v>158620.69044155176</v>
      </c>
      <c r="D54" s="210">
        <f t="shared" si="16"/>
        <v>158412.39532582258</v>
      </c>
      <c r="E54" s="210">
        <f t="shared" si="16"/>
        <v>165942.56312643379</v>
      </c>
      <c r="F54" s="210">
        <f t="shared" si="16"/>
        <v>167012.48457469721</v>
      </c>
      <c r="G54" s="210">
        <f t="shared" si="16"/>
        <v>158446.4123885103</v>
      </c>
      <c r="H54" s="210">
        <f t="shared" si="16"/>
        <v>162726.84516822986</v>
      </c>
      <c r="I54" s="210">
        <f t="shared" si="16"/>
        <v>155339.42150227408</v>
      </c>
      <c r="J54" s="210">
        <f t="shared" si="16"/>
        <v>142263.73106800686</v>
      </c>
      <c r="K54" s="210">
        <f t="shared" si="16"/>
        <v>100870.92847272858</v>
      </c>
      <c r="L54" s="210">
        <f t="shared" si="16"/>
        <v>120912.36188603002</v>
      </c>
      <c r="M54" s="210">
        <f t="shared" si="16"/>
        <v>123730.9293772927</v>
      </c>
      <c r="N54" s="210">
        <f t="shared" si="16"/>
        <v>115909.8714990053</v>
      </c>
      <c r="O54" s="210">
        <f t="shared" si="16"/>
        <v>113663.32187108346</v>
      </c>
      <c r="P54" s="210">
        <f t="shared" si="16"/>
        <v>116088.94470970574</v>
      </c>
      <c r="Q54" s="210">
        <f t="shared" si="16"/>
        <v>117768.58029416201</v>
      </c>
      <c r="R54" s="210">
        <f t="shared" si="16"/>
        <v>117019.40302211778</v>
      </c>
      <c r="S54" s="210">
        <f t="shared" si="16"/>
        <v>121464.42924086258</v>
      </c>
      <c r="T54" s="210">
        <f t="shared" si="16"/>
        <v>121796.3072693429</v>
      </c>
      <c r="U54" s="210">
        <f t="shared" si="16"/>
        <v>112260.1146789512</v>
      </c>
      <c r="V54" s="210">
        <f t="shared" si="16"/>
        <v>99551.131050416821</v>
      </c>
      <c r="W54" s="210">
        <f t="shared" si="16"/>
        <v>111526.46257819014</v>
      </c>
      <c r="X54" s="210">
        <f t="shared" si="16"/>
        <v>101962.23394203137</v>
      </c>
      <c r="Y54" s="210">
        <f t="shared" si="16"/>
        <v>94390.169921940178</v>
      </c>
      <c r="DA54" s="109"/>
    </row>
    <row r="55" spans="1:105" ht="12" customHeight="1" x14ac:dyDescent="0.25">
      <c r="A55" s="51" t="s">
        <v>43</v>
      </c>
      <c r="B55" s="241">
        <f>ISI_emi!B$5</f>
        <v>156904.16800776595</v>
      </c>
      <c r="C55" s="241">
        <f>ISI_emi!C$5</f>
        <v>144342.50252192398</v>
      </c>
      <c r="D55" s="241">
        <f>ISI_emi!D$5</f>
        <v>144718.37660453768</v>
      </c>
      <c r="E55" s="241">
        <f>ISI_emi!E$5</f>
        <v>151827.71107210184</v>
      </c>
      <c r="F55" s="241">
        <f>ISI_emi!F$5</f>
        <v>152500.62777270202</v>
      </c>
      <c r="G55" s="241">
        <f>ISI_emi!G$5</f>
        <v>144557.26787907141</v>
      </c>
      <c r="H55" s="241">
        <f>ISI_emi!H$5</f>
        <v>147790.14980880235</v>
      </c>
      <c r="I55" s="241">
        <f>ISI_emi!I$5</f>
        <v>140958.84328239766</v>
      </c>
      <c r="J55" s="241">
        <f>ISI_emi!J$5</f>
        <v>128492.8885381127</v>
      </c>
      <c r="K55" s="241">
        <f>ISI_emi!K$5</f>
        <v>90355.363314700298</v>
      </c>
      <c r="L55" s="241">
        <f>ISI_emi!L$5</f>
        <v>109601.19415886293</v>
      </c>
      <c r="M55" s="241">
        <f>ISI_emi!M$5</f>
        <v>112101.44422227841</v>
      </c>
      <c r="N55" s="241">
        <f>ISI_emi!N$5</f>
        <v>104988.93061975185</v>
      </c>
      <c r="O55" s="241">
        <f>ISI_emi!O$5</f>
        <v>103747.90731289511</v>
      </c>
      <c r="P55" s="241">
        <f>ISI_emi!P$5</f>
        <v>106051.64855113375</v>
      </c>
      <c r="Q55" s="241">
        <f>ISI_emi!Q$5</f>
        <v>107537.44851824903</v>
      </c>
      <c r="R55" s="241">
        <f>ISI_emi!R$5</f>
        <v>107154.15121779052</v>
      </c>
      <c r="S55" s="241">
        <f>ISI_emi!S$5</f>
        <v>111230.01929582094</v>
      </c>
      <c r="T55" s="241">
        <f>ISI_emi!T$5</f>
        <v>110973.69823305433</v>
      </c>
      <c r="U55" s="241">
        <f>ISI_emi!U$5</f>
        <v>102270.63251560373</v>
      </c>
      <c r="V55" s="241">
        <f>ISI_emi!V$5</f>
        <v>90034.524622512661</v>
      </c>
      <c r="W55" s="241">
        <f>ISI_emi!W$5</f>
        <v>100519.06774793113</v>
      </c>
      <c r="X55" s="241">
        <f>ISI_emi!X$5</f>
        <v>92250.254793913176</v>
      </c>
      <c r="Y55" s="241">
        <f>ISI_emi!Y$5</f>
        <v>85233.067158341262</v>
      </c>
      <c r="DA55" s="83"/>
    </row>
    <row r="56" spans="1:105" ht="12" customHeight="1" x14ac:dyDescent="0.25">
      <c r="A56" s="52" t="s">
        <v>44</v>
      </c>
      <c r="B56" s="242">
        <f>ISI_emi!B$54</f>
        <v>14625.466195488407</v>
      </c>
      <c r="C56" s="242">
        <f>ISI_emi!C$54</f>
        <v>14278.187919627784</v>
      </c>
      <c r="D56" s="242">
        <f>ISI_emi!D$54</f>
        <v>13694.018721284903</v>
      </c>
      <c r="E56" s="242">
        <f>ISI_emi!E$54</f>
        <v>14114.852054331936</v>
      </c>
      <c r="F56" s="242">
        <f>ISI_emi!F$54</f>
        <v>14511.856801995178</v>
      </c>
      <c r="G56" s="242">
        <f>ISI_emi!G$54</f>
        <v>13889.144509438895</v>
      </c>
      <c r="H56" s="242">
        <f>ISI_emi!H$54</f>
        <v>14936.6953594275</v>
      </c>
      <c r="I56" s="242">
        <f>ISI_emi!I$54</f>
        <v>14380.57821987641</v>
      </c>
      <c r="J56" s="242">
        <f>ISI_emi!J$54</f>
        <v>13770.842529894162</v>
      </c>
      <c r="K56" s="242">
        <f>ISI_emi!K$54</f>
        <v>10515.565158028294</v>
      </c>
      <c r="L56" s="242">
        <f>ISI_emi!L$54</f>
        <v>11311.167727167091</v>
      </c>
      <c r="M56" s="242">
        <f>ISI_emi!M$54</f>
        <v>11629.485155014288</v>
      </c>
      <c r="N56" s="242">
        <f>ISI_emi!N$54</f>
        <v>10920.94087925346</v>
      </c>
      <c r="O56" s="242">
        <f>ISI_emi!O$54</f>
        <v>9915.4145581883549</v>
      </c>
      <c r="P56" s="242">
        <f>ISI_emi!P$54</f>
        <v>10037.29615857199</v>
      </c>
      <c r="Q56" s="242">
        <f>ISI_emi!Q$54</f>
        <v>10231.131775912982</v>
      </c>
      <c r="R56" s="242">
        <f>ISI_emi!R$54</f>
        <v>9865.2518043272612</v>
      </c>
      <c r="S56" s="242">
        <f>ISI_emi!S$54</f>
        <v>10234.409945041638</v>
      </c>
      <c r="T56" s="242">
        <f>ISI_emi!T$54</f>
        <v>10822.609036288572</v>
      </c>
      <c r="U56" s="242">
        <f>ISI_emi!U$54</f>
        <v>9989.4821633474694</v>
      </c>
      <c r="V56" s="242">
        <f>ISI_emi!V$54</f>
        <v>9516.6064279041657</v>
      </c>
      <c r="W56" s="242">
        <f>ISI_emi!W$54</f>
        <v>11007.394830259014</v>
      </c>
      <c r="X56" s="242">
        <f>ISI_emi!X$54</f>
        <v>9711.9791481181855</v>
      </c>
      <c r="Y56" s="242">
        <f>ISI_emi!Y$54</f>
        <v>9157.1027635989194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373.18178825738153</v>
      </c>
      <c r="C58" s="250">
        <f t="shared" si="17"/>
        <v>365.65346229276281</v>
      </c>
      <c r="D58" s="250">
        <f t="shared" si="17"/>
        <v>339.30518752958557</v>
      </c>
      <c r="E58" s="250">
        <f t="shared" si="17"/>
        <v>330.54636767116045</v>
      </c>
      <c r="F58" s="250">
        <f t="shared" si="17"/>
        <v>350.62761926111449</v>
      </c>
      <c r="G58" s="250">
        <f t="shared" si="17"/>
        <v>380.22402281401088</v>
      </c>
      <c r="H58" s="250">
        <f t="shared" si="17"/>
        <v>383.23679087601704</v>
      </c>
      <c r="I58" s="250">
        <f t="shared" si="17"/>
        <v>419.05126191049362</v>
      </c>
      <c r="J58" s="250">
        <f t="shared" si="17"/>
        <v>402.79467065332648</v>
      </c>
      <c r="K58" s="250">
        <f t="shared" si="17"/>
        <v>339.97383689188166</v>
      </c>
      <c r="L58" s="250">
        <f t="shared" si="17"/>
        <v>306.32689251091699</v>
      </c>
      <c r="M58" s="250">
        <f t="shared" si="17"/>
        <v>330.70396186834904</v>
      </c>
      <c r="N58" s="250">
        <f t="shared" si="17"/>
        <v>320.01875690636734</v>
      </c>
      <c r="O58" s="250">
        <f t="shared" si="17"/>
        <v>318.53595186479055</v>
      </c>
      <c r="P58" s="250">
        <f t="shared" si="17"/>
        <v>320.25348266556227</v>
      </c>
      <c r="Q58" s="250">
        <f t="shared" si="17"/>
        <v>325.8728188944786</v>
      </c>
      <c r="R58" s="250">
        <f t="shared" si="17"/>
        <v>325.6018481847226</v>
      </c>
      <c r="S58" s="250">
        <f t="shared" si="17"/>
        <v>333.94889486024158</v>
      </c>
      <c r="T58" s="250">
        <f t="shared" si="17"/>
        <v>357.01417884045355</v>
      </c>
      <c r="U58" s="250">
        <f t="shared" si="17"/>
        <v>318.63344321935642</v>
      </c>
      <c r="V58" s="250">
        <f t="shared" si="17"/>
        <v>292.78560503315276</v>
      </c>
      <c r="W58" s="250">
        <f t="shared" si="17"/>
        <v>333.77980152440455</v>
      </c>
      <c r="X58" s="250">
        <f t="shared" si="17"/>
        <v>447.19599552830113</v>
      </c>
      <c r="Y58" s="250">
        <f t="shared" si="17"/>
        <v>415.71490590845667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0.19585488383827679</v>
      </c>
      <c r="C59" s="251">
        <f t="shared" si="18"/>
        <v>0.19324598757064537</v>
      </c>
      <c r="D59" s="251">
        <f t="shared" si="18"/>
        <v>0.18785230326786584</v>
      </c>
      <c r="E59" s="251">
        <f t="shared" si="18"/>
        <v>0.19352102233052099</v>
      </c>
      <c r="F59" s="251">
        <f t="shared" si="18"/>
        <v>0.18513900645713741</v>
      </c>
      <c r="G59" s="251">
        <f t="shared" si="18"/>
        <v>0.18320636220916361</v>
      </c>
      <c r="H59" s="251">
        <f t="shared" si="18"/>
        <v>0.17720185265085767</v>
      </c>
      <c r="I59" s="251">
        <f t="shared" si="18"/>
        <v>0.16831847611909276</v>
      </c>
      <c r="J59" s="251">
        <f t="shared" si="18"/>
        <v>0.16683235988663878</v>
      </c>
      <c r="K59" s="251">
        <f t="shared" si="18"/>
        <v>0.17793696816965268</v>
      </c>
      <c r="L59" s="251">
        <f t="shared" si="18"/>
        <v>0.16165685727551291</v>
      </c>
      <c r="M59" s="251">
        <f t="shared" si="18"/>
        <v>0.164854552727839</v>
      </c>
      <c r="N59" s="251">
        <f t="shared" si="18"/>
        <v>0.16712378524738358</v>
      </c>
      <c r="O59" s="251">
        <f t="shared" si="18"/>
        <v>0.16423025305839797</v>
      </c>
      <c r="P59" s="251">
        <f t="shared" si="18"/>
        <v>0.15992007574574141</v>
      </c>
      <c r="Q59" s="251">
        <f t="shared" si="18"/>
        <v>0.16539430333113062</v>
      </c>
      <c r="R59" s="251">
        <f t="shared" si="18"/>
        <v>0.16662190843353747</v>
      </c>
      <c r="S59" s="251">
        <f t="shared" si="18"/>
        <v>0.16259831395587307</v>
      </c>
      <c r="T59" s="251">
        <f t="shared" si="18"/>
        <v>0.16433717896695416</v>
      </c>
      <c r="U59" s="251">
        <f t="shared" si="18"/>
        <v>0.16440948186415363</v>
      </c>
      <c r="V59" s="251">
        <f t="shared" si="18"/>
        <v>0.16960046839604262</v>
      </c>
      <c r="W59" s="251">
        <f t="shared" si="18"/>
        <v>0.16220159975166626</v>
      </c>
      <c r="X59" s="251">
        <f t="shared" si="18"/>
        <v>0.16444858228669779</v>
      </c>
      <c r="Y59" s="251">
        <f t="shared" si="18"/>
        <v>0.16996631796294548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0.23886327529467966</v>
      </c>
      <c r="C60" s="252">
        <f t="shared" si="19"/>
        <v>0.23611692257445188</v>
      </c>
      <c r="D60" s="252">
        <f t="shared" si="19"/>
        <v>0.22747798556096596</v>
      </c>
      <c r="E60" s="252">
        <f t="shared" si="19"/>
        <v>0.23534235612599644</v>
      </c>
      <c r="F60" s="252">
        <f t="shared" si="19"/>
        <v>0.2253750018433133</v>
      </c>
      <c r="G60" s="252">
        <f t="shared" si="19"/>
        <v>0.22369672856998901</v>
      </c>
      <c r="H60" s="252">
        <f t="shared" si="19"/>
        <v>0.22107498740370191</v>
      </c>
      <c r="I60" s="252">
        <f t="shared" si="19"/>
        <v>0.20823774593736036</v>
      </c>
      <c r="J60" s="252">
        <f t="shared" si="19"/>
        <v>0.20755695911409452</v>
      </c>
      <c r="K60" s="252">
        <f t="shared" si="19"/>
        <v>0.2277000795970352</v>
      </c>
      <c r="L60" s="252">
        <f t="shared" si="19"/>
        <v>0.19915608440805035</v>
      </c>
      <c r="M60" s="252">
        <f t="shared" si="19"/>
        <v>0.20695625561925712</v>
      </c>
      <c r="N60" s="252">
        <f t="shared" si="19"/>
        <v>0.20734759802421993</v>
      </c>
      <c r="O60" s="252">
        <f t="shared" si="19"/>
        <v>0.20206040851925994</v>
      </c>
      <c r="P60" s="252">
        <f t="shared" si="19"/>
        <v>0.19393763453902302</v>
      </c>
      <c r="Q60" s="252">
        <f t="shared" si="19"/>
        <v>0.20057721157796887</v>
      </c>
      <c r="R60" s="252">
        <f t="shared" si="19"/>
        <v>0.20181411727924392</v>
      </c>
      <c r="S60" s="252">
        <f t="shared" si="19"/>
        <v>0.19726946783545848</v>
      </c>
      <c r="T60" s="252">
        <f t="shared" si="19"/>
        <v>0.20079658018213281</v>
      </c>
      <c r="U60" s="252">
        <f t="shared" si="19"/>
        <v>0.19896503455990561</v>
      </c>
      <c r="V60" s="252">
        <f t="shared" si="19"/>
        <v>0.20774815630343713</v>
      </c>
      <c r="W60" s="252">
        <f t="shared" si="19"/>
        <v>0.19731763708399649</v>
      </c>
      <c r="X60" s="252">
        <f t="shared" si="19"/>
        <v>0.19962903739404059</v>
      </c>
      <c r="Y60" s="252">
        <f t="shared" si="19"/>
        <v>0.20866749511782956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0.12727425247129948</v>
      </c>
      <c r="C61" s="253">
        <f t="shared" si="20"/>
        <v>0.12826645825466071</v>
      </c>
      <c r="D61" s="253">
        <f t="shared" si="20"/>
        <v>0.12566419084370323</v>
      </c>
      <c r="E61" s="253">
        <f t="shared" si="20"/>
        <v>0.12864849041006773</v>
      </c>
      <c r="F61" s="253">
        <f t="shared" si="20"/>
        <v>0.12425707818037705</v>
      </c>
      <c r="G61" s="253">
        <f t="shared" si="20"/>
        <v>0.12298431576748504</v>
      </c>
      <c r="H61" s="253">
        <f t="shared" si="20"/>
        <v>0.11705746566902039</v>
      </c>
      <c r="I61" s="253">
        <f t="shared" si="20"/>
        <v>0.1135527575867351</v>
      </c>
      <c r="J61" s="253">
        <f t="shared" si="20"/>
        <v>0.11392952556906377</v>
      </c>
      <c r="K61" s="253">
        <f t="shared" si="20"/>
        <v>0.1203471549290816</v>
      </c>
      <c r="L61" s="253">
        <f t="shared" si="20"/>
        <v>0.11112089557220302</v>
      </c>
      <c r="M61" s="253">
        <f t="shared" si="20"/>
        <v>0.11048282153536379</v>
      </c>
      <c r="N61" s="253">
        <f t="shared" si="20"/>
        <v>0.11407198905242676</v>
      </c>
      <c r="O61" s="253">
        <f t="shared" si="20"/>
        <v>0.1117750867371807</v>
      </c>
      <c r="P61" s="253">
        <f t="shared" si="20"/>
        <v>0.11088543088854184</v>
      </c>
      <c r="Q61" s="253">
        <f t="shared" si="20"/>
        <v>0.11492660247838628</v>
      </c>
      <c r="R61" s="253">
        <f t="shared" si="20"/>
        <v>0.11534072486824527</v>
      </c>
      <c r="S61" s="253">
        <f t="shared" si="20"/>
        <v>0.11370152024295806</v>
      </c>
      <c r="T61" s="253">
        <f t="shared" si="20"/>
        <v>0.11533815877602284</v>
      </c>
      <c r="U61" s="253">
        <f t="shared" si="20"/>
        <v>0.11745655553299485</v>
      </c>
      <c r="V61" s="253">
        <f t="shared" si="20"/>
        <v>0.1208309715265147</v>
      </c>
      <c r="W61" s="253">
        <f t="shared" si="20"/>
        <v>0.11786323910843702</v>
      </c>
      <c r="X61" s="253">
        <f t="shared" si="20"/>
        <v>0.1186941216301038</v>
      </c>
      <c r="Y61" s="253">
        <f t="shared" si="20"/>
        <v>0.12230623587564647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0.10282062556938454</v>
      </c>
      <c r="C62" s="251">
        <f>IF(SUM(ISI_ued!C$5,ISI_ued!C$54)=0,"",SUM(ISI_ued!C$5,ISI_ued!C$54)/C$7)</f>
        <v>0.10209387490442683</v>
      </c>
      <c r="D62" s="251">
        <f>IF(SUM(ISI_ued!D$5,ISI_ued!D$54)=0,"",SUM(ISI_ued!D$5,ISI_ued!D$54)/D$7)</f>
        <v>9.9451959893313097E-2</v>
      </c>
      <c r="E62" s="251">
        <f>IF(SUM(ISI_ued!E$5,ISI_ued!E$54)=0,"",SUM(ISI_ued!E$5,ISI_ued!E$54)/E$7)</f>
        <v>0.10248682635059238</v>
      </c>
      <c r="F62" s="251">
        <f>IF(SUM(ISI_ued!F$5,ISI_ued!F$54)=0,"",SUM(ISI_ued!F$5,ISI_ued!F$54)/F$7)</f>
        <v>9.8335958712559637E-2</v>
      </c>
      <c r="G62" s="251">
        <f>IF(SUM(ISI_ued!G$5,ISI_ued!G$54)=0,"",SUM(ISI_ued!G$5,ISI_ued!G$54)/G$7)</f>
        <v>9.7489595351448091E-2</v>
      </c>
      <c r="H62" s="251">
        <f>IF(SUM(ISI_ued!H$5,ISI_ued!H$54)=0,"",SUM(ISI_ued!H$5,ISI_ued!H$54)/H$7)</f>
        <v>9.5089412966497644E-2</v>
      </c>
      <c r="I62" s="251">
        <f>IF(SUM(ISI_ued!I$5,ISI_ued!I$54)=0,"",SUM(ISI_ued!I$5,ISI_ued!I$54)/I$7)</f>
        <v>9.0687520473766076E-2</v>
      </c>
      <c r="J62" s="251">
        <f>IF(SUM(ISI_ued!J$5,ISI_ued!J$54)=0,"",SUM(ISI_ued!J$5,ISI_ued!J$54)/J$7)</f>
        <v>9.0763564526648161E-2</v>
      </c>
      <c r="K62" s="251">
        <f>IF(SUM(ISI_ued!K$5,ISI_ued!K$54)=0,"",SUM(ISI_ued!K$5,ISI_ued!K$54)/K$7)</f>
        <v>9.7428603276148759E-2</v>
      </c>
      <c r="L62" s="251">
        <f>IF(SUM(ISI_ued!L$5,ISI_ued!L$54)=0,"",SUM(ISI_ued!L$5,ISI_ued!L$54)/L$7)</f>
        <v>8.8827315703316395E-2</v>
      </c>
      <c r="M62" s="251">
        <f>IF(SUM(ISI_ued!M$5,ISI_ued!M$54)=0,"",SUM(ISI_ued!M$5,ISI_ued!M$54)/M$7)</f>
        <v>9.0718269132197146E-2</v>
      </c>
      <c r="N62" s="251">
        <f>IF(SUM(ISI_ued!N$5,ISI_ued!N$54)=0,"",SUM(ISI_ued!N$5,ISI_ued!N$54)/N$7)</f>
        <v>9.2053191292345057E-2</v>
      </c>
      <c r="O62" s="251">
        <f>IF(SUM(ISI_ued!O$5,ISI_ued!O$54)=0,"",SUM(ISI_ued!O$5,ISI_ued!O$54)/O$7)</f>
        <v>9.1062366637417153E-2</v>
      </c>
      <c r="P62" s="251">
        <f>IF(SUM(ISI_ued!P$5,ISI_ued!P$54)=0,"",SUM(ISI_ued!P$5,ISI_ued!P$54)/P$7)</f>
        <v>8.8907394693357511E-2</v>
      </c>
      <c r="Q62" s="251">
        <f>IF(SUM(ISI_ued!Q$5,ISI_ued!Q$54)=0,"",SUM(ISI_ued!Q$5,ISI_ued!Q$54)/Q$7)</f>
        <v>9.2047056280925063E-2</v>
      </c>
      <c r="R62" s="251">
        <f>IF(SUM(ISI_ued!R$5,ISI_ued!R$54)=0,"",SUM(ISI_ued!R$5,ISI_ued!R$54)/R$7)</f>
        <v>9.3736608482519482E-2</v>
      </c>
      <c r="S62" s="251">
        <f>IF(SUM(ISI_ued!S$5,ISI_ued!S$54)=0,"",SUM(ISI_ued!S$5,ISI_ued!S$54)/S$7)</f>
        <v>9.2334846156331654E-2</v>
      </c>
      <c r="T62" s="251">
        <f>IF(SUM(ISI_ued!T$5,ISI_ued!T$54)=0,"",SUM(ISI_ued!T$5,ISI_ued!T$54)/T$7)</f>
        <v>9.3904391264875098E-2</v>
      </c>
      <c r="U62" s="251">
        <f>IF(SUM(ISI_ued!U$5,ISI_ued!U$54)=0,"",SUM(ISI_ued!U$5,ISI_ued!U$54)/U$7)</f>
        <v>9.41289598884609E-2</v>
      </c>
      <c r="V62" s="251">
        <f>IF(SUM(ISI_ued!V$5,ISI_ued!V$54)=0,"",SUM(ISI_ued!V$5,ISI_ued!V$54)/V$7)</f>
        <v>9.7093111474544733E-2</v>
      </c>
      <c r="W62" s="251">
        <f>IF(SUM(ISI_ued!W$5,ISI_ued!W$54)=0,"",SUM(ISI_ued!W$5,ISI_ued!W$54)/W$7)</f>
        <v>9.3196821514300296E-2</v>
      </c>
      <c r="X62" s="251">
        <f>IF(SUM(ISI_ued!X$5,ISI_ued!X$54)=0,"",SUM(ISI_ued!X$5,ISI_ued!X$54)/X$7)</f>
        <v>9.4845239550284954E-2</v>
      </c>
      <c r="Y62" s="251">
        <f>IF(SUM(ISI_ued!Y$5,ISI_ued!Y$54)=0,"",SUM(ISI_ued!Y$5,ISI_ued!Y$54)/Y$7)</f>
        <v>9.9527258891531592E-2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0.12216116490287739</v>
      </c>
      <c r="C63" s="252">
        <f>IF(ISI_ued!C$5=0,"",ISI_ued!C$5/C$8)</f>
        <v>0.12139776953559442</v>
      </c>
      <c r="D63" s="252">
        <f>IF(ISI_ued!D$5=0,"",ISI_ued!D$5/D$8)</f>
        <v>0.11707625898277516</v>
      </c>
      <c r="E63" s="252">
        <f>IF(ISI_ued!E$5=0,"",ISI_ued!E$5/E$8)</f>
        <v>0.12116434693264992</v>
      </c>
      <c r="F63" s="252">
        <f>IF(ISI_ued!F$5=0,"",ISI_ued!F$5/F$8)</f>
        <v>0.1160700239449404</v>
      </c>
      <c r="G63" s="252">
        <f>IF(ISI_ued!G$5=0,"",ISI_ued!G$5/G$8)</f>
        <v>0.11533953812371411</v>
      </c>
      <c r="H63" s="252">
        <f>IF(ISI_ued!H$5=0,"",ISI_ued!H$5/H$8)</f>
        <v>0.11481539731619983</v>
      </c>
      <c r="I63" s="252">
        <f>IF(ISI_ued!I$5=0,"",ISI_ued!I$5/I$8)</f>
        <v>0.10842634377549747</v>
      </c>
      <c r="J63" s="252">
        <f>IF(ISI_ued!J$5=0,"",ISI_ued!J$5/J$8)</f>
        <v>0.10923075744710616</v>
      </c>
      <c r="K63" s="252">
        <f>IF(ISI_ued!K$5=0,"",ISI_ued!K$5/K$8)</f>
        <v>0.12077468560067281</v>
      </c>
      <c r="L63" s="252">
        <f>IF(ISI_ued!L$5=0,"",ISI_ued!L$5/L$8)</f>
        <v>0.1062225974800782</v>
      </c>
      <c r="M63" s="252">
        <f>IF(ISI_ued!M$5=0,"",ISI_ued!M$5/M$8)</f>
        <v>0.11024441722089148</v>
      </c>
      <c r="N63" s="252">
        <f>IF(ISI_ued!N$5=0,"",ISI_ued!N$5/N$8)</f>
        <v>0.11059019417920937</v>
      </c>
      <c r="O63" s="252">
        <f>IF(ISI_ued!O$5=0,"",ISI_ued!O$5/O$8)</f>
        <v>0.10882485610130693</v>
      </c>
      <c r="P63" s="252">
        <f>IF(ISI_ued!P$5=0,"",ISI_ued!P$5/P$8)</f>
        <v>0.10482433079599991</v>
      </c>
      <c r="Q63" s="252">
        <f>IF(ISI_ued!Q$5=0,"",ISI_ued!Q$5/Q$8)</f>
        <v>0.10857041884506108</v>
      </c>
      <c r="R63" s="252">
        <f>IF(ISI_ued!R$5=0,"",ISI_ued!R$5/R$8)</f>
        <v>0.11057300180437672</v>
      </c>
      <c r="S63" s="252">
        <f>IF(ISI_ued!S$5=0,"",ISI_ued!S$5/S$8)</f>
        <v>0.10870573449282159</v>
      </c>
      <c r="T63" s="252">
        <f>IF(ISI_ued!T$5=0,"",ISI_ued!T$5/T$8)</f>
        <v>0.11103124748605743</v>
      </c>
      <c r="U63" s="252">
        <f>IF(ISI_ued!U$5=0,"",ISI_ued!U$5/U$8)</f>
        <v>0.1101775162326963</v>
      </c>
      <c r="V63" s="252">
        <f>IF(ISI_ued!V$5=0,"",ISI_ued!V$5/V$8)</f>
        <v>0.11497563573778745</v>
      </c>
      <c r="W63" s="252">
        <f>IF(ISI_ued!W$5=0,"",ISI_ued!W$5/W$8)</f>
        <v>0.10921296303637791</v>
      </c>
      <c r="X63" s="252">
        <f>IF(ISI_ued!X$5=0,"",ISI_ued!X$5/X$8)</f>
        <v>0.11111247887191429</v>
      </c>
      <c r="Y63" s="252">
        <f>IF(ISI_ued!Y$5=0,"",ISI_ued!Y$5/Y$8)</f>
        <v>0.11853671859433491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7.1980448721260831E-2</v>
      </c>
      <c r="C64" s="253">
        <f>IF(ISI_ued!C$54=0,"",ISI_ued!C$54/C$9)</f>
        <v>7.2834937888304876E-2</v>
      </c>
      <c r="D64" s="253">
        <f>IF(ISI_ued!D$54=0,"",ISI_ued!D$54/D$9)</f>
        <v>7.1792577650615932E-2</v>
      </c>
      <c r="E64" s="253">
        <f>IF(ISI_ued!E$54=0,"",ISI_ued!E$54/E$9)</f>
        <v>7.3514578452426635E-2</v>
      </c>
      <c r="F64" s="253">
        <f>IF(ISI_ued!F$54=0,"",ISI_ued!F$54/F$9)</f>
        <v>7.1502172766154309E-2</v>
      </c>
      <c r="G64" s="253">
        <f>IF(ISI_ued!G$54=0,"",ISI_ued!G$54/G$9)</f>
        <v>7.0941056051177939E-2</v>
      </c>
      <c r="H64" s="253">
        <f>IF(ISI_ued!H$54=0,"",ISI_ued!H$54/H$9)</f>
        <v>6.8047642575353215E-2</v>
      </c>
      <c r="I64" s="253">
        <f>IF(ISI_ued!I$54=0,"",ISI_ued!I$54/I$9)</f>
        <v>6.6351418925303191E-2</v>
      </c>
      <c r="J64" s="253">
        <f>IF(ISI_ued!J$54=0,"",ISI_ued!J$54/J$9)</f>
        <v>6.6773964483560891E-2</v>
      </c>
      <c r="K64" s="253">
        <f>IF(ISI_ued!K$54=0,"",ISI_ued!K$54/K$9)</f>
        <v>7.0410668054587885E-2</v>
      </c>
      <c r="L64" s="253">
        <f>IF(ISI_ued!L$54=0,"",ISI_ued!L$54/L$9)</f>
        <v>6.5384504719994851E-2</v>
      </c>
      <c r="M64" s="253">
        <f>IF(ISI_ued!M$54=0,"",ISI_ued!M$54/M$9)</f>
        <v>6.550146310796004E-2</v>
      </c>
      <c r="N64" s="253">
        <f>IF(ISI_ued!N$54=0,"",ISI_ued!N$54/N$9)</f>
        <v>6.7604457288054573E-2</v>
      </c>
      <c r="O64" s="253">
        <f>IF(ISI_ued!O$54=0,"",ISI_ued!O$54/O$9)</f>
        <v>6.6432958490491786E-2</v>
      </c>
      <c r="P64" s="253">
        <f>IF(ISI_ued!P$54=0,"",ISI_ued!P$54/P$9)</f>
        <v>6.596391089575028E-2</v>
      </c>
      <c r="Q64" s="253">
        <f>IF(ISI_ued!Q$54=0,"",ISI_ued!Q$54/Q$9)</f>
        <v>6.8345316984168944E-2</v>
      </c>
      <c r="R64" s="253">
        <f>IF(ISI_ued!R$54=0,"",ISI_ued!R$54/R$9)</f>
        <v>6.9203048219195568E-2</v>
      </c>
      <c r="S64" s="253">
        <f>IF(ISI_ued!S$54=0,"",ISI_ued!S$54/S$9)</f>
        <v>6.9246951456702274E-2</v>
      </c>
      <c r="T64" s="253">
        <f>IF(ISI_ued!T$54=0,"",ISI_ued!T$54/T$9)</f>
        <v>7.0887030973189408E-2</v>
      </c>
      <c r="U64" s="253">
        <f>IF(ISI_ued!U$54=0,"",ISI_ued!U$54/U$9)</f>
        <v>7.2322719647222658E-2</v>
      </c>
      <c r="V64" s="253">
        <f>IF(ISI_ued!V$54=0,"",ISI_ued!V$54/V$9)</f>
        <v>7.4231392746201538E-2</v>
      </c>
      <c r="W64" s="253">
        <f>IF(ISI_ued!W$54=0,"",ISI_ued!W$54/W$9)</f>
        <v>7.2974452680414761E-2</v>
      </c>
      <c r="X64" s="253">
        <f>IF(ISI_ued!X$54=0,"",ISI_ued!X$54/X$9)</f>
        <v>7.3688641113400621E-2</v>
      </c>
      <c r="Y64" s="253">
        <f>IF(ISI_ued!Y$54=0,"",ISI_ued!Y$54/Y$9)</f>
        <v>7.611731437627868E-2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4.9085575741593432</v>
      </c>
      <c r="C65" s="254">
        <f t="shared" si="21"/>
        <v>4.715455707772608</v>
      </c>
      <c r="D65" s="254">
        <f t="shared" si="21"/>
        <v>4.7711964483900173</v>
      </c>
      <c r="E65" s="254">
        <f t="shared" si="21"/>
        <v>4.7711652651352194</v>
      </c>
      <c r="F65" s="254">
        <f t="shared" si="21"/>
        <v>4.7615379958300608</v>
      </c>
      <c r="G65" s="254">
        <f t="shared" si="21"/>
        <v>4.7272264447739101</v>
      </c>
      <c r="H65" s="254">
        <f t="shared" si="21"/>
        <v>4.7325758684089418</v>
      </c>
      <c r="I65" s="254">
        <f t="shared" si="21"/>
        <v>4.6960933520635439</v>
      </c>
      <c r="J65" s="254">
        <f t="shared" si="21"/>
        <v>4.5899556817630671</v>
      </c>
      <c r="K65" s="254">
        <f t="shared" si="21"/>
        <v>4.3656041012076603</v>
      </c>
      <c r="L65" s="254">
        <f t="shared" si="21"/>
        <v>4.5699380097909792</v>
      </c>
      <c r="M65" s="254">
        <f t="shared" si="21"/>
        <v>4.4467740017576141</v>
      </c>
      <c r="N65" s="254">
        <f t="shared" si="21"/>
        <v>4.3448215237534757</v>
      </c>
      <c r="O65" s="254">
        <f t="shared" si="21"/>
        <v>4.4518340761642365</v>
      </c>
      <c r="P65" s="254">
        <f t="shared" si="21"/>
        <v>4.5989348839754012</v>
      </c>
      <c r="Q65" s="254">
        <f t="shared" si="21"/>
        <v>4.5657132529650397</v>
      </c>
      <c r="R65" s="254">
        <f t="shared" si="21"/>
        <v>4.526905626542935</v>
      </c>
      <c r="S65" s="254">
        <f t="shared" si="21"/>
        <v>4.6242277557338802</v>
      </c>
      <c r="T65" s="254">
        <f t="shared" si="21"/>
        <v>4.6145113676703406</v>
      </c>
      <c r="U65" s="254">
        <f t="shared" si="21"/>
        <v>4.5269312512445214</v>
      </c>
      <c r="V65" s="254">
        <f t="shared" si="21"/>
        <v>4.4187019811080104</v>
      </c>
      <c r="W65" s="254">
        <f t="shared" si="21"/>
        <v>4.483775647550809</v>
      </c>
      <c r="X65" s="254">
        <f t="shared" si="21"/>
        <v>4.4922585133107811</v>
      </c>
      <c r="Y65" s="254">
        <f t="shared" si="21"/>
        <v>4.3748972277001315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5.9903779798306696</v>
      </c>
      <c r="C66" s="255">
        <f t="shared" si="22"/>
        <v>5.8289038775363817</v>
      </c>
      <c r="D66" s="255">
        <f t="shared" si="22"/>
        <v>5.893024134929167</v>
      </c>
      <c r="E66" s="255">
        <f t="shared" si="22"/>
        <v>5.9037011601387865</v>
      </c>
      <c r="F66" s="255">
        <f t="shared" si="22"/>
        <v>5.9320100546979537</v>
      </c>
      <c r="G66" s="255">
        <f t="shared" si="22"/>
        <v>5.9070729942466622</v>
      </c>
      <c r="H66" s="255">
        <f t="shared" si="22"/>
        <v>5.9583212952231879</v>
      </c>
      <c r="I66" s="255">
        <f t="shared" si="22"/>
        <v>5.9551409046460559</v>
      </c>
      <c r="J66" s="255">
        <f t="shared" si="22"/>
        <v>5.8973996854687156</v>
      </c>
      <c r="K66" s="255">
        <f t="shared" si="22"/>
        <v>5.6964393976988958</v>
      </c>
      <c r="L66" s="255">
        <f t="shared" si="22"/>
        <v>5.8574853110006018</v>
      </c>
      <c r="M66" s="255">
        <f t="shared" si="22"/>
        <v>5.6942293378012714</v>
      </c>
      <c r="N66" s="255">
        <f t="shared" si="22"/>
        <v>5.5770210595786631</v>
      </c>
      <c r="O66" s="255">
        <f t="shared" si="22"/>
        <v>5.6845852993866499</v>
      </c>
      <c r="P66" s="255">
        <f t="shared" si="22"/>
        <v>5.8677667210875279</v>
      </c>
      <c r="Q66" s="255">
        <f t="shared" si="22"/>
        <v>5.8343813731691618</v>
      </c>
      <c r="R66" s="255">
        <f t="shared" si="22"/>
        <v>5.7710864722934971</v>
      </c>
      <c r="S66" s="255">
        <f t="shared" si="22"/>
        <v>5.9652360487470641</v>
      </c>
      <c r="T66" s="255">
        <f t="shared" si="22"/>
        <v>6.0014838864650466</v>
      </c>
      <c r="U66" s="255">
        <f t="shared" si="22"/>
        <v>5.915883090180877</v>
      </c>
      <c r="V66" s="255">
        <f t="shared" si="22"/>
        <v>5.8143990397978422</v>
      </c>
      <c r="W66" s="255">
        <f t="shared" si="22"/>
        <v>5.9530829716124707</v>
      </c>
      <c r="X66" s="255">
        <f t="shared" si="22"/>
        <v>5.9224564041467493</v>
      </c>
      <c r="Y66" s="255">
        <f t="shared" si="22"/>
        <v>5.8307100878292069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1.6710389444572777</v>
      </c>
      <c r="C67" s="256">
        <f t="shared" si="23"/>
        <v>1.6087678310040314</v>
      </c>
      <c r="D67" s="256">
        <f t="shared" si="23"/>
        <v>1.5841777573033975</v>
      </c>
      <c r="E67" s="256">
        <f t="shared" si="23"/>
        <v>1.5574281600595314</v>
      </c>
      <c r="F67" s="256">
        <f t="shared" si="23"/>
        <v>1.5492142631574084</v>
      </c>
      <c r="G67" s="256">
        <f t="shared" si="23"/>
        <v>1.5354002581251855</v>
      </c>
      <c r="H67" s="256">
        <f t="shared" si="23"/>
        <v>1.5590853143797083</v>
      </c>
      <c r="I67" s="256">
        <f t="shared" si="23"/>
        <v>1.5284950380489755</v>
      </c>
      <c r="J67" s="256">
        <f t="shared" si="23"/>
        <v>1.4957710173589951</v>
      </c>
      <c r="K67" s="256">
        <f t="shared" si="23"/>
        <v>1.4516023472677484</v>
      </c>
      <c r="L67" s="256">
        <f t="shared" si="23"/>
        <v>1.4600893342233299</v>
      </c>
      <c r="M67" s="256">
        <f t="shared" si="23"/>
        <v>1.4290306244900661</v>
      </c>
      <c r="N67" s="256">
        <f t="shared" si="23"/>
        <v>1.3907711742475126</v>
      </c>
      <c r="O67" s="256">
        <f t="shared" si="23"/>
        <v>1.3618104809633511</v>
      </c>
      <c r="P67" s="256">
        <f t="shared" si="23"/>
        <v>1.4001019169806872</v>
      </c>
      <c r="Q67" s="256">
        <f t="shared" si="23"/>
        <v>1.389637643897621</v>
      </c>
      <c r="R67" s="256">
        <f t="shared" si="23"/>
        <v>1.3546813006610139</v>
      </c>
      <c r="S67" s="256">
        <f t="shared" si="23"/>
        <v>1.3429941420275155</v>
      </c>
      <c r="T67" s="256">
        <f t="shared" si="23"/>
        <v>1.3694043931399984</v>
      </c>
      <c r="U67" s="256">
        <f t="shared" si="23"/>
        <v>1.3300131615211845</v>
      </c>
      <c r="V67" s="256">
        <f t="shared" si="23"/>
        <v>1.3508801869548657</v>
      </c>
      <c r="W67" s="256">
        <f t="shared" si="23"/>
        <v>1.377969774740907</v>
      </c>
      <c r="X67" s="256">
        <f t="shared" si="23"/>
        <v>1.3638560299962501</v>
      </c>
      <c r="Y67" s="256">
        <f t="shared" si="23"/>
        <v>1.3161586199701758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EU27: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26192.699114489129</v>
      </c>
      <c r="C5" s="223">
        <v>24763.232599905408</v>
      </c>
      <c r="D5" s="223">
        <v>24557.574055528141</v>
      </c>
      <c r="E5" s="223">
        <v>25717.377447426999</v>
      </c>
      <c r="F5" s="223">
        <v>25708.086528263149</v>
      </c>
      <c r="G5" s="223">
        <v>24471.894628670831</v>
      </c>
      <c r="H5" s="223">
        <v>24803.99134019281</v>
      </c>
      <c r="I5" s="223">
        <v>23670.11050442568</v>
      </c>
      <c r="J5" s="223">
        <v>21788.058363200511</v>
      </c>
      <c r="K5" s="223">
        <v>15861.72642356202</v>
      </c>
      <c r="L5" s="223">
        <v>18711.30499517042</v>
      </c>
      <c r="M5" s="223">
        <v>19686.850945410719</v>
      </c>
      <c r="N5" s="223">
        <v>18825.270605609589</v>
      </c>
      <c r="O5" s="223">
        <v>18250.743343421938</v>
      </c>
      <c r="P5" s="223">
        <v>18073.596581473881</v>
      </c>
      <c r="Q5" s="223">
        <v>18431.679665780241</v>
      </c>
      <c r="R5" s="223">
        <v>18567.413905895992</v>
      </c>
      <c r="S5" s="223">
        <v>18646.373485787481</v>
      </c>
      <c r="T5" s="223">
        <v>18491.043270703391</v>
      </c>
      <c r="U5" s="223">
        <v>17287.466800240101</v>
      </c>
      <c r="V5" s="223">
        <v>15484.7515635327</v>
      </c>
      <c r="W5" s="223">
        <v>16885.211952741221</v>
      </c>
      <c r="X5" s="223">
        <v>15576.35016600915</v>
      </c>
      <c r="Y5" s="223">
        <v>14617.956625257941</v>
      </c>
      <c r="DA5" s="89" t="s">
        <v>153</v>
      </c>
    </row>
    <row r="6" spans="1:105" ht="12" customHeight="1" x14ac:dyDescent="0.25">
      <c r="A6" s="55" t="s">
        <v>91</v>
      </c>
      <c r="B6" s="259">
        <v>59.628794709675439</v>
      </c>
      <c r="C6" s="259">
        <v>58.817881791765338</v>
      </c>
      <c r="D6" s="259">
        <v>58.366723320937247</v>
      </c>
      <c r="E6" s="259">
        <v>59.715334394834272</v>
      </c>
      <c r="F6" s="259">
        <v>61.970907566729011</v>
      </c>
      <c r="G6" s="259">
        <v>59.231338925561737</v>
      </c>
      <c r="H6" s="259">
        <v>59.08162986915309</v>
      </c>
      <c r="I6" s="259">
        <v>58.206846660338442</v>
      </c>
      <c r="J6" s="259">
        <v>54.604139556825281</v>
      </c>
      <c r="K6" s="259">
        <v>38.938745603117262</v>
      </c>
      <c r="L6" s="259">
        <v>48.272773608173821</v>
      </c>
      <c r="M6" s="259">
        <v>49.531974952442887</v>
      </c>
      <c r="N6" s="259">
        <v>47.626836162573433</v>
      </c>
      <c r="O6" s="259">
        <v>47.017460842611541</v>
      </c>
      <c r="P6" s="259">
        <v>47.342162659373663</v>
      </c>
      <c r="Q6" s="259">
        <v>47.645917360803097</v>
      </c>
      <c r="R6" s="259">
        <v>48.846263499106392</v>
      </c>
      <c r="S6" s="259">
        <v>48.659941432921428</v>
      </c>
      <c r="T6" s="259">
        <v>48.362551282099368</v>
      </c>
      <c r="U6" s="259">
        <v>45.462471102663777</v>
      </c>
      <c r="V6" s="259">
        <v>40.287053234437288</v>
      </c>
      <c r="W6" s="259">
        <v>43.777837682016873</v>
      </c>
      <c r="X6" s="259">
        <v>39.469783679362187</v>
      </c>
      <c r="Y6" s="259">
        <v>37.603495590944867</v>
      </c>
      <c r="DA6" s="67" t="s">
        <v>154</v>
      </c>
    </row>
    <row r="7" spans="1:105" ht="12" customHeight="1" x14ac:dyDescent="0.25">
      <c r="A7" s="173" t="s">
        <v>92</v>
      </c>
      <c r="B7" s="224">
        <v>31.802023845160232</v>
      </c>
      <c r="C7" s="224">
        <v>31.36953695560819</v>
      </c>
      <c r="D7" s="224">
        <v>31.128919104499872</v>
      </c>
      <c r="E7" s="224">
        <v>31.848178343911609</v>
      </c>
      <c r="F7" s="224">
        <v>33.051150702255477</v>
      </c>
      <c r="G7" s="224">
        <v>31.590047426966262</v>
      </c>
      <c r="H7" s="224">
        <v>31.510202596881641</v>
      </c>
      <c r="I7" s="224">
        <v>31.043651552180499</v>
      </c>
      <c r="J7" s="224">
        <v>29.122207763640159</v>
      </c>
      <c r="K7" s="224">
        <v>20.76733098832921</v>
      </c>
      <c r="L7" s="224">
        <v>25.745479257692711</v>
      </c>
      <c r="M7" s="224">
        <v>26.41705330796955</v>
      </c>
      <c r="N7" s="224">
        <v>25.40097928670583</v>
      </c>
      <c r="O7" s="224">
        <v>25.075979116059489</v>
      </c>
      <c r="P7" s="224">
        <v>25.249153418332622</v>
      </c>
      <c r="Q7" s="224">
        <v>25.411155925761651</v>
      </c>
      <c r="R7" s="224">
        <v>26.051340532856742</v>
      </c>
      <c r="S7" s="224">
        <v>25.951968764224759</v>
      </c>
      <c r="T7" s="224">
        <v>25.793360683786329</v>
      </c>
      <c r="U7" s="224">
        <v>24.24665125475401</v>
      </c>
      <c r="V7" s="224">
        <v>21.486428391699889</v>
      </c>
      <c r="W7" s="224">
        <v>23.348180097075669</v>
      </c>
      <c r="X7" s="224">
        <v>21.05055129565984</v>
      </c>
      <c r="Y7" s="224">
        <v>20.055197648503938</v>
      </c>
      <c r="DA7" s="177" t="s">
        <v>155</v>
      </c>
    </row>
    <row r="8" spans="1:105" ht="12" customHeight="1" x14ac:dyDescent="0.25">
      <c r="A8" s="173" t="s">
        <v>93</v>
      </c>
      <c r="B8" s="224">
        <v>795.05059612900584</v>
      </c>
      <c r="C8" s="224">
        <v>784.23842389020479</v>
      </c>
      <c r="D8" s="224">
        <v>778.22297761249672</v>
      </c>
      <c r="E8" s="224">
        <v>796.20445859779034</v>
      </c>
      <c r="F8" s="224">
        <v>826.27876755638704</v>
      </c>
      <c r="G8" s="224">
        <v>789.75118567415655</v>
      </c>
      <c r="H8" s="224">
        <v>787.75506492204113</v>
      </c>
      <c r="I8" s="224">
        <v>776.0912888045126</v>
      </c>
      <c r="J8" s="224">
        <v>728.05519409100395</v>
      </c>
      <c r="K8" s="224">
        <v>519.18327470823021</v>
      </c>
      <c r="L8" s="224">
        <v>643.63698144231773</v>
      </c>
      <c r="M8" s="224">
        <v>660.42633269923863</v>
      </c>
      <c r="N8" s="224">
        <v>635.02448216764594</v>
      </c>
      <c r="O8" s="224">
        <v>626.89947790148733</v>
      </c>
      <c r="P8" s="224">
        <v>631.22883545831542</v>
      </c>
      <c r="Q8" s="224">
        <v>635.27889814404125</v>
      </c>
      <c r="R8" s="224">
        <v>651.28351332141858</v>
      </c>
      <c r="S8" s="224">
        <v>648.79921910561904</v>
      </c>
      <c r="T8" s="224">
        <v>644.83401709465818</v>
      </c>
      <c r="U8" s="224">
        <v>606.16628136885049</v>
      </c>
      <c r="V8" s="224">
        <v>537.16070979249719</v>
      </c>
      <c r="W8" s="224">
        <v>583.70450242689162</v>
      </c>
      <c r="X8" s="224">
        <v>526.26378239149597</v>
      </c>
      <c r="Y8" s="224">
        <v>501.37994121259851</v>
      </c>
      <c r="DA8" s="177" t="s">
        <v>156</v>
      </c>
    </row>
    <row r="9" spans="1:105" ht="12" customHeight="1" x14ac:dyDescent="0.25">
      <c r="A9" s="173" t="s">
        <v>94</v>
      </c>
      <c r="B9" s="224">
        <v>19.876264903225142</v>
      </c>
      <c r="C9" s="224">
        <v>19.60596059725512</v>
      </c>
      <c r="D9" s="224">
        <v>19.455574440312411</v>
      </c>
      <c r="E9" s="224">
        <v>19.905111464944749</v>
      </c>
      <c r="F9" s="224">
        <v>20.65696918890967</v>
      </c>
      <c r="G9" s="224">
        <v>19.743779641853909</v>
      </c>
      <c r="H9" s="224">
        <v>19.693876623051029</v>
      </c>
      <c r="I9" s="224">
        <v>19.402282220112809</v>
      </c>
      <c r="J9" s="224">
        <v>18.2013798522751</v>
      </c>
      <c r="K9" s="224">
        <v>12.97958186770575</v>
      </c>
      <c r="L9" s="224">
        <v>16.09092453605794</v>
      </c>
      <c r="M9" s="224">
        <v>16.510658317480971</v>
      </c>
      <c r="N9" s="224">
        <v>15.875612054191141</v>
      </c>
      <c r="O9" s="224">
        <v>15.67248694753718</v>
      </c>
      <c r="P9" s="224">
        <v>15.780720886457891</v>
      </c>
      <c r="Q9" s="224">
        <v>15.88197245360103</v>
      </c>
      <c r="R9" s="224">
        <v>16.282087833035462</v>
      </c>
      <c r="S9" s="224">
        <v>16.21998047764048</v>
      </c>
      <c r="T9" s="224">
        <v>16.120850427366449</v>
      </c>
      <c r="U9" s="224">
        <v>15.15415703422126</v>
      </c>
      <c r="V9" s="224">
        <v>13.42901774481243</v>
      </c>
      <c r="W9" s="224">
        <v>14.59261256067229</v>
      </c>
      <c r="X9" s="224">
        <v>13.156594559787401</v>
      </c>
      <c r="Y9" s="224">
        <v>12.534498530314959</v>
      </c>
      <c r="DA9" s="177" t="s">
        <v>157</v>
      </c>
    </row>
    <row r="10" spans="1:105" ht="12" customHeight="1" x14ac:dyDescent="0.25">
      <c r="A10" s="56" t="s">
        <v>95</v>
      </c>
      <c r="B10" s="260">
        <v>42.467583459940343</v>
      </c>
      <c r="C10" s="260">
        <v>41.254147943166963</v>
      </c>
      <c r="D10" s="260">
        <v>40.866924675035051</v>
      </c>
      <c r="E10" s="260">
        <v>42.172790998063221</v>
      </c>
      <c r="F10" s="260">
        <v>43.596981051361041</v>
      </c>
      <c r="G10" s="260">
        <v>41.682289529262412</v>
      </c>
      <c r="H10" s="260">
        <v>41.691526227952629</v>
      </c>
      <c r="I10" s="260">
        <v>40.663375720720289</v>
      </c>
      <c r="J10" s="260">
        <v>38.059875189838408</v>
      </c>
      <c r="K10" s="260">
        <v>27.193176081787879</v>
      </c>
      <c r="L10" s="260">
        <v>33.424027401150688</v>
      </c>
      <c r="M10" s="260">
        <v>34.612073450219519</v>
      </c>
      <c r="N10" s="260">
        <v>33.377906460612706</v>
      </c>
      <c r="O10" s="260">
        <v>33.157582222432268</v>
      </c>
      <c r="P10" s="260">
        <v>37.813963744141908</v>
      </c>
      <c r="Q10" s="260">
        <v>39.776249750274438</v>
      </c>
      <c r="R10" s="260">
        <v>41.60185506718782</v>
      </c>
      <c r="S10" s="260">
        <v>43.307105731475218</v>
      </c>
      <c r="T10" s="260">
        <v>45.193508019884163</v>
      </c>
      <c r="U10" s="260">
        <v>42.889848865418507</v>
      </c>
      <c r="V10" s="260">
        <v>39.802317419856593</v>
      </c>
      <c r="W10" s="260">
        <v>44.016343426467053</v>
      </c>
      <c r="X10" s="260">
        <v>44.991666970982081</v>
      </c>
      <c r="Y10" s="260">
        <v>44.431083886907167</v>
      </c>
      <c r="DA10" s="68" t="s">
        <v>158</v>
      </c>
    </row>
    <row r="11" spans="1:105" ht="12" customHeight="1" x14ac:dyDescent="0.25">
      <c r="A11" s="37" t="s">
        <v>159</v>
      </c>
      <c r="B11" s="226">
        <v>0.92634395917510792</v>
      </c>
      <c r="C11" s="226">
        <v>1.0137661555547</v>
      </c>
      <c r="D11" s="226">
        <v>0.79930058685574956</v>
      </c>
      <c r="E11" s="226">
        <v>0.76012889885468959</v>
      </c>
      <c r="F11" s="226">
        <v>0.68405089661375085</v>
      </c>
      <c r="G11" s="226">
        <v>0.64825898134316895</v>
      </c>
      <c r="H11" s="226">
        <v>0.5281490769882452</v>
      </c>
      <c r="I11" s="226">
        <v>0.50958121987564797</v>
      </c>
      <c r="J11" s="226">
        <v>0.51164653189678222</v>
      </c>
      <c r="K11" s="226">
        <v>0.40351495743193999</v>
      </c>
      <c r="L11" s="226">
        <v>0.59059869556614486</v>
      </c>
      <c r="M11" s="226">
        <v>0.4948565264344234</v>
      </c>
      <c r="N11" s="226">
        <v>0.44437933038408939</v>
      </c>
      <c r="O11" s="226">
        <v>0.40673455935490171</v>
      </c>
      <c r="P11" s="226">
        <v>0.34949044175539051</v>
      </c>
      <c r="Q11" s="226">
        <v>0.57524646082237862</v>
      </c>
      <c r="R11" s="226">
        <v>0.43365390544218979</v>
      </c>
      <c r="S11" s="226">
        <v>0.45361163415910549</v>
      </c>
      <c r="T11" s="226">
        <v>0.32406670799802278</v>
      </c>
      <c r="U11" s="226">
        <v>0.34279751157122662</v>
      </c>
      <c r="V11" s="226">
        <v>0.25957299195469891</v>
      </c>
      <c r="W11" s="226">
        <v>0.34223751414182008</v>
      </c>
      <c r="X11" s="226">
        <v>0.35471721567932529</v>
      </c>
      <c r="Y11" s="226">
        <v>0.31247081989287862</v>
      </c>
      <c r="DA11" s="69" t="s">
        <v>160</v>
      </c>
    </row>
    <row r="12" spans="1:105" ht="12" customHeight="1" x14ac:dyDescent="0.25">
      <c r="A12" s="37" t="s">
        <v>35</v>
      </c>
      <c r="B12" s="226">
        <v>22.229207309042831</v>
      </c>
      <c r="C12" s="226">
        <v>20.670076641831681</v>
      </c>
      <c r="D12" s="226">
        <v>20.602707292237469</v>
      </c>
      <c r="E12" s="226">
        <v>21.589573562575911</v>
      </c>
      <c r="F12" s="226">
        <v>22.207474788267511</v>
      </c>
      <c r="G12" s="226">
        <v>20.295535559744749</v>
      </c>
      <c r="H12" s="226">
        <v>20.38930984131461</v>
      </c>
      <c r="I12" s="226">
        <v>19.84202825329233</v>
      </c>
      <c r="J12" s="226">
        <v>18.671827528124641</v>
      </c>
      <c r="K12" s="226">
        <v>12.516481552141199</v>
      </c>
      <c r="L12" s="226">
        <v>15.095875429529629</v>
      </c>
      <c r="M12" s="226">
        <v>14.95094696723948</v>
      </c>
      <c r="N12" s="226">
        <v>14.09259489845727</v>
      </c>
      <c r="O12" s="226">
        <v>13.955860585725789</v>
      </c>
      <c r="P12" s="226">
        <v>13.33140510962502</v>
      </c>
      <c r="Q12" s="226">
        <v>13.54043108914057</v>
      </c>
      <c r="R12" s="226">
        <v>13.368236468824231</v>
      </c>
      <c r="S12" s="226">
        <v>13.84909699936488</v>
      </c>
      <c r="T12" s="226">
        <v>13.317481026121859</v>
      </c>
      <c r="U12" s="226">
        <v>12.544106866185571</v>
      </c>
      <c r="V12" s="226">
        <v>11.845531891322331</v>
      </c>
      <c r="W12" s="226">
        <v>12.31623633328865</v>
      </c>
      <c r="X12" s="226">
        <v>10.54376128919402</v>
      </c>
      <c r="Y12" s="226">
        <v>9.7910149471547925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3.0513379920082528E-4</v>
      </c>
      <c r="F13" s="226">
        <v>3.0969651582372882E-4</v>
      </c>
      <c r="G13" s="226">
        <v>3.1296298314566212E-4</v>
      </c>
      <c r="H13" s="226">
        <v>2.4816220858389268E-4</v>
      </c>
      <c r="I13" s="226">
        <v>2.7573603925600091E-4</v>
      </c>
      <c r="J13" s="226">
        <v>2.7546744448348111E-4</v>
      </c>
      <c r="K13" s="226">
        <v>8.5467132639705022E-4</v>
      </c>
      <c r="L13" s="226">
        <v>9.3913614736047162E-4</v>
      </c>
      <c r="M13" s="226">
        <v>9.6118425855041623E-4</v>
      </c>
      <c r="N13" s="226">
        <v>1.0131349207697659E-3</v>
      </c>
      <c r="O13" s="226">
        <v>1.1282262863270989E-3</v>
      </c>
      <c r="P13" s="226">
        <v>1.129520865065677E-3</v>
      </c>
      <c r="Q13" s="226">
        <v>1.191462032954779E-3</v>
      </c>
      <c r="R13" s="226">
        <v>1.2507911295820829E-3</v>
      </c>
      <c r="S13" s="226">
        <v>1.251811316367681E-3</v>
      </c>
      <c r="T13" s="226">
        <v>1.29501299441677E-3</v>
      </c>
      <c r="U13" s="226">
        <v>4.3154476342593378E-3</v>
      </c>
      <c r="V13" s="226">
        <v>4.1401022000560773E-3</v>
      </c>
      <c r="W13" s="226">
        <v>3.988313283085433E-3</v>
      </c>
      <c r="X13" s="226">
        <v>4.2080387900073346E-3</v>
      </c>
      <c r="Y13" s="226">
        <v>2.8270804442280112E-3</v>
      </c>
      <c r="DA13" s="69" t="s">
        <v>162</v>
      </c>
    </row>
    <row r="14" spans="1:105" ht="12" customHeight="1" x14ac:dyDescent="0.25">
      <c r="A14" s="37" t="s">
        <v>78</v>
      </c>
      <c r="B14" s="226">
        <v>3.0856901339673171E-2</v>
      </c>
      <c r="C14" s="226">
        <v>6.1343745213882618E-2</v>
      </c>
      <c r="D14" s="226">
        <v>0.12059283473855199</v>
      </c>
      <c r="E14" s="226">
        <v>0.16845892093009551</v>
      </c>
      <c r="F14" s="226">
        <v>0.23256025426224111</v>
      </c>
      <c r="G14" s="226">
        <v>0.56061097871296217</v>
      </c>
      <c r="H14" s="226">
        <v>0.65432689437758396</v>
      </c>
      <c r="I14" s="226">
        <v>0.371757047325597</v>
      </c>
      <c r="J14" s="226">
        <v>0.30368449391083469</v>
      </c>
      <c r="K14" s="226">
        <v>0.52186188943462386</v>
      </c>
      <c r="L14" s="226">
        <v>0.76303360010800347</v>
      </c>
      <c r="M14" s="226">
        <v>1.153761547536555</v>
      </c>
      <c r="N14" s="226">
        <v>1.388765904989286</v>
      </c>
      <c r="O14" s="226">
        <v>1.75367162648817</v>
      </c>
      <c r="P14" s="226">
        <v>7.7570103695054264</v>
      </c>
      <c r="Q14" s="226">
        <v>9.7895872727247593</v>
      </c>
      <c r="R14" s="226">
        <v>11.323249282836439</v>
      </c>
      <c r="S14" s="226">
        <v>13.23307249282111</v>
      </c>
      <c r="T14" s="226">
        <v>16.372212338387151</v>
      </c>
      <c r="U14" s="226">
        <v>15.89633718496599</v>
      </c>
      <c r="V14" s="226">
        <v>15.84083256902391</v>
      </c>
      <c r="W14" s="226">
        <v>17.996906903661451</v>
      </c>
      <c r="X14" s="226">
        <v>21.960445853474269</v>
      </c>
      <c r="Y14" s="226">
        <v>22.72020147866732</v>
      </c>
      <c r="DA14" s="69" t="s">
        <v>163</v>
      </c>
    </row>
    <row r="15" spans="1:105" ht="12" customHeight="1" x14ac:dyDescent="0.25">
      <c r="A15" s="37" t="s">
        <v>40</v>
      </c>
      <c r="B15" s="226">
        <v>19.28117529038273</v>
      </c>
      <c r="C15" s="226">
        <v>19.508961400566701</v>
      </c>
      <c r="D15" s="226">
        <v>19.34432396120328</v>
      </c>
      <c r="E15" s="226">
        <v>19.65432448190333</v>
      </c>
      <c r="F15" s="226">
        <v>20.472585415701719</v>
      </c>
      <c r="G15" s="226">
        <v>20.177571046478381</v>
      </c>
      <c r="H15" s="226">
        <v>20.119492253063608</v>
      </c>
      <c r="I15" s="226">
        <v>19.939733464187459</v>
      </c>
      <c r="J15" s="226">
        <v>18.572441168461669</v>
      </c>
      <c r="K15" s="226">
        <v>13.750463011453711</v>
      </c>
      <c r="L15" s="226">
        <v>16.973580539799549</v>
      </c>
      <c r="M15" s="226">
        <v>18.011547224750512</v>
      </c>
      <c r="N15" s="226">
        <v>17.451153191861302</v>
      </c>
      <c r="O15" s="226">
        <v>17.040187224577071</v>
      </c>
      <c r="P15" s="226">
        <v>16.374928302391002</v>
      </c>
      <c r="Q15" s="226">
        <v>15.86979346555378</v>
      </c>
      <c r="R15" s="226">
        <v>16.475464618955371</v>
      </c>
      <c r="S15" s="226">
        <v>15.77007279381376</v>
      </c>
      <c r="T15" s="226">
        <v>15.178452934382721</v>
      </c>
      <c r="U15" s="226">
        <v>14.10229185506145</v>
      </c>
      <c r="V15" s="226">
        <v>11.8522398653556</v>
      </c>
      <c r="W15" s="226">
        <v>13.35697436209203</v>
      </c>
      <c r="X15" s="226">
        <v>12.12853457384446</v>
      </c>
      <c r="Y15" s="226">
        <v>11.60456956074796</v>
      </c>
      <c r="DA15" s="69" t="s">
        <v>164</v>
      </c>
    </row>
    <row r="16" spans="1:105" ht="12" customHeight="1" x14ac:dyDescent="0.25">
      <c r="A16" s="57" t="s">
        <v>165</v>
      </c>
      <c r="B16" s="261">
        <v>5281.2122476654959</v>
      </c>
      <c r="C16" s="261">
        <v>5032.5129378537686</v>
      </c>
      <c r="D16" s="261">
        <v>4916.2379195570347</v>
      </c>
      <c r="E16" s="261">
        <v>5134.7787986537041</v>
      </c>
      <c r="F16" s="261">
        <v>5220.4270159652178</v>
      </c>
      <c r="G16" s="261">
        <v>4943.3475759692392</v>
      </c>
      <c r="H16" s="261">
        <v>4970.6820703211251</v>
      </c>
      <c r="I16" s="261">
        <v>4757.6269713295424</v>
      </c>
      <c r="J16" s="261">
        <v>4360.1533027342612</v>
      </c>
      <c r="K16" s="261">
        <v>3141.9074429437219</v>
      </c>
      <c r="L16" s="261">
        <v>3675.6102794655371</v>
      </c>
      <c r="M16" s="261">
        <v>3893.9831529609978</v>
      </c>
      <c r="N16" s="261">
        <v>3743.4386816436768</v>
      </c>
      <c r="O16" s="261">
        <v>3668.1158729135468</v>
      </c>
      <c r="P16" s="261">
        <v>3619.8718346250439</v>
      </c>
      <c r="Q16" s="261">
        <v>3676.459166064009</v>
      </c>
      <c r="R16" s="261">
        <v>3699.4286340778672</v>
      </c>
      <c r="S16" s="261">
        <v>3705.931692132091</v>
      </c>
      <c r="T16" s="261">
        <v>3696.1174672036782</v>
      </c>
      <c r="U16" s="261">
        <v>3437.203229535819</v>
      </c>
      <c r="V16" s="261">
        <v>3089.5631027784971</v>
      </c>
      <c r="W16" s="261">
        <v>3396.5285057615702</v>
      </c>
      <c r="X16" s="261">
        <v>3148.9526621051882</v>
      </c>
      <c r="Y16" s="261">
        <v>2929.0616657322289</v>
      </c>
      <c r="DA16" s="70" t="s">
        <v>166</v>
      </c>
    </row>
    <row r="17" spans="1:105" ht="12" customHeight="1" x14ac:dyDescent="0.25">
      <c r="A17" s="18" t="s">
        <v>28</v>
      </c>
      <c r="B17" s="230">
        <v>512.9967162208884</v>
      </c>
      <c r="C17" s="230">
        <v>512.38854516889273</v>
      </c>
      <c r="D17" s="230">
        <v>508.12282109041388</v>
      </c>
      <c r="E17" s="230">
        <v>621.19462513308747</v>
      </c>
      <c r="F17" s="230">
        <v>731.16043218429991</v>
      </c>
      <c r="G17" s="230">
        <v>731.33400227278196</v>
      </c>
      <c r="H17" s="230">
        <v>692.08931448375336</v>
      </c>
      <c r="I17" s="230">
        <v>642.49479475036685</v>
      </c>
      <c r="J17" s="230">
        <v>495.32745645692478</v>
      </c>
      <c r="K17" s="230">
        <v>438.84922466666939</v>
      </c>
      <c r="L17" s="230">
        <v>323.26602619889428</v>
      </c>
      <c r="M17" s="230">
        <v>524.48050316768172</v>
      </c>
      <c r="N17" s="230">
        <v>464.54003130213499</v>
      </c>
      <c r="O17" s="230">
        <v>492.49111981575243</v>
      </c>
      <c r="P17" s="230">
        <v>409.69872080516512</v>
      </c>
      <c r="Q17" s="230">
        <v>460.06187561335793</v>
      </c>
      <c r="R17" s="230">
        <v>488.39358534872071</v>
      </c>
      <c r="S17" s="230">
        <v>478.7742017979084</v>
      </c>
      <c r="T17" s="230">
        <v>421.71710724267922</v>
      </c>
      <c r="U17" s="230">
        <v>407.37700147099901</v>
      </c>
      <c r="V17" s="230">
        <v>353.81469562104479</v>
      </c>
      <c r="W17" s="230">
        <v>438.42225887043531</v>
      </c>
      <c r="X17" s="230">
        <v>422.47281768251838</v>
      </c>
      <c r="Y17" s="230">
        <v>312.55478797068162</v>
      </c>
      <c r="DA17" s="71" t="s">
        <v>167</v>
      </c>
    </row>
    <row r="18" spans="1:105" ht="12" customHeight="1" x14ac:dyDescent="0.25">
      <c r="A18" s="18" t="s">
        <v>32</v>
      </c>
      <c r="B18" s="230">
        <v>108.03897338117071</v>
      </c>
      <c r="C18" s="230">
        <v>89.638007744457653</v>
      </c>
      <c r="D18" s="230">
        <v>88.296288710912449</v>
      </c>
      <c r="E18" s="230">
        <v>81.857403381812418</v>
      </c>
      <c r="F18" s="230">
        <v>87.266855094403951</v>
      </c>
      <c r="G18" s="230">
        <v>77.885325135263784</v>
      </c>
      <c r="H18" s="230">
        <v>85.876016681573233</v>
      </c>
      <c r="I18" s="230">
        <v>53.416474256555432</v>
      </c>
      <c r="J18" s="230">
        <v>48.771708740624952</v>
      </c>
      <c r="K18" s="230">
        <v>46.438361857776769</v>
      </c>
      <c r="L18" s="230">
        <v>32.333519397318113</v>
      </c>
      <c r="M18" s="230">
        <v>30.322328719546849</v>
      </c>
      <c r="N18" s="230">
        <v>25.392555489383948</v>
      </c>
      <c r="O18" s="230">
        <v>24.438716596468659</v>
      </c>
      <c r="P18" s="230">
        <v>24.828916690171241</v>
      </c>
      <c r="Q18" s="230">
        <v>16.552442560271341</v>
      </c>
      <c r="R18" s="230">
        <v>15.61279315473546</v>
      </c>
      <c r="S18" s="230">
        <v>14.066692486585699</v>
      </c>
      <c r="T18" s="230">
        <v>14.84415607898452</v>
      </c>
      <c r="U18" s="230">
        <v>13.0486624392517</v>
      </c>
      <c r="V18" s="230">
        <v>9.087804216824912</v>
      </c>
      <c r="W18" s="230">
        <v>11.01651724583528</v>
      </c>
      <c r="X18" s="230">
        <v>13.46991736232393</v>
      </c>
      <c r="Y18" s="230">
        <v>11.791834251908559</v>
      </c>
      <c r="DA18" s="71" t="s">
        <v>168</v>
      </c>
    </row>
    <row r="19" spans="1:105" ht="12" customHeight="1" x14ac:dyDescent="0.25">
      <c r="A19" s="18" t="s">
        <v>35</v>
      </c>
      <c r="B19" s="230">
        <v>1077.4350144269699</v>
      </c>
      <c r="C19" s="230">
        <v>1080.7092564228669</v>
      </c>
      <c r="D19" s="230">
        <v>1069.6711225638701</v>
      </c>
      <c r="E19" s="230">
        <v>1115.046115034982</v>
      </c>
      <c r="F19" s="230">
        <v>1148.9378947740461</v>
      </c>
      <c r="G19" s="230">
        <v>1061.7499846260009</v>
      </c>
      <c r="H19" s="230">
        <v>1045.5510349842141</v>
      </c>
      <c r="I19" s="230">
        <v>1063.892284802065</v>
      </c>
      <c r="J19" s="230">
        <v>1029.411151201753</v>
      </c>
      <c r="K19" s="230">
        <v>674.48207045403046</v>
      </c>
      <c r="L19" s="230">
        <v>860.27251632125945</v>
      </c>
      <c r="M19" s="230">
        <v>795.18021086629949</v>
      </c>
      <c r="N19" s="230">
        <v>744.61166747680147</v>
      </c>
      <c r="O19" s="230">
        <v>732.92500817684947</v>
      </c>
      <c r="P19" s="230">
        <v>743.9201023173531</v>
      </c>
      <c r="Q19" s="230">
        <v>772.00302248246476</v>
      </c>
      <c r="R19" s="230">
        <v>769.25669140365414</v>
      </c>
      <c r="S19" s="230">
        <v>806.40628935458574</v>
      </c>
      <c r="T19" s="230">
        <v>800.61102379091562</v>
      </c>
      <c r="U19" s="230">
        <v>773.36545823342647</v>
      </c>
      <c r="V19" s="230">
        <v>745.6003875300936</v>
      </c>
      <c r="W19" s="230">
        <v>767.76225099749286</v>
      </c>
      <c r="X19" s="230">
        <v>635.20016366631012</v>
      </c>
      <c r="Y19" s="230">
        <v>618.88259563121289</v>
      </c>
      <c r="DA19" s="71" t="s">
        <v>169</v>
      </c>
    </row>
    <row r="20" spans="1:105" ht="12" customHeight="1" x14ac:dyDescent="0.25">
      <c r="A20" s="18" t="s">
        <v>36</v>
      </c>
      <c r="B20" s="230">
        <v>2535.9899614374999</v>
      </c>
      <c r="C20" s="230">
        <v>2236.5856048106202</v>
      </c>
      <c r="D20" s="230">
        <v>2160.473869915365</v>
      </c>
      <c r="E20" s="230">
        <v>2237.8228269105739</v>
      </c>
      <c r="F20" s="230">
        <v>2129.8341009125661</v>
      </c>
      <c r="G20" s="230">
        <v>1938.6268032569451</v>
      </c>
      <c r="H20" s="230">
        <v>2014.1579433094851</v>
      </c>
      <c r="I20" s="230">
        <v>1835.8427514936041</v>
      </c>
      <c r="J20" s="230">
        <v>1701.046065596659</v>
      </c>
      <c r="K20" s="230">
        <v>1196.2379503932909</v>
      </c>
      <c r="L20" s="230">
        <v>1443.1881593821649</v>
      </c>
      <c r="M20" s="230">
        <v>1454.109481448648</v>
      </c>
      <c r="N20" s="230">
        <v>1471.779647948847</v>
      </c>
      <c r="O20" s="230">
        <v>1387.8293192797271</v>
      </c>
      <c r="P20" s="230">
        <v>1386.9559528665141</v>
      </c>
      <c r="Q20" s="230">
        <v>1401.5912383348491</v>
      </c>
      <c r="R20" s="230">
        <v>1326.8338153734969</v>
      </c>
      <c r="S20" s="230">
        <v>1326.8168582666319</v>
      </c>
      <c r="T20" s="230">
        <v>1381.056747605905</v>
      </c>
      <c r="U20" s="230">
        <v>1256.6189965653789</v>
      </c>
      <c r="V20" s="230">
        <v>1154.353156020833</v>
      </c>
      <c r="W20" s="230">
        <v>1250.23979684766</v>
      </c>
      <c r="X20" s="230">
        <v>1257.6745709603331</v>
      </c>
      <c r="Y20" s="230">
        <v>1210.6818115306769</v>
      </c>
      <c r="DA20" s="71" t="s">
        <v>170</v>
      </c>
    </row>
    <row r="21" spans="1:105" ht="12" customHeight="1" x14ac:dyDescent="0.25">
      <c r="A21" s="18" t="s">
        <v>40</v>
      </c>
      <c r="B21" s="230">
        <v>1046.7515821989671</v>
      </c>
      <c r="C21" s="230">
        <v>1113.191523706932</v>
      </c>
      <c r="D21" s="230">
        <v>1089.6738172764749</v>
      </c>
      <c r="E21" s="230">
        <v>1078.857828193248</v>
      </c>
      <c r="F21" s="230">
        <v>1123.2277329999019</v>
      </c>
      <c r="G21" s="230">
        <v>1133.751460678247</v>
      </c>
      <c r="H21" s="230">
        <v>1133.0077608620991</v>
      </c>
      <c r="I21" s="230">
        <v>1161.980666026951</v>
      </c>
      <c r="J21" s="230">
        <v>1085.5969207382991</v>
      </c>
      <c r="K21" s="230">
        <v>785.89983557195467</v>
      </c>
      <c r="L21" s="230">
        <v>1016.5500581659001</v>
      </c>
      <c r="M21" s="230">
        <v>1089.8906287588229</v>
      </c>
      <c r="N21" s="230">
        <v>1037.11477942651</v>
      </c>
      <c r="O21" s="230">
        <v>1030.4317090447501</v>
      </c>
      <c r="P21" s="230">
        <v>1054.46814194584</v>
      </c>
      <c r="Q21" s="230">
        <v>1026.2505870730649</v>
      </c>
      <c r="R21" s="230">
        <v>1099.3317487972599</v>
      </c>
      <c r="S21" s="230">
        <v>1079.8676502263791</v>
      </c>
      <c r="T21" s="230">
        <v>1077.888432485194</v>
      </c>
      <c r="U21" s="230">
        <v>986.79311082676281</v>
      </c>
      <c r="V21" s="230">
        <v>826.7070593897007</v>
      </c>
      <c r="W21" s="230">
        <v>929.08768180014658</v>
      </c>
      <c r="X21" s="230">
        <v>820.13519243370263</v>
      </c>
      <c r="Y21" s="230">
        <v>775.15063634774913</v>
      </c>
      <c r="DA21" s="71" t="s">
        <v>171</v>
      </c>
    </row>
    <row r="22" spans="1:105" ht="12" customHeight="1" x14ac:dyDescent="0.25">
      <c r="A22" s="57" t="s">
        <v>172</v>
      </c>
      <c r="B22" s="261">
        <v>10520.91070220208</v>
      </c>
      <c r="C22" s="261">
        <v>9755.0153937576779</v>
      </c>
      <c r="D22" s="261">
        <v>9749.4848780276607</v>
      </c>
      <c r="E22" s="261">
        <v>10394.27718900523</v>
      </c>
      <c r="F22" s="261">
        <v>10076.28284932486</v>
      </c>
      <c r="G22" s="261">
        <v>9612.2214249553181</v>
      </c>
      <c r="H22" s="261">
        <v>9883.9310386542766</v>
      </c>
      <c r="I22" s="261">
        <v>9246.245231945737</v>
      </c>
      <c r="J22" s="261">
        <v>8389.4727387869079</v>
      </c>
      <c r="K22" s="261">
        <v>6069.0758484080616</v>
      </c>
      <c r="L22" s="261">
        <v>6994.3643832232447</v>
      </c>
      <c r="M22" s="261">
        <v>7534.2229335214624</v>
      </c>
      <c r="N22" s="261">
        <v>7087.6690809700231</v>
      </c>
      <c r="O22" s="261">
        <v>6823.093035283985</v>
      </c>
      <c r="P22" s="261">
        <v>6667.2626071364821</v>
      </c>
      <c r="Q22" s="261">
        <v>6860.6850796457102</v>
      </c>
      <c r="R22" s="261">
        <v>6841.8652602644097</v>
      </c>
      <c r="S22" s="261">
        <v>6874.2610359019318</v>
      </c>
      <c r="T22" s="261">
        <v>6829.3325632471369</v>
      </c>
      <c r="U22" s="261">
        <v>6362.0669965488823</v>
      </c>
      <c r="V22" s="261">
        <v>5686.2265046511538</v>
      </c>
      <c r="W22" s="261">
        <v>6190.915407721337</v>
      </c>
      <c r="X22" s="261">
        <v>5808.6387364711381</v>
      </c>
      <c r="Y22" s="261">
        <v>5417.7281764973941</v>
      </c>
      <c r="DA22" s="70" t="s">
        <v>173</v>
      </c>
    </row>
    <row r="23" spans="1:105" ht="12" customHeight="1" x14ac:dyDescent="0.25">
      <c r="A23" s="18" t="s">
        <v>28</v>
      </c>
      <c r="B23" s="230">
        <v>719.29302559356938</v>
      </c>
      <c r="C23" s="230">
        <v>695.91822529251635</v>
      </c>
      <c r="D23" s="230">
        <v>692.68630728151879</v>
      </c>
      <c r="E23" s="230">
        <v>880.36415135388336</v>
      </c>
      <c r="F23" s="230">
        <v>1183.196568497842</v>
      </c>
      <c r="G23" s="230">
        <v>1190.941430828374</v>
      </c>
      <c r="H23" s="230">
        <v>1057.7657215486249</v>
      </c>
      <c r="I23" s="230">
        <v>1055.8797952795239</v>
      </c>
      <c r="J23" s="230">
        <v>847.88778124650264</v>
      </c>
      <c r="K23" s="230">
        <v>738.62435846872052</v>
      </c>
      <c r="L23" s="230">
        <v>585.63438859531982</v>
      </c>
      <c r="M23" s="230">
        <v>906.22640749804611</v>
      </c>
      <c r="N23" s="230">
        <v>840.65580271958845</v>
      </c>
      <c r="O23" s="230">
        <v>873.18133691873436</v>
      </c>
      <c r="P23" s="230">
        <v>763.99494476801738</v>
      </c>
      <c r="Q23" s="230">
        <v>856.72848536934475</v>
      </c>
      <c r="R23" s="230">
        <v>921.73624511169476</v>
      </c>
      <c r="S23" s="230">
        <v>909.79717708747467</v>
      </c>
      <c r="T23" s="230">
        <v>761.75954441858721</v>
      </c>
      <c r="U23" s="230">
        <v>750.80515810034012</v>
      </c>
      <c r="V23" s="230">
        <v>622.91233399735358</v>
      </c>
      <c r="W23" s="230">
        <v>779.25147200813944</v>
      </c>
      <c r="X23" s="230">
        <v>791.34655842108634</v>
      </c>
      <c r="Y23" s="230">
        <v>614.84272481687265</v>
      </c>
      <c r="DA23" s="71" t="s">
        <v>174</v>
      </c>
    </row>
    <row r="24" spans="1:105" ht="12" customHeight="1" x14ac:dyDescent="0.25">
      <c r="A24" s="18" t="s">
        <v>42</v>
      </c>
      <c r="B24" s="230">
        <v>3902.243336195163</v>
      </c>
      <c r="C24" s="230">
        <v>3224.0046001682858</v>
      </c>
      <c r="D24" s="230">
        <v>3577.501547718141</v>
      </c>
      <c r="E24" s="230">
        <v>4120.6840928586289</v>
      </c>
      <c r="F24" s="230">
        <v>2963.5447119486962</v>
      </c>
      <c r="G24" s="230">
        <v>2903.1874462567989</v>
      </c>
      <c r="H24" s="230">
        <v>3467.3772140978549</v>
      </c>
      <c r="I24" s="230">
        <v>2816.3981083372778</v>
      </c>
      <c r="J24" s="230">
        <v>2320.1328460853242</v>
      </c>
      <c r="K24" s="230">
        <v>1698.3812553723119</v>
      </c>
      <c r="L24" s="230">
        <v>1869.157351674276</v>
      </c>
      <c r="M24" s="230">
        <v>2238.42441960218</v>
      </c>
      <c r="N24" s="230">
        <v>1777.7635425598801</v>
      </c>
      <c r="O24" s="230">
        <v>1645.485812552407</v>
      </c>
      <c r="P24" s="230">
        <v>1494.82536543273</v>
      </c>
      <c r="Q24" s="230">
        <v>1652.7239036949261</v>
      </c>
      <c r="R24" s="230">
        <v>1643.9955288028671</v>
      </c>
      <c r="S24" s="230">
        <v>1682.1036113479361</v>
      </c>
      <c r="T24" s="230">
        <v>1564.205503007435</v>
      </c>
      <c r="U24" s="230">
        <v>1378.3694754930909</v>
      </c>
      <c r="V24" s="230">
        <v>1155.408340496595</v>
      </c>
      <c r="W24" s="230">
        <v>1187.1075666363281</v>
      </c>
      <c r="X24" s="230">
        <v>1143.30825451288</v>
      </c>
      <c r="Y24" s="230">
        <v>1041.708168528452</v>
      </c>
      <c r="DA24" s="71" t="s">
        <v>175</v>
      </c>
    </row>
    <row r="25" spans="1:105" ht="12" customHeight="1" x14ac:dyDescent="0.25">
      <c r="A25" s="18" t="s">
        <v>32</v>
      </c>
      <c r="B25" s="230">
        <v>197.27836388284689</v>
      </c>
      <c r="C25" s="230">
        <v>195.43158167553909</v>
      </c>
      <c r="D25" s="230">
        <v>184.98986719085559</v>
      </c>
      <c r="E25" s="230">
        <v>167.73493438554399</v>
      </c>
      <c r="F25" s="230">
        <v>171.84030204056739</v>
      </c>
      <c r="G25" s="230">
        <v>154.28146558487029</v>
      </c>
      <c r="H25" s="230">
        <v>176.5659203706671</v>
      </c>
      <c r="I25" s="230">
        <v>128.18697590773661</v>
      </c>
      <c r="J25" s="230">
        <v>117.01075866068879</v>
      </c>
      <c r="K25" s="230">
        <v>108.1319504552345</v>
      </c>
      <c r="L25" s="230">
        <v>97.094570515539061</v>
      </c>
      <c r="M25" s="230">
        <v>89.103971703603307</v>
      </c>
      <c r="N25" s="230">
        <v>76.088741385649826</v>
      </c>
      <c r="O25" s="230">
        <v>73.012591809249514</v>
      </c>
      <c r="P25" s="230">
        <v>74.960681678262731</v>
      </c>
      <c r="Q25" s="230">
        <v>43.239428831422217</v>
      </c>
      <c r="R25" s="230">
        <v>39.95538737357883</v>
      </c>
      <c r="S25" s="230">
        <v>38.861805991304152</v>
      </c>
      <c r="T25" s="230">
        <v>42.343912907515218</v>
      </c>
      <c r="U25" s="230">
        <v>36.668212468937092</v>
      </c>
      <c r="V25" s="230">
        <v>23.959269574965109</v>
      </c>
      <c r="W25" s="230">
        <v>26.643100669592972</v>
      </c>
      <c r="X25" s="230">
        <v>27.731481340202819</v>
      </c>
      <c r="Y25" s="230">
        <v>25.762295853435599</v>
      </c>
      <c r="DA25" s="71" t="s">
        <v>176</v>
      </c>
    </row>
    <row r="26" spans="1:105" ht="12" customHeight="1" x14ac:dyDescent="0.25">
      <c r="A26" s="18" t="s">
        <v>35</v>
      </c>
      <c r="B26" s="230">
        <v>1900.9921675409339</v>
      </c>
      <c r="C26" s="230">
        <v>2066.0161110298309</v>
      </c>
      <c r="D26" s="230">
        <v>1886.1279370368679</v>
      </c>
      <c r="E26" s="230">
        <v>1891.140091482413</v>
      </c>
      <c r="F26" s="230">
        <v>2141.9212034597408</v>
      </c>
      <c r="G26" s="230">
        <v>1959.6610974695179</v>
      </c>
      <c r="H26" s="230">
        <v>1842.3868283460729</v>
      </c>
      <c r="I26" s="230">
        <v>1964.220647452649</v>
      </c>
      <c r="J26" s="230">
        <v>1939.6523151865481</v>
      </c>
      <c r="K26" s="230">
        <v>1274.394476900176</v>
      </c>
      <c r="L26" s="230">
        <v>1680.227513119909</v>
      </c>
      <c r="M26" s="230">
        <v>1654.156760750089</v>
      </c>
      <c r="N26" s="230">
        <v>1625.653523629938</v>
      </c>
      <c r="O26" s="230">
        <v>1626.4728649189101</v>
      </c>
      <c r="P26" s="230">
        <v>1665.365695709856</v>
      </c>
      <c r="Q26" s="230">
        <v>1689.9957909264419</v>
      </c>
      <c r="R26" s="230">
        <v>1698.2055428831191</v>
      </c>
      <c r="S26" s="230">
        <v>1765.7039762011291</v>
      </c>
      <c r="T26" s="230">
        <v>1831.163499970791</v>
      </c>
      <c r="U26" s="230">
        <v>1752.6294617127121</v>
      </c>
      <c r="V26" s="230">
        <v>1657.4186407534121</v>
      </c>
      <c r="W26" s="230">
        <v>1757.3561610005379</v>
      </c>
      <c r="X26" s="230">
        <v>1439.3373951745821</v>
      </c>
      <c r="Y26" s="230">
        <v>1362.8694019053521</v>
      </c>
      <c r="DA26" s="71" t="s">
        <v>177</v>
      </c>
    </row>
    <row r="27" spans="1:105" ht="12" customHeight="1" x14ac:dyDescent="0.25">
      <c r="A27" s="18" t="s">
        <v>36</v>
      </c>
      <c r="B27" s="230">
        <v>3801.1038089895619</v>
      </c>
      <c r="C27" s="230">
        <v>3573.6448755915039</v>
      </c>
      <c r="D27" s="230">
        <v>3408.1792188002751</v>
      </c>
      <c r="E27" s="230">
        <v>3334.3539189247572</v>
      </c>
      <c r="F27" s="230">
        <v>3615.780063378013</v>
      </c>
      <c r="G27" s="230">
        <v>3404.1499848157559</v>
      </c>
      <c r="H27" s="230">
        <v>3339.8353542910559</v>
      </c>
      <c r="I27" s="230">
        <v>3281.559704968548</v>
      </c>
      <c r="J27" s="230">
        <v>3164.7890376078449</v>
      </c>
      <c r="K27" s="230">
        <v>2249.5438072116181</v>
      </c>
      <c r="L27" s="230">
        <v>2762.2505593182018</v>
      </c>
      <c r="M27" s="230">
        <v>2646.3113739675432</v>
      </c>
      <c r="N27" s="230">
        <v>2767.507470674967</v>
      </c>
      <c r="O27" s="230">
        <v>2604.9404290846842</v>
      </c>
      <c r="P27" s="230">
        <v>2668.1159195476171</v>
      </c>
      <c r="Q27" s="230">
        <v>2617.997470823575</v>
      </c>
      <c r="R27" s="230">
        <v>2537.9725560931502</v>
      </c>
      <c r="S27" s="230">
        <v>2477.7944652740889</v>
      </c>
      <c r="T27" s="230">
        <v>2629.8601029428082</v>
      </c>
      <c r="U27" s="230">
        <v>2443.5946887738028</v>
      </c>
      <c r="V27" s="230">
        <v>2226.5279198288281</v>
      </c>
      <c r="W27" s="230">
        <v>2440.557107406737</v>
      </c>
      <c r="X27" s="230">
        <v>2406.9150470223881</v>
      </c>
      <c r="Y27" s="230">
        <v>2372.5455853932822</v>
      </c>
      <c r="DA27" s="71" t="s">
        <v>178</v>
      </c>
    </row>
    <row r="28" spans="1:105" ht="12" customHeight="1" x14ac:dyDescent="0.25">
      <c r="A28" s="57" t="s">
        <v>179</v>
      </c>
      <c r="B28" s="261">
        <v>5717.2018734800531</v>
      </c>
      <c r="C28" s="261">
        <v>5538.7816696541704</v>
      </c>
      <c r="D28" s="261">
        <v>5514.9817708415794</v>
      </c>
      <c r="E28" s="261">
        <v>5662.7287656171056</v>
      </c>
      <c r="F28" s="261">
        <v>5826.0750602974449</v>
      </c>
      <c r="G28" s="261">
        <v>5550.5275941383434</v>
      </c>
      <c r="H28" s="261">
        <v>5573.4682757301043</v>
      </c>
      <c r="I28" s="261">
        <v>5428.3946304431929</v>
      </c>
      <c r="J28" s="261">
        <v>5075.4865841654173</v>
      </c>
      <c r="K28" s="261">
        <v>3676.4701946737059</v>
      </c>
      <c r="L28" s="261">
        <v>4465.1205270129904</v>
      </c>
      <c r="M28" s="261">
        <v>4591.1282754942622</v>
      </c>
      <c r="N28" s="261">
        <v>4420.1363104328511</v>
      </c>
      <c r="O28" s="261">
        <v>4353.8904731639641</v>
      </c>
      <c r="P28" s="261">
        <v>4359.3505100512921</v>
      </c>
      <c r="Q28" s="261">
        <v>4404.7329605943787</v>
      </c>
      <c r="R28" s="261">
        <v>4479.7227687165041</v>
      </c>
      <c r="S28" s="261">
        <v>4513.1475527055063</v>
      </c>
      <c r="T28" s="261">
        <v>4473.6736097788626</v>
      </c>
      <c r="U28" s="261">
        <v>4191.013627437962</v>
      </c>
      <c r="V28" s="261">
        <v>3753.5180378775171</v>
      </c>
      <c r="W28" s="261">
        <v>4076.502162367005</v>
      </c>
      <c r="X28" s="261">
        <v>3685.129634040255</v>
      </c>
      <c r="Y28" s="261">
        <v>3488.8398127143469</v>
      </c>
      <c r="DA28" s="70" t="s">
        <v>180</v>
      </c>
    </row>
    <row r="29" spans="1:105" ht="12" customHeight="1" x14ac:dyDescent="0.25">
      <c r="A29" s="60" t="s">
        <v>181</v>
      </c>
      <c r="B29" s="262">
        <v>3332.1743431369218</v>
      </c>
      <c r="C29" s="262">
        <v>3138.0979086879161</v>
      </c>
      <c r="D29" s="262">
        <v>3129.8127430173822</v>
      </c>
      <c r="E29" s="262">
        <v>3218.1845219923662</v>
      </c>
      <c r="F29" s="262">
        <v>3289.6254395599949</v>
      </c>
      <c r="G29" s="262">
        <v>3066.6707199906541</v>
      </c>
      <c r="H29" s="262">
        <v>3075.4341368584478</v>
      </c>
      <c r="I29" s="262">
        <v>2946.3511591181268</v>
      </c>
      <c r="J29" s="262">
        <v>2800.0205501283808</v>
      </c>
      <c r="K29" s="262">
        <v>1963.1833330530069</v>
      </c>
      <c r="L29" s="262">
        <v>2357.8665599946598</v>
      </c>
      <c r="M29" s="262">
        <v>2316.1963507500232</v>
      </c>
      <c r="N29" s="262">
        <v>2193.6296874716172</v>
      </c>
      <c r="O29" s="262">
        <v>2159.033308218859</v>
      </c>
      <c r="P29" s="262">
        <v>2122.5508745946422</v>
      </c>
      <c r="Q29" s="262">
        <v>2197.751877582265</v>
      </c>
      <c r="R29" s="262">
        <v>2172.1300485364791</v>
      </c>
      <c r="S29" s="262">
        <v>2263.035555616942</v>
      </c>
      <c r="T29" s="262">
        <v>2231.2904339535939</v>
      </c>
      <c r="U29" s="262">
        <v>2089.342687211813</v>
      </c>
      <c r="V29" s="262">
        <v>1989.7461164860449</v>
      </c>
      <c r="W29" s="262">
        <v>2089.9046424465382</v>
      </c>
      <c r="X29" s="262">
        <v>1840.6086441148509</v>
      </c>
      <c r="Y29" s="262">
        <v>1755.8531182538511</v>
      </c>
      <c r="DA29" s="72" t="s">
        <v>182</v>
      </c>
    </row>
    <row r="30" spans="1:105" ht="12" customHeight="1" x14ac:dyDescent="0.25">
      <c r="A30" s="59" t="s">
        <v>31</v>
      </c>
      <c r="B30" s="230">
        <v>134.74993739488571</v>
      </c>
      <c r="C30" s="230">
        <v>170.32525459405579</v>
      </c>
      <c r="D30" s="230">
        <v>168.2247780633067</v>
      </c>
      <c r="E30" s="230">
        <v>149.82894216032111</v>
      </c>
      <c r="F30" s="230">
        <v>157.59109893079491</v>
      </c>
      <c r="G30" s="230">
        <v>148.2008028159859</v>
      </c>
      <c r="H30" s="230">
        <v>151.00897631291039</v>
      </c>
      <c r="I30" s="230">
        <v>152.46826756492069</v>
      </c>
      <c r="J30" s="230">
        <v>174.34519334948419</v>
      </c>
      <c r="K30" s="230">
        <v>135.1232762840126</v>
      </c>
      <c r="L30" s="230">
        <v>165.7112908118703</v>
      </c>
      <c r="M30" s="230">
        <v>160.00937835825289</v>
      </c>
      <c r="N30" s="230">
        <v>153.6880358258978</v>
      </c>
      <c r="O30" s="230">
        <v>115.5605978307518</v>
      </c>
      <c r="P30" s="230">
        <v>115.46344338871999</v>
      </c>
      <c r="Q30" s="230">
        <v>115.5990840614091</v>
      </c>
      <c r="R30" s="230">
        <v>120.6599818687006</v>
      </c>
      <c r="S30" s="230">
        <v>125.5210837975204</v>
      </c>
      <c r="T30" s="230">
        <v>121.2426278457291</v>
      </c>
      <c r="U30" s="230">
        <v>77.85411323367029</v>
      </c>
      <c r="V30" s="230">
        <v>70.865095851192379</v>
      </c>
      <c r="W30" s="230">
        <v>77.418928136924592</v>
      </c>
      <c r="X30" s="230">
        <v>78.393680872734592</v>
      </c>
      <c r="Y30" s="230">
        <v>86.386120424133907</v>
      </c>
      <c r="DA30" s="71" t="s">
        <v>183</v>
      </c>
    </row>
    <row r="31" spans="1:105" ht="12" customHeight="1" x14ac:dyDescent="0.25">
      <c r="A31" s="59" t="s">
        <v>159</v>
      </c>
      <c r="B31" s="230">
        <v>95.577139705421502</v>
      </c>
      <c r="C31" s="230">
        <v>114.95539735851359</v>
      </c>
      <c r="D31" s="230">
        <v>89.356765748105943</v>
      </c>
      <c r="E31" s="230">
        <v>74.118890618080883</v>
      </c>
      <c r="F31" s="230">
        <v>66.98770277345993</v>
      </c>
      <c r="G31" s="230">
        <v>67.452876620402776</v>
      </c>
      <c r="H31" s="230">
        <v>54.682007496626731</v>
      </c>
      <c r="I31" s="230">
        <v>52.889263431284668</v>
      </c>
      <c r="J31" s="230">
        <v>53.165228320678331</v>
      </c>
      <c r="K31" s="230">
        <v>41.6950364999946</v>
      </c>
      <c r="L31" s="230">
        <v>59.287622738706858</v>
      </c>
      <c r="M31" s="230">
        <v>54.799481004176329</v>
      </c>
      <c r="N31" s="230">
        <v>49.80483719358125</v>
      </c>
      <c r="O31" s="230">
        <v>47.452351844836848</v>
      </c>
      <c r="P31" s="230">
        <v>44.280060212623198</v>
      </c>
      <c r="Q31" s="230">
        <v>75.049328207173346</v>
      </c>
      <c r="R31" s="230">
        <v>50.77180116471655</v>
      </c>
      <c r="S31" s="230">
        <v>55.431309727282873</v>
      </c>
      <c r="T31" s="230">
        <v>37.773960125552918</v>
      </c>
      <c r="U31" s="230">
        <v>38.578813079033978</v>
      </c>
      <c r="V31" s="230">
        <v>30.976626797026459</v>
      </c>
      <c r="W31" s="230">
        <v>44.76068325942164</v>
      </c>
      <c r="X31" s="230">
        <v>46.337295448605509</v>
      </c>
      <c r="Y31" s="230">
        <v>40.493747797956352</v>
      </c>
      <c r="DA31" s="71" t="s">
        <v>184</v>
      </c>
    </row>
    <row r="32" spans="1:105" ht="12" customHeight="1" x14ac:dyDescent="0.25">
      <c r="A32" s="59" t="s">
        <v>32</v>
      </c>
      <c r="B32" s="230">
        <v>284.68757659580871</v>
      </c>
      <c r="C32" s="230">
        <v>190.20086290239519</v>
      </c>
      <c r="D32" s="230">
        <v>181.90320506480941</v>
      </c>
      <c r="E32" s="230">
        <v>168.26842822795211</v>
      </c>
      <c r="F32" s="230">
        <v>207.6314271756244</v>
      </c>
      <c r="G32" s="230">
        <v>195.69252624732221</v>
      </c>
      <c r="H32" s="230">
        <v>173.98917496198621</v>
      </c>
      <c r="I32" s="230">
        <v>99.383833079017734</v>
      </c>
      <c r="J32" s="230">
        <v>84.573375120437319</v>
      </c>
      <c r="K32" s="230">
        <v>65.817655076236775</v>
      </c>
      <c r="L32" s="230">
        <v>32.876374482379923</v>
      </c>
      <c r="M32" s="230">
        <v>32.883770813208507</v>
      </c>
      <c r="N32" s="230">
        <v>28.84911009805521</v>
      </c>
      <c r="O32" s="230">
        <v>25.646181732349891</v>
      </c>
      <c r="P32" s="230">
        <v>27.065897532164001</v>
      </c>
      <c r="Q32" s="230">
        <v>19.5519366654806</v>
      </c>
      <c r="R32" s="230">
        <v>19.140401279684731</v>
      </c>
      <c r="S32" s="230">
        <v>17.032467664889239</v>
      </c>
      <c r="T32" s="230">
        <v>16.240619391247769</v>
      </c>
      <c r="U32" s="230">
        <v>14.658749636351271</v>
      </c>
      <c r="V32" s="230">
        <v>10.332873780813101</v>
      </c>
      <c r="W32" s="230">
        <v>13.534277855039621</v>
      </c>
      <c r="X32" s="230">
        <v>18.399845903235612</v>
      </c>
      <c r="Y32" s="230">
        <v>15.215092497830289</v>
      </c>
      <c r="DA32" s="71" t="s">
        <v>185</v>
      </c>
    </row>
    <row r="33" spans="1:105" ht="12" customHeight="1" x14ac:dyDescent="0.25">
      <c r="A33" s="59" t="s">
        <v>35</v>
      </c>
      <c r="B33" s="230">
        <v>2817.1596894408058</v>
      </c>
      <c r="C33" s="230">
        <v>2662.616393832951</v>
      </c>
      <c r="D33" s="230">
        <v>2690.3279941411602</v>
      </c>
      <c r="E33" s="230">
        <v>2825.968260986012</v>
      </c>
      <c r="F33" s="230">
        <v>2857.4152106801162</v>
      </c>
      <c r="G33" s="230">
        <v>2655.324514306943</v>
      </c>
      <c r="H33" s="230">
        <v>2695.7539780869251</v>
      </c>
      <c r="I33" s="230">
        <v>2641.6097950429039</v>
      </c>
      <c r="J33" s="230">
        <v>2487.9367533377808</v>
      </c>
      <c r="K33" s="230">
        <v>1720.547365192763</v>
      </c>
      <c r="L33" s="230">
        <v>2099.9912719617032</v>
      </c>
      <c r="M33" s="230">
        <v>2068.5037205743852</v>
      </c>
      <c r="N33" s="230">
        <v>1961.287704354083</v>
      </c>
      <c r="O33" s="230">
        <v>1970.374176810921</v>
      </c>
      <c r="P33" s="230">
        <v>1935.741473461135</v>
      </c>
      <c r="Q33" s="230">
        <v>1987.5515286482021</v>
      </c>
      <c r="R33" s="230">
        <v>1981.557864223377</v>
      </c>
      <c r="S33" s="230">
        <v>2065.0506944272488</v>
      </c>
      <c r="T33" s="230">
        <v>2056.0332265910638</v>
      </c>
      <c r="U33" s="230">
        <v>1958.2510112627581</v>
      </c>
      <c r="V33" s="230">
        <v>1877.571520057013</v>
      </c>
      <c r="W33" s="230">
        <v>1954.190753195152</v>
      </c>
      <c r="X33" s="230">
        <v>1697.477821890275</v>
      </c>
      <c r="Y33" s="230">
        <v>1613.7581575339309</v>
      </c>
      <c r="DA33" s="71" t="s">
        <v>186</v>
      </c>
    </row>
    <row r="34" spans="1:105" ht="12" customHeight="1" x14ac:dyDescent="0.25">
      <c r="A34" s="60" t="s">
        <v>187</v>
      </c>
      <c r="B34" s="262">
        <v>2385.0275303431322</v>
      </c>
      <c r="C34" s="262">
        <v>2400.6837609662562</v>
      </c>
      <c r="D34" s="262">
        <v>2385.1690278241981</v>
      </c>
      <c r="E34" s="262">
        <v>2444.544243624739</v>
      </c>
      <c r="F34" s="262">
        <v>2536.4496207374491</v>
      </c>
      <c r="G34" s="262">
        <v>2483.8568741476911</v>
      </c>
      <c r="H34" s="262">
        <v>2498.0341388716561</v>
      </c>
      <c r="I34" s="262">
        <v>2482.0434713250661</v>
      </c>
      <c r="J34" s="262">
        <v>2275.4660340370369</v>
      </c>
      <c r="K34" s="262">
        <v>1713.286861620699</v>
      </c>
      <c r="L34" s="262">
        <v>2107.2539670183301</v>
      </c>
      <c r="M34" s="262">
        <v>2274.931924744239</v>
      </c>
      <c r="N34" s="262">
        <v>2226.5066229612339</v>
      </c>
      <c r="O34" s="262">
        <v>2194.8571649451051</v>
      </c>
      <c r="P34" s="262">
        <v>2236.7996354566508</v>
      </c>
      <c r="Q34" s="262">
        <v>2206.9810830121128</v>
      </c>
      <c r="R34" s="262">
        <v>2307.592720180025</v>
      </c>
      <c r="S34" s="262">
        <v>2250.1119970885652</v>
      </c>
      <c r="T34" s="262">
        <v>2242.3831758252691</v>
      </c>
      <c r="U34" s="262">
        <v>2101.670940226149</v>
      </c>
      <c r="V34" s="262">
        <v>1763.7719213914711</v>
      </c>
      <c r="W34" s="262">
        <v>1986.597519920467</v>
      </c>
      <c r="X34" s="262">
        <v>1844.5209899254039</v>
      </c>
      <c r="Y34" s="262">
        <v>1732.986694460496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3724.5490280944978</v>
      </c>
      <c r="C35" s="261">
        <f t="shared" si="0"/>
        <v>3501.6366474617935</v>
      </c>
      <c r="D35" s="261">
        <f t="shared" si="0"/>
        <v>3448.8283679485894</v>
      </c>
      <c r="E35" s="261">
        <f t="shared" si="0"/>
        <v>3575.7468203514195</v>
      </c>
      <c r="F35" s="261">
        <f t="shared" si="0"/>
        <v>3599.74682660999</v>
      </c>
      <c r="G35" s="261">
        <f t="shared" si="0"/>
        <v>3423.7993924101315</v>
      </c>
      <c r="H35" s="261">
        <f t="shared" si="0"/>
        <v>3436.1776552482256</v>
      </c>
      <c r="I35" s="261">
        <f t="shared" si="0"/>
        <v>3312.4362257493422</v>
      </c>
      <c r="J35" s="261">
        <f t="shared" si="0"/>
        <v>3094.902941060338</v>
      </c>
      <c r="K35" s="261">
        <f t="shared" si="0"/>
        <v>2355.210828287356</v>
      </c>
      <c r="L35" s="261">
        <f t="shared" si="0"/>
        <v>2809.0396192232511</v>
      </c>
      <c r="M35" s="261">
        <f t="shared" si="0"/>
        <v>2880.0184907066418</v>
      </c>
      <c r="N35" s="261">
        <f t="shared" si="0"/>
        <v>2816.7207164313136</v>
      </c>
      <c r="O35" s="261">
        <f t="shared" si="0"/>
        <v>2657.8209750303204</v>
      </c>
      <c r="P35" s="261">
        <f t="shared" si="0"/>
        <v>2669.6967934944405</v>
      </c>
      <c r="Q35" s="261">
        <f t="shared" si="0"/>
        <v>2725.8082658416606</v>
      </c>
      <c r="R35" s="261">
        <f t="shared" si="0"/>
        <v>2762.3321825836078</v>
      </c>
      <c r="S35" s="261">
        <f t="shared" si="0"/>
        <v>2770.0949895360754</v>
      </c>
      <c r="T35" s="261">
        <f t="shared" si="0"/>
        <v>2711.6153429659184</v>
      </c>
      <c r="U35" s="261">
        <f t="shared" si="0"/>
        <v>2563.2635370915359</v>
      </c>
      <c r="V35" s="261">
        <f t="shared" si="0"/>
        <v>2303.2783916422281</v>
      </c>
      <c r="W35" s="261">
        <f t="shared" si="0"/>
        <v>2511.8264006981854</v>
      </c>
      <c r="X35" s="261">
        <f t="shared" si="0"/>
        <v>2288.6967544952859</v>
      </c>
      <c r="Y35" s="261">
        <f t="shared" si="0"/>
        <v>2166.3227534447046</v>
      </c>
      <c r="DA35" s="70"/>
    </row>
    <row r="36" spans="1:105" ht="12" customHeight="1" x14ac:dyDescent="0.25">
      <c r="A36" s="60" t="s">
        <v>190</v>
      </c>
      <c r="B36" s="262">
        <v>1273.4925735221691</v>
      </c>
      <c r="C36" s="262">
        <v>1210.9396643255291</v>
      </c>
      <c r="D36" s="262">
        <v>1200.4421975837961</v>
      </c>
      <c r="E36" s="262">
        <v>1246.0598182967969</v>
      </c>
      <c r="F36" s="262">
        <v>1279.1969283966021</v>
      </c>
      <c r="G36" s="262">
        <v>1181.320695066549</v>
      </c>
      <c r="H36" s="262">
        <v>1184.82704164955</v>
      </c>
      <c r="I36" s="262">
        <v>1150.5093608529701</v>
      </c>
      <c r="J36" s="262">
        <v>1091.5528926730649</v>
      </c>
      <c r="K36" s="262">
        <v>746.78334727075116</v>
      </c>
      <c r="L36" s="262">
        <v>910.08309241104041</v>
      </c>
      <c r="M36" s="262">
        <v>900.06231146561322</v>
      </c>
      <c r="N36" s="262">
        <v>850.43940236796652</v>
      </c>
      <c r="O36" s="262">
        <v>835.36536419703668</v>
      </c>
      <c r="P36" s="262">
        <v>823.73625061560847</v>
      </c>
      <c r="Q36" s="262">
        <v>855.34628390876958</v>
      </c>
      <c r="R36" s="262">
        <v>843.47923492078939</v>
      </c>
      <c r="S36" s="262">
        <v>878.42796869180711</v>
      </c>
      <c r="T36" s="262">
        <v>858.76992133050476</v>
      </c>
      <c r="U36" s="262">
        <v>795.28875480915269</v>
      </c>
      <c r="V36" s="262">
        <v>753.23223350651961</v>
      </c>
      <c r="W36" s="262">
        <v>796.48294665128356</v>
      </c>
      <c r="X36" s="262">
        <v>702.05255831120166</v>
      </c>
      <c r="Y36" s="262">
        <v>673.46771928889416</v>
      </c>
      <c r="DA36" s="72" t="s">
        <v>191</v>
      </c>
    </row>
    <row r="37" spans="1:105" ht="12" customHeight="1" x14ac:dyDescent="0.25">
      <c r="A37" s="59" t="s">
        <v>31</v>
      </c>
      <c r="B37" s="230">
        <v>83.87342661427661</v>
      </c>
      <c r="C37" s="230">
        <v>97.998119739645517</v>
      </c>
      <c r="D37" s="230">
        <v>101.1050005226647</v>
      </c>
      <c r="E37" s="230">
        <v>95.795723401177952</v>
      </c>
      <c r="F37" s="230">
        <v>100.2308521102694</v>
      </c>
      <c r="G37" s="230">
        <v>94.901575085176248</v>
      </c>
      <c r="H37" s="230">
        <v>97.726099880106773</v>
      </c>
      <c r="I37" s="230">
        <v>96.960709761219462</v>
      </c>
      <c r="J37" s="230">
        <v>104.2089178852564</v>
      </c>
      <c r="K37" s="230">
        <v>79.338001627872217</v>
      </c>
      <c r="L37" s="230">
        <v>98.448596017962444</v>
      </c>
      <c r="M37" s="230">
        <v>93.648759452181864</v>
      </c>
      <c r="N37" s="230">
        <v>88.833922298398591</v>
      </c>
      <c r="O37" s="230">
        <v>72.467042015362978</v>
      </c>
      <c r="P37" s="230">
        <v>72.532769306395849</v>
      </c>
      <c r="Q37" s="230">
        <v>70.204919858979167</v>
      </c>
      <c r="R37" s="230">
        <v>72.70722767073309</v>
      </c>
      <c r="S37" s="230">
        <v>75.420132772312087</v>
      </c>
      <c r="T37" s="230">
        <v>73.538009686549813</v>
      </c>
      <c r="U37" s="230">
        <v>47.540562862115323</v>
      </c>
      <c r="V37" s="230">
        <v>42.618819510283593</v>
      </c>
      <c r="W37" s="230">
        <v>46.786909142734132</v>
      </c>
      <c r="X37" s="230">
        <v>48.072663332486968</v>
      </c>
      <c r="Y37" s="230">
        <v>52.821619469408169</v>
      </c>
      <c r="DA37" s="71" t="s">
        <v>192</v>
      </c>
    </row>
    <row r="38" spans="1:105" ht="12" customHeight="1" x14ac:dyDescent="0.25">
      <c r="A38" s="59" t="s">
        <v>159</v>
      </c>
      <c r="B38" s="230">
        <v>43.808252118297261</v>
      </c>
      <c r="C38" s="230">
        <v>48.396340856925264</v>
      </c>
      <c r="D38" s="230">
        <v>37.349056347467467</v>
      </c>
      <c r="E38" s="230">
        <v>34.418098118275552</v>
      </c>
      <c r="F38" s="230">
        <v>31.050227585006201</v>
      </c>
      <c r="G38" s="230">
        <v>30.543861097295821</v>
      </c>
      <c r="H38" s="230">
        <v>24.302405913421349</v>
      </c>
      <c r="I38" s="230">
        <v>23.218417161706601</v>
      </c>
      <c r="J38" s="230">
        <v>23.28749498622286</v>
      </c>
      <c r="K38" s="230">
        <v>18.502528398196489</v>
      </c>
      <c r="L38" s="230">
        <v>26.732734742633859</v>
      </c>
      <c r="M38" s="230">
        <v>23.21774849783343</v>
      </c>
      <c r="N38" s="230">
        <v>20.844669790666028</v>
      </c>
      <c r="O38" s="230">
        <v>19.463655793712341</v>
      </c>
      <c r="P38" s="230">
        <v>18.141977543661469</v>
      </c>
      <c r="Q38" s="230">
        <v>30.705580613424271</v>
      </c>
      <c r="R38" s="230">
        <v>21.43401175554747</v>
      </c>
      <c r="S38" s="230">
        <v>22.82844336257828</v>
      </c>
      <c r="T38" s="230">
        <v>16.626724004661799</v>
      </c>
      <c r="U38" s="230">
        <v>17.618128358814818</v>
      </c>
      <c r="V38" s="230">
        <v>13.69540417352124</v>
      </c>
      <c r="W38" s="230">
        <v>18.3165395474159</v>
      </c>
      <c r="X38" s="230">
        <v>18.279186293295218</v>
      </c>
      <c r="Y38" s="230">
        <v>15.82824141602862</v>
      </c>
      <c r="DA38" s="71" t="s">
        <v>193</v>
      </c>
    </row>
    <row r="39" spans="1:105" ht="12" customHeight="1" x14ac:dyDescent="0.25">
      <c r="A39" s="59" t="s">
        <v>35</v>
      </c>
      <c r="B39" s="230">
        <v>1145.810894789596</v>
      </c>
      <c r="C39" s="230">
        <v>1064.545203728959</v>
      </c>
      <c r="D39" s="230">
        <v>1061.9881407136641</v>
      </c>
      <c r="E39" s="230">
        <v>1115.845996777344</v>
      </c>
      <c r="F39" s="230">
        <v>1147.915848701326</v>
      </c>
      <c r="G39" s="230">
        <v>1055.8752588840771</v>
      </c>
      <c r="H39" s="230">
        <v>1062.798535856022</v>
      </c>
      <c r="I39" s="230">
        <v>1030.330233930044</v>
      </c>
      <c r="J39" s="230">
        <v>964.05647980158608</v>
      </c>
      <c r="K39" s="230">
        <v>648.94281724468249</v>
      </c>
      <c r="L39" s="230">
        <v>784.90176165044409</v>
      </c>
      <c r="M39" s="230">
        <v>783.19580351559796</v>
      </c>
      <c r="N39" s="230">
        <v>740.76081027890189</v>
      </c>
      <c r="O39" s="230">
        <v>743.43466638796133</v>
      </c>
      <c r="P39" s="230">
        <v>733.06150376555115</v>
      </c>
      <c r="Q39" s="230">
        <v>754.43578343636614</v>
      </c>
      <c r="R39" s="230">
        <v>749.33799549450885</v>
      </c>
      <c r="S39" s="230">
        <v>780.1793925569167</v>
      </c>
      <c r="T39" s="230">
        <v>768.60518763929315</v>
      </c>
      <c r="U39" s="230">
        <v>730.13006358822258</v>
      </c>
      <c r="V39" s="230">
        <v>696.91800982271479</v>
      </c>
      <c r="W39" s="230">
        <v>731.37949796113355</v>
      </c>
      <c r="X39" s="230">
        <v>635.7007086854195</v>
      </c>
      <c r="Y39" s="230">
        <v>604.81785840345731</v>
      </c>
      <c r="DA39" s="71" t="s">
        <v>194</v>
      </c>
    </row>
    <row r="40" spans="1:105" ht="12" customHeight="1" x14ac:dyDescent="0.25">
      <c r="A40" s="60" t="s">
        <v>195</v>
      </c>
      <c r="B40" s="262">
        <v>1496.2339849638349</v>
      </c>
      <c r="C40" s="262">
        <v>1333.630223922338</v>
      </c>
      <c r="D40" s="262">
        <v>1300.9628604070681</v>
      </c>
      <c r="E40" s="262">
        <v>1362.0419379198361</v>
      </c>
      <c r="F40" s="262">
        <v>1312.2551529611139</v>
      </c>
      <c r="G40" s="262">
        <v>1246.5528638828471</v>
      </c>
      <c r="H40" s="262">
        <v>1258.875366899935</v>
      </c>
      <c r="I40" s="262">
        <v>1180.7773923952891</v>
      </c>
      <c r="J40" s="262">
        <v>1095.3909456045219</v>
      </c>
      <c r="K40" s="262">
        <v>934.09836010792765</v>
      </c>
      <c r="L40" s="262">
        <v>1065.7067678159351</v>
      </c>
      <c r="M40" s="262">
        <v>1088.2992894172021</v>
      </c>
      <c r="N40" s="262">
        <v>1097.8060366254319</v>
      </c>
      <c r="O40" s="262">
        <v>966.70871128567501</v>
      </c>
      <c r="P40" s="262">
        <v>973.56561067754831</v>
      </c>
      <c r="Q40" s="262">
        <v>1015.4651859667759</v>
      </c>
      <c r="R40" s="262">
        <v>1020.24941314632</v>
      </c>
      <c r="S40" s="262">
        <v>1020.83085951317</v>
      </c>
      <c r="T40" s="262">
        <v>984.29374872888343</v>
      </c>
      <c r="U40" s="262">
        <v>950.87225963971241</v>
      </c>
      <c r="V40" s="262">
        <v>863.8191614518355</v>
      </c>
      <c r="W40" s="262">
        <v>946.24577572229919</v>
      </c>
      <c r="X40" s="262">
        <v>873.65463415449926</v>
      </c>
      <c r="Y40" s="262">
        <v>819.58120116721727</v>
      </c>
      <c r="DA40" s="72" t="s">
        <v>196</v>
      </c>
    </row>
    <row r="41" spans="1:105" ht="12" customHeight="1" x14ac:dyDescent="0.25">
      <c r="A41" s="64" t="s">
        <v>28</v>
      </c>
      <c r="B41" s="229">
        <v>79.665210581154085</v>
      </c>
      <c r="C41" s="229">
        <v>80.561305447974547</v>
      </c>
      <c r="D41" s="229">
        <v>83.293741009983492</v>
      </c>
      <c r="E41" s="229">
        <v>115.1966522538131</v>
      </c>
      <c r="F41" s="229">
        <v>146.2250091841392</v>
      </c>
      <c r="G41" s="229">
        <v>150.91115500495729</v>
      </c>
      <c r="H41" s="229">
        <v>143.8292215484334</v>
      </c>
      <c r="I41" s="229">
        <v>133.7825988268294</v>
      </c>
      <c r="J41" s="229">
        <v>103.8155818477012</v>
      </c>
      <c r="K41" s="229">
        <v>89.536904616201141</v>
      </c>
      <c r="L41" s="229">
        <v>69.326044422543305</v>
      </c>
      <c r="M41" s="229">
        <v>111.1137064549489</v>
      </c>
      <c r="N41" s="229">
        <v>94.455561485307129</v>
      </c>
      <c r="O41" s="229">
        <v>106.0756113727944</v>
      </c>
      <c r="P41" s="229">
        <v>92.085793651887897</v>
      </c>
      <c r="Q41" s="229">
        <v>104.1856618464986</v>
      </c>
      <c r="R41" s="229">
        <v>114.39313775726821</v>
      </c>
      <c r="S41" s="229">
        <v>111.6604403954822</v>
      </c>
      <c r="T41" s="229">
        <v>95.171174088302109</v>
      </c>
      <c r="U41" s="229">
        <v>92.478764058975202</v>
      </c>
      <c r="V41" s="229">
        <v>76.873737140268958</v>
      </c>
      <c r="W41" s="229">
        <v>93.602278533486725</v>
      </c>
      <c r="X41" s="229">
        <v>93.697365411497088</v>
      </c>
      <c r="Y41" s="229">
        <v>69.520890960413254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30.376373322413158</v>
      </c>
      <c r="C43" s="229">
        <v>44.182623872683678</v>
      </c>
      <c r="D43" s="229">
        <v>41.745372790817953</v>
      </c>
      <c r="E43" s="229">
        <v>38.782397657856031</v>
      </c>
      <c r="F43" s="229">
        <v>40.662221325673187</v>
      </c>
      <c r="G43" s="229">
        <v>40.399218681471538</v>
      </c>
      <c r="H43" s="229">
        <v>35.211124388703062</v>
      </c>
      <c r="I43" s="229">
        <v>29.127152214895641</v>
      </c>
      <c r="J43" s="229">
        <v>30.512209032329871</v>
      </c>
      <c r="K43" s="229">
        <v>23.680863499609369</v>
      </c>
      <c r="L43" s="229">
        <v>26.53540879648736</v>
      </c>
      <c r="M43" s="229">
        <v>31.5734192604714</v>
      </c>
      <c r="N43" s="229">
        <v>25.703110395260751</v>
      </c>
      <c r="O43" s="229">
        <v>29.613526852722849</v>
      </c>
      <c r="P43" s="229">
        <v>25.690203551781909</v>
      </c>
      <c r="Q43" s="229">
        <v>24.763636578818591</v>
      </c>
      <c r="R43" s="229">
        <v>26.427796291329109</v>
      </c>
      <c r="S43" s="229">
        <v>27.47000418637294</v>
      </c>
      <c r="T43" s="229">
        <v>27.18920698573416</v>
      </c>
      <c r="U43" s="229">
        <v>21.18096016293126</v>
      </c>
      <c r="V43" s="229">
        <v>14.54008958484348</v>
      </c>
      <c r="W43" s="229">
        <v>17.292799040049211</v>
      </c>
      <c r="X43" s="229">
        <v>17.0013845535839</v>
      </c>
      <c r="Y43" s="229">
        <v>19.294655253960151</v>
      </c>
      <c r="DA43" s="73" t="s">
        <v>199</v>
      </c>
    </row>
    <row r="44" spans="1:105" ht="12" customHeight="1" x14ac:dyDescent="0.25">
      <c r="A44" s="64" t="s">
        <v>159</v>
      </c>
      <c r="B44" s="229">
        <v>11.034261116104959</v>
      </c>
      <c r="C44" s="229">
        <v>22.56800287724403</v>
      </c>
      <c r="D44" s="229">
        <v>14.594867408053981</v>
      </c>
      <c r="E44" s="229">
        <v>8.7909308423324681</v>
      </c>
      <c r="F44" s="229">
        <v>7.7166277631589857</v>
      </c>
      <c r="G44" s="229">
        <v>8.1811499716443059</v>
      </c>
      <c r="H44" s="229">
        <v>6.9169085410812707</v>
      </c>
      <c r="I44" s="229">
        <v>7.4692508903644068</v>
      </c>
      <c r="J44" s="229">
        <v>7.0016670784651236</v>
      </c>
      <c r="K44" s="229">
        <v>4.7662759768924472</v>
      </c>
      <c r="L44" s="229">
        <v>7.1469579816106794</v>
      </c>
      <c r="M44" s="229">
        <v>8.124632227662886</v>
      </c>
      <c r="N44" s="229">
        <v>6.7844682887376111</v>
      </c>
      <c r="O44" s="229">
        <v>8.5396073813844868</v>
      </c>
      <c r="P44" s="229">
        <v>7.5681078266992676</v>
      </c>
      <c r="Q44" s="229">
        <v>10.019651126260911</v>
      </c>
      <c r="R44" s="229">
        <v>10.883779798591529</v>
      </c>
      <c r="S44" s="229">
        <v>10.901095429439531</v>
      </c>
      <c r="T44" s="229">
        <v>8.3222072787089552</v>
      </c>
      <c r="U44" s="229">
        <v>7.239722742485224</v>
      </c>
      <c r="V44" s="229">
        <v>5.2511715666292442</v>
      </c>
      <c r="W44" s="229">
        <v>7.114958648222939</v>
      </c>
      <c r="X44" s="229">
        <v>6.9646994793624764</v>
      </c>
      <c r="Y44" s="229">
        <v>6.0326021518053121</v>
      </c>
      <c r="DA44" s="73" t="s">
        <v>200</v>
      </c>
    </row>
    <row r="45" spans="1:105" ht="12" customHeight="1" x14ac:dyDescent="0.25">
      <c r="A45" s="64" t="s">
        <v>32</v>
      </c>
      <c r="B45" s="229">
        <v>22.066074988959048</v>
      </c>
      <c r="C45" s="229">
        <v>19.917403848191331</v>
      </c>
      <c r="D45" s="229">
        <v>19.541489755166989</v>
      </c>
      <c r="E45" s="229">
        <v>17.84998810393915</v>
      </c>
      <c r="F45" s="229">
        <v>18.2890779853434</v>
      </c>
      <c r="G45" s="229">
        <v>17.06028289972101</v>
      </c>
      <c r="H45" s="229">
        <v>17.94254371900109</v>
      </c>
      <c r="I45" s="229">
        <v>10.556232793725179</v>
      </c>
      <c r="J45" s="229">
        <v>10.01367093280685</v>
      </c>
      <c r="K45" s="229">
        <v>7.6993442634786211</v>
      </c>
      <c r="L45" s="229">
        <v>5.3733577700203607</v>
      </c>
      <c r="M45" s="229">
        <v>6.7714479182961052</v>
      </c>
      <c r="N45" s="229">
        <v>5.0033266465179791</v>
      </c>
      <c r="O45" s="229">
        <v>6.572219388778243</v>
      </c>
      <c r="P45" s="229">
        <v>7.1726625251927816</v>
      </c>
      <c r="Q45" s="229">
        <v>4.1659415240183542</v>
      </c>
      <c r="R45" s="229">
        <v>4.2037638394204544</v>
      </c>
      <c r="S45" s="229">
        <v>4.2370114814321607</v>
      </c>
      <c r="T45" s="229">
        <v>4.7196277655236054</v>
      </c>
      <c r="U45" s="229">
        <v>3.9585766566538618</v>
      </c>
      <c r="V45" s="229">
        <v>2.3479325839615641</v>
      </c>
      <c r="W45" s="229">
        <v>3.0310578572477609</v>
      </c>
      <c r="X45" s="229">
        <v>3.2881460651101739</v>
      </c>
      <c r="Y45" s="229">
        <v>2.7619854746350891</v>
      </c>
      <c r="DA45" s="73" t="s">
        <v>201</v>
      </c>
    </row>
    <row r="46" spans="1:105" ht="12" customHeight="1" x14ac:dyDescent="0.25">
      <c r="A46" s="64" t="s">
        <v>33</v>
      </c>
      <c r="B46" s="229">
        <v>310.94017207588831</v>
      </c>
      <c r="C46" s="229">
        <v>136.17414656472261</v>
      </c>
      <c r="D46" s="229">
        <v>124.60539982329369</v>
      </c>
      <c r="E46" s="229">
        <v>132.5065232024366</v>
      </c>
      <c r="F46" s="229">
        <v>132.4207220298114</v>
      </c>
      <c r="G46" s="229">
        <v>138.81977599696631</v>
      </c>
      <c r="H46" s="229">
        <v>144.91708254480179</v>
      </c>
      <c r="I46" s="229">
        <v>124.2827919486048</v>
      </c>
      <c r="J46" s="229">
        <v>120.18291421546679</v>
      </c>
      <c r="K46" s="229">
        <v>88.814576773268698</v>
      </c>
      <c r="L46" s="229">
        <v>157.5659614767151</v>
      </c>
      <c r="M46" s="229">
        <v>98.192625391989679</v>
      </c>
      <c r="N46" s="229">
        <v>96.700773203827993</v>
      </c>
      <c r="O46" s="229">
        <v>7.5267191554747139</v>
      </c>
      <c r="P46" s="229">
        <v>7.4218196791989568</v>
      </c>
      <c r="Q46" s="229">
        <v>8.8273718978747429</v>
      </c>
      <c r="R46" s="229">
        <v>9.472633160784433</v>
      </c>
      <c r="S46" s="229">
        <v>11.706978671520339</v>
      </c>
      <c r="T46" s="229">
        <v>14.581982324158041</v>
      </c>
      <c r="U46" s="229">
        <v>19.798447059493562</v>
      </c>
      <c r="V46" s="229">
        <v>9.5569367000990351</v>
      </c>
      <c r="W46" s="229">
        <v>44.789749499105852</v>
      </c>
      <c r="X46" s="229">
        <v>22.598221690150929</v>
      </c>
      <c r="Y46" s="229">
        <v>24.666608216059011</v>
      </c>
      <c r="DA46" s="73" t="s">
        <v>202</v>
      </c>
    </row>
    <row r="47" spans="1:105" ht="12" customHeight="1" x14ac:dyDescent="0.25">
      <c r="A47" s="64" t="s">
        <v>35</v>
      </c>
      <c r="B47" s="229">
        <v>251.64341954057889</v>
      </c>
      <c r="C47" s="229">
        <v>273.08232788007717</v>
      </c>
      <c r="D47" s="229">
        <v>280.40981799303012</v>
      </c>
      <c r="E47" s="229">
        <v>293.22008662170703</v>
      </c>
      <c r="F47" s="229">
        <v>289.82588116085901</v>
      </c>
      <c r="G47" s="229">
        <v>270.97116885594909</v>
      </c>
      <c r="H47" s="229">
        <v>275.9686560885105</v>
      </c>
      <c r="I47" s="229">
        <v>297.1766300575859</v>
      </c>
      <c r="J47" s="229">
        <v>277.92025654897941</v>
      </c>
      <c r="K47" s="229">
        <v>141.4294212206195</v>
      </c>
      <c r="L47" s="229">
        <v>212.70319889001749</v>
      </c>
      <c r="M47" s="229">
        <v>204.34759072917279</v>
      </c>
      <c r="N47" s="229">
        <v>173.59126084479141</v>
      </c>
      <c r="O47" s="229">
        <v>189.35675128403429</v>
      </c>
      <c r="P47" s="229">
        <v>194.2893438157553</v>
      </c>
      <c r="Q47" s="229">
        <v>195.3966745722517</v>
      </c>
      <c r="R47" s="229">
        <v>200.09430023820809</v>
      </c>
      <c r="S47" s="229">
        <v>205.40716495589569</v>
      </c>
      <c r="T47" s="229">
        <v>217.4494371337245</v>
      </c>
      <c r="U47" s="229">
        <v>196.67409028316959</v>
      </c>
      <c r="V47" s="229">
        <v>180.29908448406471</v>
      </c>
      <c r="W47" s="229">
        <v>194.53649248160031</v>
      </c>
      <c r="X47" s="229">
        <v>164.32184624939319</v>
      </c>
      <c r="Y47" s="229">
        <v>150.31333881283251</v>
      </c>
      <c r="DA47" s="73" t="s">
        <v>203</v>
      </c>
    </row>
    <row r="48" spans="1:105" ht="12" customHeight="1" x14ac:dyDescent="0.25">
      <c r="A48" s="64" t="s">
        <v>36</v>
      </c>
      <c r="B48" s="229">
        <v>497.40716330707647</v>
      </c>
      <c r="C48" s="229">
        <v>446.54776208707727</v>
      </c>
      <c r="D48" s="229">
        <v>440.88366791948903</v>
      </c>
      <c r="E48" s="229">
        <v>447.66410854075258</v>
      </c>
      <c r="F48" s="229">
        <v>458.81773585092378</v>
      </c>
      <c r="G48" s="229">
        <v>426.87849329141369</v>
      </c>
      <c r="H48" s="229">
        <v>442.87198353034557</v>
      </c>
      <c r="I48" s="229">
        <v>409.01511087549619</v>
      </c>
      <c r="J48" s="229">
        <v>377.8639768902961</v>
      </c>
      <c r="K48" s="229">
        <v>259.89241206425362</v>
      </c>
      <c r="L48" s="229">
        <v>303.7091205198326</v>
      </c>
      <c r="M48" s="229">
        <v>301.39698793230002</v>
      </c>
      <c r="N48" s="229">
        <v>301.011081374816</v>
      </c>
      <c r="O48" s="229">
        <v>303.63036043490308</v>
      </c>
      <c r="P48" s="229">
        <v>303.36073177752132</v>
      </c>
      <c r="Q48" s="229">
        <v>296.21388768579072</v>
      </c>
      <c r="R48" s="229">
        <v>288.2260829031614</v>
      </c>
      <c r="S48" s="229">
        <v>285.0990156490405</v>
      </c>
      <c r="T48" s="229">
        <v>297.87951833089971</v>
      </c>
      <c r="U48" s="229">
        <v>269.35861319409042</v>
      </c>
      <c r="V48" s="229">
        <v>243.91498921140149</v>
      </c>
      <c r="W48" s="229">
        <v>254.22888847382069</v>
      </c>
      <c r="X48" s="229">
        <v>259.21402596972541</v>
      </c>
      <c r="Y48" s="229">
        <v>256.60476357419873</v>
      </c>
      <c r="DA48" s="73" t="s">
        <v>204</v>
      </c>
    </row>
    <row r="49" spans="1:105" ht="12" customHeight="1" x14ac:dyDescent="0.25">
      <c r="A49" s="64" t="s">
        <v>38</v>
      </c>
      <c r="B49" s="229">
        <v>5.5430523762367772</v>
      </c>
      <c r="C49" s="229">
        <v>12.37308154806527</v>
      </c>
      <c r="D49" s="229">
        <v>6.127985033877823</v>
      </c>
      <c r="E49" s="229">
        <v>8.0637049021252878</v>
      </c>
      <c r="F49" s="229">
        <v>20.73871863403561</v>
      </c>
      <c r="G49" s="229">
        <v>16.748565023828991</v>
      </c>
      <c r="H49" s="229">
        <v>32.597219832002317</v>
      </c>
      <c r="I49" s="229">
        <v>23.156444401484102</v>
      </c>
      <c r="J49" s="229">
        <v>32.500660182079493</v>
      </c>
      <c r="K49" s="229">
        <v>36.07358586677109</v>
      </c>
      <c r="L49" s="229">
        <v>45.682754929222348</v>
      </c>
      <c r="M49" s="229">
        <v>37.338647051203537</v>
      </c>
      <c r="N49" s="229">
        <v>37.450074649759067</v>
      </c>
      <c r="O49" s="229">
        <v>36.580535953634062</v>
      </c>
      <c r="P49" s="229">
        <v>33.011091392319599</v>
      </c>
      <c r="Q49" s="229">
        <v>21.392938247276401</v>
      </c>
      <c r="R49" s="229">
        <v>5.9176373761643539</v>
      </c>
      <c r="S49" s="229">
        <v>7.2430869573347483</v>
      </c>
      <c r="T49" s="229">
        <v>9.8434462213467544</v>
      </c>
      <c r="U49" s="229">
        <v>8.5480487610327351</v>
      </c>
      <c r="V49" s="229">
        <v>14.8942939493901</v>
      </c>
      <c r="W49" s="229">
        <v>11.82756337159373</v>
      </c>
      <c r="X49" s="229">
        <v>6.9454287357632118</v>
      </c>
      <c r="Y49" s="229">
        <v>17.749532619745551</v>
      </c>
      <c r="DA49" s="73" t="s">
        <v>205</v>
      </c>
    </row>
    <row r="50" spans="1:105" ht="12" customHeight="1" x14ac:dyDescent="0.25">
      <c r="A50" s="64" t="s">
        <v>39</v>
      </c>
      <c r="B50" s="229">
        <v>287.55825765542312</v>
      </c>
      <c r="C50" s="229">
        <v>298.22356979630172</v>
      </c>
      <c r="D50" s="229">
        <v>289.76051867335502</v>
      </c>
      <c r="E50" s="229">
        <v>299.96754579487401</v>
      </c>
      <c r="F50" s="229">
        <v>197.55915902716981</v>
      </c>
      <c r="G50" s="229">
        <v>176.58305415689489</v>
      </c>
      <c r="H50" s="229">
        <v>158.6206267070564</v>
      </c>
      <c r="I50" s="229">
        <v>146.21118038630311</v>
      </c>
      <c r="J50" s="229">
        <v>135.58000887639719</v>
      </c>
      <c r="K50" s="229">
        <v>282.20497582683328</v>
      </c>
      <c r="L50" s="229">
        <v>237.66396302948601</v>
      </c>
      <c r="M50" s="229">
        <v>289.44023245115682</v>
      </c>
      <c r="N50" s="229">
        <v>357.10637973641423</v>
      </c>
      <c r="O50" s="229">
        <v>278.81337946194878</v>
      </c>
      <c r="P50" s="229">
        <v>302.96585645719119</v>
      </c>
      <c r="Q50" s="229">
        <v>350.49942248798641</v>
      </c>
      <c r="R50" s="229">
        <v>360.63028178139177</v>
      </c>
      <c r="S50" s="229">
        <v>357.10606178665228</v>
      </c>
      <c r="T50" s="229">
        <v>309.13714860048572</v>
      </c>
      <c r="U50" s="229">
        <v>331.63503672088058</v>
      </c>
      <c r="V50" s="229">
        <v>316.14092623117699</v>
      </c>
      <c r="W50" s="229">
        <v>319.82198781717187</v>
      </c>
      <c r="X50" s="229">
        <v>299.62351599991308</v>
      </c>
      <c r="Y50" s="229">
        <v>272.63682410356762</v>
      </c>
      <c r="DA50" s="73" t="s">
        <v>206</v>
      </c>
    </row>
    <row r="51" spans="1:105" ht="12" customHeight="1" x14ac:dyDescent="0.25">
      <c r="A51" s="61" t="s">
        <v>207</v>
      </c>
      <c r="B51" s="263">
        <v>954.82246960849375</v>
      </c>
      <c r="C51" s="263">
        <v>957.06675921392616</v>
      </c>
      <c r="D51" s="263">
        <v>947.42330995772511</v>
      </c>
      <c r="E51" s="263">
        <v>967.64506413478637</v>
      </c>
      <c r="F51" s="263">
        <v>1008.294745252274</v>
      </c>
      <c r="G51" s="263">
        <v>995.92583346073536</v>
      </c>
      <c r="H51" s="263">
        <v>992.47524669874065</v>
      </c>
      <c r="I51" s="263">
        <v>981.14947250108321</v>
      </c>
      <c r="J51" s="263">
        <v>907.95910278275073</v>
      </c>
      <c r="K51" s="263">
        <v>674.32912090867706</v>
      </c>
      <c r="L51" s="263">
        <v>833.24975899627532</v>
      </c>
      <c r="M51" s="263">
        <v>891.65688982382653</v>
      </c>
      <c r="N51" s="263">
        <v>868.475277437915</v>
      </c>
      <c r="O51" s="263">
        <v>855.7468995476089</v>
      </c>
      <c r="P51" s="263">
        <v>872.39493220128338</v>
      </c>
      <c r="Q51" s="263">
        <v>854.9967959661152</v>
      </c>
      <c r="R51" s="263">
        <v>898.60353451649837</v>
      </c>
      <c r="S51" s="263">
        <v>870.83616133109808</v>
      </c>
      <c r="T51" s="263">
        <v>868.55167290653014</v>
      </c>
      <c r="U51" s="263">
        <v>817.10252264267103</v>
      </c>
      <c r="V51" s="263">
        <v>686.22699668387315</v>
      </c>
      <c r="W51" s="263">
        <v>769.09767832460238</v>
      </c>
      <c r="X51" s="263">
        <v>712.98956202958493</v>
      </c>
      <c r="Y51" s="263">
        <v>673.2738329885932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8752.3191748463323</v>
      </c>
      <c r="C54" s="223">
        <v>8875.2321152000986</v>
      </c>
      <c r="D54" s="223">
        <v>8644.2437776648203</v>
      </c>
      <c r="E54" s="223">
        <v>9062.9233606463149</v>
      </c>
      <c r="F54" s="223">
        <v>9367.2367645382928</v>
      </c>
      <c r="G54" s="223">
        <v>9045.9438416392877</v>
      </c>
      <c r="H54" s="223">
        <v>9580.4220729063545</v>
      </c>
      <c r="I54" s="223">
        <v>9408.325092263487</v>
      </c>
      <c r="J54" s="223">
        <v>9206.5178226334538</v>
      </c>
      <c r="K54" s="223">
        <v>7244.1086760578901</v>
      </c>
      <c r="L54" s="223">
        <v>7746.9011395688858</v>
      </c>
      <c r="M54" s="223">
        <v>8138.0237454072358</v>
      </c>
      <c r="N54" s="223">
        <v>7852.4354555754417</v>
      </c>
      <c r="O54" s="223">
        <v>7281.0531985141897</v>
      </c>
      <c r="P54" s="223">
        <v>7168.9753701768859</v>
      </c>
      <c r="Q54" s="223">
        <v>7362.4457575983324</v>
      </c>
      <c r="R54" s="223">
        <v>7282.341462537006</v>
      </c>
      <c r="S54" s="223">
        <v>7620.5916502292184</v>
      </c>
      <c r="T54" s="223">
        <v>7903.1505160230217</v>
      </c>
      <c r="U54" s="223">
        <v>7510.8145184985497</v>
      </c>
      <c r="V54" s="223">
        <v>7044.7449890847538</v>
      </c>
      <c r="W54" s="223">
        <v>7988.1250169864443</v>
      </c>
      <c r="X54" s="223">
        <v>7120.9709342597462</v>
      </c>
      <c r="Y54" s="223">
        <v>6957.4461806179715</v>
      </c>
      <c r="DA54" s="89" t="s">
        <v>209</v>
      </c>
    </row>
    <row r="55" spans="1:105" ht="12" customHeight="1" x14ac:dyDescent="0.25">
      <c r="A55" s="55" t="s">
        <v>91</v>
      </c>
      <c r="B55" s="259">
        <v>22.057774217480969</v>
      </c>
      <c r="C55" s="259">
        <v>22.500921092166411</v>
      </c>
      <c r="D55" s="259">
        <v>21.988377084169311</v>
      </c>
      <c r="E55" s="259">
        <v>22.890934883164071</v>
      </c>
      <c r="F55" s="259">
        <v>23.83882784257505</v>
      </c>
      <c r="G55" s="259">
        <v>23.1969964959466</v>
      </c>
      <c r="H55" s="259">
        <v>24.576105425954019</v>
      </c>
      <c r="I55" s="259">
        <v>24.226894617792659</v>
      </c>
      <c r="J55" s="259">
        <v>23.946926952325441</v>
      </c>
      <c r="K55" s="259">
        <v>18.38697218611059</v>
      </c>
      <c r="L55" s="259">
        <v>20.179483583546961</v>
      </c>
      <c r="M55" s="259">
        <v>21.435886452815179</v>
      </c>
      <c r="N55" s="259">
        <v>20.598021784695138</v>
      </c>
      <c r="O55" s="259">
        <v>19.303377411639929</v>
      </c>
      <c r="P55" s="259">
        <v>18.999713769394809</v>
      </c>
      <c r="Q55" s="259">
        <v>19.32330306311886</v>
      </c>
      <c r="R55" s="259">
        <v>19.28093911260633</v>
      </c>
      <c r="S55" s="259">
        <v>20.090382571378399</v>
      </c>
      <c r="T55" s="259">
        <v>20.947924116587849</v>
      </c>
      <c r="U55" s="259">
        <v>19.8495993203884</v>
      </c>
      <c r="V55" s="259">
        <v>18.44629332387472</v>
      </c>
      <c r="W55" s="259">
        <v>20.835406286439259</v>
      </c>
      <c r="X55" s="259">
        <v>18.585003837079832</v>
      </c>
      <c r="Y55" s="259">
        <v>18.163676376358168</v>
      </c>
      <c r="DA55" s="67" t="s">
        <v>210</v>
      </c>
    </row>
    <row r="56" spans="1:105" ht="12" customHeight="1" x14ac:dyDescent="0.25">
      <c r="A56" s="173" t="s">
        <v>92</v>
      </c>
      <c r="B56" s="224">
        <v>16.298357836288108</v>
      </c>
      <c r="C56" s="224">
        <v>16.625796419458119</v>
      </c>
      <c r="D56" s="224">
        <v>16.247080708307099</v>
      </c>
      <c r="E56" s="224">
        <v>16.91397528392984</v>
      </c>
      <c r="F56" s="224">
        <v>17.61436773924542</v>
      </c>
      <c r="G56" s="224">
        <v>17.140122384534749</v>
      </c>
      <c r="H56" s="224">
        <v>18.15913774913432</v>
      </c>
      <c r="I56" s="224">
        <v>17.90110796536753</v>
      </c>
      <c r="J56" s="224">
        <v>17.69424152683273</v>
      </c>
      <c r="K56" s="224">
        <v>13.58602410471725</v>
      </c>
      <c r="L56" s="224">
        <v>14.910500087334279</v>
      </c>
      <c r="M56" s="224">
        <v>15.838848675363799</v>
      </c>
      <c r="N56" s="224">
        <v>15.21975546837192</v>
      </c>
      <c r="O56" s="224">
        <v>14.263150461232611</v>
      </c>
      <c r="P56" s="224">
        <v>14.03877520675842</v>
      </c>
      <c r="Q56" s="224">
        <v>14.277873406291469</v>
      </c>
      <c r="R56" s="224">
        <v>14.246570935878809</v>
      </c>
      <c r="S56" s="224">
        <v>14.84466388076237</v>
      </c>
      <c r="T56" s="224">
        <v>15.478296214900171</v>
      </c>
      <c r="U56" s="224">
        <v>14.666750572423689</v>
      </c>
      <c r="V56" s="224">
        <v>13.629856139672491</v>
      </c>
      <c r="W56" s="224">
        <v>15.39515746115995</v>
      </c>
      <c r="X56" s="224">
        <v>13.73234851073323</v>
      </c>
      <c r="Y56" s="224">
        <v>13.42103216242942</v>
      </c>
      <c r="DA56" s="177" t="s">
        <v>211</v>
      </c>
    </row>
    <row r="57" spans="1:105" ht="12" customHeight="1" x14ac:dyDescent="0.25">
      <c r="A57" s="173" t="s">
        <v>93</v>
      </c>
      <c r="B57" s="224">
        <v>407.45894590720258</v>
      </c>
      <c r="C57" s="224">
        <v>415.64491048645289</v>
      </c>
      <c r="D57" s="224">
        <v>406.17701770767752</v>
      </c>
      <c r="E57" s="224">
        <v>422.849382098246</v>
      </c>
      <c r="F57" s="224">
        <v>440.35919348113549</v>
      </c>
      <c r="G57" s="224">
        <v>428.50305961336892</v>
      </c>
      <c r="H57" s="224">
        <v>453.978443728358</v>
      </c>
      <c r="I57" s="224">
        <v>447.52769913418831</v>
      </c>
      <c r="J57" s="224">
        <v>442.35603817081841</v>
      </c>
      <c r="K57" s="224">
        <v>339.65060261793121</v>
      </c>
      <c r="L57" s="224">
        <v>372.76250218335701</v>
      </c>
      <c r="M57" s="224">
        <v>395.9712168840951</v>
      </c>
      <c r="N57" s="224">
        <v>380.49388670929812</v>
      </c>
      <c r="O57" s="224">
        <v>356.57876153081509</v>
      </c>
      <c r="P57" s="224">
        <v>350.96938016896053</v>
      </c>
      <c r="Q57" s="224">
        <v>356.94683515728678</v>
      </c>
      <c r="R57" s="224">
        <v>356.16427339697032</v>
      </c>
      <c r="S57" s="224">
        <v>371.11659701905921</v>
      </c>
      <c r="T57" s="224">
        <v>386.9574053725043</v>
      </c>
      <c r="U57" s="224">
        <v>366.66876431059211</v>
      </c>
      <c r="V57" s="224">
        <v>340.74640349181232</v>
      </c>
      <c r="W57" s="224">
        <v>384.87893652899879</v>
      </c>
      <c r="X57" s="224">
        <v>343.30871276833068</v>
      </c>
      <c r="Y57" s="224">
        <v>335.52580406073542</v>
      </c>
      <c r="DA57" s="177" t="s">
        <v>212</v>
      </c>
    </row>
    <row r="58" spans="1:105" ht="12" customHeight="1" x14ac:dyDescent="0.25">
      <c r="A58" s="173" t="s">
        <v>94</v>
      </c>
      <c r="B58" s="224">
        <v>10.186473647680071</v>
      </c>
      <c r="C58" s="224">
        <v>10.391122762161331</v>
      </c>
      <c r="D58" s="224">
        <v>10.15442544269194</v>
      </c>
      <c r="E58" s="224">
        <v>10.571234552456151</v>
      </c>
      <c r="F58" s="224">
        <v>11.00897983702839</v>
      </c>
      <c r="G58" s="224">
        <v>10.71257649033422</v>
      </c>
      <c r="H58" s="224">
        <v>11.34946109320895</v>
      </c>
      <c r="I58" s="224">
        <v>11.18819247835471</v>
      </c>
      <c r="J58" s="224">
        <v>11.058900954270459</v>
      </c>
      <c r="K58" s="224">
        <v>8.4912650654482817</v>
      </c>
      <c r="L58" s="224">
        <v>9.3190625545839278</v>
      </c>
      <c r="M58" s="224">
        <v>9.8992804221023807</v>
      </c>
      <c r="N58" s="224">
        <v>9.5123471677324556</v>
      </c>
      <c r="O58" s="224">
        <v>8.9144690382703828</v>
      </c>
      <c r="P58" s="224">
        <v>8.7742345042240135</v>
      </c>
      <c r="Q58" s="224">
        <v>8.9236708789321728</v>
      </c>
      <c r="R58" s="224">
        <v>8.9041068349242583</v>
      </c>
      <c r="S58" s="224">
        <v>9.2779149254764821</v>
      </c>
      <c r="T58" s="224">
        <v>9.673935134312611</v>
      </c>
      <c r="U58" s="224">
        <v>9.1667191077648056</v>
      </c>
      <c r="V58" s="224">
        <v>8.5186600872953075</v>
      </c>
      <c r="W58" s="224">
        <v>9.621973413224973</v>
      </c>
      <c r="X58" s="224">
        <v>8.5827178192082716</v>
      </c>
      <c r="Y58" s="224">
        <v>8.3881451015183863</v>
      </c>
      <c r="DA58" s="177" t="s">
        <v>213</v>
      </c>
    </row>
    <row r="59" spans="1:105" ht="12" customHeight="1" x14ac:dyDescent="0.25">
      <c r="A59" s="56" t="s">
        <v>95</v>
      </c>
      <c r="B59" s="260">
        <v>17.75640360437567</v>
      </c>
      <c r="C59" s="260">
        <v>18.13306762240725</v>
      </c>
      <c r="D59" s="260">
        <v>17.378720448278319</v>
      </c>
      <c r="E59" s="260">
        <v>18.180890024330711</v>
      </c>
      <c r="F59" s="260">
        <v>18.818847855820461</v>
      </c>
      <c r="G59" s="260">
        <v>18.289131983773231</v>
      </c>
      <c r="H59" s="260">
        <v>19.35671322911233</v>
      </c>
      <c r="I59" s="260">
        <v>19.165719319847391</v>
      </c>
      <c r="J59" s="260">
        <v>18.864772906240901</v>
      </c>
      <c r="K59" s="260">
        <v>14.5703467513042</v>
      </c>
      <c r="L59" s="260">
        <v>15.70161517657111</v>
      </c>
      <c r="M59" s="260">
        <v>16.502848598342691</v>
      </c>
      <c r="N59" s="260">
        <v>16.197034703846239</v>
      </c>
      <c r="O59" s="260">
        <v>15.4338970332313</v>
      </c>
      <c r="P59" s="260">
        <v>19.70008438925904</v>
      </c>
      <c r="Q59" s="260">
        <v>21.08200160569648</v>
      </c>
      <c r="R59" s="260">
        <v>21.117744099768299</v>
      </c>
      <c r="S59" s="260">
        <v>22.940263673868991</v>
      </c>
      <c r="T59" s="260">
        <v>24.421401441424809</v>
      </c>
      <c r="U59" s="260">
        <v>24.522153825736719</v>
      </c>
      <c r="V59" s="260">
        <v>24.95596142572996</v>
      </c>
      <c r="W59" s="260">
        <v>29.53411001914019</v>
      </c>
      <c r="X59" s="260">
        <v>27.872296421381929</v>
      </c>
      <c r="Y59" s="260">
        <v>30.478940779685718</v>
      </c>
      <c r="DA59" s="68" t="s">
        <v>214</v>
      </c>
    </row>
    <row r="60" spans="1:105" ht="12" customHeight="1" x14ac:dyDescent="0.25">
      <c r="A60" s="37" t="s">
        <v>159</v>
      </c>
      <c r="B60" s="226">
        <v>0.5730401089993824</v>
      </c>
      <c r="C60" s="226">
        <v>0.61733766732500106</v>
      </c>
      <c r="D60" s="226">
        <v>0.51369199793653164</v>
      </c>
      <c r="E60" s="226">
        <v>0.48577780970663548</v>
      </c>
      <c r="F60" s="226">
        <v>0.42135287804733451</v>
      </c>
      <c r="G60" s="226">
        <v>0.42417602560366507</v>
      </c>
      <c r="H60" s="226">
        <v>0.33118973531503593</v>
      </c>
      <c r="I60" s="226">
        <v>0.29946171274984967</v>
      </c>
      <c r="J60" s="226">
        <v>0.27628829322716542</v>
      </c>
      <c r="K60" s="226">
        <v>0.27358036453572221</v>
      </c>
      <c r="L60" s="226">
        <v>0.33200575757657719</v>
      </c>
      <c r="M60" s="226">
        <v>0.27962716453859598</v>
      </c>
      <c r="N60" s="226">
        <v>0.24172932464924879</v>
      </c>
      <c r="O60" s="226">
        <v>0.21232411507988519</v>
      </c>
      <c r="P60" s="226">
        <v>0.17150298485907389</v>
      </c>
      <c r="Q60" s="226">
        <v>0.20449940187643459</v>
      </c>
      <c r="R60" s="226">
        <v>0.1663238946070206</v>
      </c>
      <c r="S60" s="226">
        <v>0.1870190636745597</v>
      </c>
      <c r="T60" s="226">
        <v>0.15690324695792099</v>
      </c>
      <c r="U60" s="226">
        <v>0.14643635994766829</v>
      </c>
      <c r="V60" s="226">
        <v>0.1261727461327864</v>
      </c>
      <c r="W60" s="226">
        <v>0.2060960336683878</v>
      </c>
      <c r="X60" s="226">
        <v>0.17736783155480559</v>
      </c>
      <c r="Y60" s="226">
        <v>0.1545227722406663</v>
      </c>
      <c r="DA60" s="69" t="s">
        <v>215</v>
      </c>
    </row>
    <row r="61" spans="1:105" ht="12" customHeight="1" x14ac:dyDescent="0.25">
      <c r="A61" s="37" t="s">
        <v>35</v>
      </c>
      <c r="B61" s="226">
        <v>9.0774955699493489</v>
      </c>
      <c r="C61" s="226">
        <v>9.3519890089544546</v>
      </c>
      <c r="D61" s="226">
        <v>8.9928515113277658</v>
      </c>
      <c r="E61" s="226">
        <v>9.6957968504365137</v>
      </c>
      <c r="F61" s="226">
        <v>10.190859026650781</v>
      </c>
      <c r="G61" s="226">
        <v>9.4319087953010801</v>
      </c>
      <c r="H61" s="226">
        <v>9.7166682396564497</v>
      </c>
      <c r="I61" s="226">
        <v>9.6037112652251153</v>
      </c>
      <c r="J61" s="226">
        <v>9.4213613497353723</v>
      </c>
      <c r="K61" s="226">
        <v>7.1475712184451456</v>
      </c>
      <c r="L61" s="226">
        <v>7.3232903991316407</v>
      </c>
      <c r="M61" s="226">
        <v>7.4219673125435266</v>
      </c>
      <c r="N61" s="226">
        <v>7.1006866588708748</v>
      </c>
      <c r="O61" s="226">
        <v>6.7351230066567211</v>
      </c>
      <c r="P61" s="226">
        <v>6.2765362151522979</v>
      </c>
      <c r="Q61" s="226">
        <v>6.5878858715509603</v>
      </c>
      <c r="R61" s="226">
        <v>6.288301974198105</v>
      </c>
      <c r="S61" s="226">
        <v>6.8506887042708886</v>
      </c>
      <c r="T61" s="226">
        <v>7.2382963854508047</v>
      </c>
      <c r="U61" s="226">
        <v>6.8205485546798004</v>
      </c>
      <c r="V61" s="226">
        <v>6.6605000744803204</v>
      </c>
      <c r="W61" s="226">
        <v>7.683506684685284</v>
      </c>
      <c r="X61" s="226">
        <v>6.6102964867931426</v>
      </c>
      <c r="Y61" s="226">
        <v>6.2200658190509568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3.8274238308659851E-4</v>
      </c>
      <c r="F62" s="226">
        <v>3.7817966646357278E-4</v>
      </c>
      <c r="G62" s="226">
        <v>3.7491319914171521E-4</v>
      </c>
      <c r="H62" s="226">
        <v>4.3971397370353701E-4</v>
      </c>
      <c r="I62" s="226">
        <v>4.1214014303147238E-4</v>
      </c>
      <c r="J62" s="226">
        <v>4.1240873780389368E-4</v>
      </c>
      <c r="K62" s="226">
        <v>1.3809262660371151E-3</v>
      </c>
      <c r="L62" s="226">
        <v>1.296461445073667E-3</v>
      </c>
      <c r="M62" s="226">
        <v>1.274413333883957E-3</v>
      </c>
      <c r="N62" s="226">
        <v>1.22246267166482E-3</v>
      </c>
      <c r="O62" s="226">
        <v>1.1073713061068729E-3</v>
      </c>
      <c r="P62" s="226">
        <v>1.1060767272670761E-3</v>
      </c>
      <c r="Q62" s="226">
        <v>1.044135559395669E-3</v>
      </c>
      <c r="R62" s="226">
        <v>9.8480646274626727E-4</v>
      </c>
      <c r="S62" s="226">
        <v>9.8378627599304759E-4</v>
      </c>
      <c r="T62" s="226">
        <v>9.4058459791713904E-4</v>
      </c>
      <c r="U62" s="226">
        <v>3.0792213251499018E-3</v>
      </c>
      <c r="V62" s="226">
        <v>3.2545667593947081E-3</v>
      </c>
      <c r="W62" s="226">
        <v>3.4063556763490751E-3</v>
      </c>
      <c r="X62" s="226">
        <v>3.1221417773829451E-3</v>
      </c>
      <c r="Y62" s="226">
        <v>3.019867105083395E-3</v>
      </c>
      <c r="DA62" s="69" t="s">
        <v>217</v>
      </c>
    </row>
    <row r="63" spans="1:105" ht="12" customHeight="1" x14ac:dyDescent="0.25">
      <c r="A63" s="37" t="s">
        <v>78</v>
      </c>
      <c r="B63" s="226">
        <v>1.071013436109743</v>
      </c>
      <c r="C63" s="226">
        <v>1.1226748851614869</v>
      </c>
      <c r="D63" s="226">
        <v>0.84593339289642533</v>
      </c>
      <c r="E63" s="226">
        <v>0.80644631453129734</v>
      </c>
      <c r="F63" s="226">
        <v>0.80081853134504277</v>
      </c>
      <c r="G63" s="226">
        <v>0.89412760248948187</v>
      </c>
      <c r="H63" s="226">
        <v>1.008316642356152</v>
      </c>
      <c r="I63" s="226">
        <v>1.0776057636879439</v>
      </c>
      <c r="J63" s="226">
        <v>1.067621717611885</v>
      </c>
      <c r="K63" s="226">
        <v>0.70680178802749782</v>
      </c>
      <c r="L63" s="226">
        <v>0.81034963395738724</v>
      </c>
      <c r="M63" s="226">
        <v>0.98957931272185229</v>
      </c>
      <c r="N63" s="226">
        <v>1.3566374978180009</v>
      </c>
      <c r="O63" s="226">
        <v>1.5472211256607069</v>
      </c>
      <c r="P63" s="226">
        <v>7.2959988898787884</v>
      </c>
      <c r="Q63" s="226">
        <v>8.4373752277041678</v>
      </c>
      <c r="R63" s="226">
        <v>8.6870159674038927</v>
      </c>
      <c r="S63" s="226">
        <v>9.8954177789660136</v>
      </c>
      <c r="T63" s="226">
        <v>10.859294936734941</v>
      </c>
      <c r="U63" s="226">
        <v>11.77007527537539</v>
      </c>
      <c r="V63" s="226">
        <v>13.029782815718169</v>
      </c>
      <c r="W63" s="226">
        <v>16.067363768706301</v>
      </c>
      <c r="X63" s="226">
        <v>15.9282502865426</v>
      </c>
      <c r="Y63" s="226">
        <v>19.14375916727144</v>
      </c>
      <c r="DA63" s="69" t="s">
        <v>218</v>
      </c>
    </row>
    <row r="64" spans="1:105" ht="12" customHeight="1" x14ac:dyDescent="0.25">
      <c r="A64" s="37" t="s">
        <v>40</v>
      </c>
      <c r="B64" s="226">
        <v>7.0348544893171976</v>
      </c>
      <c r="C64" s="226">
        <v>7.0410660609663127</v>
      </c>
      <c r="D64" s="226">
        <v>7.0262435461175912</v>
      </c>
      <c r="E64" s="226">
        <v>7.1924863072731808</v>
      </c>
      <c r="F64" s="226">
        <v>7.40543924011084</v>
      </c>
      <c r="G64" s="226">
        <v>7.5385446471798661</v>
      </c>
      <c r="H64" s="226">
        <v>8.3000988978109849</v>
      </c>
      <c r="I64" s="226">
        <v>8.1845284380414469</v>
      </c>
      <c r="J64" s="226">
        <v>8.0990891369286775</v>
      </c>
      <c r="K64" s="226">
        <v>6.4410124540297957</v>
      </c>
      <c r="L64" s="226">
        <v>7.2346729244604324</v>
      </c>
      <c r="M64" s="226">
        <v>7.8104003952048302</v>
      </c>
      <c r="N64" s="226">
        <v>7.496758759836446</v>
      </c>
      <c r="O64" s="226">
        <v>6.9381214145278776</v>
      </c>
      <c r="P64" s="226">
        <v>5.9549402226416142</v>
      </c>
      <c r="Q64" s="226">
        <v>5.8511969690055228</v>
      </c>
      <c r="R64" s="226">
        <v>5.9751174570965366</v>
      </c>
      <c r="S64" s="226">
        <v>6.0061543406815332</v>
      </c>
      <c r="T64" s="226">
        <v>6.1659662876832266</v>
      </c>
      <c r="U64" s="226">
        <v>5.7820144144087173</v>
      </c>
      <c r="V64" s="226">
        <v>5.1362512226392836</v>
      </c>
      <c r="W64" s="226">
        <v>5.5737371764038706</v>
      </c>
      <c r="X64" s="226">
        <v>5.1532596747139916</v>
      </c>
      <c r="Y64" s="226">
        <v>4.9575731540175694</v>
      </c>
      <c r="DA64" s="69" t="s">
        <v>219</v>
      </c>
    </row>
    <row r="65" spans="1:105" ht="12" customHeight="1" x14ac:dyDescent="0.25">
      <c r="A65" s="57" t="s">
        <v>220</v>
      </c>
      <c r="B65" s="261">
        <v>1183.9468543545779</v>
      </c>
      <c r="C65" s="261">
        <v>1162.4624043832439</v>
      </c>
      <c r="D65" s="261">
        <v>1128.6018136404889</v>
      </c>
      <c r="E65" s="261">
        <v>1188.4003141216101</v>
      </c>
      <c r="F65" s="261">
        <v>1219.704538231216</v>
      </c>
      <c r="G65" s="261">
        <v>1173.8555459343299</v>
      </c>
      <c r="H65" s="261">
        <v>1257.2880120667021</v>
      </c>
      <c r="I65" s="261">
        <v>1225.6147529968341</v>
      </c>
      <c r="J65" s="261">
        <v>1180.0483398726019</v>
      </c>
      <c r="K65" s="261">
        <v>923.89122836654701</v>
      </c>
      <c r="L65" s="261">
        <v>960.68193488003362</v>
      </c>
      <c r="M65" s="261">
        <v>1048.3542737286621</v>
      </c>
      <c r="N65" s="261">
        <v>1007.308396839931</v>
      </c>
      <c r="O65" s="261">
        <v>934.37034062755583</v>
      </c>
      <c r="P65" s="261">
        <v>923.26768872276239</v>
      </c>
      <c r="Q65" s="261">
        <v>947.2820103355416</v>
      </c>
      <c r="R65" s="261">
        <v>920.37099356849092</v>
      </c>
      <c r="S65" s="261">
        <v>963.67001119307974</v>
      </c>
      <c r="T65" s="261">
        <v>1013.360674057483</v>
      </c>
      <c r="U65" s="261">
        <v>958.39627152875801</v>
      </c>
      <c r="V65" s="261">
        <v>902.93471401318857</v>
      </c>
      <c r="W65" s="261">
        <v>1042.123972419666</v>
      </c>
      <c r="X65" s="261">
        <v>934.71242910687545</v>
      </c>
      <c r="Y65" s="261">
        <v>899.97040993908183</v>
      </c>
      <c r="DA65" s="70" t="s">
        <v>221</v>
      </c>
    </row>
    <row r="66" spans="1:105" ht="12" customHeight="1" x14ac:dyDescent="0.25">
      <c r="A66" s="18" t="s">
        <v>28</v>
      </c>
      <c r="B66" s="230">
        <v>104.02336875158839</v>
      </c>
      <c r="C66" s="230">
        <v>87.295863219194686</v>
      </c>
      <c r="D66" s="230">
        <v>84.603077149096194</v>
      </c>
      <c r="E66" s="230">
        <v>100.2065322932157</v>
      </c>
      <c r="F66" s="230">
        <v>110.33210681132149</v>
      </c>
      <c r="G66" s="230">
        <v>116.6034655828127</v>
      </c>
      <c r="H66" s="230">
        <v>122.5517107355063</v>
      </c>
      <c r="I66" s="230">
        <v>136.64484409246089</v>
      </c>
      <c r="J66" s="230">
        <v>108.51969603514389</v>
      </c>
      <c r="K66" s="230">
        <v>84.304413209062972</v>
      </c>
      <c r="L66" s="230">
        <v>83.011450589312702</v>
      </c>
      <c r="M66" s="230">
        <v>152.1953026383772</v>
      </c>
      <c r="N66" s="230">
        <v>119.2896809768075</v>
      </c>
      <c r="O66" s="230">
        <v>107.0471740211399</v>
      </c>
      <c r="P66" s="230">
        <v>100.0781999723947</v>
      </c>
      <c r="Q66" s="230">
        <v>93.749388602354486</v>
      </c>
      <c r="R66" s="230">
        <v>95.008251871264306</v>
      </c>
      <c r="S66" s="230">
        <v>96.2103835510556</v>
      </c>
      <c r="T66" s="230">
        <v>93.094225943252852</v>
      </c>
      <c r="U66" s="230">
        <v>87.342920563020996</v>
      </c>
      <c r="V66" s="230">
        <v>70.613409334660318</v>
      </c>
      <c r="W66" s="230">
        <v>96.762147264961413</v>
      </c>
      <c r="X66" s="230">
        <v>88.462258255239078</v>
      </c>
      <c r="Y66" s="230">
        <v>66.476989078554283</v>
      </c>
      <c r="DA66" s="71" t="s">
        <v>222</v>
      </c>
    </row>
    <row r="67" spans="1:105" ht="12" customHeight="1" x14ac:dyDescent="0.25">
      <c r="A67" s="18" t="s">
        <v>32</v>
      </c>
      <c r="B67" s="230">
        <v>52.715743694185051</v>
      </c>
      <c r="C67" s="230">
        <v>51.423372794703333</v>
      </c>
      <c r="D67" s="230">
        <v>53.01728930245347</v>
      </c>
      <c r="E67" s="230">
        <v>51.462224956456723</v>
      </c>
      <c r="F67" s="230">
        <v>43.67247121464861</v>
      </c>
      <c r="G67" s="230">
        <v>40.42977971303511</v>
      </c>
      <c r="H67" s="230">
        <v>60.686664948351883</v>
      </c>
      <c r="I67" s="230">
        <v>43.585723377513503</v>
      </c>
      <c r="J67" s="230">
        <v>37.096230488593953</v>
      </c>
      <c r="K67" s="230">
        <v>44.538548489772793</v>
      </c>
      <c r="L67" s="230">
        <v>27.37582371032174</v>
      </c>
      <c r="M67" s="230">
        <v>22.721513275458761</v>
      </c>
      <c r="N67" s="230">
        <v>19.527287430026981</v>
      </c>
      <c r="O67" s="230">
        <v>20.040595340942481</v>
      </c>
      <c r="P67" s="230">
        <v>25.846288629219689</v>
      </c>
      <c r="Q67" s="230">
        <v>21.897498220549579</v>
      </c>
      <c r="R67" s="230">
        <v>18.948044677911462</v>
      </c>
      <c r="S67" s="230">
        <v>16.954799296755731</v>
      </c>
      <c r="T67" s="230">
        <v>20.40993037903538</v>
      </c>
      <c r="U67" s="230">
        <v>18.464216286729261</v>
      </c>
      <c r="V67" s="230">
        <v>14.75671381181869</v>
      </c>
      <c r="W67" s="230">
        <v>19.417330611591922</v>
      </c>
      <c r="X67" s="230">
        <v>27.973514354955039</v>
      </c>
      <c r="Y67" s="230">
        <v>27.944601668478711</v>
      </c>
      <c r="DA67" s="71" t="s">
        <v>223</v>
      </c>
    </row>
    <row r="68" spans="1:105" ht="12" customHeight="1" x14ac:dyDescent="0.25">
      <c r="A68" s="18" t="s">
        <v>35</v>
      </c>
      <c r="B68" s="230">
        <v>576.48381492621888</v>
      </c>
      <c r="C68" s="230">
        <v>643.60367519552938</v>
      </c>
      <c r="D68" s="230">
        <v>634.54187011110469</v>
      </c>
      <c r="E68" s="230">
        <v>691.86351411989995</v>
      </c>
      <c r="F68" s="230">
        <v>730.86688505852896</v>
      </c>
      <c r="G68" s="230">
        <v>692.89355797694816</v>
      </c>
      <c r="H68" s="230">
        <v>708.23122515919204</v>
      </c>
      <c r="I68" s="230">
        <v>705.44003431605984</v>
      </c>
      <c r="J68" s="230">
        <v>711.54470024043042</v>
      </c>
      <c r="K68" s="230">
        <v>552.99216489406069</v>
      </c>
      <c r="L68" s="230">
        <v>584.70016682952519</v>
      </c>
      <c r="M68" s="230">
        <v>580.2727726569866</v>
      </c>
      <c r="N68" s="230">
        <v>532.80086397755281</v>
      </c>
      <c r="O68" s="230">
        <v>510.30622621491369</v>
      </c>
      <c r="P68" s="230">
        <v>488.84014715859189</v>
      </c>
      <c r="Q68" s="230">
        <v>535.24013329641025</v>
      </c>
      <c r="R68" s="230">
        <v>520.71150585784471</v>
      </c>
      <c r="S68" s="230">
        <v>578.83235157217428</v>
      </c>
      <c r="T68" s="230">
        <v>621.19702361209488</v>
      </c>
      <c r="U68" s="230">
        <v>607.26476477838844</v>
      </c>
      <c r="V68" s="230">
        <v>589.81980346714568</v>
      </c>
      <c r="W68" s="230">
        <v>677.65651391627273</v>
      </c>
      <c r="X68" s="230">
        <v>578.86729766854114</v>
      </c>
      <c r="Y68" s="230">
        <v>596.87386288925632</v>
      </c>
      <c r="DA68" s="71" t="s">
        <v>224</v>
      </c>
    </row>
    <row r="69" spans="1:105" ht="12" customHeight="1" x14ac:dyDescent="0.25">
      <c r="A69" s="18" t="s">
        <v>36</v>
      </c>
      <c r="B69" s="230">
        <v>450.72392698258551</v>
      </c>
      <c r="C69" s="230">
        <v>380.13949317381679</v>
      </c>
      <c r="D69" s="230">
        <v>356.4395770778342</v>
      </c>
      <c r="E69" s="230">
        <v>344.86804275203718</v>
      </c>
      <c r="F69" s="230">
        <v>334.83307514671668</v>
      </c>
      <c r="G69" s="230">
        <v>323.92874266153387</v>
      </c>
      <c r="H69" s="230">
        <v>365.81841122365148</v>
      </c>
      <c r="I69" s="230">
        <v>339.9441512107997</v>
      </c>
      <c r="J69" s="230">
        <v>322.8877131084335</v>
      </c>
      <c r="K69" s="230">
        <v>242.0561017736506</v>
      </c>
      <c r="L69" s="230">
        <v>265.59449375087399</v>
      </c>
      <c r="M69" s="230">
        <v>293.16468515783902</v>
      </c>
      <c r="N69" s="230">
        <v>335.69056445554349</v>
      </c>
      <c r="O69" s="230">
        <v>296.97634505055981</v>
      </c>
      <c r="P69" s="230">
        <v>308.50305296255613</v>
      </c>
      <c r="Q69" s="230">
        <v>296.39499021622743</v>
      </c>
      <c r="R69" s="230">
        <v>285.7031911614705</v>
      </c>
      <c r="S69" s="230">
        <v>271.67247677309422</v>
      </c>
      <c r="T69" s="230">
        <v>278.65949412309999</v>
      </c>
      <c r="U69" s="230">
        <v>245.32436990061919</v>
      </c>
      <c r="V69" s="230">
        <v>227.74478739956379</v>
      </c>
      <c r="W69" s="230">
        <v>248.2879806268393</v>
      </c>
      <c r="X69" s="230">
        <v>239.40935882814011</v>
      </c>
      <c r="Y69" s="230">
        <v>208.67495630279251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3026.2211073994208</v>
      </c>
      <c r="C71" s="261">
        <v>3087.0187387754991</v>
      </c>
      <c r="D71" s="261">
        <v>3016.700152676151</v>
      </c>
      <c r="E71" s="261">
        <v>3140.526765236239</v>
      </c>
      <c r="F71" s="261">
        <v>3270.5731449408358</v>
      </c>
      <c r="G71" s="261">
        <v>3182.516954438247</v>
      </c>
      <c r="H71" s="261">
        <v>3371.7241025504059</v>
      </c>
      <c r="I71" s="261">
        <v>3323.8140501502671</v>
      </c>
      <c r="J71" s="261">
        <v>3285.403825697304</v>
      </c>
      <c r="K71" s="261">
        <v>2522.604628289122</v>
      </c>
      <c r="L71" s="261">
        <v>2768.5286173866698</v>
      </c>
      <c r="M71" s="261">
        <v>2940.901080940288</v>
      </c>
      <c r="N71" s="261">
        <v>2825.9500564711188</v>
      </c>
      <c r="O71" s="261">
        <v>2648.33104152941</v>
      </c>
      <c r="P71" s="261">
        <v>2606.6698424142392</v>
      </c>
      <c r="Q71" s="261">
        <v>2651.0647455962712</v>
      </c>
      <c r="R71" s="261">
        <v>2645.2526142375132</v>
      </c>
      <c r="S71" s="261">
        <v>2756.3043847394129</v>
      </c>
      <c r="T71" s="261">
        <v>2873.9549826192351</v>
      </c>
      <c r="U71" s="261">
        <v>2723.270074510745</v>
      </c>
      <c r="V71" s="261">
        <v>2530.7432046226518</v>
      </c>
      <c r="W71" s="261">
        <v>2858.518074561458</v>
      </c>
      <c r="X71" s="261">
        <v>2549.773623500856</v>
      </c>
      <c r="Y71" s="261">
        <v>2491.9695113455869</v>
      </c>
      <c r="DA71" s="70" t="s">
        <v>227</v>
      </c>
    </row>
    <row r="72" spans="1:105" ht="12" customHeight="1" x14ac:dyDescent="0.25">
      <c r="A72" s="57" t="s">
        <v>179</v>
      </c>
      <c r="B72" s="261">
        <v>2863.6689774563479</v>
      </c>
      <c r="C72" s="261">
        <v>2937.585789552219</v>
      </c>
      <c r="D72" s="261">
        <v>2866.5200580296878</v>
      </c>
      <c r="E72" s="261">
        <v>3015.8985017411851</v>
      </c>
      <c r="F72" s="261">
        <v>3113.241002075697</v>
      </c>
      <c r="G72" s="261">
        <v>2982.9604508921479</v>
      </c>
      <c r="H72" s="261">
        <v>3128.7872348131591</v>
      </c>
      <c r="I72" s="261">
        <v>3089.8278211181619</v>
      </c>
      <c r="J72" s="261">
        <v>3015.4564368125771</v>
      </c>
      <c r="K72" s="261">
        <v>2336.9318164205752</v>
      </c>
      <c r="L72" s="261">
        <v>2491.0991062650678</v>
      </c>
      <c r="M72" s="261">
        <v>2618.8533255896241</v>
      </c>
      <c r="N72" s="261">
        <v>2526.5491218646471</v>
      </c>
      <c r="O72" s="261">
        <v>2355.864001640306</v>
      </c>
      <c r="P72" s="261">
        <v>2301.576674429537</v>
      </c>
      <c r="Q72" s="261">
        <v>2361.4395193230239</v>
      </c>
      <c r="R72" s="261">
        <v>2327.7768398658868</v>
      </c>
      <c r="S72" s="261">
        <v>2453.1957437982819</v>
      </c>
      <c r="T72" s="261">
        <v>2538.9941321351698</v>
      </c>
      <c r="U72" s="261">
        <v>2393.3423953052688</v>
      </c>
      <c r="V72" s="261">
        <v>2267.0377940836811</v>
      </c>
      <c r="W72" s="261">
        <v>2592.9034723304321</v>
      </c>
      <c r="X72" s="261">
        <v>2289.075418062213</v>
      </c>
      <c r="Y72" s="261">
        <v>2241.3401599163121</v>
      </c>
      <c r="DA72" s="70" t="s">
        <v>228</v>
      </c>
    </row>
    <row r="73" spans="1:105" ht="12" customHeight="1" x14ac:dyDescent="0.25">
      <c r="A73" s="60" t="s">
        <v>181</v>
      </c>
      <c r="B73" s="262">
        <v>1694.015304818633</v>
      </c>
      <c r="C73" s="262">
        <v>1767.8186886449971</v>
      </c>
      <c r="D73" s="262">
        <v>1695.586904670417</v>
      </c>
      <c r="E73" s="262">
        <v>1795.57971681666</v>
      </c>
      <c r="F73" s="262">
        <v>1861.2212844175961</v>
      </c>
      <c r="G73" s="262">
        <v>1698.749308240863</v>
      </c>
      <c r="H73" s="262">
        <v>1743.5783280624989</v>
      </c>
      <c r="I73" s="262">
        <v>1701.362945983728</v>
      </c>
      <c r="J73" s="262">
        <v>1648.83612291189</v>
      </c>
      <c r="K73" s="262">
        <v>1264.5110651629609</v>
      </c>
      <c r="L73" s="262">
        <v>1286.478173793912</v>
      </c>
      <c r="M73" s="262">
        <v>1302.3911836728189</v>
      </c>
      <c r="N73" s="262">
        <v>1255.061490443122</v>
      </c>
      <c r="O73" s="262">
        <v>1175.8836830401949</v>
      </c>
      <c r="P73" s="262">
        <v>1139.839470657121</v>
      </c>
      <c r="Q73" s="262">
        <v>1224.715962644143</v>
      </c>
      <c r="R73" s="262">
        <v>1159.5410161494769</v>
      </c>
      <c r="S73" s="262">
        <v>1258.3953864937939</v>
      </c>
      <c r="T73" s="262">
        <v>1309.608266605876</v>
      </c>
      <c r="U73" s="262">
        <v>1230.4680701351749</v>
      </c>
      <c r="V73" s="262">
        <v>1233.3803442512519</v>
      </c>
      <c r="W73" s="262">
        <v>1440.6049235019771</v>
      </c>
      <c r="X73" s="262">
        <v>1244.8696808499781</v>
      </c>
      <c r="Y73" s="262">
        <v>1228.663537294424</v>
      </c>
      <c r="DA73" s="72" t="s">
        <v>229</v>
      </c>
    </row>
    <row r="74" spans="1:105" ht="12" customHeight="1" x14ac:dyDescent="0.25">
      <c r="A74" s="59" t="s">
        <v>31</v>
      </c>
      <c r="B74" s="230">
        <v>107.1313120834571</v>
      </c>
      <c r="C74" s="230">
        <v>123.65608383300599</v>
      </c>
      <c r="D74" s="230">
        <v>111.88787154103881</v>
      </c>
      <c r="E74" s="230">
        <v>104.8349191035408</v>
      </c>
      <c r="F74" s="230">
        <v>98.049545049241956</v>
      </c>
      <c r="G74" s="230">
        <v>87.866206672444406</v>
      </c>
      <c r="H74" s="230">
        <v>97.857411262092938</v>
      </c>
      <c r="I74" s="230">
        <v>93.007796209573371</v>
      </c>
      <c r="J74" s="230">
        <v>95.217528583341945</v>
      </c>
      <c r="K74" s="230">
        <v>75.959805754599117</v>
      </c>
      <c r="L74" s="230">
        <v>85.247519759759953</v>
      </c>
      <c r="M74" s="230">
        <v>84.844756774022741</v>
      </c>
      <c r="N74" s="230">
        <v>89.126970552718532</v>
      </c>
      <c r="O74" s="230">
        <v>68.15868171117279</v>
      </c>
      <c r="P74" s="230">
        <v>59.615283464629748</v>
      </c>
      <c r="Q74" s="230">
        <v>66.856250433812889</v>
      </c>
      <c r="R74" s="230">
        <v>68.018368547796584</v>
      </c>
      <c r="S74" s="230">
        <v>70.797277116950951</v>
      </c>
      <c r="T74" s="230">
        <v>69.426265151020573</v>
      </c>
      <c r="U74" s="230">
        <v>47.839975870822002</v>
      </c>
      <c r="V74" s="230">
        <v>52.979072705913353</v>
      </c>
      <c r="W74" s="230">
        <v>54.563485351116583</v>
      </c>
      <c r="X74" s="230">
        <v>50.463146575952862</v>
      </c>
      <c r="Y74" s="230">
        <v>49.95935275832074</v>
      </c>
      <c r="DA74" s="71" t="s">
        <v>230</v>
      </c>
    </row>
    <row r="75" spans="1:105" ht="12" customHeight="1" x14ac:dyDescent="0.25">
      <c r="A75" s="59" t="s">
        <v>159</v>
      </c>
      <c r="B75" s="230">
        <v>85.349927066169656</v>
      </c>
      <c r="C75" s="230">
        <v>97.87259324285192</v>
      </c>
      <c r="D75" s="230">
        <v>84.121885031667148</v>
      </c>
      <c r="E75" s="230">
        <v>81.159356818424286</v>
      </c>
      <c r="F75" s="230">
        <v>71.75583888447899</v>
      </c>
      <c r="G75" s="230">
        <v>70.757080037943595</v>
      </c>
      <c r="H75" s="230">
        <v>54.100454428364017</v>
      </c>
      <c r="I75" s="230">
        <v>51.22109907014358</v>
      </c>
      <c r="J75" s="230">
        <v>47.705892953235647</v>
      </c>
      <c r="K75" s="230">
        <v>46.038792854934037</v>
      </c>
      <c r="L75" s="230">
        <v>53.667792525645837</v>
      </c>
      <c r="M75" s="230">
        <v>46.807519823188272</v>
      </c>
      <c r="N75" s="230">
        <v>42.32768580152085</v>
      </c>
      <c r="O75" s="230">
        <v>36.752454870590093</v>
      </c>
      <c r="P75" s="230">
        <v>33.615341968021703</v>
      </c>
      <c r="Q75" s="230">
        <v>42.771956243764912</v>
      </c>
      <c r="R75" s="230">
        <v>32.080209628950072</v>
      </c>
      <c r="S75" s="230">
        <v>35.186485048838463</v>
      </c>
      <c r="T75" s="230">
        <v>29.61681793452561</v>
      </c>
      <c r="U75" s="230">
        <v>28.37071075506114</v>
      </c>
      <c r="V75" s="230">
        <v>25.962364316939571</v>
      </c>
      <c r="W75" s="230">
        <v>40.290137147940108</v>
      </c>
      <c r="X75" s="230">
        <v>33.173858359566111</v>
      </c>
      <c r="Y75" s="230">
        <v>30.191211298473881</v>
      </c>
      <c r="DA75" s="71" t="s">
        <v>231</v>
      </c>
    </row>
    <row r="76" spans="1:105" ht="12" customHeight="1" x14ac:dyDescent="0.25">
      <c r="A76" s="59" t="s">
        <v>32</v>
      </c>
      <c r="B76" s="230">
        <v>117.5420262529974</v>
      </c>
      <c r="C76" s="230">
        <v>103.7275267232009</v>
      </c>
      <c r="D76" s="230">
        <v>100.1442114365225</v>
      </c>
      <c r="E76" s="230">
        <v>90.340599408051588</v>
      </c>
      <c r="F76" s="230">
        <v>81.899640832470482</v>
      </c>
      <c r="G76" s="230">
        <v>78.70051981220486</v>
      </c>
      <c r="H76" s="230">
        <v>106.2089339291453</v>
      </c>
      <c r="I76" s="230">
        <v>72.162076555647332</v>
      </c>
      <c r="J76" s="230">
        <v>57.451309809460383</v>
      </c>
      <c r="K76" s="230">
        <v>60.609201330730947</v>
      </c>
      <c r="L76" s="230">
        <v>30.240025716150662</v>
      </c>
      <c r="M76" s="230">
        <v>30.33383568969461</v>
      </c>
      <c r="N76" s="230">
        <v>29.664629056401239</v>
      </c>
      <c r="O76" s="230">
        <v>29.399547376301911</v>
      </c>
      <c r="P76" s="230">
        <v>38.016705383154367</v>
      </c>
      <c r="Q76" s="230">
        <v>33.295944137046753</v>
      </c>
      <c r="R76" s="230">
        <v>29.956665125187811</v>
      </c>
      <c r="S76" s="230">
        <v>25.730871220023221</v>
      </c>
      <c r="T76" s="230">
        <v>29.44015952975737</v>
      </c>
      <c r="U76" s="230">
        <v>27.08915242621724</v>
      </c>
      <c r="V76" s="230">
        <v>22.914814632694132</v>
      </c>
      <c r="W76" s="230">
        <v>31.826065537281359</v>
      </c>
      <c r="X76" s="230">
        <v>44.283337614050531</v>
      </c>
      <c r="Y76" s="230">
        <v>43.028995251624963</v>
      </c>
      <c r="DA76" s="71" t="s">
        <v>232</v>
      </c>
    </row>
    <row r="77" spans="1:105" ht="12" customHeight="1" x14ac:dyDescent="0.25">
      <c r="A77" s="59" t="s">
        <v>35</v>
      </c>
      <c r="B77" s="230">
        <v>1383.992039416009</v>
      </c>
      <c r="C77" s="230">
        <v>1442.562484845939</v>
      </c>
      <c r="D77" s="230">
        <v>1399.4329366611889</v>
      </c>
      <c r="E77" s="230">
        <v>1519.2448414866431</v>
      </c>
      <c r="F77" s="230">
        <v>1609.516259651404</v>
      </c>
      <c r="G77" s="230">
        <v>1461.42550171827</v>
      </c>
      <c r="H77" s="230">
        <v>1485.411528442897</v>
      </c>
      <c r="I77" s="230">
        <v>1484.9719741483641</v>
      </c>
      <c r="J77" s="230">
        <v>1448.461391565852</v>
      </c>
      <c r="K77" s="230">
        <v>1081.903265222697</v>
      </c>
      <c r="L77" s="230">
        <v>1117.322835792356</v>
      </c>
      <c r="M77" s="230">
        <v>1140.4050713859131</v>
      </c>
      <c r="N77" s="230">
        <v>1093.9422050324811</v>
      </c>
      <c r="O77" s="230">
        <v>1041.5729990821301</v>
      </c>
      <c r="P77" s="230">
        <v>1008.592139841315</v>
      </c>
      <c r="Q77" s="230">
        <v>1081.791811829519</v>
      </c>
      <c r="R77" s="230">
        <v>1029.485772847542</v>
      </c>
      <c r="S77" s="230">
        <v>1126.6807531079819</v>
      </c>
      <c r="T77" s="230">
        <v>1181.1250239905719</v>
      </c>
      <c r="U77" s="230">
        <v>1127.1682310830749</v>
      </c>
      <c r="V77" s="230">
        <v>1131.524092595705</v>
      </c>
      <c r="W77" s="230">
        <v>1313.9252354656389</v>
      </c>
      <c r="X77" s="230">
        <v>1116.949338300409</v>
      </c>
      <c r="Y77" s="230">
        <v>1105.4839779860049</v>
      </c>
      <c r="DA77" s="71" t="s">
        <v>233</v>
      </c>
    </row>
    <row r="78" spans="1:105" ht="12" customHeight="1" x14ac:dyDescent="0.25">
      <c r="A78" s="60" t="s">
        <v>187</v>
      </c>
      <c r="B78" s="262">
        <v>1169.6536726377151</v>
      </c>
      <c r="C78" s="262">
        <v>1169.767100907221</v>
      </c>
      <c r="D78" s="262">
        <v>1170.9331533592699</v>
      </c>
      <c r="E78" s="262">
        <v>1220.3187849245251</v>
      </c>
      <c r="F78" s="262">
        <v>1252.0197176581021</v>
      </c>
      <c r="G78" s="262">
        <v>1284.2111426512861</v>
      </c>
      <c r="H78" s="262">
        <v>1385.2089067506599</v>
      </c>
      <c r="I78" s="262">
        <v>1388.4648751344339</v>
      </c>
      <c r="J78" s="262">
        <v>1366.620313900688</v>
      </c>
      <c r="K78" s="262">
        <v>1072.420751257614</v>
      </c>
      <c r="L78" s="262">
        <v>1204.620932471156</v>
      </c>
      <c r="M78" s="262">
        <v>1316.462141916805</v>
      </c>
      <c r="N78" s="262">
        <v>1271.4876314215251</v>
      </c>
      <c r="O78" s="262">
        <v>1179.9803186001111</v>
      </c>
      <c r="P78" s="262">
        <v>1161.737203772416</v>
      </c>
      <c r="Q78" s="262">
        <v>1136.7235566788811</v>
      </c>
      <c r="R78" s="262">
        <v>1168.2358237164101</v>
      </c>
      <c r="S78" s="262">
        <v>1194.800357304488</v>
      </c>
      <c r="T78" s="262">
        <v>1229.385865529295</v>
      </c>
      <c r="U78" s="262">
        <v>1162.8743251700939</v>
      </c>
      <c r="V78" s="262">
        <v>1033.657449832428</v>
      </c>
      <c r="W78" s="262">
        <v>1152.2985488284551</v>
      </c>
      <c r="X78" s="262">
        <v>1044.2057372122349</v>
      </c>
      <c r="Y78" s="262">
        <v>1012.676622621888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1204.7242804229563</v>
      </c>
      <c r="C79" s="261">
        <f t="shared" si="1"/>
        <v>1204.8693641064904</v>
      </c>
      <c r="D79" s="261">
        <f t="shared" si="1"/>
        <v>1160.4761319273682</v>
      </c>
      <c r="E79" s="261">
        <f t="shared" si="1"/>
        <v>1226.6913627051563</v>
      </c>
      <c r="F79" s="261">
        <f t="shared" si="1"/>
        <v>1252.0778625347377</v>
      </c>
      <c r="G79" s="261">
        <f t="shared" si="1"/>
        <v>1208.769003406604</v>
      </c>
      <c r="H79" s="261">
        <f t="shared" si="1"/>
        <v>1295.202862250319</v>
      </c>
      <c r="I79" s="261">
        <f t="shared" si="1"/>
        <v>1249.0588544826749</v>
      </c>
      <c r="J79" s="261">
        <f t="shared" si="1"/>
        <v>1211.688339740484</v>
      </c>
      <c r="K79" s="261">
        <f t="shared" si="1"/>
        <v>1065.995792256135</v>
      </c>
      <c r="L79" s="261">
        <f t="shared" si="1"/>
        <v>1093.7183174517199</v>
      </c>
      <c r="M79" s="261">
        <f t="shared" si="1"/>
        <v>1070.2669841159443</v>
      </c>
      <c r="N79" s="261">
        <f t="shared" si="1"/>
        <v>1050.6068345658002</v>
      </c>
      <c r="O79" s="261">
        <f t="shared" si="1"/>
        <v>927.99415924172877</v>
      </c>
      <c r="P79" s="261">
        <f t="shared" si="1"/>
        <v>924.97897657175088</v>
      </c>
      <c r="Q79" s="261">
        <f t="shared" si="1"/>
        <v>982.10579823216915</v>
      </c>
      <c r="R79" s="261">
        <f t="shared" si="1"/>
        <v>969.22738048496706</v>
      </c>
      <c r="S79" s="261">
        <f t="shared" si="1"/>
        <v>1009.1516884278984</v>
      </c>
      <c r="T79" s="261">
        <f t="shared" si="1"/>
        <v>1019.3617649314037</v>
      </c>
      <c r="U79" s="261">
        <f t="shared" si="1"/>
        <v>1000.9317900168714</v>
      </c>
      <c r="V79" s="261">
        <f t="shared" si="1"/>
        <v>937.73210189684892</v>
      </c>
      <c r="W79" s="261">
        <f t="shared" si="1"/>
        <v>1034.3139139659252</v>
      </c>
      <c r="X79" s="261">
        <f t="shared" si="1"/>
        <v>935.32838423306839</v>
      </c>
      <c r="Y79" s="261">
        <f t="shared" si="1"/>
        <v>918.1885009362652</v>
      </c>
      <c r="DA79" s="70"/>
    </row>
    <row r="80" spans="1:105" ht="12" customHeight="1" x14ac:dyDescent="0.25">
      <c r="A80" s="60" t="s">
        <v>190</v>
      </c>
      <c r="B80" s="262">
        <v>440.73996490411372</v>
      </c>
      <c r="C80" s="262">
        <v>457.19884492864821</v>
      </c>
      <c r="D80" s="262">
        <v>434.14076092425472</v>
      </c>
      <c r="E80" s="262">
        <v>463.36504735937552</v>
      </c>
      <c r="F80" s="262">
        <v>480.97549648378367</v>
      </c>
      <c r="G80" s="262">
        <v>447.4492840486418</v>
      </c>
      <c r="H80" s="262">
        <v>459.91228566793649</v>
      </c>
      <c r="I80" s="262">
        <v>453.37812344269258</v>
      </c>
      <c r="J80" s="262">
        <v>443.49600216370078</v>
      </c>
      <c r="K80" s="262">
        <v>337.972838242536</v>
      </c>
      <c r="L80" s="262">
        <v>351.37676997421289</v>
      </c>
      <c r="M80" s="262">
        <v>354.28669605851849</v>
      </c>
      <c r="N80" s="262">
        <v>340.11286407429338</v>
      </c>
      <c r="O80" s="262">
        <v>320.65789201217291</v>
      </c>
      <c r="P80" s="262">
        <v>314.06959889744348</v>
      </c>
      <c r="Q80" s="262">
        <v>337.13662673047168</v>
      </c>
      <c r="R80" s="262">
        <v>319.09524425223441</v>
      </c>
      <c r="S80" s="262">
        <v>347.39682012700109</v>
      </c>
      <c r="T80" s="262">
        <v>363.16633425632341</v>
      </c>
      <c r="U80" s="262">
        <v>341.85389021782493</v>
      </c>
      <c r="V80" s="262">
        <v>338.50766660013431</v>
      </c>
      <c r="W80" s="262">
        <v>398.13231376575078</v>
      </c>
      <c r="X80" s="262">
        <v>343.7963114201969</v>
      </c>
      <c r="Y80" s="262">
        <v>337.77403882259142</v>
      </c>
      <c r="DA80" s="72" t="s">
        <v>235</v>
      </c>
    </row>
    <row r="81" spans="1:105" ht="12" customHeight="1" x14ac:dyDescent="0.25">
      <c r="A81" s="59" t="s">
        <v>31</v>
      </c>
      <c r="B81" s="230">
        <v>30.013807818285439</v>
      </c>
      <c r="C81" s="230">
        <v>32.838604494891861</v>
      </c>
      <c r="D81" s="230">
        <v>30.76022880385376</v>
      </c>
      <c r="E81" s="230">
        <v>29.04843993171589</v>
      </c>
      <c r="F81" s="230">
        <v>27.832737279259881</v>
      </c>
      <c r="G81" s="230">
        <v>25.491902568052659</v>
      </c>
      <c r="H81" s="230">
        <v>28.932474236445302</v>
      </c>
      <c r="I81" s="230">
        <v>27.232460656637759</v>
      </c>
      <c r="J81" s="230">
        <v>26.995022703287258</v>
      </c>
      <c r="K81" s="230">
        <v>20.792632123477041</v>
      </c>
      <c r="L81" s="230">
        <v>23.430604630713489</v>
      </c>
      <c r="M81" s="230">
        <v>23.093888563769038</v>
      </c>
      <c r="N81" s="230">
        <v>24.049086715440339</v>
      </c>
      <c r="O81" s="230">
        <v>19.35226012398347</v>
      </c>
      <c r="P81" s="230">
        <v>16.82901147676078</v>
      </c>
      <c r="Q81" s="230">
        <v>18.283062825061489</v>
      </c>
      <c r="R81" s="230">
        <v>18.549748237487581</v>
      </c>
      <c r="S81" s="230">
        <v>19.478722937348628</v>
      </c>
      <c r="T81" s="230">
        <v>19.22421083001575</v>
      </c>
      <c r="U81" s="230">
        <v>13.432070525277879</v>
      </c>
      <c r="V81" s="230">
        <v>14.93925562574225</v>
      </c>
      <c r="W81" s="230">
        <v>15.421519851103261</v>
      </c>
      <c r="X81" s="230">
        <v>13.996025376007459</v>
      </c>
      <c r="Y81" s="230">
        <v>14.14932719433399</v>
      </c>
      <c r="DA81" s="71" t="s">
        <v>236</v>
      </c>
    </row>
    <row r="82" spans="1:105" ht="12" customHeight="1" x14ac:dyDescent="0.25">
      <c r="A82" s="59" t="s">
        <v>159</v>
      </c>
      <c r="B82" s="230">
        <v>23.694430070241818</v>
      </c>
      <c r="C82" s="230">
        <v>25.63421114218594</v>
      </c>
      <c r="D82" s="230">
        <v>21.60100454826275</v>
      </c>
      <c r="E82" s="230">
        <v>20.608097958963061</v>
      </c>
      <c r="F82" s="230">
        <v>18.460365451838651</v>
      </c>
      <c r="G82" s="230">
        <v>17.87649368811773</v>
      </c>
      <c r="H82" s="230">
        <v>14.00095204474103</v>
      </c>
      <c r="I82" s="230">
        <v>12.93559812617363</v>
      </c>
      <c r="J82" s="230">
        <v>11.54191911472431</v>
      </c>
      <c r="K82" s="230">
        <v>11.28521289697831</v>
      </c>
      <c r="L82" s="230">
        <v>13.56607131955014</v>
      </c>
      <c r="M82" s="230">
        <v>11.58099692895893</v>
      </c>
      <c r="N82" s="230">
        <v>9.9991765357133922</v>
      </c>
      <c r="O82" s="230">
        <v>8.8734124365861788</v>
      </c>
      <c r="P82" s="230">
        <v>8.38564175294335</v>
      </c>
      <c r="Q82" s="230">
        <v>10.138221905854451</v>
      </c>
      <c r="R82" s="230">
        <v>7.8594454729871783</v>
      </c>
      <c r="S82" s="230">
        <v>8.7959539796547581</v>
      </c>
      <c r="T82" s="230">
        <v>7.8064109277136344</v>
      </c>
      <c r="U82" s="230">
        <v>7.4603714470284199</v>
      </c>
      <c r="V82" s="230">
        <v>6.7440806489786391</v>
      </c>
      <c r="W82" s="230">
        <v>10.883499723497209</v>
      </c>
      <c r="X82" s="230">
        <v>9.012190306793805</v>
      </c>
      <c r="Y82" s="230">
        <v>8.1135317824452287</v>
      </c>
      <c r="DA82" s="71" t="s">
        <v>237</v>
      </c>
    </row>
    <row r="83" spans="1:105" ht="12" customHeight="1" x14ac:dyDescent="0.25">
      <c r="A83" s="59" t="s">
        <v>35</v>
      </c>
      <c r="B83" s="230">
        <v>387.0317270155864</v>
      </c>
      <c r="C83" s="230">
        <v>398.72602929157028</v>
      </c>
      <c r="D83" s="230">
        <v>381.77952757213808</v>
      </c>
      <c r="E83" s="230">
        <v>413.70850946869649</v>
      </c>
      <c r="F83" s="230">
        <v>434.68239375268519</v>
      </c>
      <c r="G83" s="230">
        <v>404.0808877924714</v>
      </c>
      <c r="H83" s="230">
        <v>416.97885938675017</v>
      </c>
      <c r="I83" s="230">
        <v>413.21006465988131</v>
      </c>
      <c r="J83" s="230">
        <v>404.95906034568918</v>
      </c>
      <c r="K83" s="230">
        <v>305.89499322208059</v>
      </c>
      <c r="L83" s="230">
        <v>314.38009402394931</v>
      </c>
      <c r="M83" s="230">
        <v>319.61181056579062</v>
      </c>
      <c r="N83" s="230">
        <v>306.06460082313959</v>
      </c>
      <c r="O83" s="230">
        <v>292.4322194516032</v>
      </c>
      <c r="P83" s="230">
        <v>288.8549456677394</v>
      </c>
      <c r="Q83" s="230">
        <v>308.71534199955579</v>
      </c>
      <c r="R83" s="230">
        <v>292.68605054175958</v>
      </c>
      <c r="S83" s="230">
        <v>319.12214320999772</v>
      </c>
      <c r="T83" s="230">
        <v>336.13571249859399</v>
      </c>
      <c r="U83" s="230">
        <v>320.96144824551862</v>
      </c>
      <c r="V83" s="230">
        <v>316.82433032541343</v>
      </c>
      <c r="W83" s="230">
        <v>371.82729419115032</v>
      </c>
      <c r="X83" s="230">
        <v>320.78809573739562</v>
      </c>
      <c r="Y83" s="230">
        <v>315.51117984581219</v>
      </c>
      <c r="DA83" s="71" t="s">
        <v>238</v>
      </c>
    </row>
    <row r="84" spans="1:105" ht="12" customHeight="1" x14ac:dyDescent="0.25">
      <c r="A84" s="60" t="s">
        <v>195</v>
      </c>
      <c r="B84" s="262">
        <v>472.75921012788149</v>
      </c>
      <c r="C84" s="262">
        <v>457.65527997931127</v>
      </c>
      <c r="D84" s="262">
        <v>437.46885098927447</v>
      </c>
      <c r="E84" s="262">
        <v>467.72203148490547</v>
      </c>
      <c r="F84" s="262">
        <v>465.85951189922253</v>
      </c>
      <c r="G84" s="262">
        <v>449.23264129204279</v>
      </c>
      <c r="H84" s="262">
        <v>492.97946472326959</v>
      </c>
      <c r="I84" s="262">
        <v>457.99407275539039</v>
      </c>
      <c r="J84" s="262">
        <v>434.06095975893311</v>
      </c>
      <c r="K84" s="262">
        <v>462.23435117148108</v>
      </c>
      <c r="L84" s="262">
        <v>444.17582932434198</v>
      </c>
      <c r="M84" s="262">
        <v>392.97959294288688</v>
      </c>
      <c r="N84" s="262">
        <v>400.11733690209678</v>
      </c>
      <c r="O84" s="262">
        <v>318.75222101267968</v>
      </c>
      <c r="P84" s="262">
        <v>324.57701674473901</v>
      </c>
      <c r="Q84" s="262">
        <v>364.98537865420309</v>
      </c>
      <c r="R84" s="262">
        <v>361.62420534324679</v>
      </c>
      <c r="S84" s="262">
        <v>368.14400818705622</v>
      </c>
      <c r="T84" s="262">
        <v>350.51285268306663</v>
      </c>
      <c r="U84" s="262">
        <v>368.68859758340682</v>
      </c>
      <c r="V84" s="262">
        <v>342.55028316669268</v>
      </c>
      <c r="W84" s="262">
        <v>351.62722127686368</v>
      </c>
      <c r="X84" s="262">
        <v>329.96018670571362</v>
      </c>
      <c r="Y84" s="262">
        <v>326.23873711842128</v>
      </c>
      <c r="DA84" s="72" t="s">
        <v>239</v>
      </c>
    </row>
    <row r="85" spans="1:105" ht="12" customHeight="1" x14ac:dyDescent="0.25">
      <c r="A85" s="64" t="s">
        <v>28</v>
      </c>
      <c r="B85" s="229">
        <v>22.16958082854827</v>
      </c>
      <c r="C85" s="229">
        <v>18.000291308702842</v>
      </c>
      <c r="D85" s="229">
        <v>17.617071524145679</v>
      </c>
      <c r="E85" s="229">
        <v>22.157471466703981</v>
      </c>
      <c r="F85" s="229">
        <v>27.292220380369582</v>
      </c>
      <c r="G85" s="229">
        <v>28.584133755637811</v>
      </c>
      <c r="H85" s="229">
        <v>30.173335207678178</v>
      </c>
      <c r="I85" s="229">
        <v>31.8569868253912</v>
      </c>
      <c r="J85" s="229">
        <v>25.15150504863351</v>
      </c>
      <c r="K85" s="229">
        <v>19.34796232273229</v>
      </c>
      <c r="L85" s="229">
        <v>18.296948318596389</v>
      </c>
      <c r="M85" s="229">
        <v>32.177403541467022</v>
      </c>
      <c r="N85" s="229">
        <v>25.476761003963411</v>
      </c>
      <c r="O85" s="229">
        <v>26.537444886006231</v>
      </c>
      <c r="P85" s="229">
        <v>25.096257395964251</v>
      </c>
      <c r="Q85" s="229">
        <v>23.458625540272131</v>
      </c>
      <c r="R85" s="229">
        <v>24.25221069250971</v>
      </c>
      <c r="S85" s="229">
        <v>23.997259763493769</v>
      </c>
      <c r="T85" s="229">
        <v>23.430338675488731</v>
      </c>
      <c r="U85" s="229">
        <v>21.894741360015221</v>
      </c>
      <c r="V85" s="229">
        <v>17.61071642448502</v>
      </c>
      <c r="W85" s="229">
        <v>23.595906090345711</v>
      </c>
      <c r="X85" s="229">
        <v>22.07484803600121</v>
      </c>
      <c r="Y85" s="229">
        <v>16.24780579665396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0.20610490111553981</v>
      </c>
      <c r="W86" s="229">
        <v>0.32029234737386858</v>
      </c>
      <c r="X86" s="229">
        <v>0.17618228718380469</v>
      </c>
      <c r="Y86" s="229">
        <v>0.14961306964487461</v>
      </c>
      <c r="DA86" s="73" t="s">
        <v>241</v>
      </c>
    </row>
    <row r="87" spans="1:105" ht="12" customHeight="1" x14ac:dyDescent="0.25">
      <c r="A87" s="64" t="s">
        <v>31</v>
      </c>
      <c r="B87" s="229">
        <v>10.940439413521441</v>
      </c>
      <c r="C87" s="229">
        <v>14.95150607091095</v>
      </c>
      <c r="D87" s="229">
        <v>12.95989531161</v>
      </c>
      <c r="E87" s="229">
        <v>11.98111686822827</v>
      </c>
      <c r="F87" s="229">
        <v>11.16888494341327</v>
      </c>
      <c r="G87" s="229">
        <v>10.09480836427525</v>
      </c>
      <c r="H87" s="229">
        <v>10.31249517491789</v>
      </c>
      <c r="I87" s="229">
        <v>8.8423926122170791</v>
      </c>
      <c r="J87" s="229">
        <v>8.9697311972479383</v>
      </c>
      <c r="K87" s="229">
        <v>5.7788514924265177</v>
      </c>
      <c r="L87" s="229">
        <v>6.633716698482429</v>
      </c>
      <c r="M87" s="229">
        <v>7.9138044700000094</v>
      </c>
      <c r="N87" s="229">
        <v>7.3362774792000351</v>
      </c>
      <c r="O87" s="229">
        <v>8.2326722050400782</v>
      </c>
      <c r="P87" s="229">
        <v>6.3375605226627263</v>
      </c>
      <c r="Q87" s="229">
        <v>6.8403377294054204</v>
      </c>
      <c r="R87" s="229">
        <v>7.1614689573107917</v>
      </c>
      <c r="S87" s="229">
        <v>8.2452813389287343</v>
      </c>
      <c r="T87" s="229">
        <v>8.4971128627918677</v>
      </c>
      <c r="U87" s="229">
        <v>6.8863672159210791</v>
      </c>
      <c r="V87" s="229">
        <v>6.3031310383014443</v>
      </c>
      <c r="W87" s="229">
        <v>6.8270850469930808</v>
      </c>
      <c r="X87" s="229">
        <v>6.15332284876387</v>
      </c>
      <c r="Y87" s="229">
        <v>6.3569386569406934</v>
      </c>
      <c r="DA87" s="73" t="s">
        <v>242</v>
      </c>
    </row>
    <row r="88" spans="1:105" ht="12" customHeight="1" x14ac:dyDescent="0.25">
      <c r="A88" s="64" t="s">
        <v>159</v>
      </c>
      <c r="B88" s="229">
        <v>7.1358534910034734</v>
      </c>
      <c r="C88" s="229">
        <v>10.722294809348391</v>
      </c>
      <c r="D88" s="229">
        <v>8.0673621235122823</v>
      </c>
      <c r="E88" s="229">
        <v>6.3190370780465006</v>
      </c>
      <c r="F88" s="229">
        <v>4.9461682471821176</v>
      </c>
      <c r="G88" s="229">
        <v>5.0721224942471954</v>
      </c>
      <c r="H88" s="229">
        <v>4.1532810007860252</v>
      </c>
      <c r="I88" s="229">
        <v>4.0647015605294978</v>
      </c>
      <c r="J88" s="229">
        <v>3.6903442348711128</v>
      </c>
      <c r="K88" s="229">
        <v>2.899804396719655</v>
      </c>
      <c r="L88" s="229">
        <v>3.907944527654065</v>
      </c>
      <c r="M88" s="229">
        <v>3.9291662021300371</v>
      </c>
      <c r="N88" s="229">
        <v>3.4032686960546958</v>
      </c>
      <c r="O88" s="229">
        <v>4.3428166940952497</v>
      </c>
      <c r="P88" s="229">
        <v>3.5650483786863432</v>
      </c>
      <c r="Q88" s="229">
        <v>4.0135040030391727</v>
      </c>
      <c r="R88" s="229">
        <v>3.9080916620367119</v>
      </c>
      <c r="S88" s="229">
        <v>4.4918986073221019</v>
      </c>
      <c r="T88" s="229">
        <v>4.3355924909764747</v>
      </c>
      <c r="U88" s="229">
        <v>3.664515876747108</v>
      </c>
      <c r="V88" s="229">
        <v>3.2421089084270389</v>
      </c>
      <c r="W88" s="229">
        <v>5.0893304988794661</v>
      </c>
      <c r="X88" s="229">
        <v>4.0849069052373412</v>
      </c>
      <c r="Y88" s="229">
        <v>3.706883483103744</v>
      </c>
      <c r="DA88" s="73" t="s">
        <v>243</v>
      </c>
    </row>
    <row r="89" spans="1:105" ht="12" customHeight="1" x14ac:dyDescent="0.25">
      <c r="A89" s="64" t="s">
        <v>32</v>
      </c>
      <c r="B89" s="229">
        <v>8.466813001395618</v>
      </c>
      <c r="C89" s="229">
        <v>9.104344053680185</v>
      </c>
      <c r="D89" s="229">
        <v>9.4843467334309377</v>
      </c>
      <c r="E89" s="229">
        <v>9.0295642704625827</v>
      </c>
      <c r="F89" s="229">
        <v>8.2191637480950455</v>
      </c>
      <c r="G89" s="229">
        <v>7.629722275778331</v>
      </c>
      <c r="H89" s="229">
        <v>9.8021985278551291</v>
      </c>
      <c r="I89" s="229">
        <v>6.8404123188835593</v>
      </c>
      <c r="J89" s="229">
        <v>5.6105687754482858</v>
      </c>
      <c r="K89" s="229">
        <v>3.8656264032565781</v>
      </c>
      <c r="L89" s="229">
        <v>2.4427858461017351</v>
      </c>
      <c r="M89" s="229">
        <v>3.132607374781565</v>
      </c>
      <c r="N89" s="229">
        <v>2.862999937083174</v>
      </c>
      <c r="O89" s="229">
        <v>3.2841718317141049</v>
      </c>
      <c r="P89" s="229">
        <v>4.3658553006170697</v>
      </c>
      <c r="Q89" s="229">
        <v>3.3290522573038408</v>
      </c>
      <c r="R89" s="229">
        <v>3.0695309639789499</v>
      </c>
      <c r="S89" s="229">
        <v>3.03002339818164</v>
      </c>
      <c r="T89" s="229">
        <v>4.0567960116058792</v>
      </c>
      <c r="U89" s="229">
        <v>3.2781222613072831</v>
      </c>
      <c r="V89" s="229">
        <v>2.5573411839748732</v>
      </c>
      <c r="W89" s="229">
        <v>4.1919253739076616</v>
      </c>
      <c r="X89" s="229">
        <v>5.5258983747022494</v>
      </c>
      <c r="Y89" s="229">
        <v>5.1466137467264188</v>
      </c>
      <c r="DA89" s="73" t="s">
        <v>244</v>
      </c>
    </row>
    <row r="90" spans="1:105" ht="12" customHeight="1" x14ac:dyDescent="0.25">
      <c r="A90" s="64" t="s">
        <v>33</v>
      </c>
      <c r="B90" s="229">
        <v>168.7659758161285</v>
      </c>
      <c r="C90" s="229">
        <v>143.63384999477179</v>
      </c>
      <c r="D90" s="229">
        <v>132.2815305284748</v>
      </c>
      <c r="E90" s="229">
        <v>144.35848109564819</v>
      </c>
      <c r="F90" s="229">
        <v>144.90025819305501</v>
      </c>
      <c r="G90" s="229">
        <v>137.9098886625932</v>
      </c>
      <c r="H90" s="229">
        <v>167.23261650849111</v>
      </c>
      <c r="I90" s="229">
        <v>136.3484634244731</v>
      </c>
      <c r="J90" s="229">
        <v>123.3943858699638</v>
      </c>
      <c r="K90" s="229">
        <v>115.0337250318946</v>
      </c>
      <c r="L90" s="229">
        <v>174.45495425758239</v>
      </c>
      <c r="M90" s="229">
        <v>89.398969620475867</v>
      </c>
      <c r="N90" s="229">
        <v>77.478354052649777</v>
      </c>
      <c r="O90" s="229">
        <v>10.942842322613449</v>
      </c>
      <c r="P90" s="229">
        <v>15.377234490575949</v>
      </c>
      <c r="Q90" s="229">
        <v>8.7806891502444184</v>
      </c>
      <c r="R90" s="229">
        <v>8.8521948697175841</v>
      </c>
      <c r="S90" s="229">
        <v>3.693859677343208</v>
      </c>
      <c r="T90" s="229">
        <v>4.0749824221156299</v>
      </c>
      <c r="U90" s="229">
        <v>3.3040249955482648</v>
      </c>
      <c r="V90" s="229">
        <v>2.1106256386615678</v>
      </c>
      <c r="W90" s="229">
        <v>9.5312952127502903</v>
      </c>
      <c r="X90" s="229">
        <v>4.8268427982220814</v>
      </c>
      <c r="Y90" s="229">
        <v>4.4396686541104273</v>
      </c>
      <c r="DA90" s="73" t="s">
        <v>245</v>
      </c>
    </row>
    <row r="91" spans="1:105" ht="12" customHeight="1" x14ac:dyDescent="0.25">
      <c r="A91" s="64" t="s">
        <v>35</v>
      </c>
      <c r="B91" s="229">
        <v>117.28545865806571</v>
      </c>
      <c r="C91" s="229">
        <v>133.8056180707359</v>
      </c>
      <c r="D91" s="229">
        <v>136.12027927052009</v>
      </c>
      <c r="E91" s="229">
        <v>143.84415255993869</v>
      </c>
      <c r="F91" s="229">
        <v>143.07288344272669</v>
      </c>
      <c r="G91" s="229">
        <v>136.3872306182592</v>
      </c>
      <c r="H91" s="229">
        <v>149.24729646215789</v>
      </c>
      <c r="I91" s="229">
        <v>155.41029168553661</v>
      </c>
      <c r="J91" s="229">
        <v>158.30606144664259</v>
      </c>
      <c r="K91" s="229">
        <v>87.581144157889725</v>
      </c>
      <c r="L91" s="229">
        <v>120.3565400682738</v>
      </c>
      <c r="M91" s="229">
        <v>124.034600048211</v>
      </c>
      <c r="N91" s="229">
        <v>101.4172978451341</v>
      </c>
      <c r="O91" s="229">
        <v>109.22640846388489</v>
      </c>
      <c r="P91" s="229">
        <v>106.5193122685846</v>
      </c>
      <c r="Q91" s="229">
        <v>107.2115012651588</v>
      </c>
      <c r="R91" s="229">
        <v>102.8647887982158</v>
      </c>
      <c r="S91" s="229">
        <v>114.39542311490121</v>
      </c>
      <c r="T91" s="229">
        <v>135.37903662988131</v>
      </c>
      <c r="U91" s="229">
        <v>118.5293588137847</v>
      </c>
      <c r="V91" s="229">
        <v>116.4326776746709</v>
      </c>
      <c r="W91" s="229">
        <v>151.91990042175519</v>
      </c>
      <c r="X91" s="229">
        <v>126.27799196101439</v>
      </c>
      <c r="Y91" s="229">
        <v>124.4740036628763</v>
      </c>
      <c r="DA91" s="73" t="s">
        <v>246</v>
      </c>
    </row>
    <row r="92" spans="1:105" ht="12" customHeight="1" x14ac:dyDescent="0.25">
      <c r="A92" s="64" t="s">
        <v>36</v>
      </c>
      <c r="B92" s="229">
        <v>94.340143577449737</v>
      </c>
      <c r="C92" s="229">
        <v>74.833683077751147</v>
      </c>
      <c r="D92" s="229">
        <v>70.312918216796078</v>
      </c>
      <c r="E92" s="229">
        <v>69.771068473587974</v>
      </c>
      <c r="F92" s="229">
        <v>75.509659273186315</v>
      </c>
      <c r="G92" s="229">
        <v>73.47814278039607</v>
      </c>
      <c r="H92" s="229">
        <v>80.557666196795026</v>
      </c>
      <c r="I92" s="229">
        <v>75.183423321152517</v>
      </c>
      <c r="J92" s="229">
        <v>69.855167240525049</v>
      </c>
      <c r="K92" s="229">
        <v>49.27574747040282</v>
      </c>
      <c r="L92" s="229">
        <v>51.092834695488158</v>
      </c>
      <c r="M92" s="229">
        <v>59.399070801998462</v>
      </c>
      <c r="N92" s="229">
        <v>66.132301751036223</v>
      </c>
      <c r="O92" s="229">
        <v>66.025609776450423</v>
      </c>
      <c r="P92" s="229">
        <v>66.653508793188621</v>
      </c>
      <c r="Q92" s="229">
        <v>57.15537940286179</v>
      </c>
      <c r="R92" s="229">
        <v>54.212849737435882</v>
      </c>
      <c r="S92" s="229">
        <v>53.487863312013488</v>
      </c>
      <c r="T92" s="229">
        <v>59.143621088024858</v>
      </c>
      <c r="U92" s="229">
        <v>49.827665184248268</v>
      </c>
      <c r="V92" s="229">
        <v>46.560953211543662</v>
      </c>
      <c r="W92" s="229">
        <v>52.776424406074177</v>
      </c>
      <c r="X92" s="229">
        <v>49.874271507917257</v>
      </c>
      <c r="Y92" s="229">
        <v>44.182651038098548</v>
      </c>
      <c r="DA92" s="73" t="s">
        <v>247</v>
      </c>
    </row>
    <row r="93" spans="1:105" ht="12" customHeight="1" x14ac:dyDescent="0.25">
      <c r="A93" s="64" t="s">
        <v>38</v>
      </c>
      <c r="B93" s="229">
        <v>1.2043250958131091</v>
      </c>
      <c r="C93" s="229">
        <v>1.480035390861663</v>
      </c>
      <c r="D93" s="229">
        <v>0.94192038313228588</v>
      </c>
      <c r="E93" s="229">
        <v>0.89308787515780175</v>
      </c>
      <c r="F93" s="229">
        <v>3.050404323815012</v>
      </c>
      <c r="G93" s="229">
        <v>4.0849259478024216</v>
      </c>
      <c r="H93" s="229">
        <v>9.2128403571241613</v>
      </c>
      <c r="I93" s="229">
        <v>6.370791196088696</v>
      </c>
      <c r="J93" s="229">
        <v>10.16870783164765</v>
      </c>
      <c r="K93" s="229">
        <v>11.391547409194651</v>
      </c>
      <c r="L93" s="229">
        <v>12.257507323434981</v>
      </c>
      <c r="M93" s="229">
        <v>9.6637820116475943</v>
      </c>
      <c r="N93" s="229">
        <v>9.2667353246761319</v>
      </c>
      <c r="O93" s="229">
        <v>7.830878491872193</v>
      </c>
      <c r="P93" s="229">
        <v>6.4929068880264493</v>
      </c>
      <c r="Q93" s="229">
        <v>3.832878605723351</v>
      </c>
      <c r="R93" s="229">
        <v>0.5645208353442831</v>
      </c>
      <c r="S93" s="229">
        <v>0.65783737626561334</v>
      </c>
      <c r="T93" s="229">
        <v>0.89247381303023943</v>
      </c>
      <c r="U93" s="229">
        <v>0.78688245132800405</v>
      </c>
      <c r="V93" s="229">
        <v>1.994872000730326</v>
      </c>
      <c r="W93" s="229">
        <v>1.1557771270853541</v>
      </c>
      <c r="X93" s="229">
        <v>0.77879740351424132</v>
      </c>
      <c r="Y93" s="229">
        <v>4.5896548265181671</v>
      </c>
      <c r="DA93" s="73" t="s">
        <v>248</v>
      </c>
    </row>
    <row r="94" spans="1:105" ht="12" customHeight="1" x14ac:dyDescent="0.25">
      <c r="A94" s="64" t="s">
        <v>39</v>
      </c>
      <c r="B94" s="229">
        <v>42.450620245955697</v>
      </c>
      <c r="C94" s="229">
        <v>51.12365720254838</v>
      </c>
      <c r="D94" s="229">
        <v>49.683526897652293</v>
      </c>
      <c r="E94" s="229">
        <v>59.368051797131493</v>
      </c>
      <c r="F94" s="229">
        <v>47.699869347379448</v>
      </c>
      <c r="G94" s="229">
        <v>45.991666393053393</v>
      </c>
      <c r="H94" s="229">
        <v>32.287735287464223</v>
      </c>
      <c r="I94" s="229">
        <v>33.076609811118132</v>
      </c>
      <c r="J94" s="229">
        <v>28.91448811395319</v>
      </c>
      <c r="K94" s="229">
        <v>167.0599424869643</v>
      </c>
      <c r="L94" s="229">
        <v>54.732597588728083</v>
      </c>
      <c r="M94" s="229">
        <v>63.330188872175313</v>
      </c>
      <c r="N94" s="229">
        <v>106.74334081229919</v>
      </c>
      <c r="O94" s="229">
        <v>82.329376341003041</v>
      </c>
      <c r="P94" s="229">
        <v>90.169332706432982</v>
      </c>
      <c r="Q94" s="229">
        <v>150.36341070019421</v>
      </c>
      <c r="R94" s="229">
        <v>156.7385488266971</v>
      </c>
      <c r="S94" s="229">
        <v>156.14456159860649</v>
      </c>
      <c r="T94" s="229">
        <v>110.7028986891516</v>
      </c>
      <c r="U94" s="229">
        <v>160.5169194245068</v>
      </c>
      <c r="V94" s="229">
        <v>145.53175218478239</v>
      </c>
      <c r="W94" s="229">
        <v>96.219284751698979</v>
      </c>
      <c r="X94" s="229">
        <v>110.1871245831571</v>
      </c>
      <c r="Y94" s="229">
        <v>116.94490418374821</v>
      </c>
      <c r="DA94" s="73" t="s">
        <v>249</v>
      </c>
    </row>
    <row r="95" spans="1:105" ht="12" customHeight="1" x14ac:dyDescent="0.25">
      <c r="A95" s="61" t="s">
        <v>207</v>
      </c>
      <c r="B95" s="263">
        <v>291.22510539096112</v>
      </c>
      <c r="C95" s="263">
        <v>290.01523919853088</v>
      </c>
      <c r="D95" s="263">
        <v>288.86652001383902</v>
      </c>
      <c r="E95" s="263">
        <v>295.60428386087523</v>
      </c>
      <c r="F95" s="263">
        <v>305.24285415173159</v>
      </c>
      <c r="G95" s="263">
        <v>312.08707806591951</v>
      </c>
      <c r="H95" s="263">
        <v>342.31111185911288</v>
      </c>
      <c r="I95" s="263">
        <v>337.68665828459189</v>
      </c>
      <c r="J95" s="263">
        <v>334.13137781785008</v>
      </c>
      <c r="K95" s="263">
        <v>265.78860284211788</v>
      </c>
      <c r="L95" s="263">
        <v>298.16571815316502</v>
      </c>
      <c r="M95" s="263">
        <v>323.00069511453893</v>
      </c>
      <c r="N95" s="263">
        <v>310.37663358941012</v>
      </c>
      <c r="O95" s="263">
        <v>288.58404621687617</v>
      </c>
      <c r="P95" s="263">
        <v>286.33236092956838</v>
      </c>
      <c r="Q95" s="263">
        <v>279.98379284749433</v>
      </c>
      <c r="R95" s="263">
        <v>288.50793088948592</v>
      </c>
      <c r="S95" s="263">
        <v>293.61086011384111</v>
      </c>
      <c r="T95" s="263">
        <v>305.68257799201359</v>
      </c>
      <c r="U95" s="263">
        <v>290.3893022156397</v>
      </c>
      <c r="V95" s="263">
        <v>256.67415213002192</v>
      </c>
      <c r="W95" s="263">
        <v>284.55437892331059</v>
      </c>
      <c r="X95" s="263">
        <v>261.57188610715781</v>
      </c>
      <c r="Y95" s="263">
        <v>254.17572499525249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1.0000000000000002</v>
      </c>
      <c r="C100" s="232">
        <f t="shared" si="2"/>
        <v>1.0000000000000002</v>
      </c>
      <c r="D100" s="232">
        <f t="shared" si="2"/>
        <v>1.0000000000000002</v>
      </c>
      <c r="E100" s="232">
        <f t="shared" si="2"/>
        <v>1</v>
      </c>
      <c r="F100" s="232">
        <f t="shared" si="2"/>
        <v>1.0000000000000002</v>
      </c>
      <c r="G100" s="232">
        <f t="shared" si="2"/>
        <v>1</v>
      </c>
      <c r="H100" s="232">
        <f t="shared" si="2"/>
        <v>1</v>
      </c>
      <c r="I100" s="232">
        <f t="shared" si="2"/>
        <v>1</v>
      </c>
      <c r="J100" s="232">
        <f t="shared" si="2"/>
        <v>0.99999999999999989</v>
      </c>
      <c r="K100" s="232">
        <f t="shared" si="2"/>
        <v>0.99999999999999978</v>
      </c>
      <c r="L100" s="232">
        <f t="shared" si="2"/>
        <v>0.99999999999999989</v>
      </c>
      <c r="M100" s="232">
        <f t="shared" si="2"/>
        <v>0.99999999999999989</v>
      </c>
      <c r="N100" s="232">
        <f t="shared" si="2"/>
        <v>1.0000000000000002</v>
      </c>
      <c r="O100" s="232">
        <f t="shared" si="2"/>
        <v>1.0000000000000004</v>
      </c>
      <c r="P100" s="232">
        <f t="shared" si="2"/>
        <v>1</v>
      </c>
      <c r="Q100" s="232">
        <f t="shared" si="2"/>
        <v>0.99999999999999989</v>
      </c>
      <c r="R100" s="232">
        <f t="shared" si="2"/>
        <v>1.0000000000000002</v>
      </c>
      <c r="S100" s="232">
        <f t="shared" si="2"/>
        <v>1.0000000000000002</v>
      </c>
      <c r="T100" s="232">
        <f t="shared" si="2"/>
        <v>1</v>
      </c>
      <c r="U100" s="232">
        <f t="shared" si="2"/>
        <v>1.0000000000000004</v>
      </c>
      <c r="V100" s="232">
        <f t="shared" si="2"/>
        <v>0.99999999999999989</v>
      </c>
      <c r="W100" s="232">
        <f t="shared" si="2"/>
        <v>0.99999999999999989</v>
      </c>
      <c r="X100" s="232">
        <f t="shared" si="2"/>
        <v>1.0000000000000004</v>
      </c>
      <c r="Y100" s="232">
        <f t="shared" si="2"/>
        <v>1.0000000000000004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2.2765425758161104E-3</v>
      </c>
      <c r="C101" s="266">
        <f t="shared" si="3"/>
        <v>2.3752101650892708E-3</v>
      </c>
      <c r="D101" s="266">
        <f t="shared" si="3"/>
        <v>2.3767300136797653E-3</v>
      </c>
      <c r="E101" s="266">
        <f t="shared" si="3"/>
        <v>2.3219838226859611E-3</v>
      </c>
      <c r="F101" s="266">
        <f t="shared" si="3"/>
        <v>2.4105608754116715E-3</v>
      </c>
      <c r="G101" s="266">
        <f t="shared" si="3"/>
        <v>2.4203822313033077E-3</v>
      </c>
      <c r="H101" s="266">
        <f t="shared" si="3"/>
        <v>2.3819404328454274E-3</v>
      </c>
      <c r="I101" s="266">
        <f t="shared" si="3"/>
        <v>2.459086392919683E-3</v>
      </c>
      <c r="J101" s="266">
        <f t="shared" si="3"/>
        <v>2.5061498664355661E-3</v>
      </c>
      <c r="K101" s="266">
        <f t="shared" si="3"/>
        <v>2.4548869753090157E-3</v>
      </c>
      <c r="L101" s="266">
        <f t="shared" si="3"/>
        <v>2.5798720944708838E-3</v>
      </c>
      <c r="M101" s="266">
        <f t="shared" si="3"/>
        <v>2.5159927857324221E-3</v>
      </c>
      <c r="N101" s="266">
        <f t="shared" si="3"/>
        <v>2.5299416491990027E-3</v>
      </c>
      <c r="O101" s="266">
        <f t="shared" si="3"/>
        <v>2.5761942929057686E-3</v>
      </c>
      <c r="P101" s="266">
        <f t="shared" si="3"/>
        <v>2.6194101680847058E-3</v>
      </c>
      <c r="Q101" s="266">
        <f t="shared" si="3"/>
        <v>2.5850013794055473E-3</v>
      </c>
      <c r="R101" s="266">
        <f t="shared" si="3"/>
        <v>2.630752120175201E-3</v>
      </c>
      <c r="S101" s="266">
        <f t="shared" si="3"/>
        <v>2.6096195847418102E-3</v>
      </c>
      <c r="T101" s="266">
        <f t="shared" si="3"/>
        <v>2.6154582288346827E-3</v>
      </c>
      <c r="U101" s="266">
        <f t="shared" si="3"/>
        <v>2.629793689728582E-3</v>
      </c>
      <c r="V101" s="266">
        <f t="shared" si="3"/>
        <v>2.6017242232878406E-3</v>
      </c>
      <c r="W101" s="266">
        <f t="shared" si="3"/>
        <v>2.5926732696363803E-3</v>
      </c>
      <c r="X101" s="266">
        <f t="shared" si="3"/>
        <v>2.5339558535024142E-3</v>
      </c>
      <c r="Y101" s="266">
        <f t="shared" si="3"/>
        <v>2.5724180577996027E-3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1.214156040435259E-3</v>
      </c>
      <c r="C102" s="267">
        <f t="shared" si="4"/>
        <v>1.2667787547142781E-3</v>
      </c>
      <c r="D102" s="267">
        <f t="shared" si="4"/>
        <v>1.2675893406292084E-3</v>
      </c>
      <c r="E102" s="267">
        <f t="shared" si="4"/>
        <v>1.2383913720991793E-3</v>
      </c>
      <c r="F102" s="267">
        <f t="shared" si="4"/>
        <v>1.2856324668862249E-3</v>
      </c>
      <c r="G102" s="267">
        <f t="shared" si="4"/>
        <v>1.2908705233617643E-3</v>
      </c>
      <c r="H102" s="267">
        <f t="shared" si="4"/>
        <v>1.2703682308508942E-3</v>
      </c>
      <c r="I102" s="267">
        <f t="shared" si="4"/>
        <v>1.3115127428904975E-3</v>
      </c>
      <c r="J102" s="267">
        <f t="shared" si="4"/>
        <v>1.336613262098969E-3</v>
      </c>
      <c r="K102" s="267">
        <f t="shared" si="4"/>
        <v>1.309273053498142E-3</v>
      </c>
      <c r="L102" s="267">
        <f t="shared" si="4"/>
        <v>1.375931783717805E-3</v>
      </c>
      <c r="M102" s="267">
        <f t="shared" si="4"/>
        <v>1.3418628190572923E-3</v>
      </c>
      <c r="N102" s="267">
        <f t="shared" si="4"/>
        <v>1.3493022129061347E-3</v>
      </c>
      <c r="O102" s="267">
        <f t="shared" si="4"/>
        <v>1.3739702895497433E-3</v>
      </c>
      <c r="P102" s="267">
        <f t="shared" si="4"/>
        <v>1.3970187563118431E-3</v>
      </c>
      <c r="Q102" s="267">
        <f t="shared" si="4"/>
        <v>1.3786674023496251E-3</v>
      </c>
      <c r="R102" s="267">
        <f t="shared" si="4"/>
        <v>1.4030677974267739E-3</v>
      </c>
      <c r="S102" s="267">
        <f t="shared" si="4"/>
        <v>1.3917971118622987E-3</v>
      </c>
      <c r="T102" s="267">
        <f t="shared" si="4"/>
        <v>1.3949110553784973E-3</v>
      </c>
      <c r="U102" s="267">
        <f t="shared" si="4"/>
        <v>1.4025566345219102E-3</v>
      </c>
      <c r="V102" s="267">
        <f t="shared" si="4"/>
        <v>1.3875862524201817E-3</v>
      </c>
      <c r="W102" s="267">
        <f t="shared" si="4"/>
        <v>1.3827590771394031E-3</v>
      </c>
      <c r="X102" s="267">
        <f t="shared" si="4"/>
        <v>1.3514431218679547E-3</v>
      </c>
      <c r="Y102" s="267">
        <f t="shared" si="4"/>
        <v>1.3719562974931221E-3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3.0353901010881472E-2</v>
      </c>
      <c r="C103" s="267">
        <f t="shared" si="5"/>
        <v>3.1669468867856952E-2</v>
      </c>
      <c r="D103" s="267">
        <f t="shared" si="5"/>
        <v>3.1689733515730206E-2</v>
      </c>
      <c r="E103" s="267">
        <f t="shared" si="5"/>
        <v>3.0959784302479483E-2</v>
      </c>
      <c r="F103" s="267">
        <f t="shared" si="5"/>
        <v>3.2140811672155628E-2</v>
      </c>
      <c r="G103" s="267">
        <f t="shared" si="5"/>
        <v>3.2271763084044107E-2</v>
      </c>
      <c r="H103" s="267">
        <f t="shared" si="5"/>
        <v>3.1759205771272357E-2</v>
      </c>
      <c r="I103" s="267">
        <f t="shared" si="5"/>
        <v>3.2787818572262442E-2</v>
      </c>
      <c r="J103" s="267">
        <f t="shared" si="5"/>
        <v>3.3415331552474226E-2</v>
      </c>
      <c r="K103" s="267">
        <f t="shared" si="5"/>
        <v>3.273182633745355E-2</v>
      </c>
      <c r="L103" s="267">
        <f t="shared" si="5"/>
        <v>3.4398294592945126E-2</v>
      </c>
      <c r="M103" s="267">
        <f t="shared" si="5"/>
        <v>3.3546570476432308E-2</v>
      </c>
      <c r="N103" s="267">
        <f t="shared" si="5"/>
        <v>3.3732555322653381E-2</v>
      </c>
      <c r="O103" s="267">
        <f t="shared" si="5"/>
        <v>3.4349257238743588E-2</v>
      </c>
      <c r="P103" s="267">
        <f t="shared" si="5"/>
        <v>3.4925468907796076E-2</v>
      </c>
      <c r="Q103" s="267">
        <f t="shared" si="5"/>
        <v>3.4466685058740627E-2</v>
      </c>
      <c r="R103" s="267">
        <f t="shared" si="5"/>
        <v>3.5076694935669346E-2</v>
      </c>
      <c r="S103" s="267">
        <f t="shared" si="5"/>
        <v>3.4794927796557469E-2</v>
      </c>
      <c r="T103" s="267">
        <f t="shared" si="5"/>
        <v>3.4872776384462435E-2</v>
      </c>
      <c r="U103" s="267">
        <f t="shared" si="5"/>
        <v>3.5063915863047766E-2</v>
      </c>
      <c r="V103" s="267">
        <f t="shared" si="5"/>
        <v>3.4689656310504538E-2</v>
      </c>
      <c r="W103" s="267">
        <f t="shared" si="5"/>
        <v>3.4568976928485068E-2</v>
      </c>
      <c r="X103" s="267">
        <f t="shared" si="5"/>
        <v>3.3786078046698864E-2</v>
      </c>
      <c r="Y103" s="267">
        <f t="shared" si="5"/>
        <v>3.4298907437328059E-2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7.5884752527203669E-4</v>
      </c>
      <c r="C104" s="267">
        <f t="shared" si="6"/>
        <v>7.9173672169642389E-4</v>
      </c>
      <c r="D104" s="267">
        <f t="shared" si="6"/>
        <v>7.9224333789325492E-4</v>
      </c>
      <c r="E104" s="267">
        <f t="shared" si="6"/>
        <v>7.7399460756198679E-4</v>
      </c>
      <c r="F104" s="267">
        <f t="shared" si="6"/>
        <v>8.0352029180389046E-4</v>
      </c>
      <c r="G104" s="267">
        <f t="shared" si="6"/>
        <v>8.0679407710110241E-4</v>
      </c>
      <c r="H104" s="267">
        <f t="shared" si="6"/>
        <v>7.9398014428180906E-4</v>
      </c>
      <c r="I104" s="267">
        <f t="shared" si="6"/>
        <v>8.1969546430656081E-4</v>
      </c>
      <c r="J104" s="267">
        <f t="shared" si="6"/>
        <v>8.353832888118557E-4</v>
      </c>
      <c r="K104" s="267">
        <f t="shared" si="6"/>
        <v>8.1829565843633835E-4</v>
      </c>
      <c r="L104" s="267">
        <f t="shared" si="6"/>
        <v>8.5995736482362797E-4</v>
      </c>
      <c r="M104" s="267">
        <f t="shared" si="6"/>
        <v>8.3866426191080785E-4</v>
      </c>
      <c r="N104" s="267">
        <f t="shared" si="6"/>
        <v>8.4331388306633408E-4</v>
      </c>
      <c r="O104" s="267">
        <f t="shared" si="6"/>
        <v>8.5873143096858954E-4</v>
      </c>
      <c r="P104" s="267">
        <f t="shared" si="6"/>
        <v>8.7313672269490213E-4</v>
      </c>
      <c r="Q104" s="267">
        <f t="shared" si="6"/>
        <v>8.6166712646851555E-4</v>
      </c>
      <c r="R104" s="267">
        <f t="shared" si="6"/>
        <v>8.7691737339173361E-4</v>
      </c>
      <c r="S104" s="267">
        <f t="shared" si="6"/>
        <v>8.6987319491393694E-4</v>
      </c>
      <c r="T104" s="267">
        <f t="shared" si="6"/>
        <v>8.7181940961156051E-4</v>
      </c>
      <c r="U104" s="267">
        <f t="shared" si="6"/>
        <v>8.7659789657619405E-4</v>
      </c>
      <c r="V104" s="267">
        <f t="shared" si="6"/>
        <v>8.6724140776261354E-4</v>
      </c>
      <c r="W104" s="267">
        <f t="shared" si="6"/>
        <v>8.6422442321212672E-4</v>
      </c>
      <c r="X104" s="267">
        <f t="shared" si="6"/>
        <v>8.4465195116747169E-4</v>
      </c>
      <c r="Y104" s="267">
        <f t="shared" si="6"/>
        <v>8.5747268593320115E-4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1.6213519375881489E-3</v>
      </c>
      <c r="C105" s="268">
        <f t="shared" si="7"/>
        <v>1.6659435627691252E-3</v>
      </c>
      <c r="D105" s="268">
        <f t="shared" si="7"/>
        <v>1.6641271072879253E-3</v>
      </c>
      <c r="E105" s="268">
        <f t="shared" si="7"/>
        <v>1.6398558167245226E-3</v>
      </c>
      <c r="F105" s="268">
        <f t="shared" si="7"/>
        <v>1.6958469858669202E-3</v>
      </c>
      <c r="G105" s="268">
        <f t="shared" si="7"/>
        <v>1.7032718619353728E-3</v>
      </c>
      <c r="H105" s="268">
        <f t="shared" si="7"/>
        <v>1.680839412340665E-3</v>
      </c>
      <c r="I105" s="268">
        <f t="shared" si="7"/>
        <v>1.7179208231037756E-3</v>
      </c>
      <c r="J105" s="268">
        <f t="shared" si="7"/>
        <v>1.7468227115694068E-3</v>
      </c>
      <c r="K105" s="268">
        <f t="shared" si="7"/>
        <v>1.7143894274581233E-3</v>
      </c>
      <c r="L105" s="268">
        <f t="shared" si="7"/>
        <v>1.7863012446100244E-3</v>
      </c>
      <c r="M105" s="268">
        <f t="shared" si="7"/>
        <v>1.7581315338951189E-3</v>
      </c>
      <c r="N105" s="268">
        <f t="shared" si="7"/>
        <v>1.773037273135755E-3</v>
      </c>
      <c r="O105" s="268">
        <f t="shared" si="7"/>
        <v>1.8167798208823728E-3</v>
      </c>
      <c r="P105" s="268">
        <f t="shared" si="7"/>
        <v>2.0922213004855189E-3</v>
      </c>
      <c r="Q105" s="268">
        <f t="shared" si="7"/>
        <v>2.158037165984495E-3</v>
      </c>
      <c r="R105" s="268">
        <f t="shared" si="7"/>
        <v>2.2405842449592485E-3</v>
      </c>
      <c r="S105" s="268">
        <f t="shared" si="7"/>
        <v>2.3225484443119451E-3</v>
      </c>
      <c r="T105" s="268">
        <f t="shared" si="7"/>
        <v>2.4440756185719003E-3</v>
      </c>
      <c r="U105" s="268">
        <f t="shared" si="7"/>
        <v>2.4809793916609471E-3</v>
      </c>
      <c r="V105" s="268">
        <f t="shared" si="7"/>
        <v>2.5704201489155872E-3</v>
      </c>
      <c r="W105" s="268">
        <f t="shared" si="7"/>
        <v>2.6067983955227309E-3</v>
      </c>
      <c r="X105" s="268">
        <f t="shared" si="7"/>
        <v>2.8884601650239795E-3</v>
      </c>
      <c r="Y105" s="268">
        <f t="shared" si="7"/>
        <v>3.0394866413911772E-3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0.20162917248738466</v>
      </c>
      <c r="C106" s="269">
        <f t="shared" si="8"/>
        <v>0.20322520161899185</v>
      </c>
      <c r="D106" s="269">
        <f t="shared" si="8"/>
        <v>0.20019232797346867</v>
      </c>
      <c r="E106" s="269">
        <f t="shared" si="8"/>
        <v>0.19966183601537621</v>
      </c>
      <c r="F106" s="269">
        <f t="shared" si="8"/>
        <v>0.20306556111151819</v>
      </c>
      <c r="G106" s="269">
        <f t="shared" si="8"/>
        <v>0.20200101589918185</v>
      </c>
      <c r="H106" s="269">
        <f t="shared" si="8"/>
        <v>0.20039847628339344</v>
      </c>
      <c r="I106" s="269">
        <f t="shared" si="8"/>
        <v>0.20099724377881517</v>
      </c>
      <c r="J106" s="269">
        <f t="shared" si="8"/>
        <v>0.20011665243647647</v>
      </c>
      <c r="K106" s="269">
        <f t="shared" si="8"/>
        <v>0.19808105114437807</v>
      </c>
      <c r="L106" s="269">
        <f t="shared" si="8"/>
        <v>0.1964379438213556</v>
      </c>
      <c r="M106" s="269">
        <f t="shared" si="8"/>
        <v>0.1977961413818059</v>
      </c>
      <c r="N106" s="269">
        <f t="shared" si="8"/>
        <v>0.19885178598857431</v>
      </c>
      <c r="O106" s="269">
        <f t="shared" si="8"/>
        <v>0.20098446424296657</v>
      </c>
      <c r="P106" s="269">
        <f t="shared" si="8"/>
        <v>0.2002850853900075</v>
      </c>
      <c r="Q106" s="269">
        <f t="shared" si="8"/>
        <v>0.19946414177811608</v>
      </c>
      <c r="R106" s="269">
        <f t="shared" si="8"/>
        <v>0.19924307460518945</v>
      </c>
      <c r="S106" s="269">
        <f t="shared" si="8"/>
        <v>0.19874812091245531</v>
      </c>
      <c r="T106" s="269">
        <f t="shared" si="8"/>
        <v>0.19988690811511359</v>
      </c>
      <c r="U106" s="269">
        <f t="shared" si="8"/>
        <v>0.19882630979155838</v>
      </c>
      <c r="V106" s="269">
        <f t="shared" si="8"/>
        <v>0.19952293649027988</v>
      </c>
      <c r="W106" s="269">
        <f t="shared" si="8"/>
        <v>0.20115403438629401</v>
      </c>
      <c r="X106" s="269">
        <f t="shared" si="8"/>
        <v>0.20216242114130567</v>
      </c>
      <c r="Y106" s="269">
        <f t="shared" si="8"/>
        <v>0.20037422061242052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0.40167340739550517</v>
      </c>
      <c r="C107" s="269">
        <f t="shared" si="9"/>
        <v>0.39393142048001201</v>
      </c>
      <c r="D107" s="269">
        <f t="shared" si="9"/>
        <v>0.39700521134468331</v>
      </c>
      <c r="E107" s="269">
        <f t="shared" si="9"/>
        <v>0.40417329528463131</v>
      </c>
      <c r="F107" s="269">
        <f t="shared" si="9"/>
        <v>0.39194993521774252</v>
      </c>
      <c r="G107" s="269">
        <f t="shared" si="9"/>
        <v>0.39278615615211959</v>
      </c>
      <c r="H107" s="269">
        <f t="shared" si="9"/>
        <v>0.39848147433587378</v>
      </c>
      <c r="I107" s="269">
        <f t="shared" si="9"/>
        <v>0.39062957607303672</v>
      </c>
      <c r="J107" s="269">
        <f t="shared" si="9"/>
        <v>0.3850491218142007</v>
      </c>
      <c r="K107" s="269">
        <f t="shared" si="9"/>
        <v>0.38262391408999902</v>
      </c>
      <c r="L107" s="269">
        <f t="shared" si="9"/>
        <v>0.37380419938794018</v>
      </c>
      <c r="M107" s="269">
        <f t="shared" si="9"/>
        <v>0.38270330559280208</v>
      </c>
      <c r="N107" s="269">
        <f t="shared" si="9"/>
        <v>0.37649759355161816</v>
      </c>
      <c r="O107" s="269">
        <f t="shared" si="9"/>
        <v>0.37385288406585437</v>
      </c>
      <c r="P107" s="269">
        <f t="shared" si="9"/>
        <v>0.36889517684436302</v>
      </c>
      <c r="Q107" s="269">
        <f t="shared" si="9"/>
        <v>0.3722224563387499</v>
      </c>
      <c r="R107" s="269">
        <f t="shared" si="9"/>
        <v>0.36848778698749257</v>
      </c>
      <c r="S107" s="269">
        <f t="shared" si="9"/>
        <v>0.3686647723291388</v>
      </c>
      <c r="T107" s="269">
        <f t="shared" si="9"/>
        <v>0.36933192266481307</v>
      </c>
      <c r="U107" s="269">
        <f t="shared" si="9"/>
        <v>0.36801615124203862</v>
      </c>
      <c r="V107" s="269">
        <f t="shared" si="9"/>
        <v>0.36721457760048781</v>
      </c>
      <c r="W107" s="269">
        <f t="shared" si="9"/>
        <v>0.36664718364499271</v>
      </c>
      <c r="X107" s="269">
        <f t="shared" si="9"/>
        <v>0.37291398014066229</v>
      </c>
      <c r="Y107" s="269">
        <f t="shared" si="9"/>
        <v>0.37062144288595439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0.21827463632098318</v>
      </c>
      <c r="C108" s="269">
        <f t="shared" si="10"/>
        <v>0.22366957332038015</v>
      </c>
      <c r="D108" s="269">
        <f t="shared" si="10"/>
        <v>0.22457355756604572</v>
      </c>
      <c r="E108" s="269">
        <f t="shared" si="10"/>
        <v>0.22019075534405461</v>
      </c>
      <c r="F108" s="269">
        <f t="shared" si="10"/>
        <v>0.22662422012203556</v>
      </c>
      <c r="G108" s="269">
        <f t="shared" si="10"/>
        <v>0.22681233628864375</v>
      </c>
      <c r="H108" s="269">
        <f t="shared" si="10"/>
        <v>0.2247004604738255</v>
      </c>
      <c r="I108" s="269">
        <f t="shared" si="10"/>
        <v>0.22933541562588936</v>
      </c>
      <c r="J108" s="269">
        <f t="shared" si="10"/>
        <v>0.23294809016749229</v>
      </c>
      <c r="K108" s="269">
        <f t="shared" si="10"/>
        <v>0.23178247414559128</v>
      </c>
      <c r="L108" s="269">
        <f t="shared" si="10"/>
        <v>0.23863223479952275</v>
      </c>
      <c r="M108" s="269">
        <f t="shared" si="10"/>
        <v>0.23320785473638783</v>
      </c>
      <c r="N108" s="269">
        <f t="shared" si="10"/>
        <v>0.23479802245794706</v>
      </c>
      <c r="O108" s="269">
        <f t="shared" si="10"/>
        <v>0.23855962418830595</v>
      </c>
      <c r="P108" s="269">
        <f t="shared" si="10"/>
        <v>0.24119994547846613</v>
      </c>
      <c r="Q108" s="269">
        <f t="shared" si="10"/>
        <v>0.23897621054971388</v>
      </c>
      <c r="R108" s="269">
        <f t="shared" si="10"/>
        <v>0.24126799733235818</v>
      </c>
      <c r="S108" s="269">
        <f t="shared" si="10"/>
        <v>0.24203889062639922</v>
      </c>
      <c r="T108" s="269">
        <f t="shared" si="10"/>
        <v>0.2419373284830719</v>
      </c>
      <c r="U108" s="269">
        <f t="shared" si="10"/>
        <v>0.24243075494321437</v>
      </c>
      <c r="V108" s="269">
        <f t="shared" si="10"/>
        <v>0.24240092083344911</v>
      </c>
      <c r="W108" s="269">
        <f t="shared" si="10"/>
        <v>0.24142439986992328</v>
      </c>
      <c r="X108" s="269">
        <f t="shared" si="10"/>
        <v>0.23658492488708799</v>
      </c>
      <c r="Y108" s="269">
        <f t="shared" si="10"/>
        <v>0.238668091728093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0.12721767728373012</v>
      </c>
      <c r="C109" s="270">
        <f t="shared" si="11"/>
        <v>0.12672408160071569</v>
      </c>
      <c r="D109" s="270">
        <f t="shared" si="11"/>
        <v>0.12744796110317874</v>
      </c>
      <c r="E109" s="270">
        <f t="shared" si="11"/>
        <v>0.12513657462045544</v>
      </c>
      <c r="F109" s="270">
        <f t="shared" si="11"/>
        <v>0.12796072690759858</v>
      </c>
      <c r="G109" s="270">
        <f t="shared" si="11"/>
        <v>0.12531398841501212</v>
      </c>
      <c r="H109" s="270">
        <f t="shared" si="11"/>
        <v>0.12398948599352887</v>
      </c>
      <c r="I109" s="270">
        <f t="shared" si="11"/>
        <v>0.12447559797269378</v>
      </c>
      <c r="J109" s="270">
        <f t="shared" si="11"/>
        <v>0.12851170597456935</v>
      </c>
      <c r="K109" s="270">
        <f t="shared" si="11"/>
        <v>0.12376857856637655</v>
      </c>
      <c r="L109" s="270">
        <f t="shared" si="11"/>
        <v>0.12601294033757932</v>
      </c>
      <c r="M109" s="270">
        <f t="shared" si="11"/>
        <v>0.11765194734153056</v>
      </c>
      <c r="N109" s="270">
        <f t="shared" si="11"/>
        <v>0.11652579840302298</v>
      </c>
      <c r="O109" s="270">
        <f t="shared" si="11"/>
        <v>0.11829837654240166</v>
      </c>
      <c r="P109" s="270">
        <f t="shared" si="11"/>
        <v>0.11743931901027031</v>
      </c>
      <c r="Q109" s="270">
        <f t="shared" si="11"/>
        <v>0.11923774270353406</v>
      </c>
      <c r="R109" s="270">
        <f t="shared" si="11"/>
        <v>0.11698613816363138</v>
      </c>
      <c r="S109" s="270">
        <f t="shared" si="11"/>
        <v>0.12136598879894037</v>
      </c>
      <c r="T109" s="270">
        <f t="shared" si="11"/>
        <v>0.1206687151875729</v>
      </c>
      <c r="U109" s="270">
        <f t="shared" si="11"/>
        <v>0.12085881126220266</v>
      </c>
      <c r="V109" s="270">
        <f t="shared" si="11"/>
        <v>0.12849712882523659</v>
      </c>
      <c r="W109" s="270">
        <f t="shared" si="11"/>
        <v>0.12377130049038287</v>
      </c>
      <c r="X109" s="270">
        <f t="shared" si="11"/>
        <v>0.11816687635409247</v>
      </c>
      <c r="Y109" s="270">
        <f t="shared" si="11"/>
        <v>0.12011618061719814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9.1056959037253096E-2</v>
      </c>
      <c r="C110" s="270">
        <f t="shared" si="12"/>
        <v>9.6945491719664517E-2</v>
      </c>
      <c r="D110" s="270">
        <f t="shared" si="12"/>
        <v>9.7125596462866989E-2</v>
      </c>
      <c r="E110" s="270">
        <f t="shared" si="12"/>
        <v>9.5054180723599155E-2</v>
      </c>
      <c r="F110" s="270">
        <f t="shared" si="12"/>
        <v>9.8663493214436945E-2</v>
      </c>
      <c r="G110" s="270">
        <f t="shared" si="12"/>
        <v>0.1014983478736317</v>
      </c>
      <c r="H110" s="270">
        <f t="shared" si="12"/>
        <v>0.1007109744802966</v>
      </c>
      <c r="I110" s="270">
        <f t="shared" si="12"/>
        <v>0.10485981765319558</v>
      </c>
      <c r="J110" s="270">
        <f t="shared" si="12"/>
        <v>0.10443638419292296</v>
      </c>
      <c r="K110" s="270">
        <f t="shared" si="12"/>
        <v>0.10801389557921472</v>
      </c>
      <c r="L110" s="270">
        <f t="shared" si="12"/>
        <v>0.11261929446194341</v>
      </c>
      <c r="M110" s="270">
        <f t="shared" si="12"/>
        <v>0.11555590739485726</v>
      </c>
      <c r="N110" s="270">
        <f t="shared" si="12"/>
        <v>0.1182722240549241</v>
      </c>
      <c r="O110" s="270">
        <f t="shared" si="12"/>
        <v>0.12026124764590429</v>
      </c>
      <c r="P110" s="270">
        <f t="shared" si="12"/>
        <v>0.12376062646819587</v>
      </c>
      <c r="Q110" s="270">
        <f t="shared" si="12"/>
        <v>0.11973846784617977</v>
      </c>
      <c r="R110" s="270">
        <f t="shared" si="12"/>
        <v>0.12428185916872679</v>
      </c>
      <c r="S110" s="270">
        <f t="shared" si="12"/>
        <v>0.12067290182745889</v>
      </c>
      <c r="T110" s="270">
        <f t="shared" si="12"/>
        <v>0.12126861329549903</v>
      </c>
      <c r="U110" s="270">
        <f t="shared" si="12"/>
        <v>0.12157194368101169</v>
      </c>
      <c r="V110" s="270">
        <f t="shared" si="12"/>
        <v>0.11390379200821245</v>
      </c>
      <c r="W110" s="270">
        <f t="shared" si="12"/>
        <v>0.11765309937954044</v>
      </c>
      <c r="X110" s="270">
        <f t="shared" si="12"/>
        <v>0.11841804853299549</v>
      </c>
      <c r="Y110" s="270">
        <f t="shared" si="12"/>
        <v>0.11855191111089486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0.14219798470613412</v>
      </c>
      <c r="C111" s="269">
        <f t="shared" si="13"/>
        <v>0.14140466650849007</v>
      </c>
      <c r="D111" s="269">
        <f t="shared" si="13"/>
        <v>0.14043847980058216</v>
      </c>
      <c r="E111" s="269">
        <f t="shared" si="13"/>
        <v>0.13904010343438691</v>
      </c>
      <c r="F111" s="269">
        <f t="shared" si="13"/>
        <v>0.14002391125657965</v>
      </c>
      <c r="G111" s="269">
        <f t="shared" si="13"/>
        <v>0.13990740988230924</v>
      </c>
      <c r="H111" s="269">
        <f t="shared" si="13"/>
        <v>0.13853325491531618</v>
      </c>
      <c r="I111" s="269">
        <f t="shared" si="13"/>
        <v>0.13994173052677572</v>
      </c>
      <c r="J111" s="269">
        <f t="shared" si="13"/>
        <v>0.14204583490044034</v>
      </c>
      <c r="K111" s="269">
        <f t="shared" si="13"/>
        <v>0.14848388916787617</v>
      </c>
      <c r="L111" s="269">
        <f t="shared" si="13"/>
        <v>0.15012526491061381</v>
      </c>
      <c r="M111" s="269">
        <f t="shared" si="13"/>
        <v>0.14629147641197612</v>
      </c>
      <c r="N111" s="269">
        <f t="shared" si="13"/>
        <v>0.14962444766090013</v>
      </c>
      <c r="O111" s="269">
        <f t="shared" si="13"/>
        <v>0.14562809442982338</v>
      </c>
      <c r="P111" s="269">
        <f t="shared" si="13"/>
        <v>0.14771253643179025</v>
      </c>
      <c r="Q111" s="269">
        <f t="shared" si="13"/>
        <v>0.14788713320047128</v>
      </c>
      <c r="R111" s="269">
        <f t="shared" si="13"/>
        <v>0.14877312460333761</v>
      </c>
      <c r="S111" s="269">
        <f t="shared" si="13"/>
        <v>0.14855944999961948</v>
      </c>
      <c r="T111" s="269">
        <f t="shared" si="13"/>
        <v>0.14664480004014235</v>
      </c>
      <c r="U111" s="269">
        <f t="shared" si="13"/>
        <v>0.14827294054765361</v>
      </c>
      <c r="V111" s="269">
        <f t="shared" si="13"/>
        <v>0.14874493673289241</v>
      </c>
      <c r="W111" s="269">
        <f t="shared" si="13"/>
        <v>0.14875895000479422</v>
      </c>
      <c r="X111" s="269">
        <f t="shared" si="13"/>
        <v>0.14693408469268368</v>
      </c>
      <c r="Y111" s="269">
        <f t="shared" si="13"/>
        <v>0.14819600365358718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4.8620135250502142E-2</v>
      </c>
      <c r="C112" s="270">
        <f t="shared" si="14"/>
        <v>4.8900710334972772E-2</v>
      </c>
      <c r="D112" s="270">
        <f t="shared" si="14"/>
        <v>4.8882768097102215E-2</v>
      </c>
      <c r="E112" s="270">
        <f t="shared" si="14"/>
        <v>4.8452056234896693E-2</v>
      </c>
      <c r="F112" s="270">
        <f t="shared" si="14"/>
        <v>4.975854297791743E-2</v>
      </c>
      <c r="G112" s="270">
        <f t="shared" si="14"/>
        <v>4.8272547466861639E-2</v>
      </c>
      <c r="H112" s="270">
        <f t="shared" si="14"/>
        <v>4.7767596166252327E-2</v>
      </c>
      <c r="I112" s="270">
        <f t="shared" si="14"/>
        <v>4.8605998718842289E-2</v>
      </c>
      <c r="J112" s="270">
        <f t="shared" si="14"/>
        <v>5.0098676737376037E-2</v>
      </c>
      <c r="K112" s="270">
        <f t="shared" si="14"/>
        <v>4.7080836431615133E-2</v>
      </c>
      <c r="L112" s="270">
        <f t="shared" si="14"/>
        <v>4.8638141094164318E-2</v>
      </c>
      <c r="M112" s="270">
        <f t="shared" si="14"/>
        <v>4.5718957996958388E-2</v>
      </c>
      <c r="N112" s="270">
        <f t="shared" si="14"/>
        <v>4.5175414483261185E-2</v>
      </c>
      <c r="O112" s="270">
        <f t="shared" si="14"/>
        <v>4.5771580284598379E-2</v>
      </c>
      <c r="P112" s="270">
        <f t="shared" si="14"/>
        <v>4.5576775319859091E-2</v>
      </c>
      <c r="Q112" s="270">
        <f t="shared" si="14"/>
        <v>4.6406312361036872E-2</v>
      </c>
      <c r="R112" s="270">
        <f t="shared" si="14"/>
        <v>4.5427933001102899E-2</v>
      </c>
      <c r="S112" s="270">
        <f t="shared" si="14"/>
        <v>4.7109855938547884E-2</v>
      </c>
      <c r="T112" s="270">
        <f t="shared" si="14"/>
        <v>4.6442480759920773E-2</v>
      </c>
      <c r="U112" s="270">
        <f t="shared" si="14"/>
        <v>4.6003776261661834E-2</v>
      </c>
      <c r="V112" s="270">
        <f t="shared" si="14"/>
        <v>4.8643481971026005E-2</v>
      </c>
      <c r="W112" s="270">
        <f t="shared" si="14"/>
        <v>4.7170444106979591E-2</v>
      </c>
      <c r="X112" s="270">
        <f t="shared" si="14"/>
        <v>4.5071698493478085E-2</v>
      </c>
      <c r="Y112" s="270">
        <f t="shared" si="14"/>
        <v>4.6071262663704239E-2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5.7124085548562527E-2</v>
      </c>
      <c r="C113" s="270">
        <f t="shared" si="15"/>
        <v>5.3855255711947408E-2</v>
      </c>
      <c r="D113" s="270">
        <f t="shared" si="15"/>
        <v>5.2976033278588817E-2</v>
      </c>
      <c r="E113" s="270">
        <f t="shared" si="15"/>
        <v>5.2961929757581371E-2</v>
      </c>
      <c r="F113" s="270">
        <f t="shared" si="15"/>
        <v>5.1044450605782624E-2</v>
      </c>
      <c r="G113" s="270">
        <f t="shared" si="15"/>
        <v>5.0938142828647531E-2</v>
      </c>
      <c r="H113" s="270">
        <f t="shared" si="15"/>
        <v>5.0752935268931168E-2</v>
      </c>
      <c r="I113" s="270">
        <f t="shared" si="15"/>
        <v>4.9884743553458073E-2</v>
      </c>
      <c r="J113" s="270">
        <f t="shared" si="15"/>
        <v>5.0274830705181607E-2</v>
      </c>
      <c r="K113" s="270">
        <f t="shared" si="15"/>
        <v>5.8890081392423861E-2</v>
      </c>
      <c r="L113" s="270">
        <f t="shared" si="15"/>
        <v>5.6955234714575226E-2</v>
      </c>
      <c r="M113" s="270">
        <f t="shared" si="15"/>
        <v>5.5280516545532128E-2</v>
      </c>
      <c r="N113" s="270">
        <f t="shared" si="15"/>
        <v>5.8315551453390832E-2</v>
      </c>
      <c r="O113" s="270">
        <f t="shared" si="15"/>
        <v>5.2968182889608327E-2</v>
      </c>
      <c r="P113" s="270">
        <f t="shared" si="15"/>
        <v>5.3866733513101082E-2</v>
      </c>
      <c r="Q113" s="270">
        <f t="shared" si="15"/>
        <v>5.5093469742318775E-2</v>
      </c>
      <c r="R113" s="270">
        <f t="shared" si="15"/>
        <v>5.4948385290336244E-2</v>
      </c>
      <c r="S113" s="270">
        <f t="shared" si="15"/>
        <v>5.4746884711456688E-2</v>
      </c>
      <c r="T113" s="270">
        <f t="shared" si="15"/>
        <v>5.3230839078093908E-2</v>
      </c>
      <c r="U113" s="270">
        <f t="shared" si="15"/>
        <v>5.5003562443660399E-2</v>
      </c>
      <c r="V113" s="270">
        <f t="shared" si="15"/>
        <v>5.5785148241329831E-2</v>
      </c>
      <c r="W113" s="270">
        <f t="shared" si="15"/>
        <v>5.6039911039948855E-2</v>
      </c>
      <c r="X113" s="270">
        <f t="shared" si="15"/>
        <v>5.6088533247088665E-2</v>
      </c>
      <c r="Y113" s="270">
        <f t="shared" si="15"/>
        <v>5.6066741896817977E-2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3.6453763907069447E-2</v>
      </c>
      <c r="C114" s="271">
        <f t="shared" si="16"/>
        <v>3.8648700461569867E-2</v>
      </c>
      <c r="D114" s="271">
        <f t="shared" si="16"/>
        <v>3.8579678424891128E-2</v>
      </c>
      <c r="E114" s="271">
        <f t="shared" si="16"/>
        <v>3.762611744190885E-2</v>
      </c>
      <c r="F114" s="271">
        <f t="shared" si="16"/>
        <v>3.9220917672879593E-2</v>
      </c>
      <c r="G114" s="271">
        <f t="shared" si="16"/>
        <v>4.0696719586800059E-2</v>
      </c>
      <c r="H114" s="271">
        <f t="shared" si="16"/>
        <v>4.0012723480132684E-2</v>
      </c>
      <c r="I114" s="271">
        <f t="shared" si="16"/>
        <v>4.1450988254475379E-2</v>
      </c>
      <c r="J114" s="271">
        <f t="shared" si="16"/>
        <v>4.1672327457882664E-2</v>
      </c>
      <c r="K114" s="271">
        <f t="shared" si="16"/>
        <v>4.2512971343837171E-2</v>
      </c>
      <c r="L114" s="271">
        <f t="shared" si="16"/>
        <v>4.4531889101874278E-2</v>
      </c>
      <c r="M114" s="271">
        <f t="shared" si="16"/>
        <v>4.5292001869485593E-2</v>
      </c>
      <c r="N114" s="271">
        <f t="shared" si="16"/>
        <v>4.6133481724248103E-2</v>
      </c>
      <c r="O114" s="271">
        <f t="shared" si="16"/>
        <v>4.6888331255616679E-2</v>
      </c>
      <c r="P114" s="271">
        <f t="shared" si="16"/>
        <v>4.8269027598830061E-2</v>
      </c>
      <c r="Q114" s="271">
        <f t="shared" si="16"/>
        <v>4.6387351097115649E-2</v>
      </c>
      <c r="R114" s="271">
        <f t="shared" si="16"/>
        <v>4.8396806311898459E-2</v>
      </c>
      <c r="S114" s="271">
        <f t="shared" si="16"/>
        <v>4.6702709349614888E-2</v>
      </c>
      <c r="T114" s="271">
        <f t="shared" si="16"/>
        <v>4.6971480202127658E-2</v>
      </c>
      <c r="U114" s="271">
        <f t="shared" si="16"/>
        <v>4.7265601842331376E-2</v>
      </c>
      <c r="V114" s="271">
        <f t="shared" si="16"/>
        <v>4.4316306520536579E-2</v>
      </c>
      <c r="W114" s="271">
        <f t="shared" si="16"/>
        <v>4.5548594857865769E-2</v>
      </c>
      <c r="X114" s="271">
        <f t="shared" si="16"/>
        <v>4.5773852952116931E-2</v>
      </c>
      <c r="Y114" s="271">
        <f t="shared" si="16"/>
        <v>4.6057999093064961E-2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0.99999999999999978</v>
      </c>
      <c r="C117" s="232">
        <f t="shared" si="17"/>
        <v>1</v>
      </c>
      <c r="D117" s="232">
        <f t="shared" si="17"/>
        <v>0.99999999999999978</v>
      </c>
      <c r="E117" s="232">
        <f t="shared" si="17"/>
        <v>1.0000000000000002</v>
      </c>
      <c r="F117" s="232">
        <f t="shared" si="17"/>
        <v>0.99999999999999989</v>
      </c>
      <c r="G117" s="232">
        <f t="shared" si="17"/>
        <v>1</v>
      </c>
      <c r="H117" s="232">
        <f t="shared" si="17"/>
        <v>1</v>
      </c>
      <c r="I117" s="232">
        <f t="shared" si="17"/>
        <v>1.0000000000000002</v>
      </c>
      <c r="J117" s="232">
        <f t="shared" si="17"/>
        <v>1.0000000000000002</v>
      </c>
      <c r="K117" s="232">
        <f t="shared" si="17"/>
        <v>1</v>
      </c>
      <c r="L117" s="232">
        <f t="shared" si="17"/>
        <v>0.99999999999999978</v>
      </c>
      <c r="M117" s="232">
        <f t="shared" si="17"/>
        <v>1</v>
      </c>
      <c r="N117" s="232">
        <f t="shared" si="17"/>
        <v>1</v>
      </c>
      <c r="O117" s="232">
        <f t="shared" si="17"/>
        <v>1</v>
      </c>
      <c r="P117" s="232">
        <f t="shared" si="17"/>
        <v>1</v>
      </c>
      <c r="Q117" s="232">
        <f t="shared" si="17"/>
        <v>0.99999999999999989</v>
      </c>
      <c r="R117" s="232">
        <f t="shared" si="17"/>
        <v>1</v>
      </c>
      <c r="S117" s="232">
        <f t="shared" si="17"/>
        <v>1</v>
      </c>
      <c r="T117" s="232">
        <f t="shared" si="17"/>
        <v>1</v>
      </c>
      <c r="U117" s="232">
        <f t="shared" si="17"/>
        <v>0.99999999999999989</v>
      </c>
      <c r="V117" s="232">
        <f t="shared" si="17"/>
        <v>1</v>
      </c>
      <c r="W117" s="232">
        <f t="shared" si="17"/>
        <v>1</v>
      </c>
      <c r="X117" s="232">
        <f t="shared" si="17"/>
        <v>1</v>
      </c>
      <c r="Y117" s="232">
        <f t="shared" si="17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2.5202205011985576E-3</v>
      </c>
      <c r="C118" s="266">
        <f t="shared" si="18"/>
        <v>2.5352487461855087E-3</v>
      </c>
      <c r="D118" s="266">
        <f t="shared" si="18"/>
        <v>2.5437016411988919E-3</v>
      </c>
      <c r="E118" s="266">
        <f t="shared" si="18"/>
        <v>2.5257782695772045E-3</v>
      </c>
      <c r="F118" s="266">
        <f t="shared" si="18"/>
        <v>2.5449156930485738E-3</v>
      </c>
      <c r="G118" s="266">
        <f t="shared" si="18"/>
        <v>2.5643533612455952E-3</v>
      </c>
      <c r="H118" s="266">
        <f t="shared" si="18"/>
        <v>2.5652424537177532E-3</v>
      </c>
      <c r="I118" s="266">
        <f t="shared" si="18"/>
        <v>2.575048627700435E-3</v>
      </c>
      <c r="J118" s="266">
        <f t="shared" si="18"/>
        <v>2.6010840812640285E-3</v>
      </c>
      <c r="K118" s="266">
        <f t="shared" si="18"/>
        <v>2.5381966240899138E-3</v>
      </c>
      <c r="L118" s="266">
        <f t="shared" si="18"/>
        <v>2.6048458886968511E-3</v>
      </c>
      <c r="M118" s="266">
        <f t="shared" si="18"/>
        <v>2.6340407847682563E-3</v>
      </c>
      <c r="N118" s="266">
        <f t="shared" si="18"/>
        <v>2.6231379934578115E-3</v>
      </c>
      <c r="O118" s="266">
        <f t="shared" si="18"/>
        <v>2.6511792848291616E-3</v>
      </c>
      <c r="P118" s="266">
        <f t="shared" si="18"/>
        <v>2.6502690814693111E-3</v>
      </c>
      <c r="Q118" s="266">
        <f t="shared" si="18"/>
        <v>2.6245766283814662E-3</v>
      </c>
      <c r="R118" s="266">
        <f t="shared" si="18"/>
        <v>2.6476290917961539E-3</v>
      </c>
      <c r="S118" s="266">
        <f t="shared" si="18"/>
        <v>2.6363284497436762E-3</v>
      </c>
      <c r="T118" s="266">
        <f t="shared" si="18"/>
        <v>2.6505789145882474E-3</v>
      </c>
      <c r="U118" s="266">
        <f t="shared" si="18"/>
        <v>2.6428024911945816E-3</v>
      </c>
      <c r="V118" s="266">
        <f t="shared" si="18"/>
        <v>2.6184472755870817E-3</v>
      </c>
      <c r="W118" s="266">
        <f t="shared" si="18"/>
        <v>2.6082974718264372E-3</v>
      </c>
      <c r="X118" s="266">
        <f t="shared" si="18"/>
        <v>2.6098974435726746E-3</v>
      </c>
      <c r="Y118" s="266">
        <f t="shared" si="18"/>
        <v>2.6106815496407965E-3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1.8621758999750218E-3</v>
      </c>
      <c r="C119" s="267">
        <f t="shared" si="19"/>
        <v>1.8732801805807508E-3</v>
      </c>
      <c r="D119" s="267">
        <f t="shared" si="19"/>
        <v>1.8795259743005686E-3</v>
      </c>
      <c r="E119" s="267">
        <f t="shared" si="19"/>
        <v>1.866282501888401E-3</v>
      </c>
      <c r="F119" s="267">
        <f t="shared" si="19"/>
        <v>1.8804230299727697E-3</v>
      </c>
      <c r="G119" s="267">
        <f t="shared" si="19"/>
        <v>1.8947854070945295E-3</v>
      </c>
      <c r="H119" s="267">
        <f t="shared" si="19"/>
        <v>1.8954423522204479E-3</v>
      </c>
      <c r="I119" s="267">
        <f t="shared" si="19"/>
        <v>1.9026880757009236E-3</v>
      </c>
      <c r="J119" s="267">
        <f t="shared" si="19"/>
        <v>1.921925517086701E-3</v>
      </c>
      <c r="K119" s="267">
        <f t="shared" si="19"/>
        <v>1.8754583499857864E-3</v>
      </c>
      <c r="L119" s="267">
        <f t="shared" si="19"/>
        <v>1.9247050941667298E-3</v>
      </c>
      <c r="M119" s="267">
        <f t="shared" si="19"/>
        <v>1.9462770287814151E-3</v>
      </c>
      <c r="N119" s="267">
        <f t="shared" si="19"/>
        <v>1.9382210212967089E-3</v>
      </c>
      <c r="O119" s="267">
        <f t="shared" si="19"/>
        <v>1.9589405642776001E-3</v>
      </c>
      <c r="P119" s="267">
        <f t="shared" si="19"/>
        <v>1.9582680204426519E-3</v>
      </c>
      <c r="Q119" s="267">
        <f t="shared" si="19"/>
        <v>1.9392840200630538E-3</v>
      </c>
      <c r="R119" s="267">
        <f t="shared" si="19"/>
        <v>1.956317347815715E-3</v>
      </c>
      <c r="S119" s="267">
        <f t="shared" si="19"/>
        <v>1.9479673707901487E-3</v>
      </c>
      <c r="T119" s="267">
        <f t="shared" si="19"/>
        <v>1.9584969542866646E-3</v>
      </c>
      <c r="U119" s="267">
        <f t="shared" si="19"/>
        <v>1.95275100141278E-3</v>
      </c>
      <c r="V119" s="267">
        <f t="shared" si="19"/>
        <v>1.9347550778333097E-3</v>
      </c>
      <c r="W119" s="267">
        <f t="shared" si="19"/>
        <v>1.9272554483589996E-3</v>
      </c>
      <c r="X119" s="267">
        <f t="shared" si="19"/>
        <v>1.9284376579414818E-3</v>
      </c>
      <c r="Y119" s="267">
        <f t="shared" si="19"/>
        <v>1.929017029239505E-3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4.6554397499375524E-2</v>
      </c>
      <c r="C120" s="267">
        <f t="shared" si="20"/>
        <v>4.6832004514518757E-2</v>
      </c>
      <c r="D120" s="267">
        <f t="shared" si="20"/>
        <v>4.698814935751422E-2</v>
      </c>
      <c r="E120" s="267">
        <f t="shared" si="20"/>
        <v>4.6657062547210026E-2</v>
      </c>
      <c r="F120" s="267">
        <f t="shared" si="20"/>
        <v>4.7010575749319237E-2</v>
      </c>
      <c r="G120" s="267">
        <f t="shared" si="20"/>
        <v>4.7369635177363256E-2</v>
      </c>
      <c r="H120" s="267">
        <f t="shared" si="20"/>
        <v>4.7386058805511201E-2</v>
      </c>
      <c r="I120" s="267">
        <f t="shared" si="20"/>
        <v>4.75672018925231E-2</v>
      </c>
      <c r="J120" s="267">
        <f t="shared" si="20"/>
        <v>4.8048137927167542E-2</v>
      </c>
      <c r="K120" s="267">
        <f t="shared" si="20"/>
        <v>4.6886458749644658E-2</v>
      </c>
      <c r="L120" s="267">
        <f t="shared" si="20"/>
        <v>4.8117627354168253E-2</v>
      </c>
      <c r="M120" s="267">
        <f t="shared" si="20"/>
        <v>4.8656925719535393E-2</v>
      </c>
      <c r="N120" s="267">
        <f t="shared" si="20"/>
        <v>4.8455525532417741E-2</v>
      </c>
      <c r="O120" s="267">
        <f t="shared" si="20"/>
        <v>4.8973514106939973E-2</v>
      </c>
      <c r="P120" s="267">
        <f t="shared" si="20"/>
        <v>4.8956700511066306E-2</v>
      </c>
      <c r="Q120" s="267">
        <f t="shared" si="20"/>
        <v>4.848210050157635E-2</v>
      </c>
      <c r="R120" s="267">
        <f t="shared" si="20"/>
        <v>4.8907933695392883E-2</v>
      </c>
      <c r="S120" s="267">
        <f t="shared" si="20"/>
        <v>4.8699184269753712E-2</v>
      </c>
      <c r="T120" s="267">
        <f t="shared" si="20"/>
        <v>4.896242385716662E-2</v>
      </c>
      <c r="U120" s="267">
        <f t="shared" si="20"/>
        <v>4.8818775035319478E-2</v>
      </c>
      <c r="V120" s="267">
        <f t="shared" si="20"/>
        <v>4.8368876945832751E-2</v>
      </c>
      <c r="W120" s="267">
        <f t="shared" si="20"/>
        <v>4.818138620897499E-2</v>
      </c>
      <c r="X120" s="267">
        <f t="shared" si="20"/>
        <v>4.8210941448537034E-2</v>
      </c>
      <c r="Y120" s="267">
        <f t="shared" si="20"/>
        <v>4.8225425730987613E-2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1.1638599374843889E-3</v>
      </c>
      <c r="C121" s="267">
        <f t="shared" si="21"/>
        <v>1.1708001128629699E-3</v>
      </c>
      <c r="D121" s="267">
        <f t="shared" si="21"/>
        <v>1.1747037339378556E-3</v>
      </c>
      <c r="E121" s="267">
        <f t="shared" si="21"/>
        <v>1.1664265636802506E-3</v>
      </c>
      <c r="F121" s="267">
        <f t="shared" si="21"/>
        <v>1.1752643937329812E-3</v>
      </c>
      <c r="G121" s="267">
        <f t="shared" si="21"/>
        <v>1.1842408794340811E-3</v>
      </c>
      <c r="H121" s="267">
        <f t="shared" si="21"/>
        <v>1.1846514701377799E-3</v>
      </c>
      <c r="I121" s="267">
        <f t="shared" si="21"/>
        <v>1.1891800473130777E-3</v>
      </c>
      <c r="J121" s="267">
        <f t="shared" si="21"/>
        <v>1.2012034481791885E-3</v>
      </c>
      <c r="K121" s="267">
        <f t="shared" si="21"/>
        <v>1.1721614687411166E-3</v>
      </c>
      <c r="L121" s="267">
        <f t="shared" si="21"/>
        <v>1.2029406838542066E-3</v>
      </c>
      <c r="M121" s="267">
        <f t="shared" si="21"/>
        <v>1.2164231429883854E-3</v>
      </c>
      <c r="N121" s="267">
        <f t="shared" si="21"/>
        <v>1.2113881383104437E-3</v>
      </c>
      <c r="O121" s="267">
        <f t="shared" si="21"/>
        <v>1.2243378526735002E-3</v>
      </c>
      <c r="P121" s="267">
        <f t="shared" si="21"/>
        <v>1.2239175127766577E-3</v>
      </c>
      <c r="Q121" s="267">
        <f t="shared" si="21"/>
        <v>1.2120525125394093E-3</v>
      </c>
      <c r="R121" s="267">
        <f t="shared" si="21"/>
        <v>1.222698342384822E-3</v>
      </c>
      <c r="S121" s="267">
        <f t="shared" si="21"/>
        <v>1.2174796067438429E-3</v>
      </c>
      <c r="T121" s="267">
        <f t="shared" si="21"/>
        <v>1.2240605964291659E-3</v>
      </c>
      <c r="U121" s="267">
        <f t="shared" si="21"/>
        <v>1.2204693758829873E-3</v>
      </c>
      <c r="V121" s="267">
        <f t="shared" si="21"/>
        <v>1.2092219236458186E-3</v>
      </c>
      <c r="W121" s="267">
        <f t="shared" si="21"/>
        <v>1.2045346552243751E-3</v>
      </c>
      <c r="X121" s="267">
        <f t="shared" si="21"/>
        <v>1.2052735362134265E-3</v>
      </c>
      <c r="Y121" s="267">
        <f t="shared" si="21"/>
        <v>1.2056356432746905E-3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2.0287655476969538E-3</v>
      </c>
      <c r="C122" s="268">
        <f t="shared" si="22"/>
        <v>2.0431091138846712E-3</v>
      </c>
      <c r="D122" s="268">
        <f t="shared" si="22"/>
        <v>2.0104384947104135E-3</v>
      </c>
      <c r="E122" s="268">
        <f t="shared" si="22"/>
        <v>2.0060734600578323E-3</v>
      </c>
      <c r="F122" s="268">
        <f t="shared" si="22"/>
        <v>2.0090073870090799E-3</v>
      </c>
      <c r="G122" s="268">
        <f t="shared" si="22"/>
        <v>2.0218047230833695E-3</v>
      </c>
      <c r="H122" s="268">
        <f t="shared" si="22"/>
        <v>2.0204447238137391E-3</v>
      </c>
      <c r="I122" s="268">
        <f t="shared" si="22"/>
        <v>2.0371021549422711E-3</v>
      </c>
      <c r="J122" s="268">
        <f t="shared" si="22"/>
        <v>2.0490671141550863E-3</v>
      </c>
      <c r="K122" s="268">
        <f t="shared" si="22"/>
        <v>2.0113374057266508E-3</v>
      </c>
      <c r="L122" s="268">
        <f t="shared" si="22"/>
        <v>2.0268252935837648E-3</v>
      </c>
      <c r="M122" s="268">
        <f t="shared" si="22"/>
        <v>2.0278693101204353E-3</v>
      </c>
      <c r="N122" s="268">
        <f t="shared" si="22"/>
        <v>2.0626765791937718E-3</v>
      </c>
      <c r="O122" s="268">
        <f t="shared" si="22"/>
        <v>2.1197341390639507E-3</v>
      </c>
      <c r="P122" s="268">
        <f t="shared" si="22"/>
        <v>2.7479637426586615E-3</v>
      </c>
      <c r="Q122" s="268">
        <f t="shared" si="22"/>
        <v>2.8634508558435258E-3</v>
      </c>
      <c r="R122" s="268">
        <f t="shared" si="22"/>
        <v>2.899856345435819E-3</v>
      </c>
      <c r="S122" s="268">
        <f t="shared" si="22"/>
        <v>3.0102995576700366E-3</v>
      </c>
      <c r="T122" s="268">
        <f t="shared" si="22"/>
        <v>3.0900843140861762E-3</v>
      </c>
      <c r="U122" s="268">
        <f t="shared" si="22"/>
        <v>3.2649127155704046E-3</v>
      </c>
      <c r="V122" s="268">
        <f t="shared" si="22"/>
        <v>3.5424932292648132E-3</v>
      </c>
      <c r="W122" s="268">
        <f t="shared" si="22"/>
        <v>3.6972518527610704E-3</v>
      </c>
      <c r="X122" s="268">
        <f t="shared" si="22"/>
        <v>3.9141146170510758E-3</v>
      </c>
      <c r="Y122" s="268">
        <f t="shared" si="22"/>
        <v>4.3807655838709672E-3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0.13527235818332287</v>
      </c>
      <c r="C123" s="269">
        <f t="shared" si="23"/>
        <v>0.1309782537847502</v>
      </c>
      <c r="D123" s="269">
        <f t="shared" si="23"/>
        <v>0.13056108118521531</v>
      </c>
      <c r="E123" s="269">
        <f t="shared" si="23"/>
        <v>0.13112770204832233</v>
      </c>
      <c r="F123" s="269">
        <f t="shared" si="23"/>
        <v>0.13020964120909936</v>
      </c>
      <c r="G123" s="269">
        <f t="shared" si="23"/>
        <v>0.12976595549167219</v>
      </c>
      <c r="H123" s="269">
        <f t="shared" si="23"/>
        <v>0.13123513791968941</v>
      </c>
      <c r="I123" s="269">
        <f t="shared" si="23"/>
        <v>0.13026917554163422</v>
      </c>
      <c r="J123" s="269">
        <f t="shared" si="23"/>
        <v>0.1281753169446489</v>
      </c>
      <c r="K123" s="269">
        <f t="shared" si="23"/>
        <v>0.12753690891193414</v>
      </c>
      <c r="L123" s="269">
        <f t="shared" si="23"/>
        <v>0.12400854452280974</v>
      </c>
      <c r="M123" s="269">
        <f t="shared" si="23"/>
        <v>0.12882172705877271</v>
      </c>
      <c r="N123" s="269">
        <f t="shared" si="23"/>
        <v>0.12827974232181874</v>
      </c>
      <c r="O123" s="269">
        <f t="shared" si="23"/>
        <v>0.12832900888819607</v>
      </c>
      <c r="P123" s="269">
        <f t="shared" si="23"/>
        <v>0.12878656168405581</v>
      </c>
      <c r="Q123" s="269">
        <f t="shared" si="23"/>
        <v>0.12866403930486137</v>
      </c>
      <c r="R123" s="269">
        <f t="shared" si="23"/>
        <v>0.1263839382296493</v>
      </c>
      <c r="S123" s="269">
        <f t="shared" si="23"/>
        <v>0.12645606213056879</v>
      </c>
      <c r="T123" s="269">
        <f t="shared" si="23"/>
        <v>0.12822236802942993</v>
      </c>
      <c r="U123" s="269">
        <f t="shared" si="23"/>
        <v>0.12760217539233631</v>
      </c>
      <c r="V123" s="269">
        <f t="shared" si="23"/>
        <v>0.12817138383464707</v>
      </c>
      <c r="W123" s="269">
        <f t="shared" si="23"/>
        <v>0.13045914657114516</v>
      </c>
      <c r="X123" s="269">
        <f t="shared" si="23"/>
        <v>0.13126193572984196</v>
      </c>
      <c r="Y123" s="269">
        <f t="shared" si="23"/>
        <v>0.12935355683328406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0.34576219707533157</v>
      </c>
      <c r="C124" s="269">
        <f t="shared" si="24"/>
        <v>0.34782400039865324</v>
      </c>
      <c r="D124" s="269">
        <f t="shared" si="24"/>
        <v>0.34898369715934718</v>
      </c>
      <c r="E124" s="269">
        <f t="shared" si="24"/>
        <v>0.34652469631082428</v>
      </c>
      <c r="F124" s="269">
        <f t="shared" si="24"/>
        <v>0.34915025926560328</v>
      </c>
      <c r="G124" s="269">
        <f t="shared" si="24"/>
        <v>0.35181701436049573</v>
      </c>
      <c r="H124" s="269">
        <f t="shared" si="24"/>
        <v>0.35193899359462627</v>
      </c>
      <c r="I124" s="269">
        <f t="shared" si="24"/>
        <v>0.35328435375638284</v>
      </c>
      <c r="J124" s="269">
        <f t="shared" si="24"/>
        <v>0.35685629344250153</v>
      </c>
      <c r="K124" s="269">
        <f t="shared" si="24"/>
        <v>0.34822843514571306</v>
      </c>
      <c r="L124" s="269">
        <f t="shared" si="24"/>
        <v>0.35737239542735899</v>
      </c>
      <c r="M124" s="269">
        <f t="shared" si="24"/>
        <v>0.36137779551208743</v>
      </c>
      <c r="N124" s="269">
        <f t="shared" si="24"/>
        <v>0.35988198469872401</v>
      </c>
      <c r="O124" s="269">
        <f t="shared" si="24"/>
        <v>0.36372911573697092</v>
      </c>
      <c r="P124" s="269">
        <f t="shared" si="24"/>
        <v>0.36360424019003468</v>
      </c>
      <c r="Q124" s="269">
        <f t="shared" si="24"/>
        <v>0.36007935852841683</v>
      </c>
      <c r="R124" s="269">
        <f t="shared" si="24"/>
        <v>0.36324204623549278</v>
      </c>
      <c r="S124" s="269">
        <f t="shared" si="24"/>
        <v>0.3616916522034751</v>
      </c>
      <c r="T124" s="269">
        <f t="shared" si="24"/>
        <v>0.36364674781183975</v>
      </c>
      <c r="U124" s="269">
        <f t="shared" si="24"/>
        <v>0.36257985972141149</v>
      </c>
      <c r="V124" s="269">
        <f t="shared" si="24"/>
        <v>0.35923844064530763</v>
      </c>
      <c r="W124" s="269">
        <f t="shared" si="24"/>
        <v>0.35784593612179677</v>
      </c>
      <c r="X124" s="269">
        <f t="shared" si="24"/>
        <v>0.35806544459177958</v>
      </c>
      <c r="Y124" s="269">
        <f t="shared" si="24"/>
        <v>0.35817302019348801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0.32718973340076191</v>
      </c>
      <c r="C125" s="269">
        <f t="shared" si="25"/>
        <v>0.33098692534713375</v>
      </c>
      <c r="D125" s="269">
        <f t="shared" si="25"/>
        <v>0.33161027520258773</v>
      </c>
      <c r="E125" s="269">
        <f t="shared" si="25"/>
        <v>0.33277325447074163</v>
      </c>
      <c r="F125" s="269">
        <f t="shared" si="25"/>
        <v>0.33235425561800108</v>
      </c>
      <c r="G125" s="269">
        <f t="shared" si="25"/>
        <v>0.32975668466581837</v>
      </c>
      <c r="H125" s="269">
        <f t="shared" si="25"/>
        <v>0.3265813563330825</v>
      </c>
      <c r="I125" s="269">
        <f t="shared" si="25"/>
        <v>0.32841422791171859</v>
      </c>
      <c r="J125" s="269">
        <f t="shared" si="25"/>
        <v>0.32753495891783641</v>
      </c>
      <c r="K125" s="269">
        <f t="shared" si="25"/>
        <v>0.32259756457605909</v>
      </c>
      <c r="L125" s="269">
        <f t="shared" si="25"/>
        <v>0.32156071974912243</v>
      </c>
      <c r="M125" s="269">
        <f t="shared" si="25"/>
        <v>0.32180458149530428</v>
      </c>
      <c r="N125" s="269">
        <f t="shared" si="25"/>
        <v>0.32175356755982359</v>
      </c>
      <c r="O125" s="269">
        <f t="shared" si="25"/>
        <v>0.32356088293944291</v>
      </c>
      <c r="P125" s="269">
        <f t="shared" si="25"/>
        <v>0.32104681012075348</v>
      </c>
      <c r="Q125" s="269">
        <f t="shared" si="25"/>
        <v>0.32074117719453837</v>
      </c>
      <c r="R125" s="269">
        <f t="shared" si="25"/>
        <v>0.31964675809845106</v>
      </c>
      <c r="S125" s="269">
        <f t="shared" si="25"/>
        <v>0.32191670363606123</v>
      </c>
      <c r="T125" s="269">
        <f t="shared" si="25"/>
        <v>0.32126354255654843</v>
      </c>
      <c r="U125" s="269">
        <f t="shared" si="25"/>
        <v>0.31865284243282183</v>
      </c>
      <c r="V125" s="269">
        <f t="shared" si="25"/>
        <v>0.32180551568527571</v>
      </c>
      <c r="W125" s="269">
        <f t="shared" si="25"/>
        <v>0.32459475368959817</v>
      </c>
      <c r="X125" s="269">
        <f t="shared" si="25"/>
        <v>0.32145552048937998</v>
      </c>
      <c r="Y125" s="269">
        <f t="shared" si="25"/>
        <v>0.3221498379908751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0.19355044885556011</v>
      </c>
      <c r="C126" s="270">
        <f t="shared" si="26"/>
        <v>0.19918562869103512</v>
      </c>
      <c r="D126" s="270">
        <f t="shared" si="26"/>
        <v>0.19615213872745124</v>
      </c>
      <c r="E126" s="270">
        <f t="shared" si="26"/>
        <v>0.19812367879149867</v>
      </c>
      <c r="F126" s="270">
        <f t="shared" si="26"/>
        <v>0.19869480522406063</v>
      </c>
      <c r="G126" s="270">
        <f t="shared" si="26"/>
        <v>0.18779127285992736</v>
      </c>
      <c r="H126" s="270">
        <f t="shared" si="26"/>
        <v>0.181993894923834</v>
      </c>
      <c r="I126" s="270">
        <f t="shared" si="26"/>
        <v>0.18083590110877093</v>
      </c>
      <c r="J126" s="270">
        <f t="shared" si="26"/>
        <v>0.17909443664556476</v>
      </c>
      <c r="K126" s="270">
        <f t="shared" si="26"/>
        <v>0.1745571638567803</v>
      </c>
      <c r="L126" s="270">
        <f t="shared" si="26"/>
        <v>0.16606358473105601</v>
      </c>
      <c r="M126" s="270">
        <f t="shared" si="26"/>
        <v>0.16003777138249745</v>
      </c>
      <c r="N126" s="270">
        <f t="shared" si="26"/>
        <v>0.15983085725995932</v>
      </c>
      <c r="O126" s="270">
        <f t="shared" si="26"/>
        <v>0.16149911983614568</v>
      </c>
      <c r="P126" s="270">
        <f t="shared" si="26"/>
        <v>0.158996148236034</v>
      </c>
      <c r="Q126" s="270">
        <f t="shared" si="26"/>
        <v>0.16634634779892105</v>
      </c>
      <c r="R126" s="270">
        <f t="shared" si="26"/>
        <v>0.15922640020583689</v>
      </c>
      <c r="S126" s="270">
        <f t="shared" si="26"/>
        <v>0.16513093001852985</v>
      </c>
      <c r="T126" s="270">
        <f t="shared" si="26"/>
        <v>0.16570711439074168</v>
      </c>
      <c r="U126" s="270">
        <f t="shared" si="26"/>
        <v>0.16382618251384429</v>
      </c>
      <c r="V126" s="270">
        <f t="shared" si="26"/>
        <v>0.17507806828526401</v>
      </c>
      <c r="W126" s="270">
        <f t="shared" si="26"/>
        <v>0.18034331215880892</v>
      </c>
      <c r="X126" s="270">
        <f t="shared" si="26"/>
        <v>0.17481740795497114</v>
      </c>
      <c r="Y126" s="270">
        <f t="shared" si="26"/>
        <v>0.17659691579321599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0.13363928454520183</v>
      </c>
      <c r="C127" s="270">
        <f t="shared" si="27"/>
        <v>0.13180129665609852</v>
      </c>
      <c r="D127" s="270">
        <f t="shared" si="27"/>
        <v>0.13545813647513641</v>
      </c>
      <c r="E127" s="270">
        <f t="shared" si="27"/>
        <v>0.13464957567924299</v>
      </c>
      <c r="F127" s="270">
        <f t="shared" si="27"/>
        <v>0.13365945039394053</v>
      </c>
      <c r="G127" s="270">
        <f t="shared" si="27"/>
        <v>0.14196541180589112</v>
      </c>
      <c r="H127" s="270">
        <f t="shared" si="27"/>
        <v>0.1445874614092485</v>
      </c>
      <c r="I127" s="270">
        <f t="shared" si="27"/>
        <v>0.14757832680294769</v>
      </c>
      <c r="J127" s="270">
        <f t="shared" si="27"/>
        <v>0.14844052227227175</v>
      </c>
      <c r="K127" s="270">
        <f t="shared" si="27"/>
        <v>0.14804040071927876</v>
      </c>
      <c r="L127" s="270">
        <f t="shared" si="27"/>
        <v>0.15549713501806647</v>
      </c>
      <c r="M127" s="270">
        <f t="shared" si="27"/>
        <v>0.16176681011280677</v>
      </c>
      <c r="N127" s="270">
        <f t="shared" si="27"/>
        <v>0.1619227102998643</v>
      </c>
      <c r="O127" s="270">
        <f t="shared" si="27"/>
        <v>0.16206176310329723</v>
      </c>
      <c r="P127" s="270">
        <f t="shared" si="27"/>
        <v>0.16205066188471945</v>
      </c>
      <c r="Q127" s="270">
        <f t="shared" si="27"/>
        <v>0.15439482939561733</v>
      </c>
      <c r="R127" s="270">
        <f t="shared" si="27"/>
        <v>0.16042035789261422</v>
      </c>
      <c r="S127" s="270">
        <f t="shared" si="27"/>
        <v>0.15678577361753138</v>
      </c>
      <c r="T127" s="270">
        <f t="shared" si="27"/>
        <v>0.15555642816580689</v>
      </c>
      <c r="U127" s="270">
        <f t="shared" si="27"/>
        <v>0.15482665991897754</v>
      </c>
      <c r="V127" s="270">
        <f t="shared" si="27"/>
        <v>0.14672744740001153</v>
      </c>
      <c r="W127" s="270">
        <f t="shared" si="27"/>
        <v>0.14425144153078925</v>
      </c>
      <c r="X127" s="270">
        <f t="shared" si="27"/>
        <v>0.14663811253440881</v>
      </c>
      <c r="Y127" s="270">
        <f t="shared" si="27"/>
        <v>0.14555292219765908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0.13764629195485301</v>
      </c>
      <c r="C128" s="269">
        <f t="shared" si="28"/>
        <v>0.13575637780143013</v>
      </c>
      <c r="D128" s="269">
        <f t="shared" si="28"/>
        <v>0.13424842725118777</v>
      </c>
      <c r="E128" s="269">
        <f t="shared" si="28"/>
        <v>0.13535272382769833</v>
      </c>
      <c r="F128" s="269">
        <f t="shared" si="28"/>
        <v>0.13366565765421348</v>
      </c>
      <c r="G128" s="269">
        <f t="shared" si="28"/>
        <v>0.13362552593379282</v>
      </c>
      <c r="H128" s="269">
        <f t="shared" si="28"/>
        <v>0.13519267234720078</v>
      </c>
      <c r="I128" s="269">
        <f t="shared" si="28"/>
        <v>0.13276102199208467</v>
      </c>
      <c r="J128" s="269">
        <f t="shared" si="28"/>
        <v>0.13161201260716074</v>
      </c>
      <c r="K128" s="269">
        <f t="shared" si="28"/>
        <v>0.14715347876810569</v>
      </c>
      <c r="L128" s="269">
        <f t="shared" si="28"/>
        <v>0.14118139598623886</v>
      </c>
      <c r="M128" s="269">
        <f t="shared" si="28"/>
        <v>0.13151435994764193</v>
      </c>
      <c r="N128" s="269">
        <f t="shared" si="28"/>
        <v>0.13379375615495712</v>
      </c>
      <c r="O128" s="269">
        <f t="shared" si="28"/>
        <v>0.12745328648760595</v>
      </c>
      <c r="P128" s="269">
        <f t="shared" si="28"/>
        <v>0.1290252691367425</v>
      </c>
      <c r="Q128" s="269">
        <f t="shared" si="28"/>
        <v>0.13339396045377958</v>
      </c>
      <c r="R128" s="269">
        <f t="shared" si="28"/>
        <v>0.13309282261358146</v>
      </c>
      <c r="S128" s="269">
        <f t="shared" si="28"/>
        <v>0.13242432277519348</v>
      </c>
      <c r="T128" s="269">
        <f t="shared" si="28"/>
        <v>0.12898169696562495</v>
      </c>
      <c r="U128" s="269">
        <f t="shared" si="28"/>
        <v>0.13326541183405002</v>
      </c>
      <c r="V128" s="269">
        <f t="shared" si="28"/>
        <v>0.13311086538260603</v>
      </c>
      <c r="W128" s="269">
        <f t="shared" si="28"/>
        <v>0.12948143798031403</v>
      </c>
      <c r="X128" s="269">
        <f t="shared" si="28"/>
        <v>0.1313484344856829</v>
      </c>
      <c r="Y128" s="269">
        <f t="shared" si="28"/>
        <v>0.13197205944533949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5.035693467061568E-2</v>
      </c>
      <c r="C129" s="270">
        <f t="shared" si="29"/>
        <v>5.1514015520296094E-2</v>
      </c>
      <c r="D129" s="270">
        <f t="shared" si="29"/>
        <v>5.0223104772449477E-2</v>
      </c>
      <c r="E129" s="270">
        <f t="shared" si="29"/>
        <v>5.112754780333164E-2</v>
      </c>
      <c r="F129" s="270">
        <f t="shared" si="29"/>
        <v>5.1346571947943148E-2</v>
      </c>
      <c r="G129" s="270">
        <f t="shared" si="29"/>
        <v>4.9464079357755104E-2</v>
      </c>
      <c r="H129" s="270">
        <f t="shared" si="29"/>
        <v>4.8005430467262876E-2</v>
      </c>
      <c r="I129" s="270">
        <f t="shared" si="29"/>
        <v>4.818903673040674E-2</v>
      </c>
      <c r="J129" s="270">
        <f t="shared" si="29"/>
        <v>4.8171959334440538E-2</v>
      </c>
      <c r="K129" s="270">
        <f t="shared" si="29"/>
        <v>4.6654854773169219E-2</v>
      </c>
      <c r="L129" s="270">
        <f t="shared" si="29"/>
        <v>4.5357074221521174E-2</v>
      </c>
      <c r="M129" s="270">
        <f t="shared" si="29"/>
        <v>4.3534733633391429E-2</v>
      </c>
      <c r="N129" s="270">
        <f t="shared" si="29"/>
        <v>4.3313041666939653E-2</v>
      </c>
      <c r="O129" s="270">
        <f t="shared" si="29"/>
        <v>4.4040042459462879E-2</v>
      </c>
      <c r="P129" s="270">
        <f t="shared" si="29"/>
        <v>4.3809551948522624E-2</v>
      </c>
      <c r="Q129" s="270">
        <f t="shared" si="29"/>
        <v>4.5791390229603185E-2</v>
      </c>
      <c r="R129" s="270">
        <f t="shared" si="29"/>
        <v>4.3817671266003604E-2</v>
      </c>
      <c r="S129" s="270">
        <f t="shared" si="29"/>
        <v>4.5586594331760551E-2</v>
      </c>
      <c r="T129" s="270">
        <f t="shared" si="29"/>
        <v>4.5952096384857151E-2</v>
      </c>
      <c r="U129" s="270">
        <f t="shared" si="29"/>
        <v>4.5514889147623805E-2</v>
      </c>
      <c r="V129" s="270">
        <f t="shared" si="29"/>
        <v>4.8051088737012311E-2</v>
      </c>
      <c r="W129" s="270">
        <f t="shared" si="29"/>
        <v>4.9840521138457092E-2</v>
      </c>
      <c r="X129" s="270">
        <f t="shared" si="29"/>
        <v>4.8279415067706062E-2</v>
      </c>
      <c r="Y129" s="270">
        <f t="shared" si="29"/>
        <v>4.8548566536319192E-2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5.401530733551909E-2</v>
      </c>
      <c r="C130" s="270">
        <f t="shared" si="30"/>
        <v>5.1565443476741461E-2</v>
      </c>
      <c r="D130" s="270">
        <f t="shared" si="30"/>
        <v>5.0608111275114165E-2</v>
      </c>
      <c r="E130" s="270">
        <f t="shared" si="30"/>
        <v>5.1608296006990649E-2</v>
      </c>
      <c r="F130" s="270">
        <f t="shared" si="30"/>
        <v>4.9732863982133425E-2</v>
      </c>
      <c r="G130" s="270">
        <f t="shared" si="30"/>
        <v>4.9661223765748448E-2</v>
      </c>
      <c r="H130" s="270">
        <f t="shared" si="30"/>
        <v>5.1456967237114369E-2</v>
      </c>
      <c r="I130" s="270">
        <f t="shared" si="30"/>
        <v>4.8679660647781106E-2</v>
      </c>
      <c r="J130" s="270">
        <f t="shared" si="30"/>
        <v>4.714713729134707E-2</v>
      </c>
      <c r="K130" s="270">
        <f t="shared" si="30"/>
        <v>6.3808312636057865E-2</v>
      </c>
      <c r="L130" s="270">
        <f t="shared" si="30"/>
        <v>5.733593617912882E-2</v>
      </c>
      <c r="M130" s="270">
        <f t="shared" si="30"/>
        <v>4.8289315101183908E-2</v>
      </c>
      <c r="N130" s="270">
        <f t="shared" si="30"/>
        <v>5.0954552783748469E-2</v>
      </c>
      <c r="O130" s="270">
        <f t="shared" si="30"/>
        <v>4.3778312329557756E-2</v>
      </c>
      <c r="P130" s="270">
        <f t="shared" si="30"/>
        <v>4.5275231115312155E-2</v>
      </c>
      <c r="Q130" s="270">
        <f t="shared" si="30"/>
        <v>4.9573931091787517E-2</v>
      </c>
      <c r="R130" s="270">
        <f t="shared" si="30"/>
        <v>4.965768320581674E-2</v>
      </c>
      <c r="S130" s="270">
        <f t="shared" si="30"/>
        <v>4.8309111035490647E-2</v>
      </c>
      <c r="T130" s="270">
        <f t="shared" si="30"/>
        <v>4.435102836171842E-2</v>
      </c>
      <c r="U130" s="270">
        <f t="shared" si="30"/>
        <v>4.9087698368180388E-2</v>
      </c>
      <c r="V130" s="270">
        <f t="shared" si="30"/>
        <v>4.8624937268481092E-2</v>
      </c>
      <c r="W130" s="270">
        <f t="shared" si="30"/>
        <v>4.4018742887616528E-2</v>
      </c>
      <c r="X130" s="270">
        <f t="shared" si="30"/>
        <v>4.633640408757185E-2</v>
      </c>
      <c r="Y130" s="270">
        <f t="shared" si="30"/>
        <v>4.6890587242666135E-2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3.3274049948718222E-2</v>
      </c>
      <c r="C131" s="271">
        <f t="shared" si="31"/>
        <v>3.2676918804392566E-2</v>
      </c>
      <c r="D131" s="271">
        <f t="shared" si="31"/>
        <v>3.3417211203624134E-2</v>
      </c>
      <c r="E131" s="271">
        <f t="shared" si="31"/>
        <v>3.2616880017376032E-2</v>
      </c>
      <c r="F131" s="271">
        <f t="shared" si="31"/>
        <v>3.2586221724136902E-2</v>
      </c>
      <c r="G131" s="271">
        <f t="shared" si="31"/>
        <v>3.450022281028927E-2</v>
      </c>
      <c r="H131" s="271">
        <f t="shared" si="31"/>
        <v>3.5730274642823544E-2</v>
      </c>
      <c r="I131" s="271">
        <f t="shared" si="31"/>
        <v>3.5892324613896825E-2</v>
      </c>
      <c r="J131" s="271">
        <f t="shared" si="31"/>
        <v>3.6292915981373117E-2</v>
      </c>
      <c r="K131" s="271">
        <f t="shared" si="31"/>
        <v>3.6690311358878611E-2</v>
      </c>
      <c r="L131" s="271">
        <f t="shared" si="31"/>
        <v>3.8488385585588862E-2</v>
      </c>
      <c r="M131" s="271">
        <f t="shared" si="31"/>
        <v>3.9690311213066584E-2</v>
      </c>
      <c r="N131" s="271">
        <f t="shared" si="31"/>
        <v>3.9526161704269001E-2</v>
      </c>
      <c r="O131" s="271">
        <f t="shared" si="31"/>
        <v>3.9634931698585334E-2</v>
      </c>
      <c r="P131" s="271">
        <f t="shared" si="31"/>
        <v>3.9940486072907719E-2</v>
      </c>
      <c r="Q131" s="271">
        <f t="shared" si="31"/>
        <v>3.8028639132388867E-2</v>
      </c>
      <c r="R131" s="271">
        <f t="shared" si="31"/>
        <v>3.961746814176112E-2</v>
      </c>
      <c r="S131" s="271">
        <f t="shared" si="31"/>
        <v>3.8528617407942285E-2</v>
      </c>
      <c r="T131" s="271">
        <f t="shared" si="31"/>
        <v>3.8678572219049349E-2</v>
      </c>
      <c r="U131" s="271">
        <f t="shared" si="31"/>
        <v>3.8662824318245845E-2</v>
      </c>
      <c r="V131" s="271">
        <f t="shared" si="31"/>
        <v>3.6434839377112609E-2</v>
      </c>
      <c r="W131" s="271">
        <f t="shared" si="31"/>
        <v>3.5622173954240388E-2</v>
      </c>
      <c r="X131" s="271">
        <f t="shared" si="31"/>
        <v>3.6732615330404977E-2</v>
      </c>
      <c r="Y131" s="271">
        <f t="shared" si="31"/>
        <v>3.6532905666354171E-2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238.86327529467971</v>
      </c>
      <c r="C136" s="272">
        <f t="shared" si="32"/>
        <v>236.11692257445191</v>
      </c>
      <c r="D136" s="272">
        <f t="shared" si="32"/>
        <v>227.47798556096603</v>
      </c>
      <c r="E136" s="272">
        <f t="shared" si="32"/>
        <v>235.3423561259965</v>
      </c>
      <c r="F136" s="272">
        <f t="shared" si="32"/>
        <v>225.37500184331333</v>
      </c>
      <c r="G136" s="272">
        <f t="shared" si="32"/>
        <v>223.69672856998901</v>
      </c>
      <c r="H136" s="272">
        <f t="shared" si="32"/>
        <v>221.07498740370193</v>
      </c>
      <c r="I136" s="272">
        <f t="shared" si="32"/>
        <v>208.23774593736036</v>
      </c>
      <c r="J136" s="272">
        <f t="shared" si="32"/>
        <v>207.55695911409447</v>
      </c>
      <c r="K136" s="272">
        <f t="shared" si="32"/>
        <v>227.70007959703514</v>
      </c>
      <c r="L136" s="272">
        <f t="shared" si="32"/>
        <v>199.1560844080503</v>
      </c>
      <c r="M136" s="272">
        <f t="shared" si="32"/>
        <v>206.95625561925709</v>
      </c>
      <c r="N136" s="272">
        <f t="shared" si="32"/>
        <v>207.34759802421996</v>
      </c>
      <c r="O136" s="272">
        <f t="shared" si="32"/>
        <v>202.06040851925999</v>
      </c>
      <c r="P136" s="272">
        <f t="shared" si="32"/>
        <v>193.93763453902298</v>
      </c>
      <c r="Q136" s="272">
        <f t="shared" si="32"/>
        <v>200.57721157796885</v>
      </c>
      <c r="R136" s="272">
        <f t="shared" si="32"/>
        <v>201.81411727924396</v>
      </c>
      <c r="S136" s="272">
        <f t="shared" si="32"/>
        <v>197.26946783545853</v>
      </c>
      <c r="T136" s="272">
        <f t="shared" si="32"/>
        <v>200.7965801821328</v>
      </c>
      <c r="U136" s="272">
        <f t="shared" si="32"/>
        <v>198.96503455990569</v>
      </c>
      <c r="V136" s="272">
        <f t="shared" si="32"/>
        <v>207.74815630343713</v>
      </c>
      <c r="W136" s="272">
        <f t="shared" si="32"/>
        <v>197.31763708399649</v>
      </c>
      <c r="X136" s="272">
        <f t="shared" si="32"/>
        <v>199.62903739404067</v>
      </c>
      <c r="Y136" s="272">
        <f t="shared" si="32"/>
        <v>208.66749511782962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0.54378241600722277</v>
      </c>
      <c r="C137" s="273">
        <f>IF(C$6=0,0,C$6/ISI!C$8*1000)</f>
        <v>0.56082731464843449</v>
      </c>
      <c r="D137" s="273">
        <f>IF(D$6=0,0,D$6/ISI!D$8*1000)</f>
        <v>0.54065375573416019</v>
      </c>
      <c r="E137" s="273">
        <f>IF(E$6=0,0,E$6/ISI!E$8*1000)</f>
        <v>0.5464611437173621</v>
      </c>
      <c r="F137" s="273">
        <f>IF(F$6=0,0,F$6/ISI!F$8*1000)</f>
        <v>0.54328016173932436</v>
      </c>
      <c r="G137" s="273">
        <f>IF(G$6=0,0,G$6/ISI!G$8*1000)</f>
        <v>0.54143158703148042</v>
      </c>
      <c r="H137" s="273">
        <f>IF(H$6=0,0,H$6/ISI!H$8*1000)</f>
        <v>0.52658745118767114</v>
      </c>
      <c r="I137" s="273">
        <f>IF(I$6=0,0,I$6/ISI!I$8*1000)</f>
        <v>0.51207460752682876</v>
      </c>
      <c r="J137" s="273">
        <f>IF(J$6=0,0,J$6/ISI!J$8*1000)</f>
        <v>0.52016884536156027</v>
      </c>
      <c r="K137" s="273">
        <f>IF(K$6=0,0,K$6/ISI!K$8*1000)</f>
        <v>0.55897795967958785</v>
      </c>
      <c r="L137" s="273">
        <f>IF(L$6=0,0,L$6/ISI!L$8*1000)</f>
        <v>0.51379722460841704</v>
      </c>
      <c r="M137" s="273">
        <f>IF(M$6=0,0,M$6/ISI!M$8*1000)</f>
        <v>0.52070044610024602</v>
      </c>
      <c r="N137" s="273">
        <f>IF(N$6=0,0,N$6/ISI!N$8*1000)</f>
        <v>0.52457732410284685</v>
      </c>
      <c r="O137" s="273">
        <f>IF(O$6=0,0,O$6/ISI!O$8*1000)</f>
        <v>0.52054687124952548</v>
      </c>
      <c r="P137" s="273">
        <f>IF(P$6=0,0,P$6/ISI!P$8*1000)</f>
        <v>0.50800221188581252</v>
      </c>
      <c r="Q137" s="273">
        <f>IF(Q$6=0,0,Q$6/ISI!Q$8*1000)</f>
        <v>0.51849236860636783</v>
      </c>
      <c r="R137" s="273">
        <f>IF(R$6=0,0,R$6/ISI!R$8*1000)</f>
        <v>0.53092291691365756</v>
      </c>
      <c r="S137" s="273">
        <f>IF(S$6=0,0,S$6/ISI!S$8*1000)</f>
        <v>0.51479826673500706</v>
      </c>
      <c r="T137" s="273">
        <f>IF(T$6=0,0,T$6/ISI!T$8*1000)</f>
        <v>0.52517506795922242</v>
      </c>
      <c r="U137" s="273">
        <f>IF(U$6=0,0,U$6/ISI!U$8*1000)</f>
        <v>0.52323699236226895</v>
      </c>
      <c r="V137" s="273">
        <f>IF(V$6=0,0,V$6/ISI!V$8*1000)</f>
        <v>0.54050341059804086</v>
      </c>
      <c r="W137" s="273">
        <f>IF(W$6=0,0,W$6/ISI!W$8*1000)</f>
        <v>0.51158016329548983</v>
      </c>
      <c r="X137" s="273">
        <f>IF(X$6=0,0,X$6/ISI!X$8*1000)</f>
        <v>0.50585116783368145</v>
      </c>
      <c r="Y137" s="273">
        <f>IF(Y$6=0,0,Y$6/ISI!Y$8*1000)</f>
        <v>0.5367800325169152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0.29001728853718545</v>
      </c>
      <c r="C138" s="274">
        <f>IF(C$7=0,0,C$7/ISI!C$8*1000)</f>
        <v>0.2991079011458318</v>
      </c>
      <c r="D138" s="274">
        <f>IF(D$7=0,0,D$7/ISI!D$8*1000)</f>
        <v>0.28834866972488543</v>
      </c>
      <c r="E138" s="274">
        <f>IF(E$7=0,0,E$7/ISI!E$8*1000)</f>
        <v>0.29144594331592638</v>
      </c>
      <c r="F138" s="274">
        <f>IF(F$7=0,0,F$7/ISI!F$8*1000)</f>
        <v>0.28974941959430633</v>
      </c>
      <c r="G138" s="274">
        <f>IF(G$7=0,0,G$7/ISI!G$8*1000)</f>
        <v>0.28876351308345627</v>
      </c>
      <c r="H138" s="274">
        <f>IF(H$7=0,0,H$7/ISI!H$8*1000)</f>
        <v>0.28084664063342452</v>
      </c>
      <c r="I138" s="274">
        <f>IF(I$7=0,0,I$7/ISI!I$8*1000)</f>
        <v>0.27310645734764205</v>
      </c>
      <c r="J138" s="274">
        <f>IF(J$7=0,0,J$7/ISI!J$8*1000)</f>
        <v>0.27742338419283225</v>
      </c>
      <c r="K138" s="274">
        <f>IF(K$7=0,0,K$7/ISI!K$8*1000)</f>
        <v>0.29812157849578025</v>
      </c>
      <c r="L138" s="274">
        <f>IF(L$7=0,0,L$7/ISI!L$8*1000)</f>
        <v>0.27402518645782248</v>
      </c>
      <c r="M138" s="274">
        <f>IF(M$7=0,0,M$7/ISI!M$8*1000)</f>
        <v>0.27770690458679798</v>
      </c>
      <c r="N138" s="274">
        <f>IF(N$7=0,0,N$7/ISI!N$8*1000)</f>
        <v>0.27977457285485163</v>
      </c>
      <c r="O138" s="274">
        <f>IF(O$7=0,0,O$7/ISI!O$8*1000)</f>
        <v>0.27762499799974699</v>
      </c>
      <c r="P138" s="274">
        <f>IF(P$7=0,0,P$7/ISI!P$8*1000)</f>
        <v>0.27093451300576671</v>
      </c>
      <c r="Q138" s="274">
        <f>IF(Q$7=0,0,Q$7/ISI!Q$8*1000)</f>
        <v>0.2765292632567295</v>
      </c>
      <c r="R138" s="274">
        <f>IF(R$7=0,0,R$7/ISI!R$8*1000)</f>
        <v>0.28315888902061742</v>
      </c>
      <c r="S138" s="274">
        <f>IF(S$7=0,0,S$7/ISI!S$8*1000)</f>
        <v>0.27455907559200377</v>
      </c>
      <c r="T138" s="274">
        <f>IF(T$7=0,0,T$7/ISI!T$8*1000)</f>
        <v>0.28009336957825198</v>
      </c>
      <c r="U138" s="274">
        <f>IF(U$7=0,0,U$7/ISI!U$8*1000)</f>
        <v>0.27905972925987671</v>
      </c>
      <c r="V138" s="274">
        <f>IF(V$7=0,0,V$7/ISI!V$8*1000)</f>
        <v>0.28826848565228846</v>
      </c>
      <c r="W138" s="274">
        <f>IF(W$7=0,0,W$7/ISI!W$8*1000)</f>
        <v>0.27284275375759459</v>
      </c>
      <c r="X138" s="274">
        <f>IF(X$7=0,0,X$7/ISI!X$8*1000)</f>
        <v>0.26978728951129688</v>
      </c>
      <c r="Y138" s="274">
        <f>IF(Y$7=0,0,Y$7/ISI!Y$8*1000)</f>
        <v>0.28628268400902157</v>
      </c>
      <c r="DA138" s="77"/>
    </row>
    <row r="139" spans="1:105" ht="12" customHeight="1" x14ac:dyDescent="0.25">
      <c r="A139" s="173" t="s">
        <v>93</v>
      </c>
      <c r="B139" s="274">
        <f>IF(B$8=0,0,B$8/ISI!B$8*1000)</f>
        <v>7.2504322134296366</v>
      </c>
      <c r="C139" s="274">
        <f>IF(C$8=0,0,C$8/ISI!C$8*1000)</f>
        <v>7.4776975286457947</v>
      </c>
      <c r="D139" s="274">
        <f>IF(D$8=0,0,D$8/ISI!D$8*1000)</f>
        <v>7.2087167431221353</v>
      </c>
      <c r="E139" s="274">
        <f>IF(E$8=0,0,E$8/ISI!E$8*1000)</f>
        <v>7.2861485828981616</v>
      </c>
      <c r="F139" s="274">
        <f>IF(F$8=0,0,F$8/ISI!F$8*1000)</f>
        <v>7.2437354898576602</v>
      </c>
      <c r="G139" s="274">
        <f>IF(G$8=0,0,G$8/ISI!G$8*1000)</f>
        <v>7.2190878270864056</v>
      </c>
      <c r="H139" s="274">
        <f>IF(H$8=0,0,H$8/ISI!H$8*1000)</f>
        <v>7.0211660158356146</v>
      </c>
      <c r="I139" s="274">
        <f>IF(I$8=0,0,I$8/ISI!I$8*1000)</f>
        <v>6.8276614336910511</v>
      </c>
      <c r="J139" s="274">
        <f>IF(J$8=0,0,J$8/ISI!J$8*1000)</f>
        <v>6.9355846048208054</v>
      </c>
      <c r="K139" s="274">
        <f>IF(K$8=0,0,K$8/ISI!K$8*1000)</f>
        <v>7.4530394623945062</v>
      </c>
      <c r="L139" s="274">
        <f>IF(L$8=0,0,L$8/ISI!L$8*1000)</f>
        <v>6.8506296614455611</v>
      </c>
      <c r="M139" s="274">
        <f>IF(M$8=0,0,M$8/ISI!M$8*1000)</f>
        <v>6.9426726146699478</v>
      </c>
      <c r="N139" s="274">
        <f>IF(N$8=0,0,N$8/ISI!N$8*1000)</f>
        <v>6.9943643213712932</v>
      </c>
      <c r="O139" s="274">
        <f>IF(O$8=0,0,O$8/ISI!O$8*1000)</f>
        <v>6.9406249499936754</v>
      </c>
      <c r="P139" s="274">
        <f>IF(P$8=0,0,P$8/ISI!P$8*1000)</f>
        <v>6.773362825144166</v>
      </c>
      <c r="Q139" s="274">
        <f>IF(Q$8=0,0,Q$8/ISI!Q$8*1000)</f>
        <v>6.9132315814182368</v>
      </c>
      <c r="R139" s="274">
        <f>IF(R$8=0,0,R$8/ISI!R$8*1000)</f>
        <v>7.0789722255154359</v>
      </c>
      <c r="S139" s="274">
        <f>IF(S$8=0,0,S$8/ISI!S$8*1000)</f>
        <v>6.8639768898000941</v>
      </c>
      <c r="T139" s="274">
        <f>IF(T$8=0,0,T$8/ISI!T$8*1000)</f>
        <v>7.0023342394562986</v>
      </c>
      <c r="U139" s="274">
        <f>IF(U$8=0,0,U$8/ISI!U$8*1000)</f>
        <v>6.9764932314969208</v>
      </c>
      <c r="V139" s="274">
        <f>IF(V$8=0,0,V$8/ISI!V$8*1000)</f>
        <v>7.2067121413072108</v>
      </c>
      <c r="W139" s="274">
        <f>IF(W$8=0,0,W$8/ISI!W$8*1000)</f>
        <v>6.821068843939865</v>
      </c>
      <c r="X139" s="274">
        <f>IF(X$8=0,0,X$8/ISI!X$8*1000)</f>
        <v>6.7446822377824214</v>
      </c>
      <c r="Y139" s="274">
        <f>IF(Y$8=0,0,Y$8/ISI!Y$8*1000)</f>
        <v>7.1570671002255404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0.18126080533574088</v>
      </c>
      <c r="C140" s="274">
        <f>IF(C$9=0,0,C$9/ISI!C$8*1000)</f>
        <v>0.18694243821614487</v>
      </c>
      <c r="D140" s="274">
        <f>IF(D$9=0,0,D$9/ISI!D$8*1000)</f>
        <v>0.1802179185780533</v>
      </c>
      <c r="E140" s="274">
        <f>IF(E$9=0,0,E$9/ISI!E$8*1000)</f>
        <v>0.18215371457245394</v>
      </c>
      <c r="F140" s="274">
        <f>IF(F$9=0,0,F$9/ISI!F$8*1000)</f>
        <v>0.18109338724644145</v>
      </c>
      <c r="G140" s="274">
        <f>IF(G$9=0,0,G$9/ISI!G$8*1000)</f>
        <v>0.18047719567716008</v>
      </c>
      <c r="H140" s="274">
        <f>IF(H$9=0,0,H$9/ISI!H$8*1000)</f>
        <v>0.17552915039589034</v>
      </c>
      <c r="I140" s="274">
        <f>IF(I$9=0,0,I$9/ISI!I$8*1000)</f>
        <v>0.17069153584227623</v>
      </c>
      <c r="J140" s="274">
        <f>IF(J$9=0,0,J$9/ISI!J$8*1000)</f>
        <v>0.17338961512052015</v>
      </c>
      <c r="K140" s="274">
        <f>IF(K$9=0,0,K$9/ISI!K$8*1000)</f>
        <v>0.18632598655986257</v>
      </c>
      <c r="L140" s="274">
        <f>IF(L$9=0,0,L$9/ISI!L$8*1000)</f>
        <v>0.17126574153613899</v>
      </c>
      <c r="M140" s="274">
        <f>IF(M$9=0,0,M$9/ISI!M$8*1000)</f>
        <v>0.17356681536674876</v>
      </c>
      <c r="N140" s="274">
        <f>IF(N$9=0,0,N$9/ISI!N$8*1000)</f>
        <v>0.17485910803428223</v>
      </c>
      <c r="O140" s="274">
        <f>IF(O$9=0,0,O$9/ISI!O$8*1000)</f>
        <v>0.17351562374984186</v>
      </c>
      <c r="P140" s="274">
        <f>IF(P$9=0,0,P$9/ISI!P$8*1000)</f>
        <v>0.16933407062860423</v>
      </c>
      <c r="Q140" s="274">
        <f>IF(Q$9=0,0,Q$9/ISI!Q$8*1000)</f>
        <v>0.17283078953545591</v>
      </c>
      <c r="R140" s="274">
        <f>IF(R$9=0,0,R$9/ISI!R$8*1000)</f>
        <v>0.17697430563788585</v>
      </c>
      <c r="S140" s="274">
        <f>IF(S$9=0,0,S$9/ISI!S$8*1000)</f>
        <v>0.17159942224500241</v>
      </c>
      <c r="T140" s="274">
        <f>IF(T$9=0,0,T$9/ISI!T$8*1000)</f>
        <v>0.17505835598640743</v>
      </c>
      <c r="U140" s="274">
        <f>IF(U$9=0,0,U$9/ISI!U$8*1000)</f>
        <v>0.17441233078742299</v>
      </c>
      <c r="V140" s="274">
        <f>IF(V$9=0,0,V$9/ISI!V$8*1000)</f>
        <v>0.1801678035326803</v>
      </c>
      <c r="W140" s="274">
        <f>IF(W$9=0,0,W$9/ISI!W$8*1000)</f>
        <v>0.17052672109849662</v>
      </c>
      <c r="X140" s="274">
        <f>IF(X$9=0,0,X$9/ISI!X$8*1000)</f>
        <v>0.16861705594456056</v>
      </c>
      <c r="Y140" s="274">
        <f>IF(Y$9=0,0,Y$9/ISI!Y$8*1000)</f>
        <v>0.17892667750563845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0.3872814342176803</v>
      </c>
      <c r="C141" s="275">
        <f>IF(C$10=0,0,C$10/ISI!C$8*1000)</f>
        <v>0.39335746722376408</v>
      </c>
      <c r="D141" s="275">
        <f>IF(D$10=0,0,D$10/ISI!D$8*1000)</f>
        <v>0.37855228208325475</v>
      </c>
      <c r="E141" s="275">
        <f>IF(E$10=0,0,E$10/ISI!E$8*1000)</f>
        <v>0.38592753161486937</v>
      </c>
      <c r="F141" s="275">
        <f>IF(F$10=0,0,F$10/ISI!F$8*1000)</f>
        <v>0.38220151756573445</v>
      </c>
      <c r="G141" s="275">
        <f>IF(G$10=0,0,G$10/ISI!G$8*1000)</f>
        <v>0.38101634338025686</v>
      </c>
      <c r="H141" s="275">
        <f>IF(H$10=0,0,H$10/ISI!H$8*1000)</f>
        <v>0.37159155191085824</v>
      </c>
      <c r="I141" s="275">
        <f>IF(I$10=0,0,I$10/ISI!I$8*1000)</f>
        <v>0.35773595990198503</v>
      </c>
      <c r="J141" s="275">
        <f>IF(J$10=0,0,J$10/ISI!J$8*1000)</f>
        <v>0.3625652101247831</v>
      </c>
      <c r="K141" s="275">
        <f>IF(K$10=0,0,K$10/ISI!K$8*1000)</f>
        <v>0.39036660909253029</v>
      </c>
      <c r="L141" s="275">
        <f>IF(L$10=0,0,L$10/ISI!L$8*1000)</f>
        <v>0.35575276144975942</v>
      </c>
      <c r="M141" s="275">
        <f>IF(M$10=0,0,M$10/ISI!M$8*1000)</f>
        <v>0.36385631914107486</v>
      </c>
      <c r="N141" s="275">
        <f>IF(N$10=0,0,N$10/ISI!N$8*1000)</f>
        <v>0.36763501979211155</v>
      </c>
      <c r="O141" s="275">
        <f>IF(O$10=0,0,O$10/ISI!O$8*1000)</f>
        <v>0.36709927279704013</v>
      </c>
      <c r="P141" s="275">
        <f>IF(P$10=0,0,P$10/ISI!P$8*1000)</f>
        <v>0.40576044994832</v>
      </c>
      <c r="Q141" s="275">
        <f>IF(Q$10=0,0,Q$10/ISI!Q$8*1000)</f>
        <v>0.43285307723479244</v>
      </c>
      <c r="R141" s="275">
        <f>IF(R$10=0,0,R$10/ISI!R$8*1000)</f>
        <v>0.45218153158623198</v>
      </c>
      <c r="S141" s="275">
        <f>IF(S$10=0,0,S$10/ISI!S$8*1000)</f>
        <v>0.45816789563148941</v>
      </c>
      <c r="T141" s="275">
        <f>IF(T$10=0,0,T$10/ISI!T$8*1000)</f>
        <v>0.4907620259157684</v>
      </c>
      <c r="U141" s="275">
        <f>IF(U$10=0,0,U$10/ISI!U$8*1000)</f>
        <v>0.49362815040423397</v>
      </c>
      <c r="V141" s="275">
        <f>IF(V$10=0,0,V$10/ISI!V$8*1000)</f>
        <v>0.53400004686241953</v>
      </c>
      <c r="W141" s="275">
        <f>IF(W$10=0,0,W$10/ISI!W$8*1000)</f>
        <v>0.5143672997588985</v>
      </c>
      <c r="X141" s="275">
        <f>IF(X$10=0,0,X$10/ISI!X$8*1000)</f>
        <v>0.57662052229476868</v>
      </c>
      <c r="Y141" s="275">
        <f>IF(Y$10=0,0,Y$10/ISI!Y$8*1000)</f>
        <v>0.6342420639032017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48.16180453529261</v>
      </c>
      <c r="C142" s="276">
        <f>IF(C$16=0,0,C$16/ISI!C$8*1000)</f>
        <v>47.984909195848871</v>
      </c>
      <c r="D142" s="276">
        <f>IF(D$16=0,0,D$16/ISI!D$8*1000)</f>
        <v>45.539347492164872</v>
      </c>
      <c r="E142" s="276">
        <f>IF(E$16=0,0,E$16/ISI!E$8*1000)</f>
        <v>46.98888691630097</v>
      </c>
      <c r="F142" s="276">
        <f>IF(F$16=0,0,F$16/ISI!F$8*1000)</f>
        <v>45.765901209821862</v>
      </c>
      <c r="G142" s="276">
        <f>IF(G$16=0,0,G$16/ISI!G$8*1000)</f>
        <v>45.186966424461318</v>
      </c>
      <c r="H142" s="276">
        <f>IF(H$16=0,0,H$16/ISI!H$8*1000)</f>
        <v>44.303090620072261</v>
      </c>
      <c r="I142" s="276">
        <f>IF(I$16=0,0,I$16/ISI!I$8*1000)</f>
        <v>41.855212984122602</v>
      </c>
      <c r="J142" s="276">
        <f>IF(J$16=0,0,J$16/ISI!J$8*1000)</f>
        <v>41.535603847807209</v>
      </c>
      <c r="K142" s="276">
        <f>IF(K$16=0,0,K$16/ISI!K$8*1000)</f>
        <v>45.103071112239292</v>
      </c>
      <c r="L142" s="276">
        <f>IF(L$16=0,0,L$16/ISI!L$8*1000)</f>
        <v>39.121811720629751</v>
      </c>
      <c r="M142" s="276">
        <f>IF(M$16=0,0,M$16/ISI!M$8*1000)</f>
        <v>40.935148796315744</v>
      </c>
      <c r="N142" s="276">
        <f>IF(N$16=0,0,N$16/ISI!N$8*1000)</f>
        <v>41.231440187557119</v>
      </c>
      <c r="O142" s="276">
        <f>IF(O$16=0,0,O$16/ISI!O$8*1000)</f>
        <v>40.611002950958415</v>
      </c>
      <c r="P142" s="276">
        <f>IF(P$16=0,0,P$16/ISI!P$8*1000)</f>
        <v>38.842815693984292</v>
      </c>
      <c r="Q142" s="276">
        <f>IF(Q$16=0,0,Q$16/ISI!Q$8*1000)</f>
        <v>40.007961367647162</v>
      </c>
      <c r="R142" s="276">
        <f>IF(R$16=0,0,R$16/ISI!R$8*1000)</f>
        <v>40.210065225448851</v>
      </c>
      <c r="S142" s="276">
        <f>IF(S$16=0,0,S$16/ISI!S$8*1000)</f>
        <v>39.206936045697418</v>
      </c>
      <c r="T142" s="276">
        <f>IF(T$16=0,0,T$16/ISI!T$8*1000)</f>
        <v>40.13660757269502</v>
      </c>
      <c r="U142" s="276">
        <f>IF(U$16=0,0,U$16/ISI!U$8*1000)</f>
        <v>39.559483599095913</v>
      </c>
      <c r="V142" s="276">
        <f>IF(V$16=0,0,V$16/ISI!V$8*1000)</f>
        <v>41.450522196103421</v>
      </c>
      <c r="W142" s="276">
        <f>IF(W$16=0,0,W$16/ISI!W$8*1000)</f>
        <v>39.691238755016514</v>
      </c>
      <c r="X142" s="276">
        <f>IF(X$16=0,0,X$16/ISI!X$8*1000)</f>
        <v>40.357489529687491</v>
      </c>
      <c r="Y142" s="276">
        <f>IF(Y$16=0,0,Y$16/ISI!Y$8*1000)</f>
        <v>41.811586701381167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95.945025689264568</v>
      </c>
      <c r="C143" s="276">
        <f>IF(C$22=0,0,C$22/ISI!C$8*1000)</f>
        <v>93.013874709122845</v>
      </c>
      <c r="D143" s="276">
        <f>IF(D$22=0,0,D$22/ISI!D$8*1000)</f>
        <v>90.309945733894097</v>
      </c>
      <c r="E143" s="276">
        <f>IF(E$22=0,0,E$22/ISI!E$8*1000)</f>
        <v>95.119095595493206</v>
      </c>
      <c r="F143" s="276">
        <f>IF(F$22=0,0,F$22/ISI!F$8*1000)</f>
        <v>88.335717372185243</v>
      </c>
      <c r="G143" s="276">
        <f>IF(G$22=0,0,G$22/ISI!G$8*1000)</f>
        <v>87.864978158810018</v>
      </c>
      <c r="H143" s="276">
        <f>IF(H$22=0,0,H$22/ISI!H$8*1000)</f>
        <v>88.094286919411857</v>
      </c>
      <c r="I143" s="276">
        <f>IF(I$22=0,0,I$22/ISI!I$8*1000)</f>
        <v>81.343822417915803</v>
      </c>
      <c r="J143" s="276">
        <f>IF(J$22=0,0,J$22/ISI!J$8*1000)</f>
        <v>79.919624833308063</v>
      </c>
      <c r="K143" s="276">
        <f>IF(K$22=0,0,K$22/ISI!K$8*1000)</f>
        <v>87.123495694021926</v>
      </c>
      <c r="L143" s="276">
        <f>IF(L$22=0,0,L$22/ISI!L$8*1000)</f>
        <v>74.445380685388301</v>
      </c>
      <c r="M143" s="276">
        <f>IF(M$22=0,0,M$22/ISI!M$8*1000)</f>
        <v>79.20284313859861</v>
      </c>
      <c r="N143" s="276">
        <f>IF(N$22=0,0,N$22/ISI!N$8*1000)</f>
        <v>78.065871684827044</v>
      </c>
      <c r="O143" s="276">
        <f>IF(O$22=0,0,O$22/ISI!O$8*1000)</f>
        <v>75.540866480450049</v>
      </c>
      <c r="P143" s="276">
        <f>IF(P$22=0,0,P$22/ISI!P$8*1000)</f>
        <v>71.542657990050344</v>
      </c>
      <c r="Q143" s="276">
        <f>IF(Q$22=0,0,Q$22/ISI!Q$8*1000)</f>
        <v>74.659342379128717</v>
      </c>
      <c r="R143" s="276">
        <f>IF(R$22=0,0,R$22/ISI!R$8*1000)</f>
        <v>74.366037459062881</v>
      </c>
      <c r="S143" s="276">
        <f>IF(S$22=0,0,S$22/ISI!S$8*1000)</f>
        <v>72.726303447049673</v>
      </c>
      <c r="T143" s="276">
        <f>IF(T$22=0,0,T$22/ISI!T$8*1000)</f>
        <v>74.160587023186409</v>
      </c>
      <c r="U143" s="276">
        <f>IF(U$22=0,0,U$22/ISI!U$8*1000)</f>
        <v>73.222346250475667</v>
      </c>
      <c r="V143" s="276">
        <f>IF(V$22=0,0,V$22/ISI!V$8*1000)</f>
        <v>76.288151464246795</v>
      </c>
      <c r="W143" s="276">
        <f>IF(W$22=0,0,W$22/ISI!W$8*1000)</f>
        <v>72.345955920332088</v>
      </c>
      <c r="X143" s="276">
        <f>IF(X$22=0,0,X$22/ISI!X$8*1000)</f>
        <v>74.44445888626079</v>
      </c>
      <c r="Y143" s="276">
        <f>IF(Y$22=0,0,Y$22/ISI!Y$8*1000)</f>
        <v>77.336648123967834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52.137794545385091</v>
      </c>
      <c r="C144" s="276">
        <f>IF(C$28=0,0,C$28/ISI!C$8*1000)</f>
        <v>52.812171325948881</v>
      </c>
      <c r="D144" s="276">
        <f>IF(D$28=0,0,D$28/ISI!D$8*1000)</f>
        <v>51.085540485383703</v>
      </c>
      <c r="E144" s="276">
        <f>IF(E$28=0,0,E$28/ISI!E$8*1000)</f>
        <v>51.820211159832652</v>
      </c>
      <c r="F144" s="276">
        <f>IF(F$28=0,0,F$28/ISI!F$8*1000)</f>
        <v>51.075434027743206</v>
      </c>
      <c r="G144" s="276">
        <f>IF(G$28=0,0,G$28/ISI!G$8*1000)</f>
        <v>50.737177627085806</v>
      </c>
      <c r="H144" s="276">
        <f>IF(H$28=0,0,H$28/ISI!H$8*1000)</f>
        <v>49.675651468856991</v>
      </c>
      <c r="I144" s="276">
        <f>IF(I$28=0,0,I$28/ISI!I$8*1000)</f>
        <v>47.756290013542888</v>
      </c>
      <c r="J144" s="276">
        <f>IF(J$28=0,0,J$28/ISI!J$8*1000)</f>
        <v>48.349997226600607</v>
      </c>
      <c r="K144" s="276">
        <f>IF(K$28=0,0,K$28/ISI!K$8*1000)</f>
        <v>52.776887812148885</v>
      </c>
      <c r="L144" s="276">
        <f>IF(L$28=0,0,L$28/ISI!L$8*1000)</f>
        <v>47.525061496215443</v>
      </c>
      <c r="M144" s="276">
        <f>IF(M$28=0,0,M$28/ISI!M$8*1000)</f>
        <v>48.263824397242459</v>
      </c>
      <c r="N144" s="276">
        <f>IF(N$28=0,0,N$28/ISI!N$8*1000)</f>
        <v>48.684805977492168</v>
      </c>
      <c r="O144" s="276">
        <f>IF(O$28=0,0,O$28/ISI!O$8*1000)</f>
        <v>48.203455119690226</v>
      </c>
      <c r="P144" s="276">
        <f>IF(P$28=0,0,P$28/ISI!P$8*1000)</f>
        <v>46.777746877035042</v>
      </c>
      <c r="Q144" s="276">
        <f>IF(Q$28=0,0,Q$28/ISI!Q$8*1000)</f>
        <v>47.933181945531196</v>
      </c>
      <c r="R144" s="276">
        <f>IF(R$28=0,0,R$28/ISI!R$8*1000)</f>
        <v>48.691287909360845</v>
      </c>
      <c r="S144" s="276">
        <f>IF(S$28=0,0,S$28/ISI!S$8*1000)</f>
        <v>47.74688314935451</v>
      </c>
      <c r="T144" s="276">
        <f>IF(T$28=0,0,T$28/ISI!T$8*1000)</f>
        <v>48.58018817780215</v>
      </c>
      <c r="U144" s="276">
        <f>IF(U$28=0,0,U$28/ISI!U$8*1000)</f>
        <v>48.235243535660651</v>
      </c>
      <c r="V144" s="276">
        <f>IF(V$28=0,0,V$28/ISI!V$8*1000)</f>
        <v>50.358344389404472</v>
      </c>
      <c r="W144" s="276">
        <f>IF(W$28=0,0,W$28/ISI!W$8*1000)</f>
        <v>47.63729211675517</v>
      </c>
      <c r="X144" s="276">
        <f>IF(X$28=0,0,X$28/ISI!X$8*1000)</f>
        <v>47.229220817150775</v>
      </c>
      <c r="Y144" s="276">
        <f>IF(Y$28=0,0,Y$28/ISI!Y$8*1000)</f>
        <v>49.802272865453546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33.965876367209965</v>
      </c>
      <c r="C145" s="277">
        <f>IF(C$35=0,0,C$35/ISI!C$8*1000)</f>
        <v>33.388034693651335</v>
      </c>
      <c r="D145" s="277">
        <f>IF(D$35=0,0,D$35/ISI!D$8*1000)</f>
        <v>31.946662480280835</v>
      </c>
      <c r="E145" s="277">
        <f>IF(E$35=0,0,E$35/ISI!E$8*1000)</f>
        <v>32.722025538250868</v>
      </c>
      <c r="F145" s="277">
        <f>IF(F$35=0,0,F$35/ISI!F$8*1000)</f>
        <v>31.557889257559577</v>
      </c>
      <c r="G145" s="277">
        <f>IF(G$35=0,0,G$35/ISI!G$8*1000)</f>
        <v>31.296829893373122</v>
      </c>
      <c r="H145" s="277">
        <f>IF(H$35=0,0,H$35/ISI!H$8*1000)</f>
        <v>30.626237585397352</v>
      </c>
      <c r="I145" s="277">
        <f>IF(I$35=0,0,I$35/ISI!I$8*1000)</f>
        <v>29.141150527469271</v>
      </c>
      <c r="J145" s="277">
        <f>IF(J$35=0,0,J$35/ISI!J$8*1000)</f>
        <v>29.482601546758115</v>
      </c>
      <c r="K145" s="277">
        <f>IF(K$35=0,0,K$35/ISI!K$8*1000)</f>
        <v>33.809793382402759</v>
      </c>
      <c r="L145" s="277">
        <f>IF(L$35=0,0,L$35/ISI!L$8*1000)</f>
        <v>29.898359930319128</v>
      </c>
      <c r="M145" s="277">
        <f>IF(M$35=0,0,M$35/ISI!M$8*1000)</f>
        <v>30.275936187235452</v>
      </c>
      <c r="N145" s="277">
        <f>IF(N$35=0,0,N$35/ISI!N$8*1000)</f>
        <v>31.024269828188253</v>
      </c>
      <c r="O145" s="277">
        <f>IF(O$35=0,0,O$35/ISI!O$8*1000)</f>
        <v>29.425672252371474</v>
      </c>
      <c r="P145" s="277">
        <f>IF(P$35=0,0,P$35/ISI!P$8*1000)</f>
        <v>28.64701990734066</v>
      </c>
      <c r="Q145" s="277">
        <f>IF(Q$35=0,0,Q$35/ISI!Q$8*1000)</f>
        <v>29.662788805610191</v>
      </c>
      <c r="R145" s="277">
        <f>IF(R$35=0,0,R$35/ISI!R$8*1000)</f>
        <v>30.024516816697549</v>
      </c>
      <c r="S145" s="277">
        <f>IF(S$35=0,0,S$35/ISI!S$8*1000)</f>
        <v>29.306243643353334</v>
      </c>
      <c r="T145" s="277">
        <f>IF(T$35=0,0,T$35/ISI!T$8*1000)</f>
        <v>29.445774349553275</v>
      </c>
      <c r="U145" s="277">
        <f>IF(U$35=0,0,U$35/ISI!U$8*1000)</f>
        <v>29.501130740362726</v>
      </c>
      <c r="V145" s="277">
        <f>IF(V$35=0,0,V$35/ISI!V$8*1000)</f>
        <v>30.901486365729795</v>
      </c>
      <c r="W145" s="277">
        <f>IF(W$35=0,0,W$35/ISI!W$8*1000)</f>
        <v>29.352764510042366</v>
      </c>
      <c r="X145" s="277">
        <f>IF(X$35=0,0,X$35/ISI!X$8*1000)</f>
        <v>29.332309887574876</v>
      </c>
      <c r="Y145" s="277">
        <f>IF(Y$35=0,0,Y$35/ISI!Y$8*1000)</f>
        <v>30.923688868866755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127.27425247129943</v>
      </c>
      <c r="C147" s="272">
        <f t="shared" si="33"/>
        <v>128.26645825466071</v>
      </c>
      <c r="D147" s="272">
        <f t="shared" si="33"/>
        <v>125.66419084370322</v>
      </c>
      <c r="E147" s="272">
        <f t="shared" si="33"/>
        <v>128.64849041006778</v>
      </c>
      <c r="F147" s="272">
        <f t="shared" si="33"/>
        <v>124.25707818037702</v>
      </c>
      <c r="G147" s="272">
        <f t="shared" si="33"/>
        <v>122.98431576748503</v>
      </c>
      <c r="H147" s="272">
        <f t="shared" si="33"/>
        <v>117.05746566902039</v>
      </c>
      <c r="I147" s="272">
        <f t="shared" si="33"/>
        <v>113.55275758673511</v>
      </c>
      <c r="J147" s="272">
        <f t="shared" si="33"/>
        <v>113.9295255690638</v>
      </c>
      <c r="K147" s="272">
        <f t="shared" si="33"/>
        <v>120.34715492908161</v>
      </c>
      <c r="L147" s="272">
        <f t="shared" si="33"/>
        <v>111.120895572203</v>
      </c>
      <c r="M147" s="272">
        <f t="shared" si="33"/>
        <v>110.48282153536381</v>
      </c>
      <c r="N147" s="272">
        <f t="shared" si="33"/>
        <v>114.07198905242676</v>
      </c>
      <c r="O147" s="272">
        <f t="shared" si="33"/>
        <v>111.77508673718069</v>
      </c>
      <c r="P147" s="272">
        <f t="shared" si="33"/>
        <v>110.88543088854186</v>
      </c>
      <c r="Q147" s="272">
        <f t="shared" si="33"/>
        <v>114.92660247838629</v>
      </c>
      <c r="R147" s="272">
        <f t="shared" si="33"/>
        <v>115.34072486824527</v>
      </c>
      <c r="S147" s="272">
        <f t="shared" si="33"/>
        <v>113.70152024295804</v>
      </c>
      <c r="T147" s="272">
        <f t="shared" si="33"/>
        <v>115.33815877602282</v>
      </c>
      <c r="U147" s="272">
        <f t="shared" si="33"/>
        <v>117.45655553299484</v>
      </c>
      <c r="V147" s="272">
        <f t="shared" si="33"/>
        <v>120.83097152651473</v>
      </c>
      <c r="W147" s="272">
        <f t="shared" si="33"/>
        <v>117.86323910843701</v>
      </c>
      <c r="X147" s="272">
        <f t="shared" si="33"/>
        <v>118.69412163010382</v>
      </c>
      <c r="Y147" s="272">
        <f t="shared" si="33"/>
        <v>122.30623587564649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0.32075918035289008</v>
      </c>
      <c r="C148" s="273">
        <f>IF(C$55=0,0,C$55/ISI!C$9*1000)</f>
        <v>0.32518737746778448</v>
      </c>
      <c r="D148" s="273">
        <f>IF(D$55=0,0,D$55/ISI!D$9*1000)</f>
        <v>0.31965220848905862</v>
      </c>
      <c r="E148" s="273">
        <f>IF(E$55=0,0,E$55/ISI!E$9*1000)</f>
        <v>0.32493756149166048</v>
      </c>
      <c r="F148" s="273">
        <f>IF(F$55=0,0,F$55/ISI!F$9*1000)</f>
        <v>0.31622378823360509</v>
      </c>
      <c r="G148" s="273">
        <f>IF(G$55=0,0,G$55/ISI!G$9*1000)</f>
        <v>0.31537524351883994</v>
      </c>
      <c r="H148" s="273">
        <f>IF(H$55=0,0,H$55/ISI!H$9*1000)</f>
        <v>0.30028078045877954</v>
      </c>
      <c r="I148" s="273">
        <f>IF(I$55=0,0,I$55/ISI!I$9*1000)</f>
        <v>0.29240387259532236</v>
      </c>
      <c r="J148" s="273">
        <f>IF(J$55=0,0,J$55/ISI!J$9*1000)</f>
        <v>0.29634027534365487</v>
      </c>
      <c r="K148" s="273">
        <f>IF(K$55=0,0,K$55/ISI!K$9*1000)</f>
        <v>0.30546474235982074</v>
      </c>
      <c r="L148" s="273">
        <f>IF(L$55=0,0,L$55/ISI!L$9*1000)</f>
        <v>0.28945280797956513</v>
      </c>
      <c r="M148" s="273">
        <f>IF(M$55=0,0,M$55/ISI!M$9*1000)</f>
        <v>0.2910162579404208</v>
      </c>
      <c r="N148" s="273">
        <f>IF(N$55=0,0,N$55/ISI!N$9*1000)</f>
        <v>0.29922656847272416</v>
      </c>
      <c r="O148" s="273">
        <f>IF(O$55=0,0,O$55/ISI!O$9*1000)</f>
        <v>0.29633579451759617</v>
      </c>
      <c r="P148" s="273">
        <f>IF(P$55=0,0,P$55/ISI!P$9*1000)</f>
        <v>0.29387622906930461</v>
      </c>
      <c r="Q148" s="273">
        <f>IF(Q$55=0,0,Q$55/ISI!Q$9*1000)</f>
        <v>0.30163367484406012</v>
      </c>
      <c r="R148" s="273">
        <f>IF(R$55=0,0,R$55/ISI!R$9*1000)</f>
        <v>0.3053794586300223</v>
      </c>
      <c r="S148" s="273">
        <f>IF(S$55=0,0,S$55/ISI!S$9*1000)</f>
        <v>0.29975455259561684</v>
      </c>
      <c r="T148" s="273">
        <f>IF(T$55=0,0,T$55/ISI!T$9*1000)</f>
        <v>0.30571289169915755</v>
      </c>
      <c r="U148" s="273">
        <f>IF(U$55=0,0,U$55/ISI!U$9*1000)</f>
        <v>0.31041447756973356</v>
      </c>
      <c r="V148" s="273">
        <f>IF(V$55=0,0,V$55/ISI!V$9*1000)</f>
        <v>0.31638952820014266</v>
      </c>
      <c r="W148" s="273">
        <f>IF(W$55=0,0,W$55/ISI!W$9*1000)</f>
        <v>0.30742238858781112</v>
      </c>
      <c r="X148" s="273">
        <f>IF(X$55=0,0,X$55/ISI!X$9*1000)</f>
        <v>0.30977948460951199</v>
      </c>
      <c r="Y148" s="273">
        <f>IF(Y$55=0,0,Y$55/ISI!Y$9*1000)</f>
        <v>0.31930263340656551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0.23700704563939021</v>
      </c>
      <c r="C149" s="274">
        <f>IF(C$56=0,0,C$56/ISI!C$9*1000)</f>
        <v>0.24027901408174415</v>
      </c>
      <c r="D149" s="274">
        <f>IF(D$56=0,0,D$56/ISI!D$9*1000)</f>
        <v>0.23618911073020388</v>
      </c>
      <c r="E149" s="274">
        <f>IF(E$56=0,0,E$56/ISI!E$9*1000)</f>
        <v>0.24009442654666718</v>
      </c>
      <c r="F149" s="274">
        <f>IF(F$56=0,0,F$56/ISI!F$9*1000)</f>
        <v>0.23365587144750793</v>
      </c>
      <c r="G149" s="274">
        <f>IF(G$56=0,0,G$56/ISI!G$9*1000)</f>
        <v>0.23302888681773631</v>
      </c>
      <c r="H149" s="274">
        <f>IF(H$56=0,0,H$56/ISI!H$9*1000)</f>
        <v>0.22187567807265235</v>
      </c>
      <c r="I149" s="274">
        <f>IF(I$56=0,0,I$56/ISI!I$9*1000)</f>
        <v>0.21605547782323845</v>
      </c>
      <c r="J149" s="274">
        <f>IF(J$56=0,0,J$56/ISI!J$9*1000)</f>
        <v>0.2189640623407654</v>
      </c>
      <c r="K149" s="274">
        <f>IF(K$56=0,0,K$56/ISI!K$9*1000)</f>
        <v>0.22570607660877917</v>
      </c>
      <c r="L149" s="274">
        <f>IF(L$56=0,0,L$56/ISI!L$9*1000)</f>
        <v>0.21387495377618837</v>
      </c>
      <c r="M149" s="274">
        <f>IF(M$56=0,0,M$56/ISI!M$9*1000)</f>
        <v>0.21503017762923518</v>
      </c>
      <c r="N149" s="274">
        <f>IF(N$56=0,0,N$56/ISI!N$9*1000)</f>
        <v>0.22109672712254158</v>
      </c>
      <c r="O149" s="274">
        <f>IF(O$56=0,0,O$56/ISI!O$9*1000)</f>
        <v>0.21896075148511041</v>
      </c>
      <c r="P149" s="274">
        <f>IF(P$56=0,0,P$56/ISI!P$9*1000)</f>
        <v>0.21714339324203535</v>
      </c>
      <c r="Q149" s="274">
        <f>IF(Q$56=0,0,Q$56/ISI!Q$9*1000)</f>
        <v>0.22287532366647347</v>
      </c>
      <c r="R149" s="274">
        <f>IF(R$56=0,0,R$56/ISI!R$9*1000)</f>
        <v>0.22564306096938763</v>
      </c>
      <c r="S149" s="274">
        <f>IF(S$56=0,0,S$56/ISI!S$9*1000)</f>
        <v>0.22148685144251784</v>
      </c>
      <c r="T149" s="274">
        <f>IF(T$56=0,0,T$56/ISI!T$9*1000)</f>
        <v>0.2258894326758725</v>
      </c>
      <c r="U149" s="274">
        <f>IF(U$56=0,0,U$56/ISI!U$9*1000)</f>
        <v>0.2293634064395515</v>
      </c>
      <c r="V149" s="274">
        <f>IF(V$56=0,0,V$56/ISI!V$9*1000)</f>
        <v>0.23377833572045637</v>
      </c>
      <c r="W149" s="274">
        <f>IF(W$56=0,0,W$56/ISI!W$9*1000)</f>
        <v>0.22715256973297474</v>
      </c>
      <c r="X149" s="274">
        <f>IF(X$56=0,0,X$56/ISI!X$9*1000)</f>
        <v>0.22889421392777876</v>
      </c>
      <c r="Y149" s="274">
        <f>IF(Y$56=0,0,Y$56/ISI!Y$9*1000)</f>
        <v>0.23593081178630571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5.9251761409847532</v>
      </c>
      <c r="C150" s="274">
        <f>IF(C$57=0,0,C$57/ISI!C$9*1000)</f>
        <v>6.006975352043602</v>
      </c>
      <c r="D150" s="274">
        <f>IF(D$57=0,0,D$57/ISI!D$9*1000)</f>
        <v>5.904727768255098</v>
      </c>
      <c r="E150" s="274">
        <f>IF(E$57=0,0,E$57/ISI!E$9*1000)</f>
        <v>6.0023606636666802</v>
      </c>
      <c r="F150" s="274">
        <f>IF(F$57=0,0,F$57/ISI!F$9*1000)</f>
        <v>5.8413967861876985</v>
      </c>
      <c r="G150" s="274">
        <f>IF(G$57=0,0,G$57/ISI!G$9*1000)</f>
        <v>5.8257221704434103</v>
      </c>
      <c r="H150" s="274">
        <f>IF(H$57=0,0,H$57/ISI!H$9*1000)</f>
        <v>5.5468919518163089</v>
      </c>
      <c r="I150" s="274">
        <f>IF(I$57=0,0,I$57/ISI!I$9*1000)</f>
        <v>5.4013869455809624</v>
      </c>
      <c r="J150" s="274">
        <f>IF(J$57=0,0,J$57/ISI!J$9*1000)</f>
        <v>5.4741015585191377</v>
      </c>
      <c r="K150" s="274">
        <f>IF(K$57=0,0,K$57/ISI!K$9*1000)</f>
        <v>5.6426519152194787</v>
      </c>
      <c r="L150" s="274">
        <f>IF(L$57=0,0,L$57/ISI!L$9*1000)</f>
        <v>5.3468738444047093</v>
      </c>
      <c r="M150" s="274">
        <f>IF(M$57=0,0,M$57/ISI!M$9*1000)</f>
        <v>5.3757544407308817</v>
      </c>
      <c r="N150" s="274">
        <f>IF(N$57=0,0,N$57/ISI!N$9*1000)</f>
        <v>5.5274181780635416</v>
      </c>
      <c r="O150" s="274">
        <f>IF(O$57=0,0,O$57/ISI!O$9*1000)</f>
        <v>5.4740187871277577</v>
      </c>
      <c r="P150" s="274">
        <f>IF(P$57=0,0,P$57/ISI!P$9*1000)</f>
        <v>5.4285848310508849</v>
      </c>
      <c r="Q150" s="274">
        <f>IF(Q$57=0,0,Q$57/ISI!Q$9*1000)</f>
        <v>5.5718830916618378</v>
      </c>
      <c r="R150" s="274">
        <f>IF(R$57=0,0,R$57/ISI!R$9*1000)</f>
        <v>5.641076524234693</v>
      </c>
      <c r="S150" s="274">
        <f>IF(S$57=0,0,S$57/ISI!S$9*1000)</f>
        <v>5.5371712860629456</v>
      </c>
      <c r="T150" s="274">
        <f>IF(T$57=0,0,T$57/ISI!T$9*1000)</f>
        <v>5.6472358168968118</v>
      </c>
      <c r="U150" s="274">
        <f>IF(U$57=0,0,U$57/ISI!U$9*1000)</f>
        <v>5.7340851609887853</v>
      </c>
      <c r="V150" s="274">
        <f>IF(V$57=0,0,V$57/ISI!V$9*1000)</f>
        <v>5.8444583930114105</v>
      </c>
      <c r="W150" s="274">
        <f>IF(W$57=0,0,W$57/ISI!W$9*1000)</f>
        <v>5.6788142433243696</v>
      </c>
      <c r="X150" s="274">
        <f>IF(X$57=0,0,X$57/ISI!X$9*1000)</f>
        <v>5.7223553481944673</v>
      </c>
      <c r="Y150" s="274">
        <f>IF(Y$57=0,0,Y$57/ISI!Y$9*1000)</f>
        <v>5.8982702946576415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0.14812940352461892</v>
      </c>
      <c r="C151" s="274">
        <f>IF(C$58=0,0,C$58/ISI!C$9*1000)</f>
        <v>0.15017438380109019</v>
      </c>
      <c r="D151" s="274">
        <f>IF(D$58=0,0,D$58/ISI!D$9*1000)</f>
        <v>0.14761819420637748</v>
      </c>
      <c r="E151" s="274">
        <f>IF(E$58=0,0,E$58/ISI!E$9*1000)</f>
        <v>0.15005901659166701</v>
      </c>
      <c r="F151" s="274">
        <f>IF(F$58=0,0,F$58/ISI!F$9*1000)</f>
        <v>0.14603491965469251</v>
      </c>
      <c r="G151" s="274">
        <f>IF(G$58=0,0,G$58/ISI!G$9*1000)</f>
        <v>0.1456430542610852</v>
      </c>
      <c r="H151" s="274">
        <f>IF(H$58=0,0,H$58/ISI!H$9*1000)</f>
        <v>0.13867229879540771</v>
      </c>
      <c r="I151" s="274">
        <f>IF(I$58=0,0,I$58/ISI!I$9*1000)</f>
        <v>0.13503467363952409</v>
      </c>
      <c r="J151" s="274">
        <f>IF(J$58=0,0,J$58/ISI!J$9*1000)</f>
        <v>0.13685253896297842</v>
      </c>
      <c r="K151" s="274">
        <f>IF(K$58=0,0,K$58/ISI!K$9*1000)</f>
        <v>0.14106629788048697</v>
      </c>
      <c r="L151" s="274">
        <f>IF(L$58=0,0,L$58/ISI!L$9*1000)</f>
        <v>0.13367184611011779</v>
      </c>
      <c r="M151" s="274">
        <f>IF(M$58=0,0,M$58/ISI!M$9*1000)</f>
        <v>0.13439386101827208</v>
      </c>
      <c r="N151" s="274">
        <f>IF(N$58=0,0,N$58/ISI!N$9*1000)</f>
        <v>0.13818545445158859</v>
      </c>
      <c r="O151" s="274">
        <f>IF(O$58=0,0,O$58/ISI!O$9*1000)</f>
        <v>0.13685046967819403</v>
      </c>
      <c r="P151" s="274">
        <f>IF(P$58=0,0,P$58/ISI!P$9*1000)</f>
        <v>0.13571462077627214</v>
      </c>
      <c r="Q151" s="274">
        <f>IF(Q$58=0,0,Q$58/ISI!Q$9*1000)</f>
        <v>0.13929707729154597</v>
      </c>
      <c r="R151" s="274">
        <f>IF(R$58=0,0,R$58/ISI!R$9*1000)</f>
        <v>0.14102691310586732</v>
      </c>
      <c r="S151" s="274">
        <f>IF(S$58=0,0,S$58/ISI!S$9*1000)</f>
        <v>0.13842928215157366</v>
      </c>
      <c r="T151" s="274">
        <f>IF(T$58=0,0,T$58/ISI!T$9*1000)</f>
        <v>0.14118089542242035</v>
      </c>
      <c r="U151" s="274">
        <f>IF(U$58=0,0,U$58/ISI!U$9*1000)</f>
        <v>0.14335212902471969</v>
      </c>
      <c r="V151" s="274">
        <f>IF(V$58=0,0,V$58/ISI!V$9*1000)</f>
        <v>0.14611145982528523</v>
      </c>
      <c r="W151" s="274">
        <f>IF(W$58=0,0,W$58/ISI!W$9*1000)</f>
        <v>0.14197035608310929</v>
      </c>
      <c r="X151" s="274">
        <f>IF(X$58=0,0,X$58/ISI!X$9*1000)</f>
        <v>0.14305888370486175</v>
      </c>
      <c r="Y151" s="274">
        <f>IF(Y$58=0,0,Y$58/ISI!Y$9*1000)</f>
        <v>0.14745675736644104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0.25820961852265623</v>
      </c>
      <c r="C152" s="275">
        <f>IF(C$59=0,0,C$59/ISI!C$9*1000)</f>
        <v>0.262062369865805</v>
      </c>
      <c r="D152" s="275">
        <f>IF(D$59=0,0,D$59/ISI!D$9*1000)</f>
        <v>0.25264012667881686</v>
      </c>
      <c r="E152" s="275">
        <f>IF(E$59=0,0,E$59/ISI!E$9*1000)</f>
        <v>0.25807832228814143</v>
      </c>
      <c r="F152" s="275">
        <f>IF(F$59=0,0,F$59/ISI!F$9*1000)</f>
        <v>0.24963338795254225</v>
      </c>
      <c r="G152" s="275">
        <f>IF(G$59=0,0,G$59/ISI!G$9*1000)</f>
        <v>0.24865027048387775</v>
      </c>
      <c r="H152" s="275">
        <f>IF(H$59=0,0,H$59/ISI!H$9*1000)</f>
        <v>0.23650813889398017</v>
      </c>
      <c r="I152" s="275">
        <f>IF(I$59=0,0,I$59/ISI!I$9*1000)</f>
        <v>0.23131856717957539</v>
      </c>
      <c r="J152" s="275">
        <f>IF(J$59=0,0,J$59/ISI!J$9*1000)</f>
        <v>0.23344924417485963</v>
      </c>
      <c r="K152" s="275">
        <f>IF(K$59=0,0,K$59/ISI!K$9*1000)</f>
        <v>0.2420587343816423</v>
      </c>
      <c r="L152" s="275">
        <f>IF(L$59=0,0,L$59/ISI!L$9*1000)</f>
        <v>0.22522264179142126</v>
      </c>
      <c r="M152" s="275">
        <f>IF(M$59=0,0,M$59/ISI!M$9*1000)</f>
        <v>0.22404472308707732</v>
      </c>
      <c r="N152" s="275">
        <f>IF(N$59=0,0,N$59/ISI!N$9*1000)</f>
        <v>0.23529362016048902</v>
      </c>
      <c r="O152" s="275">
        <f>IF(O$59=0,0,O$59/ISI!O$9*1000)</f>
        <v>0.23693346725363615</v>
      </c>
      <c r="P152" s="275">
        <f>IF(P$59=0,0,P$59/ISI!P$9*1000)</f>
        <v>0.30470914367079582</v>
      </c>
      <c r="Q152" s="275">
        <f>IF(Q$59=0,0,Q$59/ISI!Q$9*1000)</f>
        <v>0.32908667822592386</v>
      </c>
      <c r="R152" s="275">
        <f>IF(R$59=0,0,R$59/ISI!R$9*1000)</f>
        <v>0.33447153289634801</v>
      </c>
      <c r="S152" s="275">
        <f>IF(S$59=0,0,S$59/ISI!S$9*1000)</f>
        <v>0.34227563609378736</v>
      </c>
      <c r="T152" s="275">
        <f>IF(T$59=0,0,T$59/ISI!T$9*1000)</f>
        <v>0.356404635249369</v>
      </c>
      <c r="U152" s="275">
        <f>IF(U$59=0,0,U$59/ISI!U$9*1000)</f>
        <v>0.38348540168677619</v>
      </c>
      <c r="V152" s="275">
        <f>IF(V$59=0,0,V$59/ISI!V$9*1000)</f>
        <v>0.42804289851816774</v>
      </c>
      <c r="W152" s="275">
        <f>IF(W$59=0,0,W$59/ISI!W$9*1000)</f>
        <v>0.43577007916608984</v>
      </c>
      <c r="X152" s="275">
        <f>IF(X$59=0,0,X$59/ISI!X$9*1000)</f>
        <v>0.46458239643042754</v>
      </c>
      <c r="Y152" s="275">
        <f>IF(Y$59=0,0,Y$59/ISI!Y$9*1000)</f>
        <v>0.53579494881683665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17.216688267812287</v>
      </c>
      <c r="C153" s="276">
        <f>IF(C$65=0,0,C$65/ISI!C$9*1000)</f>
        <v>16.800116721350019</v>
      </c>
      <c r="D153" s="276">
        <f>IF(D$65=0,0,D$65/ISI!D$9*1000)</f>
        <v>16.406852622819127</v>
      </c>
      <c r="E153" s="276">
        <f>IF(E$65=0,0,E$65/ISI!E$9*1000)</f>
        <v>16.869380919457814</v>
      </c>
      <c r="F153" s="276">
        <f>IF(F$65=0,0,F$65/ISI!F$9*1000)</f>
        <v>16.179469567557909</v>
      </c>
      <c r="G153" s="276">
        <f>IF(G$65=0,0,G$65/ISI!G$9*1000)</f>
        <v>15.959177246057221</v>
      </c>
      <c r="H153" s="276">
        <f>IF(H$65=0,0,H$65/ISI!H$9*1000)</f>
        <v>15.3620526516032</v>
      </c>
      <c r="I153" s="276">
        <f>IF(I$65=0,0,I$65/ISI!I$9*1000)</f>
        <v>14.792424111303031</v>
      </c>
      <c r="J153" s="276">
        <f>IF(J$65=0,0,J$65/ISI!J$9*1000)</f>
        <v>14.60295304916823</v>
      </c>
      <c r="K153" s="276">
        <f>IF(K$65=0,0,K$65/ISI!K$9*1000)</f>
        <v>15.348704136000707</v>
      </c>
      <c r="L153" s="276">
        <f>IF(L$65=0,0,L$65/ISI!L$9*1000)</f>
        <v>13.779940525980029</v>
      </c>
      <c r="M153" s="276">
        <f>IF(M$65=0,0,M$65/ISI!M$9*1000)</f>
        <v>14.232587880511728</v>
      </c>
      <c r="N153" s="276">
        <f>IF(N$65=0,0,N$65/ISI!N$9*1000)</f>
        <v>14.633125361782634</v>
      </c>
      <c r="O153" s="276">
        <f>IF(O$65=0,0,O$65/ISI!O$9*1000)</f>
        <v>14.343986099374549</v>
      </c>
      <c r="P153" s="276">
        <f>IF(P$65=0,0,P$65/ISI!P$9*1000)</f>
        <v>14.280553384990304</v>
      </c>
      <c r="Q153" s="276">
        <f>IF(Q$65=0,0,Q$65/ISI!Q$9*1000)</f>
        <v>14.786920898453269</v>
      </c>
      <c r="R153" s="276">
        <f>IF(R$65=0,0,R$65/ISI!R$9*1000)</f>
        <v>14.577215047111286</v>
      </c>
      <c r="S153" s="276">
        <f>IF(S$65=0,0,S$65/ISI!S$9*1000)</f>
        <v>14.378246508183627</v>
      </c>
      <c r="T153" s="276">
        <f>IF(T$65=0,0,T$65/ISI!T$9*1000)</f>
        <v>14.788931842416027</v>
      </c>
      <c r="U153" s="276">
        <f>IF(U$65=0,0,U$65/ISI!U$9*1000)</f>
        <v>14.987712000100901</v>
      </c>
      <c r="V153" s="276">
        <f>IF(V$65=0,0,V$65/ISI!V$9*1000)</f>
        <v>15.487072830638226</v>
      </c>
      <c r="W153" s="276">
        <f>IF(W$65=0,0,W$65/ISI!W$9*1000)</f>
        <v>15.376337586197513</v>
      </c>
      <c r="X153" s="276">
        <f>IF(X$65=0,0,X$65/ISI!X$9*1000)</f>
        <v>15.580020164920731</v>
      </c>
      <c r="Y153" s="276">
        <f>IF(Y$65=0,0,Y$65/ISI!Y$9*1000)</f>
        <v>15.820746633405481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44.006625165596951</v>
      </c>
      <c r="C154" s="276">
        <f>IF(C$71=0,0,C$71/ISI!C$9*1000)</f>
        <v>44.614152627102946</v>
      </c>
      <c r="D154" s="276">
        <f>IF(D$71=0,0,D$71/ISI!D$9*1000)</f>
        <v>43.854753921173334</v>
      </c>
      <c r="E154" s="276">
        <f>IF(E$71=0,0,E$71/ISI!E$9*1000)</f>
        <v>44.579879070194707</v>
      </c>
      <c r="F154" s="276">
        <f>IF(F$71=0,0,F$71/ISI!F$9*1000)</f>
        <v>43.384391062264989</v>
      </c>
      <c r="G154" s="276">
        <f>IF(G$71=0,0,G$71/ISI!G$9*1000)</f>
        <v>43.267974786485027</v>
      </c>
      <c r="H154" s="276">
        <f>IF(H$71=0,0,H$71/ISI!H$9*1000)</f>
        <v>41.197086660292555</v>
      </c>
      <c r="I154" s="276">
        <f>IF(I$71=0,0,I$71/ISI!I$9*1000)</f>
        <v>40.116412581284905</v>
      </c>
      <c r="J154" s="276">
        <f>IF(J$71=0,0,J$71/ISI!J$9*1000)</f>
        <v>40.656468208238799</v>
      </c>
      <c r="K154" s="276">
        <f>IF(K$71=0,0,K$71/ISI!K$9*1000)</f>
        <v>41.908301435192769</v>
      </c>
      <c r="L154" s="276">
        <f>IF(L$71=0,0,L$71/ISI!L$9*1000)</f>
        <v>39.711540632671607</v>
      </c>
      <c r="M154" s="276">
        <f>IF(M$71=0,0,M$71/ISI!M$9*1000)</f>
        <v>39.926038488405148</v>
      </c>
      <c r="N154" s="276">
        <f>IF(N$71=0,0,N$71/ISI!N$9*1000)</f>
        <v>41.052453818718455</v>
      </c>
      <c r="O154" s="276">
        <f>IF(O$71=0,0,O$71/ISI!O$9*1000)</f>
        <v>40.655853460337958</v>
      </c>
      <c r="P154" s="276">
        <f>IF(P$71=0,0,P$71/ISI!P$9*1000)</f>
        <v>40.318412846372858</v>
      </c>
      <c r="Q154" s="276">
        <f>IF(Q$71=0,0,Q$71/ISI!Q$9*1000)</f>
        <v>41.382697298267693</v>
      </c>
      <c r="R154" s="276">
        <f>IF(R$71=0,0,R$71/ISI!R$9*1000)</f>
        <v>41.896600915426397</v>
      </c>
      <c r="S154" s="276">
        <f>IF(S$71=0,0,S$71/ISI!S$9*1000)</f>
        <v>41.124890714722369</v>
      </c>
      <c r="T154" s="276">
        <f>IF(T$71=0,0,T$71/ISI!T$9*1000)</f>
        <v>41.942346337506315</v>
      </c>
      <c r="U154" s="276">
        <f>IF(U$71=0,0,U$71/ISI!U$9*1000)</f>
        <v>42.587381428513453</v>
      </c>
      <c r="V154" s="276">
        <f>IF(V$71=0,0,V$71/ISI!V$9*1000)</f>
        <v>43.40712979284271</v>
      </c>
      <c r="W154" s="276">
        <f>IF(W$71=0,0,W$71/ISI!W$9*1000)</f>
        <v>42.176881133105809</v>
      </c>
      <c r="X154" s="276">
        <f>IF(X$71=0,0,X$71/ISI!X$9*1000)</f>
        <v>42.500263431913886</v>
      </c>
      <c r="Y154" s="276">
        <f>IF(Y$71=0,0,Y$71/ISI!Y$9*1000)</f>
        <v>43.80679389207743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41.642828734865738</v>
      </c>
      <c r="C155" s="276">
        <f>IF(C$72=0,0,C$72/ISI!C$9*1000)</f>
        <v>42.454520642876638</v>
      </c>
      <c r="D155" s="276">
        <f>IF(D$72=0,0,D$72/ISI!D$9*1000)</f>
        <v>41.671536908790934</v>
      </c>
      <c r="E155" s="276">
        <f>IF(E$72=0,0,E$72/ISI!E$9*1000)</f>
        <v>42.810776836506236</v>
      </c>
      <c r="F155" s="276">
        <f>IF(F$72=0,0,F$72/ISI!F$9*1000)</f>
        <v>41.297368723906978</v>
      </c>
      <c r="G155" s="276">
        <f>IF(G$72=0,0,G$72/ISI!G$9*1000)</f>
        <v>40.554900233379996</v>
      </c>
      <c r="H155" s="276">
        <f>IF(H$72=0,0,H$72/ISI!H$9*1000)</f>
        <v>38.228785907101923</v>
      </c>
      <c r="I155" s="276">
        <f>IF(I$72=0,0,I$72/ISI!I$9*1000)</f>
        <v>37.292341210094158</v>
      </c>
      <c r="J155" s="276">
        <f>IF(J$72=0,0,J$72/ISI!J$9*1000)</f>
        <v>37.315902476791898</v>
      </c>
      <c r="K155" s="276">
        <f>IF(K$72=0,0,K$72/ISI!K$9*1000)</f>
        <v>38.823699083779388</v>
      </c>
      <c r="L155" s="276">
        <f>IF(L$72=0,0,L$72/ISI!L$9*1000)</f>
        <v>35.732115159364675</v>
      </c>
      <c r="M155" s="276">
        <f>IF(M$72=0,0,M$72/ISI!M$9*1000)</f>
        <v>35.553878146608135</v>
      </c>
      <c r="N155" s="276">
        <f>IF(N$72=0,0,N$72/ISI!N$9*1000)</f>
        <v>36.703069436263455</v>
      </c>
      <c r="O155" s="276">
        <f>IF(O$72=0,0,O$72/ISI!O$9*1000)</f>
        <v>36.166045755314997</v>
      </c>
      <c r="P155" s="276">
        <f>IF(P$72=0,0,P$72/ISI!P$9*1000)</f>
        <v>35.599413875631626</v>
      </c>
      <c r="Q155" s="276">
        <f>IF(Q$72=0,0,Q$72/ISI!Q$9*1000)</f>
        <v>36.861693769886365</v>
      </c>
      <c r="R155" s="276">
        <f>IF(R$72=0,0,R$72/ISI!R$9*1000)</f>
        <v>36.868288780859999</v>
      </c>
      <c r="S155" s="276">
        <f>IF(S$72=0,0,S$72/ISI!S$9*1000)</f>
        <v>36.602418595021938</v>
      </c>
      <c r="T155" s="276">
        <f>IF(T$72=0,0,T$72/ISI!T$9*1000)</f>
        <v>37.053945480334754</v>
      </c>
      <c r="U155" s="276">
        <f>IF(U$72=0,0,U$72/ISI!U$9*1000)</f>
        <v>37.427865282957399</v>
      </c>
      <c r="V155" s="276">
        <f>IF(V$72=0,0,V$72/ISI!V$9*1000)</f>
        <v>38.884073102842926</v>
      </c>
      <c r="W155" s="276">
        <f>IF(W$72=0,0,W$72/ISI!W$9*1000)</f>
        <v>38.257789067461331</v>
      </c>
      <c r="X155" s="276">
        <f>IF(X$72=0,0,X$72/ISI!X$9*1000)</f>
        <v>38.154880647634791</v>
      </c>
      <c r="Y155" s="276">
        <f>IF(Y$72=0,0,Y$72/ISI!Y$9*1000)</f>
        <v>39.400934072613261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17.518828914000157</v>
      </c>
      <c r="C156" s="277">
        <f>IF(C$79=0,0,C$79/ISI!C$9*1000)</f>
        <v>17.412989766071085</v>
      </c>
      <c r="D156" s="277">
        <f>IF(D$79=0,0,D$79/ISI!D$9*1000)</f>
        <v>16.870219982560268</v>
      </c>
      <c r="E156" s="277">
        <f>IF(E$79=0,0,E$79/ISI!E$9*1000)</f>
        <v>17.412923593324194</v>
      </c>
      <c r="F156" s="277">
        <f>IF(F$79=0,0,F$79/ISI!F$9*1000)</f>
        <v>16.608904073171118</v>
      </c>
      <c r="G156" s="277">
        <f>IF(G$79=0,0,G$79/ISI!G$9*1000)</f>
        <v>16.433843876037837</v>
      </c>
      <c r="H156" s="277">
        <f>IF(H$79=0,0,H$79/ISI!H$9*1000)</f>
        <v>15.825311601985581</v>
      </c>
      <c r="I156" s="277">
        <f>IF(I$79=0,0,I$79/ISI!I$9*1000)</f>
        <v>15.075380147234398</v>
      </c>
      <c r="J156" s="277">
        <f>IF(J$79=0,0,J$79/ISI!J$9*1000)</f>
        <v>14.99449415552346</v>
      </c>
      <c r="K156" s="277">
        <f>IF(K$79=0,0,K$79/ISI!K$9*1000)</f>
        <v>17.709502507658534</v>
      </c>
      <c r="L156" s="277">
        <f>IF(L$79=0,0,L$79/ISI!L$9*1000)</f>
        <v>15.688203160124692</v>
      </c>
      <c r="M156" s="277">
        <f>IF(M$79=0,0,M$79/ISI!M$9*1000)</f>
        <v>14.530077559432918</v>
      </c>
      <c r="N156" s="277">
        <f>IF(N$79=0,0,N$79/ISI!N$9*1000)</f>
        <v>15.262119887391323</v>
      </c>
      <c r="O156" s="277">
        <f>IF(O$79=0,0,O$79/ISI!O$9*1000)</f>
        <v>14.246102152090897</v>
      </c>
      <c r="P156" s="277">
        <f>IF(P$79=0,0,P$79/ISI!P$9*1000)</f>
        <v>14.307022563737771</v>
      </c>
      <c r="Q156" s="277">
        <f>IF(Q$79=0,0,Q$79/ISI!Q$9*1000)</f>
        <v>15.330514666089107</v>
      </c>
      <c r="R156" s="277">
        <f>IF(R$79=0,0,R$79/ISI!R$9*1000)</f>
        <v>15.351022635011272</v>
      </c>
      <c r="S156" s="277">
        <f>IF(S$79=0,0,S$79/ISI!S$9*1000)</f>
        <v>15.056846816683674</v>
      </c>
      <c r="T156" s="277">
        <f>IF(T$79=0,0,T$79/ISI!T$9*1000)</f>
        <v>14.87651144382211</v>
      </c>
      <c r="U156" s="277">
        <f>IF(U$79=0,0,U$79/ISI!U$9*1000)</f>
        <v>15.65289624571353</v>
      </c>
      <c r="V156" s="277">
        <f>IF(V$79=0,0,V$79/ISI!V$9*1000)</f>
        <v>16.083915184915398</v>
      </c>
      <c r="W156" s="277">
        <f>IF(W$79=0,0,W$79/ISI!W$9*1000)</f>
        <v>15.26110168477801</v>
      </c>
      <c r="X156" s="277">
        <f>IF(X$79=0,0,X$79/ISI!X$9*1000)</f>
        <v>15.590287058767368</v>
      </c>
      <c r="Y156" s="277">
        <f>IF(Y$79=0,0,Y$79/ISI!Y$9*1000)</f>
        <v>16.14100583151653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EU27: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13395.65754438027</v>
      </c>
      <c r="C5" s="223">
        <v>12731.832904402379</v>
      </c>
      <c r="D5" s="223">
        <v>12639.064360551671</v>
      </c>
      <c r="E5" s="223">
        <v>13240.409820532719</v>
      </c>
      <c r="F5" s="223">
        <v>13239.881062712609</v>
      </c>
      <c r="G5" s="223">
        <v>12617.873500103429</v>
      </c>
      <c r="H5" s="223">
        <v>12881.96441486772</v>
      </c>
      <c r="I5" s="223">
        <v>12324.679789459909</v>
      </c>
      <c r="J5" s="223">
        <v>11466.37592144476</v>
      </c>
      <c r="K5" s="223">
        <v>8413.2382618391093</v>
      </c>
      <c r="L5" s="223">
        <v>9979.9281791293452</v>
      </c>
      <c r="M5" s="223">
        <v>10487.073236308641</v>
      </c>
      <c r="N5" s="223">
        <v>10040.580896950371</v>
      </c>
      <c r="O5" s="223">
        <v>9829.4095941138512</v>
      </c>
      <c r="P5" s="223">
        <v>9768.8758101701005</v>
      </c>
      <c r="Q5" s="223">
        <v>9976.8820475095199</v>
      </c>
      <c r="R5" s="223">
        <v>10172.99839573908</v>
      </c>
      <c r="S5" s="223">
        <v>10275.12137403182</v>
      </c>
      <c r="T5" s="223">
        <v>10224.694065021489</v>
      </c>
      <c r="U5" s="223">
        <v>9572.9893356321172</v>
      </c>
      <c r="V5" s="223">
        <v>8569.8433475311413</v>
      </c>
      <c r="W5" s="223">
        <v>9345.7637954133934</v>
      </c>
      <c r="X5" s="223">
        <v>8669.7150941323762</v>
      </c>
      <c r="Y5" s="223">
        <v>8303.9507899107302</v>
      </c>
      <c r="DA5" s="89" t="s">
        <v>254</v>
      </c>
    </row>
    <row r="6" spans="1:105" ht="12" customHeight="1" x14ac:dyDescent="0.25">
      <c r="A6" s="55" t="s">
        <v>91</v>
      </c>
      <c r="B6" s="259">
        <v>27.136649463169409</v>
      </c>
      <c r="C6" s="259">
        <v>26.79949005691234</v>
      </c>
      <c r="D6" s="259">
        <v>26.656381428469299</v>
      </c>
      <c r="E6" s="259">
        <v>27.340158234715268</v>
      </c>
      <c r="F6" s="259">
        <v>28.453986286680539</v>
      </c>
      <c r="G6" s="259">
        <v>27.17585351920766</v>
      </c>
      <c r="H6" s="259">
        <v>27.307218774979969</v>
      </c>
      <c r="I6" s="259">
        <v>26.93287324807185</v>
      </c>
      <c r="J6" s="259">
        <v>25.526179782725539</v>
      </c>
      <c r="K6" s="259">
        <v>18.301722040354552</v>
      </c>
      <c r="L6" s="259">
        <v>22.720563095407361</v>
      </c>
      <c r="M6" s="259">
        <v>23.270396621423391</v>
      </c>
      <c r="N6" s="259">
        <v>22.357282359675011</v>
      </c>
      <c r="O6" s="259">
        <v>22.20010209540402</v>
      </c>
      <c r="P6" s="259">
        <v>22.433807992383169</v>
      </c>
      <c r="Q6" s="259">
        <v>22.637237036228299</v>
      </c>
      <c r="R6" s="259">
        <v>23.34987255725915</v>
      </c>
      <c r="S6" s="259">
        <v>23.517919564497319</v>
      </c>
      <c r="T6" s="259">
        <v>23.44919273366077</v>
      </c>
      <c r="U6" s="259">
        <v>22.069275632388528</v>
      </c>
      <c r="V6" s="259">
        <v>19.61497878732126</v>
      </c>
      <c r="W6" s="259">
        <v>21.28895380958441</v>
      </c>
      <c r="X6" s="259">
        <v>19.26737249406797</v>
      </c>
      <c r="Y6" s="259">
        <v>18.511139876674619</v>
      </c>
      <c r="DA6" s="67" t="s">
        <v>255</v>
      </c>
    </row>
    <row r="7" spans="1:105" ht="12" customHeight="1" x14ac:dyDescent="0.25">
      <c r="A7" s="173" t="s">
        <v>92</v>
      </c>
      <c r="B7" s="224">
        <v>3.7536058515089561</v>
      </c>
      <c r="C7" s="224">
        <v>3.706969161082768</v>
      </c>
      <c r="D7" s="224">
        <v>3.6871740354592362</v>
      </c>
      <c r="E7" s="224">
        <v>3.7817556684841409</v>
      </c>
      <c r="F7" s="224">
        <v>3.936268060386749</v>
      </c>
      <c r="G7" s="224">
        <v>3.759219673765684</v>
      </c>
      <c r="H7" s="224">
        <v>3.7771994041238028</v>
      </c>
      <c r="I7" s="224">
        <v>3.7257066258385358</v>
      </c>
      <c r="J7" s="224">
        <v>3.530841857582721</v>
      </c>
      <c r="K7" s="224">
        <v>2.5315376917332149</v>
      </c>
      <c r="L7" s="224">
        <v>3.1434849990152469</v>
      </c>
      <c r="M7" s="224">
        <v>3.2198582566012779</v>
      </c>
      <c r="N7" s="224">
        <v>3.092983258469288</v>
      </c>
      <c r="O7" s="224">
        <v>3.081272618643133</v>
      </c>
      <c r="P7" s="224">
        <v>3.1071528329796112</v>
      </c>
      <c r="Q7" s="224">
        <v>3.1348745430803069</v>
      </c>
      <c r="R7" s="224">
        <v>3.2461865437210489</v>
      </c>
      <c r="S7" s="224">
        <v>3.2615472631529938</v>
      </c>
      <c r="T7" s="224">
        <v>3.248392213667199</v>
      </c>
      <c r="U7" s="224">
        <v>3.0575646187784198</v>
      </c>
      <c r="V7" s="224">
        <v>2.7150915719085891</v>
      </c>
      <c r="W7" s="224">
        <v>2.952475262504946</v>
      </c>
      <c r="X7" s="224">
        <v>2.6736867526902852</v>
      </c>
      <c r="Y7" s="224">
        <v>2.5888746930694482</v>
      </c>
      <c r="DA7" s="177" t="s">
        <v>256</v>
      </c>
    </row>
    <row r="8" spans="1:105" ht="12" customHeight="1" x14ac:dyDescent="0.25">
      <c r="A8" s="173" t="s">
        <v>93</v>
      </c>
      <c r="B8" s="224">
        <v>518.33348689838112</v>
      </c>
      <c r="C8" s="224">
        <v>511.89345048478492</v>
      </c>
      <c r="D8" s="224">
        <v>509.15995184535973</v>
      </c>
      <c r="E8" s="224">
        <v>522.21941154699834</v>
      </c>
      <c r="F8" s="224">
        <v>543.43997090324604</v>
      </c>
      <c r="G8" s="224">
        <v>518.95020486248382</v>
      </c>
      <c r="H8" s="224">
        <v>521.53901449222576</v>
      </c>
      <c r="I8" s="224">
        <v>514.39192697520377</v>
      </c>
      <c r="J8" s="224">
        <v>487.52569672888558</v>
      </c>
      <c r="K8" s="224">
        <v>349.56974528149101</v>
      </c>
      <c r="L8" s="224">
        <v>433.93266210117451</v>
      </c>
      <c r="M8" s="224">
        <v>444.3388386746646</v>
      </c>
      <c r="N8" s="224">
        <v>426.89047104413532</v>
      </c>
      <c r="O8" s="224">
        <v>423.26218571592739</v>
      </c>
      <c r="P8" s="224">
        <v>428.16955996711761</v>
      </c>
      <c r="Q8" s="224">
        <v>431.96866281428959</v>
      </c>
      <c r="R8" s="224">
        <v>445.14398825713522</v>
      </c>
      <c r="S8" s="224">
        <v>447.61874790283048</v>
      </c>
      <c r="T8" s="224">
        <v>447.07177615586698</v>
      </c>
      <c r="U8" s="224">
        <v>420.6946563587735</v>
      </c>
      <c r="V8" s="224">
        <v>373.89855612106572</v>
      </c>
      <c r="W8" s="224">
        <v>405.68622563801682</v>
      </c>
      <c r="X8" s="224">
        <v>367.10539548454091</v>
      </c>
      <c r="Y8" s="224">
        <v>352.2845831437034</v>
      </c>
      <c r="DA8" s="177" t="s">
        <v>257</v>
      </c>
    </row>
    <row r="9" spans="1:105" ht="12" customHeight="1" x14ac:dyDescent="0.25">
      <c r="A9" s="173" t="s">
        <v>94</v>
      </c>
      <c r="B9" s="224">
        <v>8.9534639725555785</v>
      </c>
      <c r="C9" s="224">
        <v>8.8422216247842371</v>
      </c>
      <c r="D9" s="224">
        <v>8.7950043752610156</v>
      </c>
      <c r="E9" s="224">
        <v>9.0206096405057767</v>
      </c>
      <c r="F9" s="224">
        <v>9.3891675522687432</v>
      </c>
      <c r="G9" s="224">
        <v>8.9668546047402895</v>
      </c>
      <c r="H9" s="224">
        <v>9.0097415977720612</v>
      </c>
      <c r="I9" s="224">
        <v>8.886916039239166</v>
      </c>
      <c r="J9" s="224">
        <v>8.4221057338637486</v>
      </c>
      <c r="K9" s="224">
        <v>6.0384687190819628</v>
      </c>
      <c r="L9" s="224">
        <v>7.4981446641867171</v>
      </c>
      <c r="M9" s="224">
        <v>7.6803175500235046</v>
      </c>
      <c r="N9" s="224">
        <v>7.3776830247879417</v>
      </c>
      <c r="O9" s="224">
        <v>7.3504499711232523</v>
      </c>
      <c r="P9" s="224">
        <v>7.4114816653227829</v>
      </c>
      <c r="Q9" s="224">
        <v>7.4776061713213107</v>
      </c>
      <c r="R9" s="224">
        <v>7.7431183286644494</v>
      </c>
      <c r="S9" s="224">
        <v>7.7797582033521868</v>
      </c>
      <c r="T9" s="224">
        <v>7.7483795060974119</v>
      </c>
      <c r="U9" s="224">
        <v>7.2931990573778798</v>
      </c>
      <c r="V9" s="224">
        <v>6.4762991994751884</v>
      </c>
      <c r="W9" s="224">
        <v>7.0438750262924152</v>
      </c>
      <c r="X9" s="224">
        <v>6.3783020948102376</v>
      </c>
      <c r="Y9" s="224">
        <v>6.1805280617418754</v>
      </c>
      <c r="DA9" s="177" t="s">
        <v>258</v>
      </c>
    </row>
    <row r="10" spans="1:105" ht="12" customHeight="1" x14ac:dyDescent="0.25">
      <c r="A10" s="56" t="s">
        <v>95</v>
      </c>
      <c r="B10" s="260">
        <v>30.407159419205222</v>
      </c>
      <c r="C10" s="260">
        <v>29.7013789388043</v>
      </c>
      <c r="D10" s="260">
        <v>29.527444624904881</v>
      </c>
      <c r="E10" s="260">
        <v>30.507591073060819</v>
      </c>
      <c r="F10" s="260">
        <v>31.66954149505878</v>
      </c>
      <c r="G10" s="260">
        <v>30.470695667091281</v>
      </c>
      <c r="H10" s="260">
        <v>30.71505653027851</v>
      </c>
      <c r="I10" s="260">
        <v>29.954258689863419</v>
      </c>
      <c r="J10" s="260">
        <v>28.276753170128959</v>
      </c>
      <c r="K10" s="260">
        <v>20.516028863966071</v>
      </c>
      <c r="L10" s="260">
        <v>25.293759458010118</v>
      </c>
      <c r="M10" s="260">
        <v>26.342475744914989</v>
      </c>
      <c r="N10" s="260">
        <v>25.486885939178599</v>
      </c>
      <c r="O10" s="260">
        <v>25.61986319349651</v>
      </c>
      <c r="P10" s="260">
        <v>30.236249681192831</v>
      </c>
      <c r="Q10" s="260">
        <v>32.127246582896049</v>
      </c>
      <c r="R10" s="260">
        <v>34.256601506100417</v>
      </c>
      <c r="S10" s="260">
        <v>36.149264075361963</v>
      </c>
      <c r="T10" s="260">
        <v>38.359158409754137</v>
      </c>
      <c r="U10" s="260">
        <v>36.493034195510688</v>
      </c>
      <c r="V10" s="260">
        <v>34.019352520963267</v>
      </c>
      <c r="W10" s="260">
        <v>37.819631590205887</v>
      </c>
      <c r="X10" s="260">
        <v>39.515309953166962</v>
      </c>
      <c r="Y10" s="260">
        <v>39.690037097199351</v>
      </c>
      <c r="DA10" s="68" t="s">
        <v>259</v>
      </c>
    </row>
    <row r="11" spans="1:105" ht="12" customHeight="1" x14ac:dyDescent="0.25">
      <c r="A11" s="37" t="s">
        <v>159</v>
      </c>
      <c r="B11" s="226">
        <v>0.53820981644692634</v>
      </c>
      <c r="C11" s="226">
        <v>0.57074533887294354</v>
      </c>
      <c r="D11" s="226">
        <v>0.46337523760772009</v>
      </c>
      <c r="E11" s="226">
        <v>0.45392979714911419</v>
      </c>
      <c r="F11" s="226">
        <v>0.40801668878377878</v>
      </c>
      <c r="G11" s="226">
        <v>0.38013703112226482</v>
      </c>
      <c r="H11" s="226">
        <v>0.31046663209253073</v>
      </c>
      <c r="I11" s="226">
        <v>0.30111680407305269</v>
      </c>
      <c r="J11" s="226">
        <v>0.30551729470950623</v>
      </c>
      <c r="K11" s="226">
        <v>0.24104169564811109</v>
      </c>
      <c r="L11" s="226">
        <v>0.3539053710865499</v>
      </c>
      <c r="M11" s="226">
        <v>0.29252396959874383</v>
      </c>
      <c r="N11" s="226">
        <v>0.2626837781386735</v>
      </c>
      <c r="O11" s="226">
        <v>0.243911944441944</v>
      </c>
      <c r="P11" s="226">
        <v>0.21078941974515911</v>
      </c>
      <c r="Q11" s="226">
        <v>0.35459352739862432</v>
      </c>
      <c r="R11" s="226">
        <v>0.26267788827186339</v>
      </c>
      <c r="S11" s="226">
        <v>0.27490667194022012</v>
      </c>
      <c r="T11" s="226">
        <v>0.19927740805343441</v>
      </c>
      <c r="U11" s="226">
        <v>0.21429555520978491</v>
      </c>
      <c r="V11" s="226">
        <v>0.16259657050151741</v>
      </c>
      <c r="W11" s="226">
        <v>0.21567403715553249</v>
      </c>
      <c r="X11" s="226">
        <v>0.22517922595232751</v>
      </c>
      <c r="Y11" s="226">
        <v>0.19845857163564709</v>
      </c>
      <c r="DA11" s="69" t="s">
        <v>260</v>
      </c>
    </row>
    <row r="12" spans="1:105" ht="12" customHeight="1" x14ac:dyDescent="0.25">
      <c r="A12" s="37" t="s">
        <v>35</v>
      </c>
      <c r="B12" s="226">
        <v>14.35376505393249</v>
      </c>
      <c r="C12" s="226">
        <v>13.38286970115977</v>
      </c>
      <c r="D12" s="226">
        <v>13.34823759321992</v>
      </c>
      <c r="E12" s="226">
        <v>13.99391317528303</v>
      </c>
      <c r="F12" s="226">
        <v>14.447851509636241</v>
      </c>
      <c r="G12" s="226">
        <v>13.16074154472353</v>
      </c>
      <c r="H12" s="226">
        <v>13.333185252225</v>
      </c>
      <c r="I12" s="226">
        <v>12.983329142074931</v>
      </c>
      <c r="J12" s="226">
        <v>12.35443028166952</v>
      </c>
      <c r="K12" s="226">
        <v>8.3665854881214425</v>
      </c>
      <c r="L12" s="226">
        <v>10.117858310881029</v>
      </c>
      <c r="M12" s="226">
        <v>10.056684776511251</v>
      </c>
      <c r="N12" s="226">
        <v>9.4791471853717226</v>
      </c>
      <c r="O12" s="226">
        <v>9.4595147164003119</v>
      </c>
      <c r="P12" s="226">
        <v>9.0380403919788499</v>
      </c>
      <c r="Q12" s="226">
        <v>9.2084167714424776</v>
      </c>
      <c r="R12" s="226">
        <v>9.2075938830041597</v>
      </c>
      <c r="S12" s="226">
        <v>9.5694258494774616</v>
      </c>
      <c r="T12" s="226">
        <v>9.2171341457918974</v>
      </c>
      <c r="U12" s="226">
        <v>8.6856081174204238</v>
      </c>
      <c r="V12" s="226">
        <v>8.1987086639058848</v>
      </c>
      <c r="W12" s="226">
        <v>8.546406016846861</v>
      </c>
      <c r="X12" s="226">
        <v>7.3775805633692686</v>
      </c>
      <c r="Y12" s="226">
        <v>6.9919453959188269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2.1673657580582601E-4</v>
      </c>
      <c r="F13" s="226">
        <v>2.2112724250899631E-4</v>
      </c>
      <c r="G13" s="226">
        <v>2.2345954163003641E-4</v>
      </c>
      <c r="H13" s="226">
        <v>1.771909662371928E-4</v>
      </c>
      <c r="I13" s="226">
        <v>1.9862628055044779E-4</v>
      </c>
      <c r="J13" s="226">
        <v>1.9843279847685E-4</v>
      </c>
      <c r="K13" s="226">
        <v>6.1566194652471179E-4</v>
      </c>
      <c r="L13" s="226">
        <v>6.7650612659849504E-4</v>
      </c>
      <c r="M13" s="226">
        <v>6.9238846947481205E-4</v>
      </c>
      <c r="N13" s="226">
        <v>7.2981109597153131E-4</v>
      </c>
      <c r="O13" s="226">
        <v>8.3806885565245696E-4</v>
      </c>
      <c r="P13" s="226">
        <v>8.4096366231913543E-4</v>
      </c>
      <c r="Q13" s="226">
        <v>9.0058855667132884E-4</v>
      </c>
      <c r="R13" s="226">
        <v>9.5982995835514398E-4</v>
      </c>
      <c r="S13" s="226">
        <v>9.7418987444279257E-4</v>
      </c>
      <c r="T13" s="226">
        <v>1.0078104662716639E-3</v>
      </c>
      <c r="U13" s="226">
        <v>3.239043385634507E-3</v>
      </c>
      <c r="V13" s="226">
        <v>3.0944477469894102E-3</v>
      </c>
      <c r="W13" s="226">
        <v>2.979339473036826E-3</v>
      </c>
      <c r="X13" s="226">
        <v>3.1633405197504421E-3</v>
      </c>
      <c r="Y13" s="226">
        <v>2.2001024491403649E-3</v>
      </c>
      <c r="DA13" s="69" t="s">
        <v>262</v>
      </c>
    </row>
    <row r="14" spans="1:105" ht="12" customHeight="1" x14ac:dyDescent="0.25">
      <c r="A14" s="37" t="s">
        <v>78</v>
      </c>
      <c r="B14" s="226">
        <v>2.9888100235581101E-2</v>
      </c>
      <c r="C14" s="226">
        <v>5.9573795793064398E-2</v>
      </c>
      <c r="D14" s="226">
        <v>0.1171133729408393</v>
      </c>
      <c r="E14" s="226">
        <v>0.16416514409961899</v>
      </c>
      <c r="F14" s="226">
        <v>0.22663262617387589</v>
      </c>
      <c r="G14" s="226">
        <v>0.56451361647402498</v>
      </c>
      <c r="H14" s="226">
        <v>0.65842995112473757</v>
      </c>
      <c r="I14" s="226">
        <v>0.38216137088308461</v>
      </c>
      <c r="J14" s="226">
        <v>0.30636503356343608</v>
      </c>
      <c r="K14" s="226">
        <v>0.52433756868918513</v>
      </c>
      <c r="L14" s="226">
        <v>0.76538679606483129</v>
      </c>
      <c r="M14" s="226">
        <v>1.156461174446334</v>
      </c>
      <c r="N14" s="226">
        <v>1.390746398180184</v>
      </c>
      <c r="O14" s="226">
        <v>1.765430348988021</v>
      </c>
      <c r="P14" s="226">
        <v>7.3424318828259532</v>
      </c>
      <c r="Q14" s="226">
        <v>9.3175889316788236</v>
      </c>
      <c r="R14" s="226">
        <v>10.907066313627119</v>
      </c>
      <c r="S14" s="226">
        <v>12.88095287573651</v>
      </c>
      <c r="T14" s="226">
        <v>15.99593227215437</v>
      </c>
      <c r="U14" s="226">
        <v>15.532829669508949</v>
      </c>
      <c r="V14" s="226">
        <v>15.486570488504061</v>
      </c>
      <c r="W14" s="226">
        <v>17.59569078445017</v>
      </c>
      <c r="X14" s="226">
        <v>21.45670070736421</v>
      </c>
      <c r="Y14" s="226">
        <v>22.30590941634599</v>
      </c>
      <c r="DA14" s="69" t="s">
        <v>263</v>
      </c>
    </row>
    <row r="15" spans="1:105" ht="12" customHeight="1" x14ac:dyDescent="0.25">
      <c r="A15" s="37" t="s">
        <v>40</v>
      </c>
      <c r="B15" s="226">
        <v>15.485296448590219</v>
      </c>
      <c r="C15" s="226">
        <v>15.688190102978529</v>
      </c>
      <c r="D15" s="226">
        <v>15.5987184211364</v>
      </c>
      <c r="E15" s="226">
        <v>15.895366219953249</v>
      </c>
      <c r="F15" s="226">
        <v>16.586819543222379</v>
      </c>
      <c r="G15" s="226">
        <v>16.365080015229829</v>
      </c>
      <c r="H15" s="226">
        <v>16.412797503869999</v>
      </c>
      <c r="I15" s="226">
        <v>16.2874527465518</v>
      </c>
      <c r="J15" s="226">
        <v>15.310242127388021</v>
      </c>
      <c r="K15" s="226">
        <v>11.383448449560801</v>
      </c>
      <c r="L15" s="226">
        <v>14.055932473851099</v>
      </c>
      <c r="M15" s="226">
        <v>14.836113435889191</v>
      </c>
      <c r="N15" s="226">
        <v>14.353578766392051</v>
      </c>
      <c r="O15" s="226">
        <v>14.15016811481058</v>
      </c>
      <c r="P15" s="226">
        <v>13.644147022980549</v>
      </c>
      <c r="Q15" s="226">
        <v>13.24574676381946</v>
      </c>
      <c r="R15" s="226">
        <v>13.87830359123892</v>
      </c>
      <c r="S15" s="226">
        <v>13.423004488333319</v>
      </c>
      <c r="T15" s="226">
        <v>12.945806773288171</v>
      </c>
      <c r="U15" s="226">
        <v>12.057061809985891</v>
      </c>
      <c r="V15" s="226">
        <v>10.168382350304819</v>
      </c>
      <c r="W15" s="226">
        <v>11.45888141228029</v>
      </c>
      <c r="X15" s="226">
        <v>10.4526861159614</v>
      </c>
      <c r="Y15" s="226">
        <v>10.19152361084975</v>
      </c>
      <c r="DA15" s="69" t="s">
        <v>264</v>
      </c>
    </row>
    <row r="16" spans="1:105" ht="12" customHeight="1" x14ac:dyDescent="0.25">
      <c r="A16" s="57" t="s">
        <v>165</v>
      </c>
      <c r="B16" s="261">
        <v>2373.5130289016029</v>
      </c>
      <c r="C16" s="261">
        <v>2285.0901846202678</v>
      </c>
      <c r="D16" s="261">
        <v>2234.721389561601</v>
      </c>
      <c r="E16" s="261">
        <v>2327.4607077279161</v>
      </c>
      <c r="F16" s="261">
        <v>2371.9221580549379</v>
      </c>
      <c r="G16" s="261">
        <v>2253.0191306894289</v>
      </c>
      <c r="H16" s="261">
        <v>2280.6691737464239</v>
      </c>
      <c r="I16" s="261">
        <v>2199.8573735931591</v>
      </c>
      <c r="J16" s="261">
        <v>2045.2730936877499</v>
      </c>
      <c r="K16" s="261">
        <v>1479.0882750034909</v>
      </c>
      <c r="L16" s="261">
        <v>1756.1996854973011</v>
      </c>
      <c r="M16" s="261">
        <v>1848.787039535034</v>
      </c>
      <c r="N16" s="261">
        <v>1775.204631541583</v>
      </c>
      <c r="O16" s="261">
        <v>1756.737086206773</v>
      </c>
      <c r="P16" s="261">
        <v>1744.573040510747</v>
      </c>
      <c r="Q16" s="261">
        <v>1770.2191149309349</v>
      </c>
      <c r="R16" s="261">
        <v>1809.5070198935471</v>
      </c>
      <c r="S16" s="261">
        <v>1824.3372340361159</v>
      </c>
      <c r="T16" s="261">
        <v>1825.4913148150949</v>
      </c>
      <c r="U16" s="261">
        <v>1698.074784867008</v>
      </c>
      <c r="V16" s="261">
        <v>1522.019286641377</v>
      </c>
      <c r="W16" s="261">
        <v>1673.0017548157221</v>
      </c>
      <c r="X16" s="261">
        <v>1551.298000610981</v>
      </c>
      <c r="Y16" s="261">
        <v>1478.519923563274</v>
      </c>
      <c r="DA16" s="70" t="s">
        <v>265</v>
      </c>
    </row>
    <row r="17" spans="1:105" ht="12" customHeight="1" x14ac:dyDescent="0.25">
      <c r="A17" s="18" t="s">
        <v>28</v>
      </c>
      <c r="B17" s="230">
        <v>197.97921524558879</v>
      </c>
      <c r="C17" s="230">
        <v>197.2899427745873</v>
      </c>
      <c r="D17" s="230">
        <v>196.61882535638989</v>
      </c>
      <c r="E17" s="230">
        <v>242.04623183603741</v>
      </c>
      <c r="F17" s="230">
        <v>283.66964264017071</v>
      </c>
      <c r="G17" s="230">
        <v>281.38169052041019</v>
      </c>
      <c r="H17" s="230">
        <v>269.18940491220491</v>
      </c>
      <c r="I17" s="230">
        <v>251.0142288986286</v>
      </c>
      <c r="J17" s="230">
        <v>195.03641541722919</v>
      </c>
      <c r="K17" s="230">
        <v>174.02177724295731</v>
      </c>
      <c r="L17" s="230">
        <v>126.235102502742</v>
      </c>
      <c r="M17" s="230">
        <v>205.386423353504</v>
      </c>
      <c r="N17" s="230">
        <v>182.05098003371839</v>
      </c>
      <c r="O17" s="230">
        <v>195.00987034058761</v>
      </c>
      <c r="P17" s="230">
        <v>161.62903778850389</v>
      </c>
      <c r="Q17" s="230">
        <v>181.665786160197</v>
      </c>
      <c r="R17" s="230">
        <v>196.28124676685999</v>
      </c>
      <c r="S17" s="230">
        <v>192.0672682352205</v>
      </c>
      <c r="T17" s="230">
        <v>169.3836410534407</v>
      </c>
      <c r="U17" s="230">
        <v>162.38741881451199</v>
      </c>
      <c r="V17" s="230">
        <v>139.76094098505749</v>
      </c>
      <c r="W17" s="230">
        <v>174.46515578100059</v>
      </c>
      <c r="X17" s="230">
        <v>172.39561576644741</v>
      </c>
      <c r="Y17" s="230">
        <v>132.76659200011841</v>
      </c>
      <c r="DA17" s="71" t="s">
        <v>266</v>
      </c>
    </row>
    <row r="18" spans="1:105" ht="12" customHeight="1" x14ac:dyDescent="0.25">
      <c r="A18" s="18" t="s">
        <v>32</v>
      </c>
      <c r="B18" s="230">
        <v>41.066981774002841</v>
      </c>
      <c r="C18" s="230">
        <v>34.668786966314777</v>
      </c>
      <c r="D18" s="230">
        <v>34.538731007542857</v>
      </c>
      <c r="E18" s="230">
        <v>32.254430220794653</v>
      </c>
      <c r="F18" s="230">
        <v>34.516896691260698</v>
      </c>
      <c r="G18" s="230">
        <v>30.63809121173497</v>
      </c>
      <c r="H18" s="230">
        <v>33.468395993380177</v>
      </c>
      <c r="I18" s="230">
        <v>21.617845446971231</v>
      </c>
      <c r="J18" s="230">
        <v>19.89506613180766</v>
      </c>
      <c r="K18" s="230">
        <v>18.677195186624829</v>
      </c>
      <c r="L18" s="230">
        <v>13.192735190742759</v>
      </c>
      <c r="M18" s="230">
        <v>12.28513183198784</v>
      </c>
      <c r="N18" s="230">
        <v>10.38225691931752</v>
      </c>
      <c r="O18" s="230">
        <v>10.013804151671129</v>
      </c>
      <c r="P18" s="230">
        <v>10.250428114555749</v>
      </c>
      <c r="Q18" s="230">
        <v>6.8144186920257246</v>
      </c>
      <c r="R18" s="230">
        <v>6.4526948379951294</v>
      </c>
      <c r="S18" s="230">
        <v>5.8691179901170578</v>
      </c>
      <c r="T18" s="230">
        <v>6.1882601445770451</v>
      </c>
      <c r="U18" s="230">
        <v>5.4890710968581056</v>
      </c>
      <c r="V18" s="230">
        <v>3.8208175519371101</v>
      </c>
      <c r="W18" s="230">
        <v>4.6140850355382117</v>
      </c>
      <c r="X18" s="230">
        <v>5.6433438628596342</v>
      </c>
      <c r="Y18" s="230">
        <v>4.9134361898716188</v>
      </c>
      <c r="DA18" s="71" t="s">
        <v>267</v>
      </c>
    </row>
    <row r="19" spans="1:105" ht="12" customHeight="1" x14ac:dyDescent="0.25">
      <c r="A19" s="18" t="s">
        <v>35</v>
      </c>
      <c r="B19" s="230">
        <v>489.44060898288649</v>
      </c>
      <c r="C19" s="230">
        <v>492.09504378739172</v>
      </c>
      <c r="D19" s="230">
        <v>487.76193971638861</v>
      </c>
      <c r="E19" s="230">
        <v>507.07994108399203</v>
      </c>
      <c r="F19" s="230">
        <v>525.69228132017838</v>
      </c>
      <c r="G19" s="230">
        <v>485.00499865607668</v>
      </c>
      <c r="H19" s="230">
        <v>481.50108255140242</v>
      </c>
      <c r="I19" s="230">
        <v>489.81985785141347</v>
      </c>
      <c r="J19" s="230">
        <v>478.16272172632512</v>
      </c>
      <c r="K19" s="230">
        <v>316.75824658332903</v>
      </c>
      <c r="L19" s="230">
        <v>405.78508632119542</v>
      </c>
      <c r="M19" s="230">
        <v>377.66949110790438</v>
      </c>
      <c r="N19" s="230">
        <v>353.89409910248202</v>
      </c>
      <c r="O19" s="230">
        <v>351.29538677671422</v>
      </c>
      <c r="P19" s="230">
        <v>356.26265462256532</v>
      </c>
      <c r="Q19" s="230">
        <v>370.40134927538361</v>
      </c>
      <c r="R19" s="230">
        <v>372.99085143006732</v>
      </c>
      <c r="S19" s="230">
        <v>393.12537925790667</v>
      </c>
      <c r="T19" s="230">
        <v>390.42915635038452</v>
      </c>
      <c r="U19" s="230">
        <v>377.5680800955256</v>
      </c>
      <c r="V19" s="230">
        <v>364.20185355882637</v>
      </c>
      <c r="W19" s="230">
        <v>375.58980296662429</v>
      </c>
      <c r="X19" s="230">
        <v>312.26229620818191</v>
      </c>
      <c r="Y19" s="230">
        <v>307.90204694977439</v>
      </c>
      <c r="DA19" s="71" t="s">
        <v>268</v>
      </c>
    </row>
    <row r="20" spans="1:105" ht="12" customHeight="1" x14ac:dyDescent="0.25">
      <c r="A20" s="18" t="s">
        <v>36</v>
      </c>
      <c r="B20" s="230">
        <v>1061.533708429725</v>
      </c>
      <c r="C20" s="230">
        <v>939.45169828488451</v>
      </c>
      <c r="D20" s="230">
        <v>905.39915527271808</v>
      </c>
      <c r="E20" s="230">
        <v>940.14148888894624</v>
      </c>
      <c r="F20" s="230">
        <v>895.23566347838414</v>
      </c>
      <c r="G20" s="230">
        <v>816.40104032399745</v>
      </c>
      <c r="H20" s="230">
        <v>853.46556673523594</v>
      </c>
      <c r="I20" s="230">
        <v>776.34280195285089</v>
      </c>
      <c r="J20" s="230">
        <v>728.10993210721688</v>
      </c>
      <c r="K20" s="230">
        <v>516.24551043303074</v>
      </c>
      <c r="L20" s="230">
        <v>622.73673328156531</v>
      </c>
      <c r="M20" s="230">
        <v>628.49568456106272</v>
      </c>
      <c r="N20" s="230">
        <v>635.78471884976227</v>
      </c>
      <c r="O20" s="230">
        <v>605.66867771176021</v>
      </c>
      <c r="P20" s="230">
        <v>606.2829652694071</v>
      </c>
      <c r="Q20" s="230">
        <v>616.36038082306038</v>
      </c>
      <c r="R20" s="230">
        <v>591.55995039722109</v>
      </c>
      <c r="S20" s="230">
        <v>594.13426423268811</v>
      </c>
      <c r="T20" s="230">
        <v>620.08090414305434</v>
      </c>
      <c r="U20" s="230">
        <v>564.91794368649653</v>
      </c>
      <c r="V20" s="230">
        <v>519.35400796215663</v>
      </c>
      <c r="W20" s="230">
        <v>562.95772448116338</v>
      </c>
      <c r="X20" s="230">
        <v>570.51130465003075</v>
      </c>
      <c r="Y20" s="230">
        <v>563.19578678240396</v>
      </c>
      <c r="DA20" s="71" t="s">
        <v>269</v>
      </c>
    </row>
    <row r="21" spans="1:105" ht="12" customHeight="1" x14ac:dyDescent="0.25">
      <c r="A21" s="18" t="s">
        <v>40</v>
      </c>
      <c r="B21" s="230">
        <v>583.49251446939945</v>
      </c>
      <c r="C21" s="230">
        <v>621.58471280708977</v>
      </c>
      <c r="D21" s="230">
        <v>610.4027382085618</v>
      </c>
      <c r="E21" s="230">
        <v>605.93861569814521</v>
      </c>
      <c r="F21" s="230">
        <v>632.80767392494351</v>
      </c>
      <c r="G21" s="230">
        <v>639.59330997720963</v>
      </c>
      <c r="H21" s="230">
        <v>643.0447235542008</v>
      </c>
      <c r="I21" s="230">
        <v>661.06263944329487</v>
      </c>
      <c r="J21" s="230">
        <v>624.06895830517158</v>
      </c>
      <c r="K21" s="230">
        <v>453.38554555754911</v>
      </c>
      <c r="L21" s="230">
        <v>588.25002820105601</v>
      </c>
      <c r="M21" s="230">
        <v>624.95030868057506</v>
      </c>
      <c r="N21" s="230">
        <v>593.09257663630308</v>
      </c>
      <c r="O21" s="230">
        <v>594.74934722604019</v>
      </c>
      <c r="P21" s="230">
        <v>610.14795471571529</v>
      </c>
      <c r="Q21" s="230">
        <v>594.97717998026815</v>
      </c>
      <c r="R21" s="230">
        <v>642.22227646140323</v>
      </c>
      <c r="S21" s="230">
        <v>639.1412043201841</v>
      </c>
      <c r="T21" s="230">
        <v>639.40935312363865</v>
      </c>
      <c r="U21" s="230">
        <v>587.71227117361548</v>
      </c>
      <c r="V21" s="230">
        <v>494.88166658339929</v>
      </c>
      <c r="W21" s="230">
        <v>555.37498655139541</v>
      </c>
      <c r="X21" s="230">
        <v>490.48544012346161</v>
      </c>
      <c r="Y21" s="230">
        <v>469.74206164110598</v>
      </c>
      <c r="DA21" s="71" t="s">
        <v>270</v>
      </c>
    </row>
    <row r="22" spans="1:105" ht="12" customHeight="1" x14ac:dyDescent="0.25">
      <c r="A22" s="57" t="s">
        <v>172</v>
      </c>
      <c r="B22" s="261">
        <v>5601.9381078456818</v>
      </c>
      <c r="C22" s="261">
        <v>5205.8507978942616</v>
      </c>
      <c r="D22" s="261">
        <v>5193.0215409248895</v>
      </c>
      <c r="E22" s="261">
        <v>5535.8664765698322</v>
      </c>
      <c r="F22" s="261">
        <v>5360.0945333248046</v>
      </c>
      <c r="G22" s="261">
        <v>5114.8600173984114</v>
      </c>
      <c r="H22" s="261">
        <v>5298.4881214806665</v>
      </c>
      <c r="I22" s="261">
        <v>4952.2050995799254</v>
      </c>
      <c r="J22" s="261">
        <v>4540.3263327410104</v>
      </c>
      <c r="K22" s="261">
        <v>3304.6561160579622</v>
      </c>
      <c r="L22" s="261">
        <v>3827.1021563227341</v>
      </c>
      <c r="M22" s="261">
        <v>4106.5309570094287</v>
      </c>
      <c r="N22" s="261">
        <v>3872.1793080756029</v>
      </c>
      <c r="O22" s="261">
        <v>3762.441620885706</v>
      </c>
      <c r="P22" s="261">
        <v>3684.1103568779499</v>
      </c>
      <c r="Q22" s="261">
        <v>3802.8303241038639</v>
      </c>
      <c r="R22" s="261">
        <v>3829.362695254878</v>
      </c>
      <c r="S22" s="261">
        <v>3872.9814725293768</v>
      </c>
      <c r="T22" s="261">
        <v>3861.7433883773579</v>
      </c>
      <c r="U22" s="261">
        <v>3600.4203840245309</v>
      </c>
      <c r="V22" s="261">
        <v>3226.9651462397201</v>
      </c>
      <c r="W22" s="261">
        <v>3506.117969329252</v>
      </c>
      <c r="X22" s="261">
        <v>3307.950158257639</v>
      </c>
      <c r="Y22" s="261">
        <v>3157.3164958496059</v>
      </c>
      <c r="DA22" s="70" t="s">
        <v>271</v>
      </c>
    </row>
    <row r="23" spans="1:105" ht="12" customHeight="1" x14ac:dyDescent="0.25">
      <c r="A23" s="18" t="s">
        <v>28</v>
      </c>
      <c r="B23" s="230">
        <v>350.04694228694751</v>
      </c>
      <c r="C23" s="230">
        <v>337.85217346059358</v>
      </c>
      <c r="D23" s="230">
        <v>339.62619161433992</v>
      </c>
      <c r="E23" s="230">
        <v>434.90825227754408</v>
      </c>
      <c r="F23" s="230">
        <v>583.50979099842857</v>
      </c>
      <c r="G23" s="230">
        <v>580.53117724527374</v>
      </c>
      <c r="H23" s="230">
        <v>520.60817119873286</v>
      </c>
      <c r="I23" s="230">
        <v>522.62617715463739</v>
      </c>
      <c r="J23" s="230">
        <v>424.0456327317674</v>
      </c>
      <c r="K23" s="230">
        <v>371.06842929500249</v>
      </c>
      <c r="L23" s="230">
        <v>291.19091999601011</v>
      </c>
      <c r="M23" s="230">
        <v>453.86593175186198</v>
      </c>
      <c r="N23" s="230">
        <v>419.89018425215852</v>
      </c>
      <c r="O23" s="230">
        <v>441.38316225774281</v>
      </c>
      <c r="P23" s="230">
        <v>385.31412467264749</v>
      </c>
      <c r="Q23" s="230">
        <v>433.01121360757071</v>
      </c>
      <c r="R23" s="230">
        <v>474.54357480769158</v>
      </c>
      <c r="S23" s="230">
        <v>466.75555035310401</v>
      </c>
      <c r="T23" s="230">
        <v>393.47936221400812</v>
      </c>
      <c r="U23" s="230">
        <v>384.38578552120401</v>
      </c>
      <c r="V23" s="230">
        <v>315.65901018443549</v>
      </c>
      <c r="W23" s="230">
        <v>398.91096444087913</v>
      </c>
      <c r="X23" s="230">
        <v>413.35991990048211</v>
      </c>
      <c r="Y23" s="230">
        <v>332.80244729330428</v>
      </c>
      <c r="DA23" s="71" t="s">
        <v>272</v>
      </c>
    </row>
    <row r="24" spans="1:105" ht="12" customHeight="1" x14ac:dyDescent="0.25">
      <c r="A24" s="18" t="s">
        <v>42</v>
      </c>
      <c r="B24" s="230">
        <v>2094.579718671514</v>
      </c>
      <c r="C24" s="230">
        <v>1728.38299073138</v>
      </c>
      <c r="D24" s="230">
        <v>1897.003659123108</v>
      </c>
      <c r="E24" s="230">
        <v>2184.759927675555</v>
      </c>
      <c r="F24" s="230">
        <v>1550.334445972589</v>
      </c>
      <c r="G24" s="230">
        <v>1539.767082992304</v>
      </c>
      <c r="H24" s="230">
        <v>1852.341645179685</v>
      </c>
      <c r="I24" s="230">
        <v>1484.1450610538129</v>
      </c>
      <c r="J24" s="230">
        <v>1220.708084625162</v>
      </c>
      <c r="K24" s="230">
        <v>908.21550273353625</v>
      </c>
      <c r="L24" s="230">
        <v>1000.232921972051</v>
      </c>
      <c r="M24" s="230">
        <v>1203.5832551005019</v>
      </c>
      <c r="N24" s="230">
        <v>961.37704005344403</v>
      </c>
      <c r="O24" s="230">
        <v>897.77835486322942</v>
      </c>
      <c r="P24" s="230">
        <v>811.51638539407304</v>
      </c>
      <c r="Q24" s="230">
        <v>906.54958809929042</v>
      </c>
      <c r="R24" s="230">
        <v>903.87510428127507</v>
      </c>
      <c r="S24" s="230">
        <v>934.29146555452144</v>
      </c>
      <c r="T24" s="230">
        <v>865.57601793139418</v>
      </c>
      <c r="U24" s="230">
        <v>766.83491479683028</v>
      </c>
      <c r="V24" s="230">
        <v>645.1616834701565</v>
      </c>
      <c r="W24" s="230">
        <v>653.86669481386662</v>
      </c>
      <c r="X24" s="230">
        <v>637.22707120444306</v>
      </c>
      <c r="Y24" s="230">
        <v>589.33137966343236</v>
      </c>
      <c r="DA24" s="71" t="s">
        <v>273</v>
      </c>
    </row>
    <row r="25" spans="1:105" ht="12" customHeight="1" x14ac:dyDescent="0.25">
      <c r="A25" s="18" t="s">
        <v>32</v>
      </c>
      <c r="B25" s="230">
        <v>96.884081697462946</v>
      </c>
      <c r="C25" s="230">
        <v>97.244688913945467</v>
      </c>
      <c r="D25" s="230">
        <v>93.328170014780653</v>
      </c>
      <c r="E25" s="230">
        <v>85.505236584678528</v>
      </c>
      <c r="F25" s="230">
        <v>88.062622368678078</v>
      </c>
      <c r="G25" s="230">
        <v>78.650574174867359</v>
      </c>
      <c r="H25" s="230">
        <v>89.617779019609841</v>
      </c>
      <c r="I25" s="230">
        <v>66.868278112315352</v>
      </c>
      <c r="J25" s="230">
        <v>61.356586689276533</v>
      </c>
      <c r="K25" s="230">
        <v>56.359172719172378</v>
      </c>
      <c r="L25" s="230">
        <v>50.879462790324652</v>
      </c>
      <c r="M25" s="230">
        <v>46.353659612890972</v>
      </c>
      <c r="N25" s="230">
        <v>39.824919301459119</v>
      </c>
      <c r="O25" s="230">
        <v>38.425446692754988</v>
      </c>
      <c r="P25" s="230">
        <v>39.733402186860488</v>
      </c>
      <c r="Q25" s="230">
        <v>22.840015950032729</v>
      </c>
      <c r="R25" s="230">
        <v>21.305295511655231</v>
      </c>
      <c r="S25" s="230">
        <v>20.95672645706054</v>
      </c>
      <c r="T25" s="230">
        <v>22.84497469905634</v>
      </c>
      <c r="U25" s="230">
        <v>19.965774806486589</v>
      </c>
      <c r="V25" s="230">
        <v>13.054072434198529</v>
      </c>
      <c r="W25" s="230">
        <v>14.492768439007691</v>
      </c>
      <c r="X25" s="230">
        <v>15.096666338040849</v>
      </c>
      <c r="Y25" s="230">
        <v>13.902242509181329</v>
      </c>
      <c r="DA25" s="71" t="s">
        <v>274</v>
      </c>
    </row>
    <row r="26" spans="1:105" ht="12" customHeight="1" x14ac:dyDescent="0.25">
      <c r="A26" s="18" t="s">
        <v>35</v>
      </c>
      <c r="B26" s="230">
        <v>1018.9252580439299</v>
      </c>
      <c r="C26" s="230">
        <v>1115.378977137573</v>
      </c>
      <c r="D26" s="230">
        <v>1026.901357548775</v>
      </c>
      <c r="E26" s="230">
        <v>1028.599047180152</v>
      </c>
      <c r="F26" s="230">
        <v>1174.4128721621021</v>
      </c>
      <c r="G26" s="230">
        <v>1067.446997720644</v>
      </c>
      <c r="H26" s="230">
        <v>1012.015768412444</v>
      </c>
      <c r="I26" s="230">
        <v>1086.3166756108999</v>
      </c>
      <c r="J26" s="230">
        <v>1085.1647888304849</v>
      </c>
      <c r="K26" s="230">
        <v>719.10232476069223</v>
      </c>
      <c r="L26" s="230">
        <v>950.75626571874329</v>
      </c>
      <c r="M26" s="230">
        <v>928.65517298855957</v>
      </c>
      <c r="N26" s="230">
        <v>911.01571941019859</v>
      </c>
      <c r="O26" s="230">
        <v>920.17035976642194</v>
      </c>
      <c r="P26" s="230">
        <v>943.97946064030975</v>
      </c>
      <c r="Q26" s="230">
        <v>959.66188543241185</v>
      </c>
      <c r="R26" s="230">
        <v>974.7825597107983</v>
      </c>
      <c r="S26" s="230">
        <v>1023.164507940449</v>
      </c>
      <c r="T26" s="230">
        <v>1059.1032849553389</v>
      </c>
      <c r="U26" s="230">
        <v>1014.8964874108379</v>
      </c>
      <c r="V26" s="230">
        <v>963.07145837273117</v>
      </c>
      <c r="W26" s="230">
        <v>1021.704978124026</v>
      </c>
      <c r="X26" s="230">
        <v>837.10637685073641</v>
      </c>
      <c r="Y26" s="230">
        <v>802.41342403420242</v>
      </c>
      <c r="DA26" s="71" t="s">
        <v>275</v>
      </c>
    </row>
    <row r="27" spans="1:105" ht="12" customHeight="1" x14ac:dyDescent="0.25">
      <c r="A27" s="18" t="s">
        <v>36</v>
      </c>
      <c r="B27" s="230">
        <v>2041.5021071458291</v>
      </c>
      <c r="C27" s="230">
        <v>1926.99196765077</v>
      </c>
      <c r="D27" s="230">
        <v>1836.1621626238839</v>
      </c>
      <c r="E27" s="230">
        <v>1802.094012851903</v>
      </c>
      <c r="F27" s="230">
        <v>1963.774801823007</v>
      </c>
      <c r="G27" s="230">
        <v>1848.4641852653231</v>
      </c>
      <c r="H27" s="230">
        <v>1823.9047576701939</v>
      </c>
      <c r="I27" s="230">
        <v>1792.248907648258</v>
      </c>
      <c r="J27" s="230">
        <v>1749.0512398643179</v>
      </c>
      <c r="K27" s="230">
        <v>1249.910686549558</v>
      </c>
      <c r="L27" s="230">
        <v>1534.042585845604</v>
      </c>
      <c r="M27" s="230">
        <v>1474.0729375556141</v>
      </c>
      <c r="N27" s="230">
        <v>1540.071445058343</v>
      </c>
      <c r="O27" s="230">
        <v>1464.684297305557</v>
      </c>
      <c r="P27" s="230">
        <v>1503.56698398406</v>
      </c>
      <c r="Q27" s="230">
        <v>1480.7676210145589</v>
      </c>
      <c r="R27" s="230">
        <v>1454.856160943458</v>
      </c>
      <c r="S27" s="230">
        <v>1427.813222224243</v>
      </c>
      <c r="T27" s="230">
        <v>1520.73974857756</v>
      </c>
      <c r="U27" s="230">
        <v>1414.3374214891719</v>
      </c>
      <c r="V27" s="230">
        <v>1290.0189217781981</v>
      </c>
      <c r="W27" s="230">
        <v>1417.1425635114731</v>
      </c>
      <c r="X27" s="230">
        <v>1405.160123963936</v>
      </c>
      <c r="Y27" s="230">
        <v>1418.867002349486</v>
      </c>
      <c r="DA27" s="71" t="s">
        <v>276</v>
      </c>
    </row>
    <row r="28" spans="1:105" ht="12" customHeight="1" x14ac:dyDescent="0.25">
      <c r="A28" s="57" t="s">
        <v>179</v>
      </c>
      <c r="B28" s="261">
        <v>2993.3503994063981</v>
      </c>
      <c r="C28" s="261">
        <v>2918.8311903586509</v>
      </c>
      <c r="D28" s="261">
        <v>2914.5664825430849</v>
      </c>
      <c r="E28" s="261">
        <v>3000.8617870707312</v>
      </c>
      <c r="F28" s="261">
        <v>3097.5062947687911</v>
      </c>
      <c r="G28" s="261">
        <v>2954.922268746906</v>
      </c>
      <c r="H28" s="261">
        <v>2989.2822992810429</v>
      </c>
      <c r="I28" s="261">
        <v>2924.7542406691082</v>
      </c>
      <c r="J28" s="261">
        <v>2759.7627792710909</v>
      </c>
      <c r="K28" s="261">
        <v>2022.415500931513</v>
      </c>
      <c r="L28" s="261">
        <v>2464.00605688208</v>
      </c>
      <c r="M28" s="261">
        <v>2542.082061117178</v>
      </c>
      <c r="N28" s="261">
        <v>2450.5621375087089</v>
      </c>
      <c r="O28" s="261">
        <v>2439.0211026321958</v>
      </c>
      <c r="P28" s="261">
        <v>2448.259156727504</v>
      </c>
      <c r="Q28" s="261">
        <v>2474.0908194378121</v>
      </c>
      <c r="R28" s="261">
        <v>2549.6811197129969</v>
      </c>
      <c r="S28" s="261">
        <v>2577.7074447767782</v>
      </c>
      <c r="T28" s="261">
        <v>2561.538275491449</v>
      </c>
      <c r="U28" s="261">
        <v>2403.9838546410751</v>
      </c>
      <c r="V28" s="261">
        <v>2144.3792407800288</v>
      </c>
      <c r="W28" s="261">
        <v>2339.4230898072351</v>
      </c>
      <c r="X28" s="261">
        <v>2133.407371433289</v>
      </c>
      <c r="Y28" s="261">
        <v>2054.381976637244</v>
      </c>
      <c r="DA28" s="70" t="s">
        <v>277</v>
      </c>
    </row>
    <row r="29" spans="1:105" ht="12" customHeight="1" x14ac:dyDescent="0.25">
      <c r="A29" s="60" t="s">
        <v>181</v>
      </c>
      <c r="B29" s="262">
        <v>1578.8603839463051</v>
      </c>
      <c r="C29" s="262">
        <v>1491.8066639288779</v>
      </c>
      <c r="D29" s="262">
        <v>1492.8578052743269</v>
      </c>
      <c r="E29" s="262">
        <v>1540.015429738884</v>
      </c>
      <c r="F29" s="262">
        <v>1578.940155880257</v>
      </c>
      <c r="G29" s="262">
        <v>1466.907090239948</v>
      </c>
      <c r="H29" s="262">
        <v>1482.673787621482</v>
      </c>
      <c r="I29" s="262">
        <v>1426.7061122365719</v>
      </c>
      <c r="J29" s="262">
        <v>1370.8361681988649</v>
      </c>
      <c r="K29" s="262">
        <v>969.81508513038284</v>
      </c>
      <c r="L29" s="262">
        <v>1170.2644730147849</v>
      </c>
      <c r="M29" s="262">
        <v>1155.055071450023</v>
      </c>
      <c r="N29" s="262">
        <v>1094.6933069819911</v>
      </c>
      <c r="O29" s="262">
        <v>1087.6225736653109</v>
      </c>
      <c r="P29" s="262">
        <v>1069.90264743546</v>
      </c>
      <c r="Q29" s="262">
        <v>1110.2109313156061</v>
      </c>
      <c r="R29" s="262">
        <v>1109.929977264168</v>
      </c>
      <c r="S29" s="262">
        <v>1160.5279752146221</v>
      </c>
      <c r="T29" s="262">
        <v>1147.104697343507</v>
      </c>
      <c r="U29" s="262">
        <v>1077.2338637679809</v>
      </c>
      <c r="V29" s="262">
        <v>1026.248857039039</v>
      </c>
      <c r="W29" s="262">
        <v>1080.980901104652</v>
      </c>
      <c r="X29" s="262">
        <v>959.72966105874718</v>
      </c>
      <c r="Y29" s="262">
        <v>930.37809717757204</v>
      </c>
      <c r="DA29" s="72" t="s">
        <v>278</v>
      </c>
    </row>
    <row r="30" spans="1:105" ht="12" customHeight="1" x14ac:dyDescent="0.25">
      <c r="A30" s="59" t="s">
        <v>31</v>
      </c>
      <c r="B30" s="230">
        <v>62.570665947457883</v>
      </c>
      <c r="C30" s="230">
        <v>77.983176812261533</v>
      </c>
      <c r="D30" s="230">
        <v>78.063849353766784</v>
      </c>
      <c r="E30" s="230">
        <v>70.749712742771663</v>
      </c>
      <c r="F30" s="230">
        <v>74.517608336943539</v>
      </c>
      <c r="G30" s="230">
        <v>70.076627659744091</v>
      </c>
      <c r="H30" s="230">
        <v>71.365811785449168</v>
      </c>
      <c r="I30" s="230">
        <v>72.170875281945143</v>
      </c>
      <c r="J30" s="230">
        <v>82.912252948631505</v>
      </c>
      <c r="K30" s="230">
        <v>64.071582384832254</v>
      </c>
      <c r="L30" s="230">
        <v>78.882785635264085</v>
      </c>
      <c r="M30" s="230">
        <v>75.974921824249378</v>
      </c>
      <c r="N30" s="230">
        <v>72.919240679340191</v>
      </c>
      <c r="O30" s="230">
        <v>54.417180262589241</v>
      </c>
      <c r="P30" s="230">
        <v>55.132940297332659</v>
      </c>
      <c r="Q30" s="230">
        <v>55.210041595701583</v>
      </c>
      <c r="R30" s="230">
        <v>57.624207402796863</v>
      </c>
      <c r="S30" s="230">
        <v>60.755655309895957</v>
      </c>
      <c r="T30" s="230">
        <v>59.466739438273663</v>
      </c>
      <c r="U30" s="230">
        <v>39.508509968889442</v>
      </c>
      <c r="V30" s="230">
        <v>35.954730595499328</v>
      </c>
      <c r="W30" s="230">
        <v>39.355599026450797</v>
      </c>
      <c r="X30" s="230">
        <v>40.023587659922001</v>
      </c>
      <c r="Y30" s="230">
        <v>44.082548137041698</v>
      </c>
      <c r="DA30" s="71" t="s">
        <v>279</v>
      </c>
    </row>
    <row r="31" spans="1:105" ht="12" customHeight="1" x14ac:dyDescent="0.25">
      <c r="A31" s="59" t="s">
        <v>159</v>
      </c>
      <c r="B31" s="230">
        <v>42.147150543819031</v>
      </c>
      <c r="C31" s="230">
        <v>48.713786282142962</v>
      </c>
      <c r="D31" s="230">
        <v>39.047820879433232</v>
      </c>
      <c r="E31" s="230">
        <v>33.734265683653483</v>
      </c>
      <c r="F31" s="230">
        <v>30.397042428575279</v>
      </c>
      <c r="G31" s="230">
        <v>30.02822213600674</v>
      </c>
      <c r="H31" s="230">
        <v>24.304506477499061</v>
      </c>
      <c r="I31" s="230">
        <v>23.602798770722519</v>
      </c>
      <c r="J31" s="230">
        <v>24.103560884834561</v>
      </c>
      <c r="K31" s="230">
        <v>18.935023167717642</v>
      </c>
      <c r="L31" s="230">
        <v>27.049022338830781</v>
      </c>
      <c r="M31" s="230">
        <v>24.49469239229439</v>
      </c>
      <c r="N31" s="230">
        <v>22.280718053199809</v>
      </c>
      <c r="O31" s="230">
        <v>21.60303604594349</v>
      </c>
      <c r="P31" s="230">
        <v>20.181637587073681</v>
      </c>
      <c r="Q31" s="230">
        <v>34.976349314001773</v>
      </c>
      <c r="R31" s="230">
        <v>23.01517635715328</v>
      </c>
      <c r="S31" s="230">
        <v>25.197485733144429</v>
      </c>
      <c r="T31" s="230">
        <v>17.45443631241946</v>
      </c>
      <c r="U31" s="230">
        <v>18.06047522474277</v>
      </c>
      <c r="V31" s="230">
        <v>14.513639516485529</v>
      </c>
      <c r="W31" s="230">
        <v>21.361942927687959</v>
      </c>
      <c r="X31" s="230">
        <v>22.359349863522279</v>
      </c>
      <c r="Y31" s="230">
        <v>19.550716743956901</v>
      </c>
      <c r="DA31" s="71" t="s">
        <v>280</v>
      </c>
    </row>
    <row r="32" spans="1:105" ht="12" customHeight="1" x14ac:dyDescent="0.25">
      <c r="A32" s="59" t="s">
        <v>32</v>
      </c>
      <c r="B32" s="230">
        <v>115.8563180987836</v>
      </c>
      <c r="C32" s="230">
        <v>78.649469483430209</v>
      </c>
      <c r="D32" s="230">
        <v>75.621508884100223</v>
      </c>
      <c r="E32" s="230">
        <v>70.386910016767899</v>
      </c>
      <c r="F32" s="230">
        <v>87.077164043971166</v>
      </c>
      <c r="G32" s="230">
        <v>81.021633332683237</v>
      </c>
      <c r="H32" s="230">
        <v>70.702912143494899</v>
      </c>
      <c r="I32" s="230">
        <v>42.662678659140681</v>
      </c>
      <c r="J32" s="230">
        <v>36.742772525431192</v>
      </c>
      <c r="K32" s="230">
        <v>27.842177884509869</v>
      </c>
      <c r="L32" s="230">
        <v>14.140751405107009</v>
      </c>
      <c r="M32" s="230">
        <v>13.9710684651214</v>
      </c>
      <c r="N32" s="230">
        <v>12.407011615991481</v>
      </c>
      <c r="O32" s="230">
        <v>10.99906138845359</v>
      </c>
      <c r="P32" s="230">
        <v>11.67240583231246</v>
      </c>
      <c r="Q32" s="230">
        <v>8.4353848387599424</v>
      </c>
      <c r="R32" s="230">
        <v>8.290311087251645</v>
      </c>
      <c r="S32" s="230">
        <v>7.456829692248145</v>
      </c>
      <c r="T32" s="230">
        <v>7.0782134470369034</v>
      </c>
      <c r="U32" s="230">
        <v>6.4308266940116976</v>
      </c>
      <c r="V32" s="230">
        <v>4.5338036232120036</v>
      </c>
      <c r="W32" s="230">
        <v>5.9210908981776411</v>
      </c>
      <c r="X32" s="230">
        <v>8.1161831708767433</v>
      </c>
      <c r="Y32" s="230">
        <v>6.6645803056457043</v>
      </c>
      <c r="DA32" s="71" t="s">
        <v>281</v>
      </c>
    </row>
    <row r="33" spans="1:105" ht="12" customHeight="1" x14ac:dyDescent="0.25">
      <c r="A33" s="59" t="s">
        <v>35</v>
      </c>
      <c r="B33" s="230">
        <v>1358.286249356245</v>
      </c>
      <c r="C33" s="230">
        <v>1286.4602313510429</v>
      </c>
      <c r="D33" s="230">
        <v>1300.124626157027</v>
      </c>
      <c r="E33" s="230">
        <v>1365.14454129569</v>
      </c>
      <c r="F33" s="230">
        <v>1386.9483410707669</v>
      </c>
      <c r="G33" s="230">
        <v>1285.780607111514</v>
      </c>
      <c r="H33" s="230">
        <v>1316.3005572150389</v>
      </c>
      <c r="I33" s="230">
        <v>1288.269759524763</v>
      </c>
      <c r="J33" s="230">
        <v>1227.0775818399679</v>
      </c>
      <c r="K33" s="230">
        <v>858.96630169332309</v>
      </c>
      <c r="L33" s="230">
        <v>1050.191913635583</v>
      </c>
      <c r="M33" s="230">
        <v>1040.6143887683579</v>
      </c>
      <c r="N33" s="230">
        <v>987.0863366334595</v>
      </c>
      <c r="O33" s="230">
        <v>1000.603295968325</v>
      </c>
      <c r="P33" s="230">
        <v>982.91566371874137</v>
      </c>
      <c r="Q33" s="230">
        <v>1011.589155567142</v>
      </c>
      <c r="R33" s="230">
        <v>1021.000282416966</v>
      </c>
      <c r="S33" s="230">
        <v>1067.118004479333</v>
      </c>
      <c r="T33" s="230">
        <v>1063.1053081457769</v>
      </c>
      <c r="U33" s="230">
        <v>1013.234051880337</v>
      </c>
      <c r="V33" s="230">
        <v>971.24668330384213</v>
      </c>
      <c r="W33" s="230">
        <v>1014.342268252335</v>
      </c>
      <c r="X33" s="230">
        <v>889.23054036442613</v>
      </c>
      <c r="Y33" s="230">
        <v>860.08025199092776</v>
      </c>
      <c r="DA33" s="71" t="s">
        <v>282</v>
      </c>
    </row>
    <row r="34" spans="1:105" ht="12" customHeight="1" x14ac:dyDescent="0.25">
      <c r="A34" s="60" t="s">
        <v>187</v>
      </c>
      <c r="B34" s="262">
        <v>1414.490015460093</v>
      </c>
      <c r="C34" s="262">
        <v>1427.0245264297739</v>
      </c>
      <c r="D34" s="262">
        <v>1421.708677268758</v>
      </c>
      <c r="E34" s="262">
        <v>1460.846357331847</v>
      </c>
      <c r="F34" s="262">
        <v>1518.5661388885339</v>
      </c>
      <c r="G34" s="262">
        <v>1488.015178506957</v>
      </c>
      <c r="H34" s="262">
        <v>1506.6085116595621</v>
      </c>
      <c r="I34" s="262">
        <v>1498.048128432536</v>
      </c>
      <c r="J34" s="262">
        <v>1388.926611072226</v>
      </c>
      <c r="K34" s="262">
        <v>1052.6004158011301</v>
      </c>
      <c r="L34" s="262">
        <v>1293.741583867296</v>
      </c>
      <c r="M34" s="262">
        <v>1387.026989667155</v>
      </c>
      <c r="N34" s="262">
        <v>1355.8688305267181</v>
      </c>
      <c r="O34" s="262">
        <v>1351.3985289668849</v>
      </c>
      <c r="P34" s="262">
        <v>1378.356509292043</v>
      </c>
      <c r="Q34" s="262">
        <v>1363.879888122206</v>
      </c>
      <c r="R34" s="262">
        <v>1439.7511424488289</v>
      </c>
      <c r="S34" s="262">
        <v>1417.1794695621561</v>
      </c>
      <c r="T34" s="262">
        <v>1414.4335781479419</v>
      </c>
      <c r="U34" s="262">
        <v>1326.749990873094</v>
      </c>
      <c r="V34" s="262">
        <v>1118.1303837409901</v>
      </c>
      <c r="W34" s="262">
        <v>1258.442188702584</v>
      </c>
      <c r="X34" s="262">
        <v>1173.677710374541</v>
      </c>
      <c r="Y34" s="262">
        <v>1124.003879459673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1838.2716426217648</v>
      </c>
      <c r="C35" s="261">
        <f t="shared" si="0"/>
        <v>1741.1172212628321</v>
      </c>
      <c r="D35" s="261">
        <f t="shared" si="0"/>
        <v>1718.9289912126414</v>
      </c>
      <c r="E35" s="261">
        <f t="shared" si="0"/>
        <v>1783.3513230004764</v>
      </c>
      <c r="F35" s="261">
        <f t="shared" si="0"/>
        <v>1793.4691422664341</v>
      </c>
      <c r="G35" s="261">
        <f t="shared" si="0"/>
        <v>1705.7492549414005</v>
      </c>
      <c r="H35" s="261">
        <f t="shared" si="0"/>
        <v>1721.1765895602034</v>
      </c>
      <c r="I35" s="261">
        <f t="shared" si="0"/>
        <v>1663.9713940394997</v>
      </c>
      <c r="J35" s="261">
        <f t="shared" si="0"/>
        <v>1567.7321384717184</v>
      </c>
      <c r="K35" s="261">
        <f t="shared" si="0"/>
        <v>1210.1208672495159</v>
      </c>
      <c r="L35" s="261">
        <f t="shared" si="0"/>
        <v>1440.0316661094346</v>
      </c>
      <c r="M35" s="261">
        <f t="shared" si="0"/>
        <v>1484.8212917993733</v>
      </c>
      <c r="N35" s="261">
        <f t="shared" si="0"/>
        <v>1457.4295141982309</v>
      </c>
      <c r="O35" s="261">
        <f t="shared" si="0"/>
        <v>1389.6959107945845</v>
      </c>
      <c r="P35" s="261">
        <f t="shared" si="0"/>
        <v>1400.5750039149027</v>
      </c>
      <c r="Q35" s="261">
        <f t="shared" si="0"/>
        <v>1432.3961618890949</v>
      </c>
      <c r="R35" s="261">
        <f t="shared" si="0"/>
        <v>1470.7077936847786</v>
      </c>
      <c r="S35" s="261">
        <f t="shared" si="0"/>
        <v>1481.767985680357</v>
      </c>
      <c r="T35" s="261">
        <f t="shared" si="0"/>
        <v>1456.0441873185391</v>
      </c>
      <c r="U35" s="261">
        <f t="shared" si="0"/>
        <v>1380.9025822366739</v>
      </c>
      <c r="V35" s="261">
        <f t="shared" si="0"/>
        <v>1239.7553956692827</v>
      </c>
      <c r="W35" s="261">
        <f t="shared" si="0"/>
        <v>1352.4298201345812</v>
      </c>
      <c r="X35" s="261">
        <f t="shared" si="0"/>
        <v>1242.119497051191</v>
      </c>
      <c r="Y35" s="261">
        <f t="shared" si="0"/>
        <v>1194.4772309882142</v>
      </c>
      <c r="DA35" s="70"/>
    </row>
    <row r="36" spans="1:105" ht="12" customHeight="1" x14ac:dyDescent="0.25">
      <c r="A36" s="60" t="s">
        <v>190</v>
      </c>
      <c r="B36" s="262">
        <v>575.96132354810709</v>
      </c>
      <c r="C36" s="262">
        <v>547.67622214297444</v>
      </c>
      <c r="D36" s="262">
        <v>544.65906999514516</v>
      </c>
      <c r="E36" s="262">
        <v>566.71183574199028</v>
      </c>
      <c r="F36" s="262">
        <v>583.86508601946878</v>
      </c>
      <c r="G36" s="262">
        <v>537.56163921576604</v>
      </c>
      <c r="H36" s="262">
        <v>543.52711401835029</v>
      </c>
      <c r="I36" s="262">
        <v>528.08158259472384</v>
      </c>
      <c r="J36" s="262">
        <v>505.88034769304193</v>
      </c>
      <c r="K36" s="262">
        <v>349.02584308174391</v>
      </c>
      <c r="L36" s="262">
        <v>426.41423710057609</v>
      </c>
      <c r="M36" s="262">
        <v>423.16088551553349</v>
      </c>
      <c r="N36" s="262">
        <v>399.89539173918149</v>
      </c>
      <c r="O36" s="262">
        <v>396.03305331090729</v>
      </c>
      <c r="P36" s="262">
        <v>390.89340928562569</v>
      </c>
      <c r="Q36" s="262">
        <v>406.62659269515819</v>
      </c>
      <c r="R36" s="262">
        <v>405.62949931255179</v>
      </c>
      <c r="S36" s="262">
        <v>424.23145205717663</v>
      </c>
      <c r="T36" s="262">
        <v>416.52940751551279</v>
      </c>
      <c r="U36" s="262">
        <v>387.04076951157163</v>
      </c>
      <c r="V36" s="262">
        <v>366.59515306909498</v>
      </c>
      <c r="W36" s="262">
        <v>388.40860789173939</v>
      </c>
      <c r="X36" s="262">
        <v>344.81471267565462</v>
      </c>
      <c r="Y36" s="262">
        <v>336.54269182702319</v>
      </c>
      <c r="DA36" s="72" t="s">
        <v>284</v>
      </c>
    </row>
    <row r="37" spans="1:105" ht="12" customHeight="1" x14ac:dyDescent="0.25">
      <c r="A37" s="59" t="s">
        <v>31</v>
      </c>
      <c r="B37" s="230">
        <v>37.176921438622678</v>
      </c>
      <c r="C37" s="230">
        <v>43.209652670326349</v>
      </c>
      <c r="D37" s="230">
        <v>45.048569371698633</v>
      </c>
      <c r="E37" s="230">
        <v>43.132157755612212</v>
      </c>
      <c r="F37" s="230">
        <v>45.169364241246328</v>
      </c>
      <c r="G37" s="230">
        <v>42.721816173073456</v>
      </c>
      <c r="H37" s="230">
        <v>44.018111549985363</v>
      </c>
      <c r="I37" s="230">
        <v>43.725739597477443</v>
      </c>
      <c r="J37" s="230">
        <v>47.074854581482249</v>
      </c>
      <c r="K37" s="230">
        <v>35.727644069087717</v>
      </c>
      <c r="L37" s="230">
        <v>44.533364247680467</v>
      </c>
      <c r="M37" s="230">
        <v>42.300430577446051</v>
      </c>
      <c r="N37" s="230">
        <v>40.087411606402767</v>
      </c>
      <c r="O37" s="230">
        <v>32.559357426364812</v>
      </c>
      <c r="P37" s="230">
        <v>33.047763404008187</v>
      </c>
      <c r="Q37" s="230">
        <v>31.934305013047659</v>
      </c>
      <c r="R37" s="230">
        <v>33.06235436089613</v>
      </c>
      <c r="S37" s="230">
        <v>34.747081535218882</v>
      </c>
      <c r="T37" s="230">
        <v>34.32505572116407</v>
      </c>
      <c r="U37" s="230">
        <v>23.002933474103521</v>
      </c>
      <c r="V37" s="230">
        <v>20.601693200582879</v>
      </c>
      <c r="W37" s="230">
        <v>22.662422923342309</v>
      </c>
      <c r="X37" s="230">
        <v>23.357813905698869</v>
      </c>
      <c r="Y37" s="230">
        <v>25.653129983397701</v>
      </c>
      <c r="DA37" s="71" t="s">
        <v>285</v>
      </c>
    </row>
    <row r="38" spans="1:105" ht="12" customHeight="1" x14ac:dyDescent="0.25">
      <c r="A38" s="59" t="s">
        <v>159</v>
      </c>
      <c r="B38" s="230">
        <v>18.297587152122318</v>
      </c>
      <c r="C38" s="230">
        <v>19.561593759345978</v>
      </c>
      <c r="D38" s="230">
        <v>15.54581312186418</v>
      </c>
      <c r="E38" s="230">
        <v>14.778270743832181</v>
      </c>
      <c r="F38" s="230">
        <v>13.30723362254091</v>
      </c>
      <c r="G38" s="230">
        <v>12.868740868571701</v>
      </c>
      <c r="H38" s="230">
        <v>10.255536941451931</v>
      </c>
      <c r="I38" s="230">
        <v>9.8528724438303428</v>
      </c>
      <c r="J38" s="230">
        <v>10.00666150916177</v>
      </c>
      <c r="K38" s="230">
        <v>7.955287007890476</v>
      </c>
      <c r="L38" s="230">
        <v>11.53878250212944</v>
      </c>
      <c r="M38" s="230">
        <v>9.8668531341103094</v>
      </c>
      <c r="N38" s="230">
        <v>8.8642431067909584</v>
      </c>
      <c r="O38" s="230">
        <v>8.4080399822982166</v>
      </c>
      <c r="P38" s="230">
        <v>7.8534129002087774</v>
      </c>
      <c r="Q38" s="230">
        <v>13.61263999375479</v>
      </c>
      <c r="R38" s="230">
        <v>9.3195540404024992</v>
      </c>
      <c r="S38" s="230">
        <v>9.9490998051013619</v>
      </c>
      <c r="T38" s="230">
        <v>7.3457324671732618</v>
      </c>
      <c r="U38" s="230">
        <v>7.8843633056555129</v>
      </c>
      <c r="V38" s="230">
        <v>6.139426064530582</v>
      </c>
      <c r="W38" s="230">
        <v>8.2863058369070757</v>
      </c>
      <c r="X38" s="230">
        <v>8.3444680143024961</v>
      </c>
      <c r="Y38" s="230">
        <v>7.2330308322371319</v>
      </c>
      <c r="DA38" s="71" t="s">
        <v>286</v>
      </c>
    </row>
    <row r="39" spans="1:105" ht="12" customHeight="1" x14ac:dyDescent="0.25">
      <c r="A39" s="59" t="s">
        <v>35</v>
      </c>
      <c r="B39" s="230">
        <v>520.48681495736207</v>
      </c>
      <c r="C39" s="230">
        <v>484.90497571330212</v>
      </c>
      <c r="D39" s="230">
        <v>484.06468750158228</v>
      </c>
      <c r="E39" s="230">
        <v>508.80140724254579</v>
      </c>
      <c r="F39" s="230">
        <v>525.38848815568156</v>
      </c>
      <c r="G39" s="230">
        <v>481.97108217412091</v>
      </c>
      <c r="H39" s="230">
        <v>489.25346552691298</v>
      </c>
      <c r="I39" s="230">
        <v>474.50297055341599</v>
      </c>
      <c r="J39" s="230">
        <v>448.79883160239791</v>
      </c>
      <c r="K39" s="230">
        <v>305.34291200476571</v>
      </c>
      <c r="L39" s="230">
        <v>370.34209035076623</v>
      </c>
      <c r="M39" s="230">
        <v>370.99360180397713</v>
      </c>
      <c r="N39" s="230">
        <v>350.94373702598779</v>
      </c>
      <c r="O39" s="230">
        <v>355.06565590224432</v>
      </c>
      <c r="P39" s="230">
        <v>349.99223298140868</v>
      </c>
      <c r="Q39" s="230">
        <v>361.07964768835569</v>
      </c>
      <c r="R39" s="230">
        <v>363.24759091125321</v>
      </c>
      <c r="S39" s="230">
        <v>379.5352707168563</v>
      </c>
      <c r="T39" s="230">
        <v>374.85861932717552</v>
      </c>
      <c r="U39" s="230">
        <v>356.15347273181249</v>
      </c>
      <c r="V39" s="230">
        <v>339.85403380398151</v>
      </c>
      <c r="W39" s="230">
        <v>357.45987913149003</v>
      </c>
      <c r="X39" s="230">
        <v>313.11243075565318</v>
      </c>
      <c r="Y39" s="230">
        <v>303.65653101138838</v>
      </c>
      <c r="DA39" s="71" t="s">
        <v>287</v>
      </c>
    </row>
    <row r="40" spans="1:105" ht="12" customHeight="1" x14ac:dyDescent="0.25">
      <c r="A40" s="60" t="s">
        <v>195</v>
      </c>
      <c r="B40" s="262">
        <v>725.33438448085474</v>
      </c>
      <c r="C40" s="262">
        <v>654.32625088313148</v>
      </c>
      <c r="D40" s="262">
        <v>639.3479901959962</v>
      </c>
      <c r="E40" s="262">
        <v>668.88040167569341</v>
      </c>
      <c r="F40" s="262">
        <v>637.76067154994064</v>
      </c>
      <c r="G40" s="262">
        <v>602.53873189025398</v>
      </c>
      <c r="H40" s="262">
        <v>610.44102443589315</v>
      </c>
      <c r="I40" s="262">
        <v>574.50900626841906</v>
      </c>
      <c r="J40" s="262">
        <v>537.36113656620523</v>
      </c>
      <c r="K40" s="262">
        <v>469.59691924709068</v>
      </c>
      <c r="L40" s="262">
        <v>529.8190042356573</v>
      </c>
      <c r="M40" s="262">
        <v>546.68543238004645</v>
      </c>
      <c r="N40" s="262">
        <v>556.57617405830524</v>
      </c>
      <c r="O40" s="262">
        <v>494.86947072548162</v>
      </c>
      <c r="P40" s="262">
        <v>500.41687386135419</v>
      </c>
      <c r="Q40" s="262">
        <v>525.34805138273737</v>
      </c>
      <c r="R40" s="262">
        <v>533.96400021423733</v>
      </c>
      <c r="S40" s="262">
        <v>537.49474497309518</v>
      </c>
      <c r="T40" s="262">
        <v>519.73662478951519</v>
      </c>
      <c r="U40" s="262">
        <v>504.3650674925222</v>
      </c>
      <c r="V40" s="262">
        <v>460.6689104079129</v>
      </c>
      <c r="W40" s="262">
        <v>501.70106514998719</v>
      </c>
      <c r="X40" s="262">
        <v>467.2639588106656</v>
      </c>
      <c r="Y40" s="262">
        <v>444.0474123145907</v>
      </c>
      <c r="DA40" s="72" t="s">
        <v>288</v>
      </c>
    </row>
    <row r="41" spans="1:105" ht="12" customHeight="1" x14ac:dyDescent="0.25">
      <c r="A41" s="64" t="s">
        <v>28</v>
      </c>
      <c r="B41" s="229">
        <v>33.105035462032397</v>
      </c>
      <c r="C41" s="229">
        <v>33.309496041062921</v>
      </c>
      <c r="D41" s="229">
        <v>34.786553650857137</v>
      </c>
      <c r="E41" s="229">
        <v>48.686190760675267</v>
      </c>
      <c r="F41" s="229">
        <v>61.29441230319015</v>
      </c>
      <c r="G41" s="229">
        <v>62.728264770407122</v>
      </c>
      <c r="H41" s="229">
        <v>60.465861764266762</v>
      </c>
      <c r="I41" s="229">
        <v>56.504512628381868</v>
      </c>
      <c r="J41" s="229">
        <v>44.246542187555526</v>
      </c>
      <c r="K41" s="229">
        <v>38.434110358000083</v>
      </c>
      <c r="L41" s="229">
        <v>29.369106079114299</v>
      </c>
      <c r="M41" s="229">
        <v>47.272937817348989</v>
      </c>
      <c r="N41" s="229">
        <v>40.100715020860719</v>
      </c>
      <c r="O41" s="229">
        <v>45.584845963709938</v>
      </c>
      <c r="P41" s="229">
        <v>39.443812365702023</v>
      </c>
      <c r="Q41" s="229">
        <v>44.713295321964402</v>
      </c>
      <c r="R41" s="229">
        <v>49.914189186903457</v>
      </c>
      <c r="S41" s="229">
        <v>48.690376392847547</v>
      </c>
      <c r="T41" s="229">
        <v>41.618773831338302</v>
      </c>
      <c r="U41" s="229">
        <v>40.015965421284747</v>
      </c>
      <c r="V41" s="229">
        <v>32.921172478120582</v>
      </c>
      <c r="W41" s="229">
        <v>40.34692159965681</v>
      </c>
      <c r="X41" s="229">
        <v>41.417357961162388</v>
      </c>
      <c r="Y41" s="229">
        <v>31.922281349699141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14.944736533886919</v>
      </c>
      <c r="C43" s="229">
        <v>21.0230654639657</v>
      </c>
      <c r="D43" s="229">
        <v>20.244467259515378</v>
      </c>
      <c r="E43" s="229">
        <v>19.16104770451788</v>
      </c>
      <c r="F43" s="229">
        <v>20.103273614776999</v>
      </c>
      <c r="G43" s="229">
        <v>20.024410477219519</v>
      </c>
      <c r="H43" s="229">
        <v>17.319295741982781</v>
      </c>
      <c r="I43" s="229">
        <v>14.45228292139076</v>
      </c>
      <c r="J43" s="229">
        <v>15.159088824508199</v>
      </c>
      <c r="K43" s="229">
        <v>11.821629956119651</v>
      </c>
      <c r="L43" s="229">
        <v>13.28971872894685</v>
      </c>
      <c r="M43" s="229">
        <v>15.754485851357989</v>
      </c>
      <c r="N43" s="229">
        <v>12.784417135491751</v>
      </c>
      <c r="O43" s="229">
        <v>14.71028874191181</v>
      </c>
      <c r="P43" s="229">
        <v>13.100302267801251</v>
      </c>
      <c r="Q43" s="229">
        <v>12.62512333721795</v>
      </c>
      <c r="R43" s="229">
        <v>13.46947265650808</v>
      </c>
      <c r="S43" s="229">
        <v>14.08367034203302</v>
      </c>
      <c r="T43" s="229">
        <v>14.030510427382749</v>
      </c>
      <c r="U43" s="229">
        <v>11.274667290665549</v>
      </c>
      <c r="V43" s="229">
        <v>7.7258100860450298</v>
      </c>
      <c r="W43" s="229">
        <v>9.1924177333044206</v>
      </c>
      <c r="X43" s="229">
        <v>9.0642136468990007</v>
      </c>
      <c r="Y43" s="229">
        <v>10.300051900376401</v>
      </c>
      <c r="DA43" s="73" t="s">
        <v>291</v>
      </c>
    </row>
    <row r="44" spans="1:105" ht="12" customHeight="1" x14ac:dyDescent="0.25">
      <c r="A44" s="64" t="s">
        <v>159</v>
      </c>
      <c r="B44" s="229">
        <v>5.0809006886486756</v>
      </c>
      <c r="C44" s="229">
        <v>9.7857654154254288</v>
      </c>
      <c r="D44" s="229">
        <v>6.5288940448288164</v>
      </c>
      <c r="E44" s="229">
        <v>4.2531694620978122</v>
      </c>
      <c r="F44" s="229">
        <v>3.7341863183616639</v>
      </c>
      <c r="G44" s="229">
        <v>3.8605114724842089</v>
      </c>
      <c r="H44" s="229">
        <v>3.2305247244428639</v>
      </c>
      <c r="I44" s="229">
        <v>3.4839689976747299</v>
      </c>
      <c r="J44" s="229">
        <v>3.333696578433873</v>
      </c>
      <c r="K44" s="229">
        <v>2.303985369451786</v>
      </c>
      <c r="L44" s="229">
        <v>3.483520621646127</v>
      </c>
      <c r="M44" s="229">
        <v>3.81752675628052</v>
      </c>
      <c r="N44" s="229">
        <v>3.1703611629761319</v>
      </c>
      <c r="O44" s="229">
        <v>4.0567839901239369</v>
      </c>
      <c r="P44" s="229">
        <v>3.59938931709498</v>
      </c>
      <c r="Q44" s="229">
        <v>4.8510142531302352</v>
      </c>
      <c r="R44" s="229">
        <v>5.1284416990274488</v>
      </c>
      <c r="S44" s="229">
        <v>5.1993645694494157</v>
      </c>
      <c r="T44" s="229">
        <v>4.059828539107297</v>
      </c>
      <c r="U44" s="229">
        <v>3.5971749880916368</v>
      </c>
      <c r="V44" s="229">
        <v>2.6082540432872219</v>
      </c>
      <c r="W44" s="229">
        <v>3.534943702600883</v>
      </c>
      <c r="X44" s="229">
        <v>3.4430626271203759</v>
      </c>
      <c r="Y44" s="229">
        <v>3.004186503521844</v>
      </c>
      <c r="DA44" s="73" t="s">
        <v>292</v>
      </c>
    </row>
    <row r="45" spans="1:105" ht="12" customHeight="1" x14ac:dyDescent="0.25">
      <c r="A45" s="64" t="s">
        <v>32</v>
      </c>
      <c r="B45" s="229">
        <v>9.0833923661179856</v>
      </c>
      <c r="C45" s="229">
        <v>8.3651222838883896</v>
      </c>
      <c r="D45" s="229">
        <v>8.2734480968082487</v>
      </c>
      <c r="E45" s="229">
        <v>7.6096295124007822</v>
      </c>
      <c r="F45" s="229">
        <v>7.8313922852970999</v>
      </c>
      <c r="G45" s="229">
        <v>7.2853705400288193</v>
      </c>
      <c r="H45" s="229">
        <v>7.5737973213688097</v>
      </c>
      <c r="I45" s="229">
        <v>4.6315837337582142</v>
      </c>
      <c r="J45" s="229">
        <v>4.4394657032177376</v>
      </c>
      <c r="K45" s="229">
        <v>3.354585377157203</v>
      </c>
      <c r="L45" s="229">
        <v>2.3952466686088929</v>
      </c>
      <c r="M45" s="229">
        <v>2.9742944705561452</v>
      </c>
      <c r="N45" s="229">
        <v>2.2184493978473192</v>
      </c>
      <c r="O45" s="229">
        <v>2.9091476795363702</v>
      </c>
      <c r="P45" s="229">
        <v>3.1877566560449568</v>
      </c>
      <c r="Q45" s="229">
        <v>1.8537112963471429</v>
      </c>
      <c r="R45" s="229">
        <v>1.8771663615097249</v>
      </c>
      <c r="S45" s="229">
        <v>1.9110184857347019</v>
      </c>
      <c r="T45" s="229">
        <v>2.1253963789277162</v>
      </c>
      <c r="U45" s="229">
        <v>1.796578751104889</v>
      </c>
      <c r="V45" s="229">
        <v>1.0637319091326021</v>
      </c>
      <c r="W45" s="229">
        <v>1.367830243652566</v>
      </c>
      <c r="X45" s="229">
        <v>1.4854726787421191</v>
      </c>
      <c r="Y45" s="229">
        <v>1.2377938699383151</v>
      </c>
      <c r="DA45" s="73" t="s">
        <v>293</v>
      </c>
    </row>
    <row r="46" spans="1:105" ht="12" customHeight="1" x14ac:dyDescent="0.25">
      <c r="A46" s="64" t="s">
        <v>33</v>
      </c>
      <c r="B46" s="229">
        <v>134.9295584084436</v>
      </c>
      <c r="C46" s="229">
        <v>57.237090827542247</v>
      </c>
      <c r="D46" s="229">
        <v>51.393393724549028</v>
      </c>
      <c r="E46" s="229">
        <v>55.177818380891033</v>
      </c>
      <c r="F46" s="229">
        <v>55.364845772495727</v>
      </c>
      <c r="G46" s="229">
        <v>58.279804870868162</v>
      </c>
      <c r="H46" s="229">
        <v>61.364239745453467</v>
      </c>
      <c r="I46" s="229">
        <v>53.393712582960021</v>
      </c>
      <c r="J46" s="229">
        <v>51.933831963620158</v>
      </c>
      <c r="K46" s="229">
        <v>37.868324703331133</v>
      </c>
      <c r="L46" s="229">
        <v>67.313164881963488</v>
      </c>
      <c r="M46" s="229">
        <v>41.890004368137298</v>
      </c>
      <c r="N46" s="229">
        <v>41.284369419355897</v>
      </c>
      <c r="O46" s="229">
        <v>3.206613673798743</v>
      </c>
      <c r="P46" s="229">
        <v>3.0914653433269681</v>
      </c>
      <c r="Q46" s="229">
        <v>3.6180259181822398</v>
      </c>
      <c r="R46" s="229">
        <v>3.9473034721300211</v>
      </c>
      <c r="S46" s="229">
        <v>5.1590690331207654</v>
      </c>
      <c r="T46" s="229">
        <v>6.480278211706513</v>
      </c>
      <c r="U46" s="229">
        <v>8.7739802925333255</v>
      </c>
      <c r="V46" s="229">
        <v>4.5638529837335433</v>
      </c>
      <c r="W46" s="229">
        <v>21.41426699994955</v>
      </c>
      <c r="X46" s="229">
        <v>10.656525193989991</v>
      </c>
      <c r="Y46" s="229">
        <v>11.53704956344405</v>
      </c>
      <c r="DA46" s="73" t="s">
        <v>294</v>
      </c>
    </row>
    <row r="47" spans="1:105" ht="12" customHeight="1" x14ac:dyDescent="0.25">
      <c r="A47" s="64" t="s">
        <v>35</v>
      </c>
      <c r="B47" s="229">
        <v>124.58564945413799</v>
      </c>
      <c r="C47" s="229">
        <v>135.9277943157937</v>
      </c>
      <c r="D47" s="229">
        <v>139.4627303431879</v>
      </c>
      <c r="E47" s="229">
        <v>144.87394579170061</v>
      </c>
      <c r="F47" s="229">
        <v>143.73818388255711</v>
      </c>
      <c r="G47" s="229">
        <v>134.30824338859821</v>
      </c>
      <c r="H47" s="229">
        <v>138.63332999214111</v>
      </c>
      <c r="I47" s="229">
        <v>149.05152150097129</v>
      </c>
      <c r="J47" s="229">
        <v>140.95543302678689</v>
      </c>
      <c r="K47" s="229">
        <v>72.618579671454057</v>
      </c>
      <c r="L47" s="229">
        <v>109.9293345936816</v>
      </c>
      <c r="M47" s="229">
        <v>105.819000221745</v>
      </c>
      <c r="N47" s="229">
        <v>89.910473396507626</v>
      </c>
      <c r="O47" s="229">
        <v>98.578457807863629</v>
      </c>
      <c r="P47" s="229">
        <v>100.89677428672999</v>
      </c>
      <c r="Q47" s="229">
        <v>101.5754322328693</v>
      </c>
      <c r="R47" s="229">
        <v>104.78575460584059</v>
      </c>
      <c r="S47" s="229">
        <v>108.66134188216731</v>
      </c>
      <c r="T47" s="229">
        <v>114.4558114051396</v>
      </c>
      <c r="U47" s="229">
        <v>103.932423448679</v>
      </c>
      <c r="V47" s="229">
        <v>95.708512861311732</v>
      </c>
      <c r="W47" s="229">
        <v>102.5424905456933</v>
      </c>
      <c r="X47" s="229">
        <v>86.685999703048523</v>
      </c>
      <c r="Y47" s="229">
        <v>80.67923769007372</v>
      </c>
      <c r="DA47" s="73" t="s">
        <v>295</v>
      </c>
    </row>
    <row r="48" spans="1:105" ht="12" customHeight="1" x14ac:dyDescent="0.25">
      <c r="A48" s="64" t="s">
        <v>36</v>
      </c>
      <c r="B48" s="229">
        <v>243.46829112754881</v>
      </c>
      <c r="C48" s="229">
        <v>219.96125196625499</v>
      </c>
      <c r="D48" s="229">
        <v>216.6829423841302</v>
      </c>
      <c r="E48" s="229">
        <v>220.25852725213599</v>
      </c>
      <c r="F48" s="229">
        <v>225.40961810943179</v>
      </c>
      <c r="G48" s="229">
        <v>210.43733310661841</v>
      </c>
      <c r="H48" s="229">
        <v>219.59964517761949</v>
      </c>
      <c r="I48" s="229">
        <v>202.6925352001723</v>
      </c>
      <c r="J48" s="229">
        <v>189.58837602171471</v>
      </c>
      <c r="K48" s="229">
        <v>131.5013858981012</v>
      </c>
      <c r="L48" s="229">
        <v>153.80096105304389</v>
      </c>
      <c r="M48" s="229">
        <v>152.72270100096549</v>
      </c>
      <c r="N48" s="229">
        <v>152.2928793110658</v>
      </c>
      <c r="O48" s="229">
        <v>155.25993794400929</v>
      </c>
      <c r="P48" s="229">
        <v>155.4234676037141</v>
      </c>
      <c r="Q48" s="229">
        <v>152.9165392038517</v>
      </c>
      <c r="R48" s="229">
        <v>151.011773961264</v>
      </c>
      <c r="S48" s="229">
        <v>149.8869590918207</v>
      </c>
      <c r="T48" s="229">
        <v>156.91896086764581</v>
      </c>
      <c r="U48" s="229">
        <v>142.10020312907449</v>
      </c>
      <c r="V48" s="229">
        <v>128.74814134193869</v>
      </c>
      <c r="W48" s="229">
        <v>134.0573621883382</v>
      </c>
      <c r="X48" s="229">
        <v>137.49440667062839</v>
      </c>
      <c r="Y48" s="229">
        <v>139.1975980742009</v>
      </c>
      <c r="DA48" s="73" t="s">
        <v>296</v>
      </c>
    </row>
    <row r="49" spans="1:105" ht="12" customHeight="1" x14ac:dyDescent="0.25">
      <c r="A49" s="64" t="s">
        <v>38</v>
      </c>
      <c r="B49" s="229">
        <v>2.1191384642282882</v>
      </c>
      <c r="C49" s="229">
        <v>4.9016786222764592</v>
      </c>
      <c r="D49" s="229">
        <v>2.3291337938978698</v>
      </c>
      <c r="E49" s="229">
        <v>3.256676065514533</v>
      </c>
      <c r="F49" s="229">
        <v>8.6949761332471187</v>
      </c>
      <c r="G49" s="229">
        <v>6.3123175283821951</v>
      </c>
      <c r="H49" s="229">
        <v>12.07341900255927</v>
      </c>
      <c r="I49" s="229">
        <v>8.6594477370977163</v>
      </c>
      <c r="J49" s="229">
        <v>12.25056184039776</v>
      </c>
      <c r="K49" s="229">
        <v>13.36662403904862</v>
      </c>
      <c r="L49" s="229">
        <v>17.004499690083819</v>
      </c>
      <c r="M49" s="229">
        <v>13.992202306716131</v>
      </c>
      <c r="N49" s="229">
        <v>14.07655558219993</v>
      </c>
      <c r="O49" s="229">
        <v>13.98784124790977</v>
      </c>
      <c r="P49" s="229">
        <v>13.05963397165735</v>
      </c>
      <c r="Q49" s="229">
        <v>8.4872028253115488</v>
      </c>
      <c r="R49" s="229">
        <v>2.571084013838528</v>
      </c>
      <c r="S49" s="229">
        <v>3.1421864592640549</v>
      </c>
      <c r="T49" s="229">
        <v>4.3138172022138841</v>
      </c>
      <c r="U49" s="229">
        <v>3.74553838643783</v>
      </c>
      <c r="V49" s="229">
        <v>6.1950081682089806</v>
      </c>
      <c r="W49" s="229">
        <v>5.1333143606343281</v>
      </c>
      <c r="X49" s="229">
        <v>3.1946565664446598</v>
      </c>
      <c r="Y49" s="229">
        <v>7.1296875701464666</v>
      </c>
      <c r="DA49" s="73" t="s">
        <v>297</v>
      </c>
    </row>
    <row r="50" spans="1:105" ht="12" customHeight="1" x14ac:dyDescent="0.25">
      <c r="A50" s="64" t="s">
        <v>39</v>
      </c>
      <c r="B50" s="229">
        <v>158.01768197581009</v>
      </c>
      <c r="C50" s="229">
        <v>163.81498594692161</v>
      </c>
      <c r="D50" s="229">
        <v>159.64642689822151</v>
      </c>
      <c r="E50" s="229">
        <v>165.6033967457594</v>
      </c>
      <c r="F50" s="229">
        <v>111.5897831305831</v>
      </c>
      <c r="G50" s="229">
        <v>99.302475735647349</v>
      </c>
      <c r="H50" s="229">
        <v>90.180910966058562</v>
      </c>
      <c r="I50" s="229">
        <v>81.639440966012259</v>
      </c>
      <c r="J50" s="229">
        <v>75.454140419970287</v>
      </c>
      <c r="K50" s="229">
        <v>158.32769387442701</v>
      </c>
      <c r="L50" s="229">
        <v>133.23345191856819</v>
      </c>
      <c r="M50" s="229">
        <v>162.44227958693901</v>
      </c>
      <c r="N50" s="229">
        <v>200.73795363200011</v>
      </c>
      <c r="O50" s="229">
        <v>156.57555367661811</v>
      </c>
      <c r="P50" s="229">
        <v>168.6142720492827</v>
      </c>
      <c r="Q50" s="229">
        <v>194.70770699386279</v>
      </c>
      <c r="R50" s="229">
        <v>201.2588142572155</v>
      </c>
      <c r="S50" s="229">
        <v>200.76075871665759</v>
      </c>
      <c r="T50" s="229">
        <v>175.73324792605331</v>
      </c>
      <c r="U50" s="229">
        <v>189.12853578465081</v>
      </c>
      <c r="V50" s="229">
        <v>181.13442653613441</v>
      </c>
      <c r="W50" s="229">
        <v>184.11151777615709</v>
      </c>
      <c r="X50" s="229">
        <v>173.82226376263009</v>
      </c>
      <c r="Y50" s="229">
        <v>159.03952579318991</v>
      </c>
      <c r="DA50" s="73" t="s">
        <v>298</v>
      </c>
    </row>
    <row r="51" spans="1:105" ht="12" customHeight="1" x14ac:dyDescent="0.25">
      <c r="A51" s="61" t="s">
        <v>207</v>
      </c>
      <c r="B51" s="263">
        <v>536.9759345928029</v>
      </c>
      <c r="C51" s="263">
        <v>539.1147482367262</v>
      </c>
      <c r="D51" s="263">
        <v>534.9219310215002</v>
      </c>
      <c r="E51" s="263">
        <v>547.75908558279264</v>
      </c>
      <c r="F51" s="263">
        <v>571.8433846970247</v>
      </c>
      <c r="G51" s="263">
        <v>565.64888383538039</v>
      </c>
      <c r="H51" s="263">
        <v>567.20845110595997</v>
      </c>
      <c r="I51" s="263">
        <v>561.38080517635694</v>
      </c>
      <c r="J51" s="263">
        <v>524.49065421247144</v>
      </c>
      <c r="K51" s="263">
        <v>391.49810492068121</v>
      </c>
      <c r="L51" s="263">
        <v>483.79842477320119</v>
      </c>
      <c r="M51" s="263">
        <v>514.97497390379351</v>
      </c>
      <c r="N51" s="263">
        <v>500.95794840074421</v>
      </c>
      <c r="O51" s="263">
        <v>498.7933867581956</v>
      </c>
      <c r="P51" s="263">
        <v>509.26472076792282</v>
      </c>
      <c r="Q51" s="263">
        <v>500.42151781119929</v>
      </c>
      <c r="R51" s="263">
        <v>531.11429415798932</v>
      </c>
      <c r="S51" s="263">
        <v>520.0417886500851</v>
      </c>
      <c r="T51" s="263">
        <v>519.77815501351108</v>
      </c>
      <c r="U51" s="263">
        <v>489.49674523257988</v>
      </c>
      <c r="V51" s="263">
        <v>412.49133219227491</v>
      </c>
      <c r="W51" s="263">
        <v>462.3201470928546</v>
      </c>
      <c r="X51" s="263">
        <v>430.04082556487072</v>
      </c>
      <c r="Y51" s="263">
        <v>413.88712684660032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4949.9081654335341</v>
      </c>
      <c r="C54" s="223">
        <v>5039.7195701113797</v>
      </c>
      <c r="D54" s="223">
        <v>4938.4994919573128</v>
      </c>
      <c r="E54" s="223">
        <v>5178.8947408622198</v>
      </c>
      <c r="F54" s="223">
        <v>5390.2585775211164</v>
      </c>
      <c r="G54" s="223">
        <v>5217.9727561260524</v>
      </c>
      <c r="H54" s="223">
        <v>5569.2743150742072</v>
      </c>
      <c r="I54" s="223">
        <v>5497.4950221300496</v>
      </c>
      <c r="J54" s="223">
        <v>5395.9295541271558</v>
      </c>
      <c r="K54" s="223">
        <v>4238.2599874657844</v>
      </c>
      <c r="L54" s="223">
        <v>4558.3442386526576</v>
      </c>
      <c r="M54" s="223">
        <v>4824.7542443589136</v>
      </c>
      <c r="N54" s="223">
        <v>4653.7247379781866</v>
      </c>
      <c r="O54" s="223">
        <v>4327.4572091480004</v>
      </c>
      <c r="P54" s="223">
        <v>4264.7050089701379</v>
      </c>
      <c r="Q54" s="223">
        <v>4378.3482521067326</v>
      </c>
      <c r="R54" s="223">
        <v>4369.3173244426353</v>
      </c>
      <c r="S54" s="223">
        <v>4641.1229941972206</v>
      </c>
      <c r="T54" s="223">
        <v>4857.2899148062852</v>
      </c>
      <c r="U54" s="223">
        <v>4624.7102196953883</v>
      </c>
      <c r="V54" s="223">
        <v>4327.8740994549844</v>
      </c>
      <c r="W54" s="223">
        <v>4945.808849873928</v>
      </c>
      <c r="X54" s="223">
        <v>4420.8985613364839</v>
      </c>
      <c r="Y54" s="223">
        <v>4329.9682505525261</v>
      </c>
      <c r="DA54" s="89" t="s">
        <v>300</v>
      </c>
    </row>
    <row r="55" spans="1:105" ht="12" customHeight="1" x14ac:dyDescent="0.25">
      <c r="A55" s="55" t="s">
        <v>91</v>
      </c>
      <c r="B55" s="259">
        <v>10.25243538858253</v>
      </c>
      <c r="C55" s="259">
        <v>10.47594359103657</v>
      </c>
      <c r="D55" s="259">
        <v>10.285182564521961</v>
      </c>
      <c r="E55" s="259">
        <v>10.72552837039143</v>
      </c>
      <c r="F55" s="259">
        <v>11.23056830836958</v>
      </c>
      <c r="G55" s="259">
        <v>10.92063082401793</v>
      </c>
      <c r="H55" s="259">
        <v>11.6612182958514</v>
      </c>
      <c r="I55" s="259">
        <v>11.54204322658914</v>
      </c>
      <c r="J55" s="259">
        <v>11.41122957400262</v>
      </c>
      <c r="K55" s="259">
        <v>8.7593329997394367</v>
      </c>
      <c r="L55" s="259">
        <v>9.6344348952664216</v>
      </c>
      <c r="M55" s="259">
        <v>10.260458203790989</v>
      </c>
      <c r="N55" s="259">
        <v>9.8577767637272942</v>
      </c>
      <c r="O55" s="259">
        <v>9.2447030892862756</v>
      </c>
      <c r="P55" s="259">
        <v>9.103655640648638</v>
      </c>
      <c r="Q55" s="259">
        <v>9.2676146819651155</v>
      </c>
      <c r="R55" s="259">
        <v>9.2974818091611287</v>
      </c>
      <c r="S55" s="259">
        <v>9.7581606393758804</v>
      </c>
      <c r="T55" s="259">
        <v>10.26474043636054</v>
      </c>
      <c r="U55" s="259">
        <v>9.7918969722328626</v>
      </c>
      <c r="V55" s="259">
        <v>9.1375833180767074</v>
      </c>
      <c r="W55" s="259">
        <v>10.376600100371601</v>
      </c>
      <c r="X55" s="259">
        <v>9.2998575455903172</v>
      </c>
      <c r="Y55" s="259">
        <v>9.1127923015799954</v>
      </c>
      <c r="DA55" s="67" t="s">
        <v>301</v>
      </c>
    </row>
    <row r="56" spans="1:105" ht="12" customHeight="1" x14ac:dyDescent="0.25">
      <c r="A56" s="173" t="s">
        <v>92</v>
      </c>
      <c r="B56" s="224">
        <v>1.96653609597995</v>
      </c>
      <c r="C56" s="224">
        <v>2.0092768653022999</v>
      </c>
      <c r="D56" s="224">
        <v>1.972635066304266</v>
      </c>
      <c r="E56" s="224">
        <v>2.0570432520269621</v>
      </c>
      <c r="F56" s="224">
        <v>2.1539361875860559</v>
      </c>
      <c r="G56" s="224">
        <v>2.094826680203437</v>
      </c>
      <c r="H56" s="224">
        <v>2.2372920254776418</v>
      </c>
      <c r="I56" s="224">
        <v>2.21383372860031</v>
      </c>
      <c r="J56" s="224">
        <v>2.1886083681801698</v>
      </c>
      <c r="K56" s="224">
        <v>1.6798089733902259</v>
      </c>
      <c r="L56" s="224">
        <v>1.8478532192866519</v>
      </c>
      <c r="M56" s="224">
        <v>1.9697886534931059</v>
      </c>
      <c r="N56" s="224">
        <v>1.8910134980275439</v>
      </c>
      <c r="O56" s="224">
        <v>1.773633640308075</v>
      </c>
      <c r="P56" s="224">
        <v>1.7464643168206151</v>
      </c>
      <c r="Q56" s="224">
        <v>1.7783364372289769</v>
      </c>
      <c r="R56" s="224">
        <v>1.785667547239961</v>
      </c>
      <c r="S56" s="224">
        <v>1.893953189187854</v>
      </c>
      <c r="T56" s="224">
        <v>1.9916829786252439</v>
      </c>
      <c r="U56" s="224">
        <v>1.888065183929261</v>
      </c>
      <c r="V56" s="224">
        <v>1.7548991104820539</v>
      </c>
      <c r="W56" s="224">
        <v>2.0038106673250442</v>
      </c>
      <c r="X56" s="224">
        <v>1.790742795341856</v>
      </c>
      <c r="Y56" s="224">
        <v>1.751781295267089</v>
      </c>
      <c r="DA56" s="177" t="s">
        <v>302</v>
      </c>
    </row>
    <row r="57" spans="1:105" ht="12" customHeight="1" x14ac:dyDescent="0.25">
      <c r="A57" s="173" t="s">
        <v>93</v>
      </c>
      <c r="B57" s="224">
        <v>271.9325354704967</v>
      </c>
      <c r="C57" s="224">
        <v>277.86388264355861</v>
      </c>
      <c r="D57" s="224">
        <v>272.80541151970732</v>
      </c>
      <c r="E57" s="224">
        <v>284.48631522175208</v>
      </c>
      <c r="F57" s="224">
        <v>297.86584396859189</v>
      </c>
      <c r="G57" s="224">
        <v>289.62057806442567</v>
      </c>
      <c r="H57" s="224">
        <v>309.20265766034998</v>
      </c>
      <c r="I57" s="224">
        <v>306.09380326199982</v>
      </c>
      <c r="J57" s="224">
        <v>302.66660390614561</v>
      </c>
      <c r="K57" s="224">
        <v>232.33778106403881</v>
      </c>
      <c r="L57" s="224">
        <v>255.5442522946214</v>
      </c>
      <c r="M57" s="224">
        <v>271.93444853482771</v>
      </c>
      <c r="N57" s="224">
        <v>261.39784564983268</v>
      </c>
      <c r="O57" s="224">
        <v>245.10416812888829</v>
      </c>
      <c r="P57" s="224">
        <v>241.40352708982351</v>
      </c>
      <c r="Q57" s="224">
        <v>245.75744651272981</v>
      </c>
      <c r="R57" s="224">
        <v>246.29996089759129</v>
      </c>
      <c r="S57" s="224">
        <v>257.99416022657232</v>
      </c>
      <c r="T57" s="224">
        <v>270.84256910063118</v>
      </c>
      <c r="U57" s="224">
        <v>258.09701952673407</v>
      </c>
      <c r="V57" s="224">
        <v>240.98262575395469</v>
      </c>
      <c r="W57" s="224">
        <v>273.28233869998502</v>
      </c>
      <c r="X57" s="224">
        <v>244.62239841774669</v>
      </c>
      <c r="Y57" s="224">
        <v>239.821919470247</v>
      </c>
      <c r="DA57" s="177" t="s">
        <v>303</v>
      </c>
    </row>
    <row r="58" spans="1:105" ht="12" customHeight="1" x14ac:dyDescent="0.25">
      <c r="A58" s="173" t="s">
        <v>94</v>
      </c>
      <c r="B58" s="224">
        <v>4.6906837455064929</v>
      </c>
      <c r="C58" s="224">
        <v>4.7925942679412552</v>
      </c>
      <c r="D58" s="224">
        <v>4.7051797480160733</v>
      </c>
      <c r="E58" s="224">
        <v>4.9064988939806771</v>
      </c>
      <c r="F58" s="224">
        <v>5.137618717165898</v>
      </c>
      <c r="G58" s="224">
        <v>4.9966381102712401</v>
      </c>
      <c r="H58" s="224">
        <v>5.3364556091347088</v>
      </c>
      <c r="I58" s="224">
        <v>5.2805069917220013</v>
      </c>
      <c r="J58" s="224">
        <v>5.2203260446981643</v>
      </c>
      <c r="K58" s="224">
        <v>4.0066732269094887</v>
      </c>
      <c r="L58" s="224">
        <v>4.4075546875920022</v>
      </c>
      <c r="M58" s="224">
        <v>4.6984342132144654</v>
      </c>
      <c r="N58" s="224">
        <v>4.5105106396964096</v>
      </c>
      <c r="O58" s="224">
        <v>4.230627637365008</v>
      </c>
      <c r="P58" s="224">
        <v>4.1657201485941204</v>
      </c>
      <c r="Q58" s="224">
        <v>4.2417250905655344</v>
      </c>
      <c r="R58" s="224">
        <v>4.2591966091686313</v>
      </c>
      <c r="S58" s="224">
        <v>4.5185493589787571</v>
      </c>
      <c r="T58" s="224">
        <v>4.7504717421136267</v>
      </c>
      <c r="U58" s="224">
        <v>4.503327286411567</v>
      </c>
      <c r="V58" s="224">
        <v>4.1857056188528876</v>
      </c>
      <c r="W58" s="224">
        <v>4.7811375950650934</v>
      </c>
      <c r="X58" s="224">
        <v>4.2714933569831377</v>
      </c>
      <c r="Y58" s="224">
        <v>4.1786140014712592</v>
      </c>
      <c r="DA58" s="177" t="s">
        <v>304</v>
      </c>
    </row>
    <row r="59" spans="1:105" ht="12" customHeight="1" x14ac:dyDescent="0.25">
      <c r="A59" s="56" t="s">
        <v>95</v>
      </c>
      <c r="B59" s="260">
        <v>12.868047760578349</v>
      </c>
      <c r="C59" s="260">
        <v>13.15474398035235</v>
      </c>
      <c r="D59" s="260">
        <v>12.69568123135336</v>
      </c>
      <c r="E59" s="260">
        <v>13.256501653321619</v>
      </c>
      <c r="F59" s="260">
        <v>13.796972859582709</v>
      </c>
      <c r="G59" s="260">
        <v>13.465802096292601</v>
      </c>
      <c r="H59" s="260">
        <v>14.425729731012529</v>
      </c>
      <c r="I59" s="260">
        <v>14.322752628746491</v>
      </c>
      <c r="J59" s="260">
        <v>14.10289313482849</v>
      </c>
      <c r="K59" s="260">
        <v>10.89721264154392</v>
      </c>
      <c r="L59" s="260">
        <v>11.833051787976769</v>
      </c>
      <c r="M59" s="260">
        <v>12.562929470035449</v>
      </c>
      <c r="N59" s="260">
        <v>12.325951861669591</v>
      </c>
      <c r="O59" s="260">
        <v>11.744362622676171</v>
      </c>
      <c r="P59" s="260">
        <v>16.176400384181619</v>
      </c>
      <c r="Q59" s="260">
        <v>17.444700007098849</v>
      </c>
      <c r="R59" s="260">
        <v>17.659631215202399</v>
      </c>
      <c r="S59" s="260">
        <v>19.487653670616691</v>
      </c>
      <c r="T59" s="260">
        <v>20.935792420429632</v>
      </c>
      <c r="U59" s="260">
        <v>21.18978534675535</v>
      </c>
      <c r="V59" s="260">
        <v>21.720290229709072</v>
      </c>
      <c r="W59" s="260">
        <v>26.019375471735721</v>
      </c>
      <c r="X59" s="260">
        <v>24.777393491162599</v>
      </c>
      <c r="Y59" s="260">
        <v>27.44736230195393</v>
      </c>
      <c r="DA59" s="68" t="s">
        <v>305</v>
      </c>
    </row>
    <row r="60" spans="1:105" ht="12" customHeight="1" x14ac:dyDescent="0.25">
      <c r="A60" s="37" t="s">
        <v>159</v>
      </c>
      <c r="B60" s="226">
        <v>0.33824353746003422</v>
      </c>
      <c r="C60" s="226">
        <v>0.3673322874360585</v>
      </c>
      <c r="D60" s="226">
        <v>0.30993940623632699</v>
      </c>
      <c r="E60" s="226">
        <v>0.29029002807132531</v>
      </c>
      <c r="F60" s="226">
        <v>0.25787308882199222</v>
      </c>
      <c r="G60" s="226">
        <v>0.25723396776474822</v>
      </c>
      <c r="H60" s="226">
        <v>0.20271380775924169</v>
      </c>
      <c r="I60" s="226">
        <v>0.1848939727212057</v>
      </c>
      <c r="J60" s="226">
        <v>0.17140899692319689</v>
      </c>
      <c r="K60" s="226">
        <v>0.16902064762302199</v>
      </c>
      <c r="L60" s="226">
        <v>0.2052961141851723</v>
      </c>
      <c r="M60" s="226">
        <v>0.17286078079597919</v>
      </c>
      <c r="N60" s="226">
        <v>0.14925568296631869</v>
      </c>
      <c r="O60" s="226">
        <v>0.13068987130212931</v>
      </c>
      <c r="P60" s="226">
        <v>0.10420936824444819</v>
      </c>
      <c r="Q60" s="226">
        <v>0.12672105794592059</v>
      </c>
      <c r="R60" s="226">
        <v>0.10358817248454059</v>
      </c>
      <c r="S60" s="226">
        <v>0.11793530673743061</v>
      </c>
      <c r="T60" s="226">
        <v>0.10019694959347999</v>
      </c>
      <c r="U60" s="226">
        <v>9.3511064295360533E-2</v>
      </c>
      <c r="V60" s="226">
        <v>8.0855186947643931E-2</v>
      </c>
      <c r="W60" s="226">
        <v>0.1342904216537146</v>
      </c>
      <c r="X60" s="226">
        <v>0.1149644176294259</v>
      </c>
      <c r="Y60" s="226">
        <v>0.1000238374301323</v>
      </c>
      <c r="DA60" s="69" t="s">
        <v>306</v>
      </c>
    </row>
    <row r="61" spans="1:105" ht="12" customHeight="1" x14ac:dyDescent="0.25">
      <c r="A61" s="37" t="s">
        <v>35</v>
      </c>
      <c r="B61" s="226">
        <v>5.9436444754155948</v>
      </c>
      <c r="C61" s="226">
        <v>6.1581550993407141</v>
      </c>
      <c r="D61" s="226">
        <v>5.9435318722408468</v>
      </c>
      <c r="E61" s="226">
        <v>6.404373942745746</v>
      </c>
      <c r="F61" s="226">
        <v>6.7751169816863763</v>
      </c>
      <c r="G61" s="226">
        <v>6.2453887619678694</v>
      </c>
      <c r="H61" s="226">
        <v>6.4829858407448882</v>
      </c>
      <c r="I61" s="226">
        <v>6.4239621553845492</v>
      </c>
      <c r="J61" s="226">
        <v>6.2926449998266314</v>
      </c>
      <c r="K61" s="226">
        <v>4.7487272359325292</v>
      </c>
      <c r="L61" s="226">
        <v>4.8835524186524371</v>
      </c>
      <c r="M61" s="226">
        <v>5.0098207664062686</v>
      </c>
      <c r="N61" s="226">
        <v>4.7961823936416286</v>
      </c>
      <c r="O61" s="226">
        <v>4.560767877540532</v>
      </c>
      <c r="P61" s="226">
        <v>4.249829304149511</v>
      </c>
      <c r="Q61" s="226">
        <v>4.463512844734292</v>
      </c>
      <c r="R61" s="226">
        <v>4.2795010344923883</v>
      </c>
      <c r="S61" s="226">
        <v>4.7784964967792254</v>
      </c>
      <c r="T61" s="226">
        <v>5.0869327050897786</v>
      </c>
      <c r="U61" s="226">
        <v>4.7973011054987964</v>
      </c>
      <c r="V61" s="226">
        <v>4.6868693982079863</v>
      </c>
      <c r="W61" s="226">
        <v>5.4883856816896586</v>
      </c>
      <c r="X61" s="226">
        <v>4.7176674009479038</v>
      </c>
      <c r="Y61" s="226">
        <v>4.461209682781754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2.9790728005121001E-4</v>
      </c>
      <c r="F62" s="226">
        <v>2.9744497332550088E-4</v>
      </c>
      <c r="G62" s="226">
        <v>2.9487583920334109E-4</v>
      </c>
      <c r="H62" s="226">
        <v>3.4809584240490092E-4</v>
      </c>
      <c r="I62" s="226">
        <v>3.2863560498167779E-4</v>
      </c>
      <c r="J62" s="226">
        <v>3.2884977923046692E-4</v>
      </c>
      <c r="K62" s="226">
        <v>1.1011340354670121E-3</v>
      </c>
      <c r="L62" s="226">
        <v>1.033782800683575E-3</v>
      </c>
      <c r="M62" s="226">
        <v>1.0162019013655961E-3</v>
      </c>
      <c r="N62" s="226">
        <v>9.7477706664310013E-4</v>
      </c>
      <c r="O62" s="226">
        <v>8.8300459267320777E-4</v>
      </c>
      <c r="P62" s="226">
        <v>8.8197231103938323E-4</v>
      </c>
      <c r="Q62" s="226">
        <v>8.3258116698104563E-4</v>
      </c>
      <c r="R62" s="226">
        <v>7.8527285717414639E-4</v>
      </c>
      <c r="S62" s="226">
        <v>7.8445937249785986E-4</v>
      </c>
      <c r="T62" s="226">
        <v>7.5001087275631509E-4</v>
      </c>
      <c r="U62" s="226">
        <v>2.4515131258930878E-3</v>
      </c>
      <c r="V62" s="226">
        <v>2.5921449729229399E-3</v>
      </c>
      <c r="W62" s="226">
        <v>2.712877975360517E-3</v>
      </c>
      <c r="X62" s="226">
        <v>2.4856054104806921E-3</v>
      </c>
      <c r="Y62" s="226">
        <v>2.4080057956585989E-3</v>
      </c>
      <c r="DA62" s="69" t="s">
        <v>308</v>
      </c>
    </row>
    <row r="63" spans="1:105" ht="12" customHeight="1" x14ac:dyDescent="0.25">
      <c r="A63" s="37" t="s">
        <v>78</v>
      </c>
      <c r="B63" s="226">
        <v>0.76958691751269881</v>
      </c>
      <c r="C63" s="226">
        <v>0.80728881068561376</v>
      </c>
      <c r="D63" s="226">
        <v>0.60916066797995005</v>
      </c>
      <c r="E63" s="226">
        <v>0.58110595736418957</v>
      </c>
      <c r="F63" s="226">
        <v>0.57797172601249436</v>
      </c>
      <c r="G63" s="226">
        <v>0.65271054305169673</v>
      </c>
      <c r="H63" s="226">
        <v>0.7367406234906535</v>
      </c>
      <c r="I63" s="226">
        <v>0.78314909086342421</v>
      </c>
      <c r="J63" s="226">
        <v>0.77367195054565274</v>
      </c>
      <c r="K63" s="226">
        <v>0.51696965224058611</v>
      </c>
      <c r="L63" s="226">
        <v>0.6019555048399039</v>
      </c>
      <c r="M63" s="226">
        <v>0.73862304207812268</v>
      </c>
      <c r="N63" s="226">
        <v>1.0077023406302941</v>
      </c>
      <c r="O63" s="226">
        <v>1.1507749535545051</v>
      </c>
      <c r="P63" s="226">
        <v>6.7711730097145466</v>
      </c>
      <c r="Q63" s="226">
        <v>7.8858195622972174</v>
      </c>
      <c r="R63" s="226">
        <v>8.1588769684432805</v>
      </c>
      <c r="S63" s="226">
        <v>9.3467410515410645</v>
      </c>
      <c r="T63" s="226">
        <v>10.319699968725489</v>
      </c>
      <c r="U63" s="226">
        <v>11.20549387540208</v>
      </c>
      <c r="V63" s="226">
        <v>12.426023136156561</v>
      </c>
      <c r="W63" s="226">
        <v>15.431042368127009</v>
      </c>
      <c r="X63" s="226">
        <v>15.341988610603631</v>
      </c>
      <c r="Y63" s="226">
        <v>18.452761693413478</v>
      </c>
      <c r="DA63" s="69" t="s">
        <v>309</v>
      </c>
    </row>
    <row r="64" spans="1:105" ht="12" customHeight="1" x14ac:dyDescent="0.25">
      <c r="A64" s="37" t="s">
        <v>40</v>
      </c>
      <c r="B64" s="226">
        <v>5.8165728301900268</v>
      </c>
      <c r="C64" s="226">
        <v>5.8219677828899634</v>
      </c>
      <c r="D64" s="226">
        <v>5.8330492848962336</v>
      </c>
      <c r="E64" s="226">
        <v>5.9804338178603089</v>
      </c>
      <c r="F64" s="226">
        <v>6.1857136180885259</v>
      </c>
      <c r="G64" s="226">
        <v>6.3101739476690843</v>
      </c>
      <c r="H64" s="226">
        <v>7.002941363175343</v>
      </c>
      <c r="I64" s="226">
        <v>6.9304187741723258</v>
      </c>
      <c r="J64" s="226">
        <v>6.8648383377537856</v>
      </c>
      <c r="K64" s="226">
        <v>5.4613939717123117</v>
      </c>
      <c r="L64" s="226">
        <v>6.1412139674985688</v>
      </c>
      <c r="M64" s="226">
        <v>6.6406086788537193</v>
      </c>
      <c r="N64" s="226">
        <v>6.3718366673646996</v>
      </c>
      <c r="O64" s="226">
        <v>5.9012469156863334</v>
      </c>
      <c r="P64" s="226">
        <v>5.0503067297620712</v>
      </c>
      <c r="Q64" s="226">
        <v>4.9678139609544409</v>
      </c>
      <c r="R64" s="226">
        <v>5.1168797669250186</v>
      </c>
      <c r="S64" s="226">
        <v>5.2436963561864749</v>
      </c>
      <c r="T64" s="226">
        <v>5.4282127861481237</v>
      </c>
      <c r="U64" s="226">
        <v>5.091027788433224</v>
      </c>
      <c r="V64" s="226">
        <v>4.5239503634239533</v>
      </c>
      <c r="W64" s="226">
        <v>4.9629441222899704</v>
      </c>
      <c r="X64" s="226">
        <v>4.6002874565711629</v>
      </c>
      <c r="Y64" s="226">
        <v>4.4309590825329046</v>
      </c>
      <c r="DA64" s="69" t="s">
        <v>310</v>
      </c>
    </row>
    <row r="65" spans="1:105" ht="12" customHeight="1" x14ac:dyDescent="0.25">
      <c r="A65" s="57" t="s">
        <v>220</v>
      </c>
      <c r="B65" s="261">
        <v>522.05713242734123</v>
      </c>
      <c r="C65" s="261">
        <v>518.76067669165479</v>
      </c>
      <c r="D65" s="261">
        <v>506.39368985023458</v>
      </c>
      <c r="E65" s="261">
        <v>533.77178970518241</v>
      </c>
      <c r="F65" s="261">
        <v>552.13218618967733</v>
      </c>
      <c r="G65" s="261">
        <v>530.12705310774288</v>
      </c>
      <c r="H65" s="261">
        <v>570.70609405203186</v>
      </c>
      <c r="I65" s="261">
        <v>558.18735114841422</v>
      </c>
      <c r="J65" s="261">
        <v>540.03445841915163</v>
      </c>
      <c r="K65" s="261">
        <v>421.80661278492789</v>
      </c>
      <c r="L65" s="261">
        <v>440.59543709741598</v>
      </c>
      <c r="M65" s="261">
        <v>479.97033928145589</v>
      </c>
      <c r="N65" s="261">
        <v>460.55130076906778</v>
      </c>
      <c r="O65" s="261">
        <v>428.6435984149781</v>
      </c>
      <c r="P65" s="261">
        <v>423.00550372056568</v>
      </c>
      <c r="Q65" s="261">
        <v>436.7948961848922</v>
      </c>
      <c r="R65" s="261">
        <v>426.87924958489492</v>
      </c>
      <c r="S65" s="261">
        <v>457.83007436745078</v>
      </c>
      <c r="T65" s="261">
        <v>486.04804594145202</v>
      </c>
      <c r="U65" s="261">
        <v>460.99408358358738</v>
      </c>
      <c r="V65" s="261">
        <v>435.75919197298299</v>
      </c>
      <c r="W65" s="261">
        <v>508.44071282510788</v>
      </c>
      <c r="X65" s="261">
        <v>454.87140262528209</v>
      </c>
      <c r="Y65" s="261">
        <v>441.96455572109812</v>
      </c>
      <c r="DA65" s="70" t="s">
        <v>311</v>
      </c>
    </row>
    <row r="66" spans="1:105" ht="12" customHeight="1" x14ac:dyDescent="0.25">
      <c r="A66" s="18" t="s">
        <v>28</v>
      </c>
      <c r="B66" s="230">
        <v>38.127686567114758</v>
      </c>
      <c r="C66" s="230">
        <v>33.862811648082499</v>
      </c>
      <c r="D66" s="230">
        <v>32.779294425239861</v>
      </c>
      <c r="E66" s="230">
        <v>39.167733199226348</v>
      </c>
      <c r="F66" s="230">
        <v>43.612566077638697</v>
      </c>
      <c r="G66" s="230">
        <v>45.639915443699287</v>
      </c>
      <c r="H66" s="230">
        <v>48.384584402025858</v>
      </c>
      <c r="I66" s="230">
        <v>54.723428515598457</v>
      </c>
      <c r="J66" s="230">
        <v>43.851256411221762</v>
      </c>
      <c r="K66" s="230">
        <v>33.907666786846747</v>
      </c>
      <c r="L66" s="230">
        <v>33.25796062484585</v>
      </c>
      <c r="M66" s="230">
        <v>62.19448023182801</v>
      </c>
      <c r="N66" s="230">
        <v>48.497406223298427</v>
      </c>
      <c r="O66" s="230">
        <v>43.734527077123992</v>
      </c>
      <c r="P66" s="230">
        <v>40.898577836405721</v>
      </c>
      <c r="Q66" s="230">
        <v>38.538655124188999</v>
      </c>
      <c r="R66" s="230">
        <v>39.259000347607127</v>
      </c>
      <c r="S66" s="230">
        <v>40.081000791738518</v>
      </c>
      <c r="T66" s="230">
        <v>38.529676922135238</v>
      </c>
      <c r="U66" s="230">
        <v>36.247388128748632</v>
      </c>
      <c r="V66" s="230">
        <v>29.335818004199609</v>
      </c>
      <c r="W66" s="230">
        <v>40.668676952643352</v>
      </c>
      <c r="X66" s="230">
        <v>37.459537278637917</v>
      </c>
      <c r="Y66" s="230">
        <v>28.12896498939444</v>
      </c>
      <c r="DA66" s="71" t="s">
        <v>312</v>
      </c>
    </row>
    <row r="67" spans="1:105" ht="12" customHeight="1" x14ac:dyDescent="0.25">
      <c r="A67" s="18" t="s">
        <v>32</v>
      </c>
      <c r="B67" s="230">
        <v>21.492390810507128</v>
      </c>
      <c r="C67" s="230">
        <v>20.974695262805099</v>
      </c>
      <c r="D67" s="230">
        <v>21.68587088018851</v>
      </c>
      <c r="E67" s="230">
        <v>21.138144655832409</v>
      </c>
      <c r="F67" s="230">
        <v>18.074638538866289</v>
      </c>
      <c r="G67" s="230">
        <v>16.828804084955369</v>
      </c>
      <c r="H67" s="230">
        <v>25.535627114941519</v>
      </c>
      <c r="I67" s="230">
        <v>18.346146208637709</v>
      </c>
      <c r="J67" s="230">
        <v>15.57923029087906</v>
      </c>
      <c r="K67" s="230">
        <v>18.729131922626941</v>
      </c>
      <c r="L67" s="230">
        <v>11.5380126811407</v>
      </c>
      <c r="M67" s="230">
        <v>9.574685116837701</v>
      </c>
      <c r="N67" s="230">
        <v>8.0761960608992549</v>
      </c>
      <c r="O67" s="230">
        <v>8.3022450111412684</v>
      </c>
      <c r="P67" s="230">
        <v>10.740752443139771</v>
      </c>
      <c r="Q67" s="230">
        <v>9.1732501158663133</v>
      </c>
      <c r="R67" s="230">
        <v>8.1065267527209102</v>
      </c>
      <c r="S67" s="230">
        <v>7.4100989939555522</v>
      </c>
      <c r="T67" s="230">
        <v>9.011871224684409</v>
      </c>
      <c r="U67" s="230">
        <v>8.1266162937129867</v>
      </c>
      <c r="V67" s="230">
        <v>6.5091643596273743</v>
      </c>
      <c r="W67" s="230">
        <v>8.6806318211796256</v>
      </c>
      <c r="X67" s="230">
        <v>12.5224991656352</v>
      </c>
      <c r="Y67" s="230">
        <v>12.57687072342827</v>
      </c>
      <c r="DA67" s="71" t="s">
        <v>313</v>
      </c>
    </row>
    <row r="68" spans="1:105" ht="12" customHeight="1" x14ac:dyDescent="0.25">
      <c r="A68" s="18" t="s">
        <v>35</v>
      </c>
      <c r="B68" s="230">
        <v>269.77971119158423</v>
      </c>
      <c r="C68" s="230">
        <v>301.40165178290221</v>
      </c>
      <c r="D68" s="230">
        <v>299.34757067702668</v>
      </c>
      <c r="E68" s="230">
        <v>326.64648925581429</v>
      </c>
      <c r="F68" s="230">
        <v>347.34926655587338</v>
      </c>
      <c r="G68" s="230">
        <v>328.58645115283127</v>
      </c>
      <c r="H68" s="230">
        <v>338.35741830858649</v>
      </c>
      <c r="I68" s="230">
        <v>338.06627724303519</v>
      </c>
      <c r="J68" s="230">
        <v>340.35179317965702</v>
      </c>
      <c r="K68" s="230">
        <v>263.06126000771621</v>
      </c>
      <c r="L68" s="230">
        <v>279.46105343463341</v>
      </c>
      <c r="M68" s="230">
        <v>278.89704210407172</v>
      </c>
      <c r="N68" s="230">
        <v>256.00603427956702</v>
      </c>
      <c r="O68" s="230">
        <v>245.52715676563099</v>
      </c>
      <c r="P68" s="230">
        <v>235.2446904833381</v>
      </c>
      <c r="Q68" s="230">
        <v>258.02109596147579</v>
      </c>
      <c r="R68" s="230">
        <v>252.28887906792431</v>
      </c>
      <c r="S68" s="230">
        <v>286.62149545767147</v>
      </c>
      <c r="T68" s="230">
        <v>310.73448370393271</v>
      </c>
      <c r="U68" s="230">
        <v>303.94009888801122</v>
      </c>
      <c r="V68" s="230">
        <v>295.2207562652975</v>
      </c>
      <c r="W68" s="230">
        <v>343.40753874337798</v>
      </c>
      <c r="X68" s="230">
        <v>293.40136996658538</v>
      </c>
      <c r="Y68" s="230">
        <v>303.77019318415552</v>
      </c>
      <c r="DA68" s="71" t="s">
        <v>314</v>
      </c>
    </row>
    <row r="69" spans="1:105" ht="12" customHeight="1" x14ac:dyDescent="0.25">
      <c r="A69" s="18" t="s">
        <v>36</v>
      </c>
      <c r="B69" s="230">
        <v>192.65734385813511</v>
      </c>
      <c r="C69" s="230">
        <v>162.52151799786509</v>
      </c>
      <c r="D69" s="230">
        <v>152.58095386777961</v>
      </c>
      <c r="E69" s="230">
        <v>146.81942259430929</v>
      </c>
      <c r="F69" s="230">
        <v>143.0957150172988</v>
      </c>
      <c r="G69" s="230">
        <v>139.07188242625699</v>
      </c>
      <c r="H69" s="230">
        <v>158.42846422647779</v>
      </c>
      <c r="I69" s="230">
        <v>147.05149918114279</v>
      </c>
      <c r="J69" s="230">
        <v>140.2521785373938</v>
      </c>
      <c r="K69" s="230">
        <v>106.1085540677381</v>
      </c>
      <c r="L69" s="230">
        <v>116.3384103567961</v>
      </c>
      <c r="M69" s="230">
        <v>129.30413182871851</v>
      </c>
      <c r="N69" s="230">
        <v>147.97166420530331</v>
      </c>
      <c r="O69" s="230">
        <v>131.07966956108189</v>
      </c>
      <c r="P69" s="230">
        <v>136.1214829576821</v>
      </c>
      <c r="Q69" s="230">
        <v>131.0618949833611</v>
      </c>
      <c r="R69" s="230">
        <v>127.2248434166426</v>
      </c>
      <c r="S69" s="230">
        <v>123.7174791240853</v>
      </c>
      <c r="T69" s="230">
        <v>127.7720140906996</v>
      </c>
      <c r="U69" s="230">
        <v>112.67998027311459</v>
      </c>
      <c r="V69" s="230">
        <v>104.69345334385859</v>
      </c>
      <c r="W69" s="230">
        <v>115.6838653079069</v>
      </c>
      <c r="X69" s="230">
        <v>111.4879962144236</v>
      </c>
      <c r="Y69" s="230">
        <v>97.48852682411993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2017.7109373410051</v>
      </c>
      <c r="C71" s="261">
        <v>2061.6144494117821</v>
      </c>
      <c r="D71" s="261">
        <v>2024.0390750458801</v>
      </c>
      <c r="E71" s="261">
        <v>2110.6651518775429</v>
      </c>
      <c r="F71" s="261">
        <v>2210.071627380004</v>
      </c>
      <c r="G71" s="261">
        <v>2149.409646383348</v>
      </c>
      <c r="H71" s="261">
        <v>2295.5799136904229</v>
      </c>
      <c r="I71" s="261">
        <v>2271.5038884388869</v>
      </c>
      <c r="J71" s="261">
        <v>2245.638636194059</v>
      </c>
      <c r="K71" s="261">
        <v>1723.650952484398</v>
      </c>
      <c r="L71" s="261">
        <v>1895.9949377595051</v>
      </c>
      <c r="M71" s="261">
        <v>2021.058655110395</v>
      </c>
      <c r="N71" s="261">
        <v>1940.2676871988101</v>
      </c>
      <c r="O71" s="261">
        <v>1819.7000691202079</v>
      </c>
      <c r="P71" s="261">
        <v>1791.8456641045591</v>
      </c>
      <c r="Q71" s="261">
        <v>1824.582736031723</v>
      </c>
      <c r="R71" s="261">
        <v>1831.9581288976269</v>
      </c>
      <c r="S71" s="261">
        <v>1937.1786054835579</v>
      </c>
      <c r="T71" s="261">
        <v>2043.4260015374771</v>
      </c>
      <c r="U71" s="261">
        <v>1937.4487547049871</v>
      </c>
      <c r="V71" s="261">
        <v>1800.7996361441999</v>
      </c>
      <c r="W71" s="261">
        <v>2053.8455537089721</v>
      </c>
      <c r="X71" s="261">
        <v>1837.1778515592989</v>
      </c>
      <c r="Y71" s="261">
        <v>1797.1292008950411</v>
      </c>
      <c r="DA71" s="70" t="s">
        <v>316</v>
      </c>
    </row>
    <row r="72" spans="1:105" ht="12" customHeight="1" x14ac:dyDescent="0.25">
      <c r="A72" s="57" t="s">
        <v>179</v>
      </c>
      <c r="B72" s="261">
        <v>1514.6271796690271</v>
      </c>
      <c r="C72" s="261">
        <v>1554.5005371548809</v>
      </c>
      <c r="D72" s="261">
        <v>1527.138182073408</v>
      </c>
      <c r="E72" s="261">
        <v>1608.073036988776</v>
      </c>
      <c r="F72" s="261">
        <v>1670.1108141104201</v>
      </c>
      <c r="G72" s="261">
        <v>1609.5398905565751</v>
      </c>
      <c r="H72" s="261">
        <v>1704.8875644870079</v>
      </c>
      <c r="I72" s="261">
        <v>1693.182947387068</v>
      </c>
      <c r="J72" s="261">
        <v>1656.86105828277</v>
      </c>
      <c r="K72" s="261">
        <v>1282.947955151333</v>
      </c>
      <c r="L72" s="261">
        <v>1379.341305723342</v>
      </c>
      <c r="M72" s="261">
        <v>1465.422912751648</v>
      </c>
      <c r="N72" s="261">
        <v>1413.143194447812</v>
      </c>
      <c r="O72" s="261">
        <v>1319.2759551728111</v>
      </c>
      <c r="P72" s="261">
        <v>1290.3606746464141</v>
      </c>
      <c r="Q72" s="261">
        <v>1318.51898455179</v>
      </c>
      <c r="R72" s="261">
        <v>1312.6352221848019</v>
      </c>
      <c r="S72" s="261">
        <v>1404.471642239359</v>
      </c>
      <c r="T72" s="261">
        <v>1463.4037131281541</v>
      </c>
      <c r="U72" s="261">
        <v>1380.943612611095</v>
      </c>
      <c r="V72" s="261">
        <v>1299.7858232473111</v>
      </c>
      <c r="W72" s="261">
        <v>1499.8488681644569</v>
      </c>
      <c r="X72" s="261">
        <v>1328.08204747012</v>
      </c>
      <c r="Y72" s="261">
        <v>1300.029310877979</v>
      </c>
      <c r="DA72" s="70" t="s">
        <v>317</v>
      </c>
    </row>
    <row r="73" spans="1:105" ht="12" customHeight="1" x14ac:dyDescent="0.25">
      <c r="A73" s="60" t="s">
        <v>181</v>
      </c>
      <c r="B73" s="262">
        <v>805.52779172076441</v>
      </c>
      <c r="C73" s="262">
        <v>844.49147260270001</v>
      </c>
      <c r="D73" s="262">
        <v>813.78893019985151</v>
      </c>
      <c r="E73" s="262">
        <v>864.01343361918862</v>
      </c>
      <c r="F73" s="262">
        <v>903.48122501899661</v>
      </c>
      <c r="G73" s="262">
        <v>821.79717099086918</v>
      </c>
      <c r="H73" s="262">
        <v>848.50320326136352</v>
      </c>
      <c r="I73" s="262">
        <v>832.05668145554125</v>
      </c>
      <c r="J73" s="262">
        <v>807.39262066300671</v>
      </c>
      <c r="K73" s="262">
        <v>616.13293656404039</v>
      </c>
      <c r="L73" s="262">
        <v>629.59578423559208</v>
      </c>
      <c r="M73" s="262">
        <v>644.7833082273072</v>
      </c>
      <c r="N73" s="262">
        <v>620.58137663023422</v>
      </c>
      <c r="O73" s="262">
        <v>582.61481775040249</v>
      </c>
      <c r="P73" s="262">
        <v>564.93698640565754</v>
      </c>
      <c r="Q73" s="262">
        <v>608.61515956122651</v>
      </c>
      <c r="R73" s="262">
        <v>578.9575520699027</v>
      </c>
      <c r="S73" s="262">
        <v>642.16311634659905</v>
      </c>
      <c r="T73" s="262">
        <v>673.92991646622716</v>
      </c>
      <c r="U73" s="262">
        <v>634.17814754137783</v>
      </c>
      <c r="V73" s="262">
        <v>635.86492606531681</v>
      </c>
      <c r="W73" s="262">
        <v>752.19735442828107</v>
      </c>
      <c r="X73" s="262">
        <v>648.86420897506741</v>
      </c>
      <c r="Y73" s="262">
        <v>641.33250875315866</v>
      </c>
      <c r="DA73" s="72" t="s">
        <v>318</v>
      </c>
    </row>
    <row r="74" spans="1:105" ht="12" customHeight="1" x14ac:dyDescent="0.25">
      <c r="A74" s="59" t="s">
        <v>31</v>
      </c>
      <c r="B74" s="230">
        <v>49.337110509638229</v>
      </c>
      <c r="C74" s="230">
        <v>57.097062184245942</v>
      </c>
      <c r="D74" s="230">
        <v>52.094652402385996</v>
      </c>
      <c r="E74" s="230">
        <v>48.928353395811463</v>
      </c>
      <c r="F74" s="230">
        <v>46.234016869250318</v>
      </c>
      <c r="G74" s="230">
        <v>41.729037432498622</v>
      </c>
      <c r="H74" s="230">
        <v>46.596283262268848</v>
      </c>
      <c r="I74" s="230">
        <v>44.403718193863867</v>
      </c>
      <c r="J74" s="230">
        <v>45.579477601637883</v>
      </c>
      <c r="K74" s="230">
        <v>36.713752030026683</v>
      </c>
      <c r="L74" s="230">
        <v>41.151205062676823</v>
      </c>
      <c r="M74" s="230">
        <v>41.003280037633147</v>
      </c>
      <c r="N74" s="230">
        <v>42.862315797673567</v>
      </c>
      <c r="O74" s="230">
        <v>32.393145015273802</v>
      </c>
      <c r="P74" s="230">
        <v>28.384971305381239</v>
      </c>
      <c r="Q74" s="230">
        <v>32.294641749667647</v>
      </c>
      <c r="R74" s="230">
        <v>33.247300634182487</v>
      </c>
      <c r="S74" s="230">
        <v>35.041283556344567</v>
      </c>
      <c r="T74" s="230">
        <v>34.741336211025768</v>
      </c>
      <c r="U74" s="230">
        <v>23.96771927042796</v>
      </c>
      <c r="V74" s="230">
        <v>26.6347422162576</v>
      </c>
      <c r="W74" s="230">
        <v>27.578645945498302</v>
      </c>
      <c r="X74" s="230">
        <v>25.2208726244437</v>
      </c>
      <c r="Y74" s="230">
        <v>25.067914976548359</v>
      </c>
      <c r="DA74" s="71" t="s">
        <v>319</v>
      </c>
    </row>
    <row r="75" spans="1:105" ht="12" customHeight="1" x14ac:dyDescent="0.25">
      <c r="A75" s="59" t="s">
        <v>159</v>
      </c>
      <c r="B75" s="230">
        <v>37.953893368298303</v>
      </c>
      <c r="C75" s="230">
        <v>43.819424047254863</v>
      </c>
      <c r="D75" s="230">
        <v>37.905193626932238</v>
      </c>
      <c r="E75" s="230">
        <v>36.312292274296091</v>
      </c>
      <c r="F75" s="230">
        <v>32.807211133871263</v>
      </c>
      <c r="G75" s="230">
        <v>32.432958955025988</v>
      </c>
      <c r="H75" s="230">
        <v>24.924870877020609</v>
      </c>
      <c r="I75" s="230">
        <v>23.663612961529939</v>
      </c>
      <c r="J75" s="230">
        <v>22.201120694020918</v>
      </c>
      <c r="K75" s="230">
        <v>21.475106545418711</v>
      </c>
      <c r="L75" s="230">
        <v>25.03497534441998</v>
      </c>
      <c r="M75" s="230">
        <v>21.837047639138589</v>
      </c>
      <c r="N75" s="230">
        <v>19.662850796826909</v>
      </c>
      <c r="O75" s="230">
        <v>17.0081026063013</v>
      </c>
      <c r="P75" s="230">
        <v>15.42921426269695</v>
      </c>
      <c r="Q75" s="230">
        <v>19.950330861978891</v>
      </c>
      <c r="R75" s="230">
        <v>14.93469649864323</v>
      </c>
      <c r="S75" s="230">
        <v>16.564116223312141</v>
      </c>
      <c r="T75" s="230">
        <v>14.074627913597769</v>
      </c>
      <c r="U75" s="230">
        <v>13.50340700628637</v>
      </c>
      <c r="V75" s="230">
        <v>12.377027339332029</v>
      </c>
      <c r="W75" s="230">
        <v>19.468473030378021</v>
      </c>
      <c r="X75" s="230">
        <v>15.945473461458599</v>
      </c>
      <c r="Y75" s="230">
        <v>14.47660287209392</v>
      </c>
      <c r="DA75" s="71" t="s">
        <v>320</v>
      </c>
    </row>
    <row r="76" spans="1:105" ht="12" customHeight="1" x14ac:dyDescent="0.25">
      <c r="A76" s="59" t="s">
        <v>32</v>
      </c>
      <c r="B76" s="230">
        <v>49.247710238147242</v>
      </c>
      <c r="C76" s="230">
        <v>43.625323566363413</v>
      </c>
      <c r="D76" s="230">
        <v>42.349319629081137</v>
      </c>
      <c r="E76" s="230">
        <v>38.299198764868891</v>
      </c>
      <c r="F76" s="230">
        <v>34.926975670344952</v>
      </c>
      <c r="G76" s="230">
        <v>33.813888586983538</v>
      </c>
      <c r="H76" s="230">
        <v>45.975640616243872</v>
      </c>
      <c r="I76" s="230">
        <v>31.383027916139788</v>
      </c>
      <c r="J76" s="230">
        <v>24.78035448776113</v>
      </c>
      <c r="K76" s="230">
        <v>26.122655420233141</v>
      </c>
      <c r="L76" s="230">
        <v>13.06246654378681</v>
      </c>
      <c r="M76" s="230">
        <v>13.173903894810881</v>
      </c>
      <c r="N76" s="230">
        <v>12.565041317485219</v>
      </c>
      <c r="O76" s="230">
        <v>12.476348946913591</v>
      </c>
      <c r="P76" s="230">
        <v>16.232757706347439</v>
      </c>
      <c r="Q76" s="230">
        <v>14.398076730483041</v>
      </c>
      <c r="R76" s="230">
        <v>13.14383730177533</v>
      </c>
      <c r="S76" s="230">
        <v>11.53701388294588</v>
      </c>
      <c r="T76" s="230">
        <v>13.35239013440748</v>
      </c>
      <c r="U76" s="230">
        <v>12.24074000736824</v>
      </c>
      <c r="V76" s="230">
        <v>10.37301079638894</v>
      </c>
      <c r="W76" s="230">
        <v>14.57936645318142</v>
      </c>
      <c r="X76" s="230">
        <v>20.426855225217039</v>
      </c>
      <c r="Y76" s="230">
        <v>19.899600389607478</v>
      </c>
      <c r="DA76" s="71" t="s">
        <v>321</v>
      </c>
    </row>
    <row r="77" spans="1:105" ht="12" customHeight="1" x14ac:dyDescent="0.25">
      <c r="A77" s="59" t="s">
        <v>35</v>
      </c>
      <c r="B77" s="230">
        <v>668.98907760468069</v>
      </c>
      <c r="C77" s="230">
        <v>699.94966280483584</v>
      </c>
      <c r="D77" s="230">
        <v>681.43976454145218</v>
      </c>
      <c r="E77" s="230">
        <v>740.4735891842123</v>
      </c>
      <c r="F77" s="230">
        <v>789.51302134553009</v>
      </c>
      <c r="G77" s="230">
        <v>713.821286016361</v>
      </c>
      <c r="H77" s="230">
        <v>731.00640850583022</v>
      </c>
      <c r="I77" s="230">
        <v>732.60632238400763</v>
      </c>
      <c r="J77" s="230">
        <v>714.8316678795868</v>
      </c>
      <c r="K77" s="230">
        <v>531.82142256836187</v>
      </c>
      <c r="L77" s="230">
        <v>550.34713728470842</v>
      </c>
      <c r="M77" s="230">
        <v>568.76907665572458</v>
      </c>
      <c r="N77" s="230">
        <v>545.49116871824856</v>
      </c>
      <c r="O77" s="230">
        <v>520.73722118191381</v>
      </c>
      <c r="P77" s="230">
        <v>504.89004313123189</v>
      </c>
      <c r="Q77" s="230">
        <v>541.97211021909698</v>
      </c>
      <c r="R77" s="230">
        <v>517.6317176353017</v>
      </c>
      <c r="S77" s="230">
        <v>579.02070268399643</v>
      </c>
      <c r="T77" s="230">
        <v>611.76156220719611</v>
      </c>
      <c r="U77" s="230">
        <v>584.46628125729524</v>
      </c>
      <c r="V77" s="230">
        <v>586.48014571333829</v>
      </c>
      <c r="W77" s="230">
        <v>690.57086899922342</v>
      </c>
      <c r="X77" s="230">
        <v>587.27100766394801</v>
      </c>
      <c r="Y77" s="230">
        <v>581.88839051490891</v>
      </c>
      <c r="DA77" s="71" t="s">
        <v>322</v>
      </c>
    </row>
    <row r="78" spans="1:105" ht="12" customHeight="1" x14ac:dyDescent="0.25">
      <c r="A78" s="60" t="s">
        <v>187</v>
      </c>
      <c r="B78" s="262">
        <v>709.09938794826235</v>
      </c>
      <c r="C78" s="262">
        <v>710.00906455218069</v>
      </c>
      <c r="D78" s="262">
        <v>713.34925187355657</v>
      </c>
      <c r="E78" s="262">
        <v>744.05960336958776</v>
      </c>
      <c r="F78" s="262">
        <v>766.62958909142321</v>
      </c>
      <c r="G78" s="262">
        <v>787.7427195657059</v>
      </c>
      <c r="H78" s="262">
        <v>856.38436122564474</v>
      </c>
      <c r="I78" s="262">
        <v>861.12626593152709</v>
      </c>
      <c r="J78" s="262">
        <v>849.46843761976334</v>
      </c>
      <c r="K78" s="262">
        <v>666.81501858729234</v>
      </c>
      <c r="L78" s="262">
        <v>749.74552148774967</v>
      </c>
      <c r="M78" s="262">
        <v>820.63960452434094</v>
      </c>
      <c r="N78" s="262">
        <v>792.56181781757778</v>
      </c>
      <c r="O78" s="262">
        <v>736.6611374224085</v>
      </c>
      <c r="P78" s="262">
        <v>725.42368824075663</v>
      </c>
      <c r="Q78" s="262">
        <v>709.90382499056329</v>
      </c>
      <c r="R78" s="262">
        <v>733.67767011489957</v>
      </c>
      <c r="S78" s="262">
        <v>762.30852589275969</v>
      </c>
      <c r="T78" s="262">
        <v>789.47379666192739</v>
      </c>
      <c r="U78" s="262">
        <v>746.76546506971692</v>
      </c>
      <c r="V78" s="262">
        <v>663.92089718199418</v>
      </c>
      <c r="W78" s="262">
        <v>747.65151373617584</v>
      </c>
      <c r="X78" s="262">
        <v>679.21783849505277</v>
      </c>
      <c r="Y78" s="262">
        <v>658.69680212482058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593.80267753501766</v>
      </c>
      <c r="C79" s="261">
        <f t="shared" si="1"/>
        <v>596.54746550487141</v>
      </c>
      <c r="D79" s="261">
        <f t="shared" si="1"/>
        <v>578.46445485788752</v>
      </c>
      <c r="E79" s="261">
        <f t="shared" si="1"/>
        <v>610.95287489924442</v>
      </c>
      <c r="F79" s="261">
        <f t="shared" si="1"/>
        <v>627.75900979971834</v>
      </c>
      <c r="G79" s="261">
        <f t="shared" si="1"/>
        <v>607.79769030317516</v>
      </c>
      <c r="H79" s="261">
        <f t="shared" si="1"/>
        <v>655.23738952291706</v>
      </c>
      <c r="I79" s="261">
        <f t="shared" si="1"/>
        <v>635.16789531802203</v>
      </c>
      <c r="J79" s="261">
        <f t="shared" si="1"/>
        <v>617.80574020331983</v>
      </c>
      <c r="K79" s="261">
        <f t="shared" si="1"/>
        <v>552.173658139503</v>
      </c>
      <c r="L79" s="261">
        <f t="shared" si="1"/>
        <v>559.14541118765192</v>
      </c>
      <c r="M79" s="261">
        <f t="shared" si="1"/>
        <v>556.87627814005282</v>
      </c>
      <c r="N79" s="261">
        <f t="shared" si="1"/>
        <v>549.77945714954285</v>
      </c>
      <c r="O79" s="261">
        <f t="shared" si="1"/>
        <v>487.74009132147944</v>
      </c>
      <c r="P79" s="261">
        <f t="shared" si="1"/>
        <v>486.89739891853031</v>
      </c>
      <c r="Q79" s="261">
        <f t="shared" si="1"/>
        <v>519.96181260873789</v>
      </c>
      <c r="R79" s="261">
        <f t="shared" si="1"/>
        <v>518.54278569694679</v>
      </c>
      <c r="S79" s="261">
        <f t="shared" si="1"/>
        <v>547.99019502212218</v>
      </c>
      <c r="T79" s="261">
        <f t="shared" si="1"/>
        <v>555.62689752104177</v>
      </c>
      <c r="U79" s="261">
        <f t="shared" si="1"/>
        <v>549.85367447965541</v>
      </c>
      <c r="V79" s="261">
        <f t="shared" si="1"/>
        <v>513.74834405941579</v>
      </c>
      <c r="W79" s="261">
        <f t="shared" si="1"/>
        <v>567.21045264090935</v>
      </c>
      <c r="X79" s="261">
        <f t="shared" si="1"/>
        <v>516.0053740749579</v>
      </c>
      <c r="Y79" s="261">
        <f t="shared" si="1"/>
        <v>508.53271368788847</v>
      </c>
      <c r="DA79" s="70"/>
    </row>
    <row r="80" spans="1:105" ht="12" customHeight="1" x14ac:dyDescent="0.25">
      <c r="A80" s="60" t="s">
        <v>190</v>
      </c>
      <c r="B80" s="262">
        <v>199.14029862547579</v>
      </c>
      <c r="C80" s="262">
        <v>207.60421050748781</v>
      </c>
      <c r="D80" s="262">
        <v>198.30049362847959</v>
      </c>
      <c r="E80" s="262">
        <v>211.48860974532951</v>
      </c>
      <c r="F80" s="262">
        <v>221.25840821476629</v>
      </c>
      <c r="G80" s="262">
        <v>205.05772271721671</v>
      </c>
      <c r="H80" s="262">
        <v>212.3200503422598</v>
      </c>
      <c r="I80" s="262">
        <v>209.76326228935861</v>
      </c>
      <c r="J80" s="262">
        <v>205.01127797537509</v>
      </c>
      <c r="K80" s="262">
        <v>155.68459312765529</v>
      </c>
      <c r="L80" s="262">
        <v>162.33914678716971</v>
      </c>
      <c r="M80" s="262">
        <v>165.46511714003171</v>
      </c>
      <c r="N80" s="262">
        <v>158.81969641343099</v>
      </c>
      <c r="O80" s="262">
        <v>149.95091984472541</v>
      </c>
      <c r="P80" s="262">
        <v>147.0505142440808</v>
      </c>
      <c r="Q80" s="262">
        <v>158.2467728969377</v>
      </c>
      <c r="R80" s="262">
        <v>150.46707596601209</v>
      </c>
      <c r="S80" s="262">
        <v>167.4264297132579</v>
      </c>
      <c r="T80" s="262">
        <v>176.53164396085441</v>
      </c>
      <c r="U80" s="262">
        <v>166.31848111368541</v>
      </c>
      <c r="V80" s="262">
        <v>164.75275332665731</v>
      </c>
      <c r="W80" s="262">
        <v>196.52648304887941</v>
      </c>
      <c r="X80" s="262">
        <v>169.68145993578281</v>
      </c>
      <c r="Y80" s="262">
        <v>167.27652766269989</v>
      </c>
      <c r="DA80" s="72" t="s">
        <v>324</v>
      </c>
    </row>
    <row r="81" spans="1:105" ht="12" customHeight="1" x14ac:dyDescent="0.25">
      <c r="A81" s="59" t="s">
        <v>31</v>
      </c>
      <c r="B81" s="230">
        <v>13.050445481754879</v>
      </c>
      <c r="C81" s="230">
        <v>14.290281479802839</v>
      </c>
      <c r="D81" s="230">
        <v>13.48687454248881</v>
      </c>
      <c r="E81" s="230">
        <v>12.79044235711169</v>
      </c>
      <c r="F81" s="230">
        <v>12.3485399412214</v>
      </c>
      <c r="G81" s="230">
        <v>11.32809775683894</v>
      </c>
      <c r="H81" s="230">
        <v>12.873588624768679</v>
      </c>
      <c r="I81" s="230">
        <v>12.155478828025091</v>
      </c>
      <c r="J81" s="230">
        <v>12.074956412448699</v>
      </c>
      <c r="K81" s="230">
        <v>9.4555595804598429</v>
      </c>
      <c r="L81" s="230">
        <v>10.65199875172787</v>
      </c>
      <c r="M81" s="230">
        <v>10.50882425015134</v>
      </c>
      <c r="N81" s="230">
        <v>10.87691018533269</v>
      </c>
      <c r="O81" s="230">
        <v>8.6452815098217837</v>
      </c>
      <c r="P81" s="230">
        <v>7.5547336720813441</v>
      </c>
      <c r="Q81" s="230">
        <v>8.363955900423786</v>
      </c>
      <c r="R81" s="230">
        <v>8.5904863071325792</v>
      </c>
      <c r="S81" s="230">
        <v>9.1379169491466321</v>
      </c>
      <c r="T81" s="230">
        <v>9.1276651541806721</v>
      </c>
      <c r="U81" s="230">
        <v>6.380633133020833</v>
      </c>
      <c r="V81" s="230">
        <v>7.1340300604790601</v>
      </c>
      <c r="W81" s="230">
        <v>7.4091548439887056</v>
      </c>
      <c r="X81" s="230">
        <v>6.6493563117783427</v>
      </c>
      <c r="Y81" s="230">
        <v>6.717940973808286</v>
      </c>
      <c r="DA81" s="71" t="s">
        <v>325</v>
      </c>
    </row>
    <row r="82" spans="1:105" ht="12" customHeight="1" x14ac:dyDescent="0.25">
      <c r="A82" s="59" t="s">
        <v>159</v>
      </c>
      <c r="B82" s="230">
        <v>9.9076908742539782</v>
      </c>
      <c r="C82" s="230">
        <v>10.81698966038223</v>
      </c>
      <c r="D82" s="230">
        <v>9.2104588432585537</v>
      </c>
      <c r="E82" s="230">
        <v>8.6616453113913785</v>
      </c>
      <c r="F82" s="230">
        <v>7.9138567281227843</v>
      </c>
      <c r="G82" s="230">
        <v>7.6843318089482988</v>
      </c>
      <c r="H82" s="230">
        <v>6.0493659571034</v>
      </c>
      <c r="I82" s="230">
        <v>5.6035331851089509</v>
      </c>
      <c r="J82" s="230">
        <v>5.0652270582005823</v>
      </c>
      <c r="K82" s="230">
        <v>4.9536060736114171</v>
      </c>
      <c r="L82" s="230">
        <v>5.9670923774004621</v>
      </c>
      <c r="M82" s="230">
        <v>5.0889148921453931</v>
      </c>
      <c r="N82" s="230">
        <v>4.385934518821597</v>
      </c>
      <c r="O82" s="230">
        <v>3.8781940418148628</v>
      </c>
      <c r="P82" s="230">
        <v>3.6346134744099148</v>
      </c>
      <c r="Q82" s="230">
        <v>4.4661633749512957</v>
      </c>
      <c r="R82" s="230">
        <v>3.4641107194955989</v>
      </c>
      <c r="S82" s="230">
        <v>3.9241942200307469</v>
      </c>
      <c r="T82" s="230">
        <v>3.5063491041381472</v>
      </c>
      <c r="U82" s="230">
        <v>3.3560140598485719</v>
      </c>
      <c r="V82" s="230">
        <v>3.0428910513754799</v>
      </c>
      <c r="W82" s="230">
        <v>4.9768959378884254</v>
      </c>
      <c r="X82" s="230">
        <v>4.0915354931722581</v>
      </c>
      <c r="Y82" s="230">
        <v>3.6847326848875048</v>
      </c>
      <c r="DA82" s="71" t="s">
        <v>326</v>
      </c>
    </row>
    <row r="83" spans="1:105" ht="12" customHeight="1" x14ac:dyDescent="0.25">
      <c r="A83" s="59" t="s">
        <v>35</v>
      </c>
      <c r="B83" s="230">
        <v>176.18216226946689</v>
      </c>
      <c r="C83" s="230">
        <v>182.4969393673027</v>
      </c>
      <c r="D83" s="230">
        <v>175.6031602427322</v>
      </c>
      <c r="E83" s="230">
        <v>190.03652207682649</v>
      </c>
      <c r="F83" s="230">
        <v>200.99601154542219</v>
      </c>
      <c r="G83" s="230">
        <v>186.04529315142949</v>
      </c>
      <c r="H83" s="230">
        <v>193.39709576038771</v>
      </c>
      <c r="I83" s="230">
        <v>192.0042502762245</v>
      </c>
      <c r="J83" s="230">
        <v>187.87109450472579</v>
      </c>
      <c r="K83" s="230">
        <v>141.2754274735841</v>
      </c>
      <c r="L83" s="230">
        <v>145.72005565804139</v>
      </c>
      <c r="M83" s="230">
        <v>149.86737799773491</v>
      </c>
      <c r="N83" s="230">
        <v>143.55685170927671</v>
      </c>
      <c r="O83" s="230">
        <v>137.42744429308871</v>
      </c>
      <c r="P83" s="230">
        <v>135.8611670975896</v>
      </c>
      <c r="Q83" s="230">
        <v>145.4166536215626</v>
      </c>
      <c r="R83" s="230">
        <v>138.4124789393839</v>
      </c>
      <c r="S83" s="230">
        <v>154.36431854408059</v>
      </c>
      <c r="T83" s="230">
        <v>163.8976297025356</v>
      </c>
      <c r="U83" s="230">
        <v>156.581833920816</v>
      </c>
      <c r="V83" s="230">
        <v>154.5758322148028</v>
      </c>
      <c r="W83" s="230">
        <v>184.1404322670023</v>
      </c>
      <c r="X83" s="230">
        <v>158.94056813083219</v>
      </c>
      <c r="Y83" s="230">
        <v>156.8738540040041</v>
      </c>
      <c r="DA83" s="71" t="s">
        <v>327</v>
      </c>
    </row>
    <row r="84" spans="1:105" ht="12" customHeight="1" x14ac:dyDescent="0.25">
      <c r="A84" s="60" t="s">
        <v>195</v>
      </c>
      <c r="B84" s="262">
        <v>227.84060449095179</v>
      </c>
      <c r="C84" s="262">
        <v>222.79077668959201</v>
      </c>
      <c r="D84" s="262">
        <v>213.89818563316391</v>
      </c>
      <c r="E84" s="262">
        <v>228.87896224650791</v>
      </c>
      <c r="F84" s="262">
        <v>229.57356644401489</v>
      </c>
      <c r="G84" s="262">
        <v>221.5699272072242</v>
      </c>
      <c r="H84" s="262">
        <v>242.50400017062171</v>
      </c>
      <c r="I84" s="262">
        <v>226.9092709994159</v>
      </c>
      <c r="J84" s="262">
        <v>216.18525232553981</v>
      </c>
      <c r="K84" s="262">
        <v>240.05053093473319</v>
      </c>
      <c r="L84" s="262">
        <v>221.08368812728801</v>
      </c>
      <c r="M84" s="262">
        <v>200.73944543768221</v>
      </c>
      <c r="N84" s="262">
        <v>207.8800044931867</v>
      </c>
      <c r="O84" s="262">
        <v>167.4009361543369</v>
      </c>
      <c r="P84" s="262">
        <v>170.78667459220429</v>
      </c>
      <c r="Q84" s="262">
        <v>196.33732498571371</v>
      </c>
      <c r="R84" s="262">
        <v>196.38183396472519</v>
      </c>
      <c r="S84" s="262">
        <v>202.88152549179469</v>
      </c>
      <c r="T84" s="262">
        <v>192.7466861627743</v>
      </c>
      <c r="U84" s="262">
        <v>206.4817370740721</v>
      </c>
      <c r="V84" s="262">
        <v>192.45692705923241</v>
      </c>
      <c r="W84" s="262">
        <v>195.4609504295376</v>
      </c>
      <c r="X84" s="262">
        <v>184.82378727363141</v>
      </c>
      <c r="Y84" s="262">
        <v>184.15429843671939</v>
      </c>
      <c r="DA84" s="72" t="s">
        <v>328</v>
      </c>
    </row>
    <row r="85" spans="1:105" ht="12" customHeight="1" x14ac:dyDescent="0.25">
      <c r="A85" s="64" t="s">
        <v>28</v>
      </c>
      <c r="B85" s="229">
        <v>8.9177784753751315</v>
      </c>
      <c r="C85" s="229">
        <v>7.7805536820041574</v>
      </c>
      <c r="D85" s="229">
        <v>7.6144347591500372</v>
      </c>
      <c r="E85" s="229">
        <v>9.6187502053064939</v>
      </c>
      <c r="F85" s="229">
        <v>11.826223950693921</v>
      </c>
      <c r="G85" s="229">
        <v>12.295067270586991</v>
      </c>
      <c r="H85" s="229">
        <v>13.095570862341679</v>
      </c>
      <c r="I85" s="229">
        <v>13.991704743161749</v>
      </c>
      <c r="J85" s="229">
        <v>11.142616649880839</v>
      </c>
      <c r="K85" s="229">
        <v>8.5508931660883221</v>
      </c>
      <c r="L85" s="229">
        <v>8.0500320641055385</v>
      </c>
      <c r="M85" s="229">
        <v>14.33990296336674</v>
      </c>
      <c r="N85" s="229">
        <v>11.29384049608927</v>
      </c>
      <c r="O85" s="229">
        <v>11.85057816566278</v>
      </c>
      <c r="P85" s="229">
        <v>11.2175921338197</v>
      </c>
      <c r="Q85" s="229">
        <v>10.55413497521298</v>
      </c>
      <c r="R85" s="229">
        <v>10.94917560129236</v>
      </c>
      <c r="S85" s="229">
        <v>10.932386006299151</v>
      </c>
      <c r="T85" s="229">
        <v>10.602830310663551</v>
      </c>
      <c r="U85" s="229">
        <v>9.9312441446625961</v>
      </c>
      <c r="V85" s="229">
        <v>7.9950791972917017</v>
      </c>
      <c r="W85" s="229">
        <v>10.832707361522701</v>
      </c>
      <c r="X85" s="229">
        <v>10.1960042773407</v>
      </c>
      <c r="Y85" s="229">
        <v>7.5064897496167964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8.4468895161416896E-2</v>
      </c>
      <c r="W86" s="229">
        <v>0.131266847924984</v>
      </c>
      <c r="X86" s="229">
        <v>7.2205576213274197E-2</v>
      </c>
      <c r="Y86" s="229">
        <v>6.1316594735057642E-2</v>
      </c>
      <c r="DA86" s="73" t="s">
        <v>330</v>
      </c>
    </row>
    <row r="87" spans="1:105" ht="12" customHeight="1" x14ac:dyDescent="0.25">
      <c r="A87" s="64" t="s">
        <v>31</v>
      </c>
      <c r="B87" s="229">
        <v>5.3221096741738556</v>
      </c>
      <c r="C87" s="229">
        <v>7.3606964926207246</v>
      </c>
      <c r="D87" s="229">
        <v>6.4478971545347354</v>
      </c>
      <c r="E87" s="229">
        <v>5.9647711214105499</v>
      </c>
      <c r="F87" s="229">
        <v>5.5827236379468799</v>
      </c>
      <c r="G87" s="229">
        <v>5.0861451507100348</v>
      </c>
      <c r="H87" s="229">
        <v>5.2022040492687962</v>
      </c>
      <c r="I87" s="229">
        <v>4.4779750267547156</v>
      </c>
      <c r="J87" s="229">
        <v>4.506926456240568</v>
      </c>
      <c r="K87" s="229">
        <v>2.9612562971178571</v>
      </c>
      <c r="L87" s="229">
        <v>3.3984913256843381</v>
      </c>
      <c r="M87" s="229">
        <v>4.0590594112606952</v>
      </c>
      <c r="N87" s="229">
        <v>3.723052068408768</v>
      </c>
      <c r="O87" s="229">
        <v>4.177918920532032</v>
      </c>
      <c r="P87" s="229">
        <v>3.2291653527143249</v>
      </c>
      <c r="Q87" s="229">
        <v>3.5535794230451101</v>
      </c>
      <c r="R87" s="229">
        <v>3.7758851764184032</v>
      </c>
      <c r="S87" s="229">
        <v>4.3712367059550692</v>
      </c>
      <c r="T87" s="229">
        <v>4.5415352585476754</v>
      </c>
      <c r="U87" s="229">
        <v>3.6422816544571579</v>
      </c>
      <c r="V87" s="229">
        <v>3.3330350846003611</v>
      </c>
      <c r="W87" s="229">
        <v>3.6665789877353809</v>
      </c>
      <c r="X87" s="229">
        <v>3.2461217044844268</v>
      </c>
      <c r="Y87" s="229">
        <v>3.3571468432486942</v>
      </c>
      <c r="DA87" s="73" t="s">
        <v>331</v>
      </c>
    </row>
    <row r="88" spans="1:105" ht="12" customHeight="1" x14ac:dyDescent="0.25">
      <c r="A88" s="64" t="s">
        <v>159</v>
      </c>
      <c r="B88" s="229">
        <v>3.4163412216699021</v>
      </c>
      <c r="C88" s="229">
        <v>5.2120050999110976</v>
      </c>
      <c r="D88" s="229">
        <v>3.958764862842147</v>
      </c>
      <c r="E88" s="229">
        <v>3.0325776964631501</v>
      </c>
      <c r="F88" s="229">
        <v>2.4390346960178619</v>
      </c>
      <c r="G88" s="229">
        <v>2.4970094244041858</v>
      </c>
      <c r="H88" s="229">
        <v>2.0612048699917711</v>
      </c>
      <c r="I88" s="229">
        <v>2.0333371575585399</v>
      </c>
      <c r="J88" s="229">
        <v>1.862194500058092</v>
      </c>
      <c r="K88" s="229">
        <v>1.4601032251477239</v>
      </c>
      <c r="L88" s="229">
        <v>1.973300036712929</v>
      </c>
      <c r="M88" s="229">
        <v>1.9825228218346149</v>
      </c>
      <c r="N88" s="229">
        <v>1.7087567708276861</v>
      </c>
      <c r="O88" s="229">
        <v>2.2071061479110758</v>
      </c>
      <c r="P88" s="229">
        <v>1.8024526046648639</v>
      </c>
      <c r="Q88" s="229">
        <v>2.0386089588728762</v>
      </c>
      <c r="R88" s="229">
        <v>1.9902988293476229</v>
      </c>
      <c r="S88" s="229">
        <v>2.2965720019353451</v>
      </c>
      <c r="T88" s="229">
        <v>2.239951477335671</v>
      </c>
      <c r="U88" s="229">
        <v>1.889443662976783</v>
      </c>
      <c r="V88" s="229">
        <v>1.674906192961459</v>
      </c>
      <c r="W88" s="229">
        <v>2.669979053176188</v>
      </c>
      <c r="X88" s="229">
        <v>2.1205017908063901</v>
      </c>
      <c r="Y88" s="229">
        <v>1.9236549805146439</v>
      </c>
      <c r="DA88" s="73" t="s">
        <v>332</v>
      </c>
    </row>
    <row r="89" spans="1:105" ht="12" customHeight="1" x14ac:dyDescent="0.25">
      <c r="A89" s="64" t="s">
        <v>32</v>
      </c>
      <c r="B89" s="229">
        <v>3.7443663823917279</v>
      </c>
      <c r="C89" s="229">
        <v>4.0383534546683268</v>
      </c>
      <c r="D89" s="229">
        <v>4.2226973878535636</v>
      </c>
      <c r="E89" s="229">
        <v>4.035012645236943</v>
      </c>
      <c r="F89" s="229">
        <v>3.691525069140654</v>
      </c>
      <c r="G89" s="229">
        <v>3.4521599929885909</v>
      </c>
      <c r="H89" s="229">
        <v>4.4774757451788139</v>
      </c>
      <c r="I89" s="229">
        <v>3.1281125423499789</v>
      </c>
      <c r="J89" s="229">
        <v>2.557275372825154</v>
      </c>
      <c r="K89" s="229">
        <v>1.755885110789811</v>
      </c>
      <c r="L89" s="229">
        <v>1.10418306660507</v>
      </c>
      <c r="M89" s="229">
        <v>1.433588500224861</v>
      </c>
      <c r="N89" s="229">
        <v>1.2737562114153831</v>
      </c>
      <c r="O89" s="229">
        <v>1.496819759703965</v>
      </c>
      <c r="P89" s="229">
        <v>2.0067486579628411</v>
      </c>
      <c r="Q89" s="229">
        <v>1.5324867202459329</v>
      </c>
      <c r="R89" s="229">
        <v>1.431350080319254</v>
      </c>
      <c r="S89" s="229">
        <v>1.435886555827927</v>
      </c>
      <c r="T89" s="229">
        <v>1.9445550433089349</v>
      </c>
      <c r="U89" s="229">
        <v>1.561416258701998</v>
      </c>
      <c r="V89" s="229">
        <v>1.2217677212612039</v>
      </c>
      <c r="W89" s="229">
        <v>2.0360008414194311</v>
      </c>
      <c r="X89" s="229">
        <v>2.697823743546484</v>
      </c>
      <c r="Y89" s="229">
        <v>2.520658360296721</v>
      </c>
      <c r="DA89" s="73" t="s">
        <v>333</v>
      </c>
    </row>
    <row r="90" spans="1:105" ht="12" customHeight="1" x14ac:dyDescent="0.25">
      <c r="A90" s="64" t="s">
        <v>33</v>
      </c>
      <c r="B90" s="229">
        <v>75.903092900854503</v>
      </c>
      <c r="C90" s="229">
        <v>64.467256541995766</v>
      </c>
      <c r="D90" s="229">
        <v>59.397732368170267</v>
      </c>
      <c r="E90" s="229">
        <v>65.14871015206711</v>
      </c>
      <c r="F90" s="229">
        <v>66.201430479581006</v>
      </c>
      <c r="G90" s="229">
        <v>63.338935264142172</v>
      </c>
      <c r="H90" s="229">
        <v>76.916477959599234</v>
      </c>
      <c r="I90" s="229">
        <v>62.691252079176778</v>
      </c>
      <c r="J90" s="229">
        <v>56.993082367877662</v>
      </c>
      <c r="K90" s="229">
        <v>53.25592083659236</v>
      </c>
      <c r="L90" s="229">
        <v>80.745380306940774</v>
      </c>
      <c r="M90" s="229">
        <v>42.393136249976202</v>
      </c>
      <c r="N90" s="229">
        <v>36.713151487106551</v>
      </c>
      <c r="O90" s="229">
        <v>4.7415093836192339</v>
      </c>
      <c r="P90" s="229">
        <v>6.6455914133222631</v>
      </c>
      <c r="Q90" s="229">
        <v>3.786956461836795</v>
      </c>
      <c r="R90" s="229">
        <v>3.8598532570409949</v>
      </c>
      <c r="S90" s="229">
        <v>1.6576009265818501</v>
      </c>
      <c r="T90" s="229">
        <v>1.858990795729178</v>
      </c>
      <c r="U90" s="229">
        <v>1.5699597929457549</v>
      </c>
      <c r="V90" s="229">
        <v>0.98799144357462609</v>
      </c>
      <c r="W90" s="229">
        <v>4.6603239328885664</v>
      </c>
      <c r="X90" s="229">
        <v>2.3253318296201728</v>
      </c>
      <c r="Y90" s="229">
        <v>2.147151433225662</v>
      </c>
      <c r="DA90" s="73" t="s">
        <v>334</v>
      </c>
    </row>
    <row r="91" spans="1:105" ht="12" customHeight="1" x14ac:dyDescent="0.25">
      <c r="A91" s="64" t="s">
        <v>35</v>
      </c>
      <c r="B91" s="229">
        <v>60.646160711623651</v>
      </c>
      <c r="C91" s="229">
        <v>69.284954844443149</v>
      </c>
      <c r="D91" s="229">
        <v>70.992404212269676</v>
      </c>
      <c r="E91" s="229">
        <v>75.216618663403324</v>
      </c>
      <c r="F91" s="229">
        <v>75.0952028016779</v>
      </c>
      <c r="G91" s="229">
        <v>71.228894216061235</v>
      </c>
      <c r="H91" s="229">
        <v>78.763019895401882</v>
      </c>
      <c r="I91" s="229">
        <v>82.361762841240591</v>
      </c>
      <c r="J91" s="229">
        <v>83.467991042770024</v>
      </c>
      <c r="K91" s="229">
        <v>45.439046229208579</v>
      </c>
      <c r="L91" s="229">
        <v>63.426901838522838</v>
      </c>
      <c r="M91" s="229">
        <v>65.468229299186078</v>
      </c>
      <c r="N91" s="229">
        <v>53.447229372015627</v>
      </c>
      <c r="O91" s="229">
        <v>57.926239935589876</v>
      </c>
      <c r="P91" s="229">
        <v>56.470951948103313</v>
      </c>
      <c r="Q91" s="229">
        <v>56.869309920756983</v>
      </c>
      <c r="R91" s="229">
        <v>54.743548576349653</v>
      </c>
      <c r="S91" s="229">
        <v>61.981148382004463</v>
      </c>
      <c r="T91" s="229">
        <v>74.355176650533778</v>
      </c>
      <c r="U91" s="229">
        <v>64.806250771129939</v>
      </c>
      <c r="V91" s="229">
        <v>63.753029275312016</v>
      </c>
      <c r="W91" s="229">
        <v>84.55327429360382</v>
      </c>
      <c r="X91" s="229">
        <v>70.262828063692226</v>
      </c>
      <c r="Y91" s="229">
        <v>69.377172764250716</v>
      </c>
      <c r="DA91" s="73" t="s">
        <v>335</v>
      </c>
    </row>
    <row r="92" spans="1:105" ht="12" customHeight="1" x14ac:dyDescent="0.25">
      <c r="A92" s="64" t="s">
        <v>36</v>
      </c>
      <c r="B92" s="229">
        <v>47.448209551694497</v>
      </c>
      <c r="C92" s="229">
        <v>37.713142657314783</v>
      </c>
      <c r="D92" s="229">
        <v>35.550770416805989</v>
      </c>
      <c r="E92" s="229">
        <v>35.137551698764533</v>
      </c>
      <c r="F92" s="229">
        <v>37.755909654644142</v>
      </c>
      <c r="G92" s="229">
        <v>36.97966363669611</v>
      </c>
      <c r="H92" s="229">
        <v>40.873550424735122</v>
      </c>
      <c r="I92" s="229">
        <v>38.074817966817967</v>
      </c>
      <c r="J92" s="229">
        <v>35.551663654562077</v>
      </c>
      <c r="K92" s="229">
        <v>25.323004370083972</v>
      </c>
      <c r="L92" s="229">
        <v>26.267099700302811</v>
      </c>
      <c r="M92" s="229">
        <v>30.805087382997161</v>
      </c>
      <c r="N92" s="229">
        <v>34.279257945528009</v>
      </c>
      <c r="O92" s="229">
        <v>34.313808328674867</v>
      </c>
      <c r="P92" s="229">
        <v>34.634317723279317</v>
      </c>
      <c r="Q92" s="229">
        <v>29.913074092433462</v>
      </c>
      <c r="R92" s="229">
        <v>28.504851460195599</v>
      </c>
      <c r="S92" s="229">
        <v>28.688898560283469</v>
      </c>
      <c r="T92" s="229">
        <v>31.95184958916818</v>
      </c>
      <c r="U92" s="229">
        <v>26.939057470643721</v>
      </c>
      <c r="V92" s="229">
        <v>25.200175171119739</v>
      </c>
      <c r="W92" s="229">
        <v>28.953571351921219</v>
      </c>
      <c r="X92" s="229">
        <v>27.377246595257951</v>
      </c>
      <c r="Y92" s="229">
        <v>24.293392756511381</v>
      </c>
      <c r="DA92" s="73" t="s">
        <v>336</v>
      </c>
    </row>
    <row r="93" spans="1:105" ht="12" customHeight="1" x14ac:dyDescent="0.25">
      <c r="A93" s="64" t="s">
        <v>38</v>
      </c>
      <c r="B93" s="229">
        <v>0.52890053204006882</v>
      </c>
      <c r="C93" s="229">
        <v>0.63603616992494172</v>
      </c>
      <c r="D93" s="229">
        <v>0.4109891771147629</v>
      </c>
      <c r="E93" s="229">
        <v>0.38131419118072818</v>
      </c>
      <c r="F93" s="229">
        <v>1.3611779064798759</v>
      </c>
      <c r="G93" s="229">
        <v>1.812580081093085</v>
      </c>
      <c r="H93" s="229">
        <v>4.0883092020739644</v>
      </c>
      <c r="I93" s="229">
        <v>2.823897423388825</v>
      </c>
      <c r="J93" s="229">
        <v>4.5363268231666547</v>
      </c>
      <c r="K93" s="229">
        <v>5.0722849430549646</v>
      </c>
      <c r="L93" s="229">
        <v>5.4558966428289057</v>
      </c>
      <c r="M93" s="229">
        <v>4.3098131651298859</v>
      </c>
      <c r="N93" s="229">
        <v>4.1485201910066296</v>
      </c>
      <c r="O93" s="229">
        <v>3.5012052449392739</v>
      </c>
      <c r="P93" s="229">
        <v>2.923798382239561</v>
      </c>
      <c r="Q93" s="229">
        <v>1.7216477533843271</v>
      </c>
      <c r="R93" s="229">
        <v>0.25404624073184168</v>
      </c>
      <c r="S93" s="229">
        <v>0.2967451812344149</v>
      </c>
      <c r="T93" s="229">
        <v>0.40841099156722288</v>
      </c>
      <c r="U93" s="229">
        <v>0.35839682169649578</v>
      </c>
      <c r="V93" s="229">
        <v>0.89887856261222809</v>
      </c>
      <c r="W93" s="229">
        <v>0.520874087549138</v>
      </c>
      <c r="X93" s="229">
        <v>0.35917450766286768</v>
      </c>
      <c r="Y93" s="229">
        <v>2.0796721035808341</v>
      </c>
      <c r="DA93" s="73" t="s">
        <v>337</v>
      </c>
    </row>
    <row r="94" spans="1:105" ht="12" customHeight="1" x14ac:dyDescent="0.25">
      <c r="A94" s="64" t="s">
        <v>39</v>
      </c>
      <c r="B94" s="229">
        <v>21.913645041128451</v>
      </c>
      <c r="C94" s="229">
        <v>26.29777774670902</v>
      </c>
      <c r="D94" s="229">
        <v>25.302495294422702</v>
      </c>
      <c r="E94" s="229">
        <v>30.34365587267504</v>
      </c>
      <c r="F94" s="229">
        <v>25.620338247832631</v>
      </c>
      <c r="G94" s="229">
        <v>24.879472170541849</v>
      </c>
      <c r="H94" s="229">
        <v>17.02618716203045</v>
      </c>
      <c r="I94" s="229">
        <v>17.326411218966719</v>
      </c>
      <c r="J94" s="229">
        <v>15.567175458158671</v>
      </c>
      <c r="K94" s="229">
        <v>96.232136756649581</v>
      </c>
      <c r="L94" s="229">
        <v>30.662403145584829</v>
      </c>
      <c r="M94" s="229">
        <v>35.948105643705922</v>
      </c>
      <c r="N94" s="229">
        <v>61.292439950788761</v>
      </c>
      <c r="O94" s="229">
        <v>47.185750267703803</v>
      </c>
      <c r="P94" s="229">
        <v>51.856056376098138</v>
      </c>
      <c r="Q94" s="229">
        <v>86.367526679925248</v>
      </c>
      <c r="R94" s="229">
        <v>90.872824743029497</v>
      </c>
      <c r="S94" s="229">
        <v>91.221051171672983</v>
      </c>
      <c r="T94" s="229">
        <v>64.843386045920056</v>
      </c>
      <c r="U94" s="229">
        <v>95.783686496857626</v>
      </c>
      <c r="V94" s="229">
        <v>87.307595515337667</v>
      </c>
      <c r="W94" s="229">
        <v>57.436373671796183</v>
      </c>
      <c r="X94" s="229">
        <v>66.166549185006943</v>
      </c>
      <c r="Y94" s="229">
        <v>70.887642850738914</v>
      </c>
      <c r="DA94" s="73" t="s">
        <v>338</v>
      </c>
    </row>
    <row r="95" spans="1:105" ht="12" customHeight="1" x14ac:dyDescent="0.25">
      <c r="A95" s="61" t="s">
        <v>207</v>
      </c>
      <c r="B95" s="263">
        <v>166.82177441859011</v>
      </c>
      <c r="C95" s="263">
        <v>166.1524783077916</v>
      </c>
      <c r="D95" s="263">
        <v>166.265775596244</v>
      </c>
      <c r="E95" s="263">
        <v>170.585302907407</v>
      </c>
      <c r="F95" s="263">
        <v>176.92703514093719</v>
      </c>
      <c r="G95" s="263">
        <v>181.1700403787342</v>
      </c>
      <c r="H95" s="263">
        <v>200.4133390100356</v>
      </c>
      <c r="I95" s="263">
        <v>198.4953620292475</v>
      </c>
      <c r="J95" s="263">
        <v>196.6092099024049</v>
      </c>
      <c r="K95" s="263">
        <v>156.4385340771145</v>
      </c>
      <c r="L95" s="263">
        <v>175.72257627319419</v>
      </c>
      <c r="M95" s="263">
        <v>190.67171556233899</v>
      </c>
      <c r="N95" s="263">
        <v>183.07975624292521</v>
      </c>
      <c r="O95" s="263">
        <v>170.3882353224171</v>
      </c>
      <c r="P95" s="263">
        <v>169.06021008224519</v>
      </c>
      <c r="Q95" s="263">
        <v>165.37771472608651</v>
      </c>
      <c r="R95" s="263">
        <v>171.6938757662096</v>
      </c>
      <c r="S95" s="263">
        <v>177.6822398170695</v>
      </c>
      <c r="T95" s="263">
        <v>186.34856739741301</v>
      </c>
      <c r="U95" s="263">
        <v>177.0534562918979</v>
      </c>
      <c r="V95" s="263">
        <v>156.53866367352609</v>
      </c>
      <c r="W95" s="263">
        <v>175.22301916249231</v>
      </c>
      <c r="X95" s="263">
        <v>161.50012686554371</v>
      </c>
      <c r="Y95" s="263">
        <v>157.1018875884692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0.99999999999999978</v>
      </c>
      <c r="C100" s="232">
        <f t="shared" si="2"/>
        <v>1.0000000000000002</v>
      </c>
      <c r="D100" s="232">
        <f t="shared" si="2"/>
        <v>1</v>
      </c>
      <c r="E100" s="232">
        <f t="shared" si="2"/>
        <v>1.0000000000000002</v>
      </c>
      <c r="F100" s="232">
        <f t="shared" si="2"/>
        <v>0.99999999999999989</v>
      </c>
      <c r="G100" s="232">
        <f t="shared" si="2"/>
        <v>1.0000000000000004</v>
      </c>
      <c r="H100" s="232">
        <f t="shared" si="2"/>
        <v>1</v>
      </c>
      <c r="I100" s="232">
        <f t="shared" si="2"/>
        <v>1</v>
      </c>
      <c r="J100" s="232">
        <f t="shared" si="2"/>
        <v>0.99999999999999978</v>
      </c>
      <c r="K100" s="232">
        <f t="shared" si="2"/>
        <v>0.99999999999999989</v>
      </c>
      <c r="L100" s="232">
        <f t="shared" si="2"/>
        <v>1</v>
      </c>
      <c r="M100" s="232">
        <f t="shared" si="2"/>
        <v>1</v>
      </c>
      <c r="N100" s="232">
        <f t="shared" si="2"/>
        <v>1.0000000000000002</v>
      </c>
      <c r="O100" s="232">
        <f t="shared" si="2"/>
        <v>1.0000000000000002</v>
      </c>
      <c r="P100" s="232">
        <f t="shared" si="2"/>
        <v>0.99999999999999978</v>
      </c>
      <c r="Q100" s="232">
        <f t="shared" si="2"/>
        <v>1.0000000000000002</v>
      </c>
      <c r="R100" s="232">
        <f t="shared" si="2"/>
        <v>1</v>
      </c>
      <c r="S100" s="232">
        <f t="shared" si="2"/>
        <v>1.0000000000000002</v>
      </c>
      <c r="T100" s="232">
        <f t="shared" si="2"/>
        <v>0.99999999999999978</v>
      </c>
      <c r="U100" s="232">
        <f t="shared" si="2"/>
        <v>0.99999999999999989</v>
      </c>
      <c r="V100" s="232">
        <f t="shared" si="2"/>
        <v>1.0000000000000002</v>
      </c>
      <c r="W100" s="232">
        <f t="shared" si="2"/>
        <v>1.0000000000000002</v>
      </c>
      <c r="X100" s="232">
        <f t="shared" si="2"/>
        <v>0.99999999999999989</v>
      </c>
      <c r="Y100" s="232">
        <f t="shared" si="2"/>
        <v>0.99999999999999978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2.025779576199583E-3</v>
      </c>
      <c r="C101" s="266">
        <f t="shared" si="3"/>
        <v>2.1049200266872558E-3</v>
      </c>
      <c r="D101" s="266">
        <f t="shared" si="3"/>
        <v>2.1090470519058106E-3</v>
      </c>
      <c r="E101" s="266">
        <f t="shared" si="3"/>
        <v>2.0649027186694178E-3</v>
      </c>
      <c r="F101" s="266">
        <f t="shared" si="3"/>
        <v>2.1491119256966222E-3</v>
      </c>
      <c r="G101" s="266">
        <f t="shared" si="3"/>
        <v>2.1537585964057173E-3</v>
      </c>
      <c r="H101" s="266">
        <f t="shared" si="3"/>
        <v>2.1198023760617859E-3</v>
      </c>
      <c r="I101" s="266">
        <f t="shared" si="3"/>
        <v>2.1852797564042917E-3</v>
      </c>
      <c r="J101" s="266">
        <f t="shared" si="3"/>
        <v>2.2261767761325279E-3</v>
      </c>
      <c r="K101" s="266">
        <f t="shared" si="3"/>
        <v>2.1753481205171346E-3</v>
      </c>
      <c r="L101" s="266">
        <f t="shared" si="3"/>
        <v>2.2766259122908353E-3</v>
      </c>
      <c r="M101" s="266">
        <f t="shared" si="3"/>
        <v>2.2189600565442765E-3</v>
      </c>
      <c r="N101" s="266">
        <f t="shared" si="3"/>
        <v>2.2266921196228396E-3</v>
      </c>
      <c r="O101" s="266">
        <f t="shared" si="3"/>
        <v>2.2585387131184476E-3</v>
      </c>
      <c r="P101" s="266">
        <f t="shared" si="3"/>
        <v>2.2964574868510421E-3</v>
      </c>
      <c r="Q101" s="266">
        <f t="shared" si="3"/>
        <v>2.2689690955982706E-3</v>
      </c>
      <c r="R101" s="266">
        <f t="shared" si="3"/>
        <v>2.295279292193652E-3</v>
      </c>
      <c r="S101" s="266">
        <f t="shared" si="3"/>
        <v>2.2888215825784645E-3</v>
      </c>
      <c r="T101" s="266">
        <f t="shared" si="3"/>
        <v>2.2933882015971582E-3</v>
      </c>
      <c r="U101" s="266">
        <f t="shared" si="3"/>
        <v>2.305369290472657E-3</v>
      </c>
      <c r="V101" s="266">
        <f t="shared" si="3"/>
        <v>2.2888374958419835E-3</v>
      </c>
      <c r="W101" s="266">
        <f t="shared" si="3"/>
        <v>2.277925515304844E-3</v>
      </c>
      <c r="X101" s="266">
        <f t="shared" si="3"/>
        <v>2.2223766623090118E-3</v>
      </c>
      <c r="Y101" s="266">
        <f t="shared" si="3"/>
        <v>2.2291967215371249E-3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2.802106458061601E-4</v>
      </c>
      <c r="C102" s="267">
        <f t="shared" si="4"/>
        <v>2.9115754101681479E-4</v>
      </c>
      <c r="D102" s="267">
        <f t="shared" si="4"/>
        <v>2.9172840095406384E-4</v>
      </c>
      <c r="E102" s="267">
        <f t="shared" si="4"/>
        <v>2.8562225185957158E-4</v>
      </c>
      <c r="F102" s="267">
        <f t="shared" si="4"/>
        <v>2.9730388375409465E-4</v>
      </c>
      <c r="G102" s="267">
        <f t="shared" si="4"/>
        <v>2.9792814722186505E-4</v>
      </c>
      <c r="H102" s="267">
        <f t="shared" si="4"/>
        <v>2.9321610295432487E-4</v>
      </c>
      <c r="I102" s="267">
        <f t="shared" si="4"/>
        <v>3.0229642388151677E-4</v>
      </c>
      <c r="J102" s="267">
        <f t="shared" si="4"/>
        <v>3.0793006280033388E-4</v>
      </c>
      <c r="K102" s="267">
        <f t="shared" si="4"/>
        <v>3.0089932234723471E-4</v>
      </c>
      <c r="L102" s="267">
        <f t="shared" si="4"/>
        <v>3.1498072356764056E-4</v>
      </c>
      <c r="M102" s="267">
        <f t="shared" si="4"/>
        <v>3.0703115960451139E-4</v>
      </c>
      <c r="N102" s="267">
        <f t="shared" si="4"/>
        <v>3.0804823846484032E-4</v>
      </c>
      <c r="O102" s="267">
        <f t="shared" si="4"/>
        <v>3.1347484191606914E-4</v>
      </c>
      <c r="P102" s="267">
        <f t="shared" si="4"/>
        <v>3.1806657115497795E-4</v>
      </c>
      <c r="Q102" s="267">
        <f t="shared" si="4"/>
        <v>3.1421385239919223E-4</v>
      </c>
      <c r="R102" s="267">
        <f t="shared" si="4"/>
        <v>3.1909830488921546E-4</v>
      </c>
      <c r="S102" s="267">
        <f t="shared" si="4"/>
        <v>3.1742177483137665E-4</v>
      </c>
      <c r="T102" s="267">
        <f t="shared" si="4"/>
        <v>3.1770067573756516E-4</v>
      </c>
      <c r="U102" s="267">
        <f t="shared" si="4"/>
        <v>3.1939496760930266E-4</v>
      </c>
      <c r="V102" s="267">
        <f t="shared" si="4"/>
        <v>3.1681927682969505E-4</v>
      </c>
      <c r="W102" s="267">
        <f t="shared" si="4"/>
        <v>3.1591588736213597E-4</v>
      </c>
      <c r="X102" s="267">
        <f t="shared" si="4"/>
        <v>3.0839384266500571E-4</v>
      </c>
      <c r="Y102" s="267">
        <f t="shared" si="4"/>
        <v>3.1176421423582154E-4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3.8694142872876869E-2</v>
      </c>
      <c r="C103" s="267">
        <f t="shared" si="5"/>
        <v>4.0205793959782785E-2</v>
      </c>
      <c r="D103" s="267">
        <f t="shared" si="5"/>
        <v>4.0284623712695131E-2</v>
      </c>
      <c r="E103" s="267">
        <f t="shared" si="5"/>
        <v>3.9441332906264011E-2</v>
      </c>
      <c r="F103" s="267">
        <f t="shared" si="5"/>
        <v>4.1045683743620061E-2</v>
      </c>
      <c r="G103" s="267">
        <f t="shared" si="5"/>
        <v>4.1128182562476155E-2</v>
      </c>
      <c r="H103" s="267">
        <f t="shared" si="5"/>
        <v>4.048598472219745E-2</v>
      </c>
      <c r="I103" s="267">
        <f t="shared" si="5"/>
        <v>4.1736737648560472E-2</v>
      </c>
      <c r="J103" s="267">
        <f t="shared" si="5"/>
        <v>4.2517853946956369E-2</v>
      </c>
      <c r="K103" s="267">
        <f t="shared" si="5"/>
        <v>4.1549963807286268E-2</v>
      </c>
      <c r="L103" s="267">
        <f t="shared" si="5"/>
        <v>4.3480539570278857E-2</v>
      </c>
      <c r="M103" s="267">
        <f t="shared" si="5"/>
        <v>4.2370147386428289E-2</v>
      </c>
      <c r="N103" s="267">
        <f t="shared" si="5"/>
        <v>4.2516511288086423E-2</v>
      </c>
      <c r="O103" s="267">
        <f t="shared" si="5"/>
        <v>4.3060794411231944E-2</v>
      </c>
      <c r="P103" s="267">
        <f t="shared" si="5"/>
        <v>4.3829972689525071E-2</v>
      </c>
      <c r="Q103" s="267">
        <f t="shared" si="5"/>
        <v>4.3296959987827038E-2</v>
      </c>
      <c r="R103" s="267">
        <f t="shared" si="5"/>
        <v>4.3757402777492037E-2</v>
      </c>
      <c r="S103" s="267">
        <f t="shared" si="5"/>
        <v>4.3563353814397902E-2</v>
      </c>
      <c r="T103" s="267">
        <f t="shared" si="5"/>
        <v>4.3724709347078873E-2</v>
      </c>
      <c r="U103" s="267">
        <f t="shared" si="5"/>
        <v>4.3946007000434467E-2</v>
      </c>
      <c r="V103" s="267">
        <f t="shared" si="5"/>
        <v>4.3629567187920763E-2</v>
      </c>
      <c r="W103" s="267">
        <f t="shared" si="5"/>
        <v>4.3408568258178626E-2</v>
      </c>
      <c r="X103" s="267">
        <f t="shared" si="5"/>
        <v>4.2343420919678916E-2</v>
      </c>
      <c r="Y103" s="267">
        <f t="shared" si="5"/>
        <v>4.2423732035084781E-2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6.6838555277278823E-4</v>
      </c>
      <c r="C104" s="267">
        <f t="shared" si="6"/>
        <v>6.9449714673264348E-4</v>
      </c>
      <c r="D104" s="267">
        <f t="shared" si="6"/>
        <v>6.9585881710607339E-4</v>
      </c>
      <c r="E104" s="267">
        <f t="shared" si="6"/>
        <v>6.8129383929770525E-4</v>
      </c>
      <c r="F104" s="267">
        <f t="shared" si="6"/>
        <v>7.0915799830796025E-4</v>
      </c>
      <c r="G104" s="267">
        <f t="shared" si="6"/>
        <v>7.1064705195109047E-4</v>
      </c>
      <c r="H104" s="267">
        <f t="shared" si="6"/>
        <v>6.9940742790544175E-4</v>
      </c>
      <c r="I104" s="267">
        <f t="shared" si="6"/>
        <v>7.2106668822659997E-4</v>
      </c>
      <c r="J104" s="267">
        <f t="shared" si="6"/>
        <v>7.3450458903169872E-4</v>
      </c>
      <c r="K104" s="267">
        <f t="shared" si="6"/>
        <v>7.1773418642751842E-4</v>
      </c>
      <c r="L104" s="267">
        <f t="shared" si="6"/>
        <v>7.5132250749732944E-4</v>
      </c>
      <c r="M104" s="267">
        <f t="shared" si="6"/>
        <v>7.323604381280082E-4</v>
      </c>
      <c r="N104" s="267">
        <f t="shared" si="6"/>
        <v>7.3478647306439893E-4</v>
      </c>
      <c r="O104" s="267">
        <f t="shared" si="6"/>
        <v>7.4780177799538695E-4</v>
      </c>
      <c r="P104" s="267">
        <f t="shared" si="6"/>
        <v>7.5868316982870222E-4</v>
      </c>
      <c r="Q104" s="267">
        <f t="shared" si="6"/>
        <v>7.4949329216414948E-4</v>
      </c>
      <c r="R104" s="267">
        <f t="shared" si="6"/>
        <v>7.6114416098872328E-4</v>
      </c>
      <c r="S104" s="267">
        <f t="shared" si="6"/>
        <v>7.5714513923055631E-4</v>
      </c>
      <c r="T104" s="267">
        <f t="shared" si="6"/>
        <v>7.5781040066562886E-4</v>
      </c>
      <c r="U104" s="267">
        <f t="shared" si="6"/>
        <v>7.6185178962139726E-4</v>
      </c>
      <c r="V104" s="267">
        <f t="shared" si="6"/>
        <v>7.557080026837276E-4</v>
      </c>
      <c r="W104" s="267">
        <f t="shared" si="6"/>
        <v>7.536970953352499E-4</v>
      </c>
      <c r="X104" s="267">
        <f t="shared" si="6"/>
        <v>7.3569915799505837E-4</v>
      </c>
      <c r="Y104" s="267">
        <f t="shared" si="6"/>
        <v>7.4428765513051868E-4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2.2699266025923153E-3</v>
      </c>
      <c r="C105" s="268">
        <f t="shared" si="7"/>
        <v>2.3328439166472436E-3</v>
      </c>
      <c r="D105" s="268">
        <f t="shared" si="7"/>
        <v>2.3362049422791342E-3</v>
      </c>
      <c r="E105" s="268">
        <f t="shared" si="7"/>
        <v>2.3041274013853273E-3</v>
      </c>
      <c r="F105" s="268">
        <f t="shared" si="7"/>
        <v>2.3919808150127198E-3</v>
      </c>
      <c r="G105" s="268">
        <f t="shared" si="7"/>
        <v>2.4148835908714343E-3</v>
      </c>
      <c r="H105" s="268">
        <f t="shared" si="7"/>
        <v>2.3843457054444836E-3</v>
      </c>
      <c r="I105" s="268">
        <f t="shared" si="7"/>
        <v>2.4304289605544447E-3</v>
      </c>
      <c r="J105" s="268">
        <f t="shared" si="7"/>
        <v>2.4660584446080237E-3</v>
      </c>
      <c r="K105" s="268">
        <f t="shared" si="7"/>
        <v>2.4385412876065781E-3</v>
      </c>
      <c r="L105" s="268">
        <f t="shared" si="7"/>
        <v>2.534463074684848E-3</v>
      </c>
      <c r="M105" s="268">
        <f t="shared" si="7"/>
        <v>2.5118996645995878E-3</v>
      </c>
      <c r="N105" s="268">
        <f t="shared" si="7"/>
        <v>2.5383875893993085E-3</v>
      </c>
      <c r="O105" s="268">
        <f t="shared" si="7"/>
        <v>2.6064498531873635E-3</v>
      </c>
      <c r="P105" s="268">
        <f t="shared" si="7"/>
        <v>3.0951616407810943E-3</v>
      </c>
      <c r="Q105" s="268">
        <f t="shared" si="7"/>
        <v>3.2201690297537209E-3</v>
      </c>
      <c r="R105" s="268">
        <f t="shared" si="7"/>
        <v>3.3674045913984082E-3</v>
      </c>
      <c r="S105" s="268">
        <f t="shared" si="7"/>
        <v>3.5181349941735508E-3</v>
      </c>
      <c r="T105" s="268">
        <f t="shared" si="7"/>
        <v>3.7516191844781145E-3</v>
      </c>
      <c r="U105" s="268">
        <f t="shared" si="7"/>
        <v>3.8120834481323493E-3</v>
      </c>
      <c r="V105" s="268">
        <f t="shared" si="7"/>
        <v>3.9696586205118668E-3</v>
      </c>
      <c r="W105" s="268">
        <f t="shared" si="7"/>
        <v>4.04671382865107E-3</v>
      </c>
      <c r="X105" s="268">
        <f t="shared" si="7"/>
        <v>4.5578556531702804E-3</v>
      </c>
      <c r="Y105" s="268">
        <f t="shared" si="7"/>
        <v>4.7796570694304454E-3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0.17718525731477333</v>
      </c>
      <c r="C106" s="269">
        <f t="shared" si="8"/>
        <v>0.17947849314218814</v>
      </c>
      <c r="D106" s="269">
        <f t="shared" si="8"/>
        <v>0.17681066618637423</v>
      </c>
      <c r="E106" s="269">
        <f t="shared" si="8"/>
        <v>0.17578464256586526</v>
      </c>
      <c r="F106" s="269">
        <f t="shared" si="8"/>
        <v>0.17914980858362592</v>
      </c>
      <c r="G106" s="269">
        <f t="shared" si="8"/>
        <v>0.17855775227663845</v>
      </c>
      <c r="H106" s="269">
        <f t="shared" si="8"/>
        <v>0.17704358592344732</v>
      </c>
      <c r="I106" s="269">
        <f t="shared" si="8"/>
        <v>0.17849205100439863</v>
      </c>
      <c r="J106" s="269">
        <f t="shared" si="8"/>
        <v>0.17837136229439493</v>
      </c>
      <c r="K106" s="269">
        <f t="shared" si="8"/>
        <v>0.17580487191386954</v>
      </c>
      <c r="L106" s="269">
        <f t="shared" si="8"/>
        <v>0.17597317876194504</v>
      </c>
      <c r="M106" s="269">
        <f t="shared" si="8"/>
        <v>0.17629199280635433</v>
      </c>
      <c r="N106" s="269">
        <f t="shared" si="8"/>
        <v>0.17680298079972312</v>
      </c>
      <c r="O106" s="269">
        <f t="shared" si="8"/>
        <v>0.1787225437485849</v>
      </c>
      <c r="P106" s="269">
        <f t="shared" si="8"/>
        <v>0.17858483150072615</v>
      </c>
      <c r="Q106" s="269">
        <f t="shared" si="8"/>
        <v>0.17743209817468233</v>
      </c>
      <c r="R106" s="269">
        <f t="shared" si="8"/>
        <v>0.1778735186522247</v>
      </c>
      <c r="S106" s="269">
        <f t="shared" si="8"/>
        <v>0.17754897169845016</v>
      </c>
      <c r="T106" s="269">
        <f t="shared" si="8"/>
        <v>0.17853749982212874</v>
      </c>
      <c r="U106" s="269">
        <f t="shared" si="8"/>
        <v>0.17738187365847324</v>
      </c>
      <c r="V106" s="269">
        <f t="shared" si="8"/>
        <v>0.17760176294002511</v>
      </c>
      <c r="W106" s="269">
        <f t="shared" si="8"/>
        <v>0.17901177383027578</v>
      </c>
      <c r="X106" s="269">
        <f t="shared" si="8"/>
        <v>0.17893298496750978</v>
      </c>
      <c r="Y106" s="269">
        <f t="shared" si="8"/>
        <v>0.17805017888107794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0.41819060313286377</v>
      </c>
      <c r="C107" s="269">
        <f t="shared" si="9"/>
        <v>0.40888463090763594</v>
      </c>
      <c r="D107" s="269">
        <f t="shared" si="9"/>
        <v>0.41087072529933888</v>
      </c>
      <c r="E107" s="269">
        <f t="shared" si="9"/>
        <v>0.41810386170864766</v>
      </c>
      <c r="F107" s="269">
        <f t="shared" si="9"/>
        <v>0.40484461362877372</v>
      </c>
      <c r="G107" s="269">
        <f t="shared" si="9"/>
        <v>0.4053662463295804</v>
      </c>
      <c r="H107" s="269">
        <f t="shared" si="9"/>
        <v>0.41131056963372886</v>
      </c>
      <c r="I107" s="269">
        <f t="shared" si="9"/>
        <v>0.40181207010465791</v>
      </c>
      <c r="J107" s="269">
        <f t="shared" si="9"/>
        <v>0.39596873186841502</v>
      </c>
      <c r="K107" s="269">
        <f t="shared" si="9"/>
        <v>0.39279240801336512</v>
      </c>
      <c r="L107" s="269">
        <f t="shared" si="9"/>
        <v>0.38347992967787198</v>
      </c>
      <c r="M107" s="269">
        <f t="shared" si="9"/>
        <v>0.3915802688200633</v>
      </c>
      <c r="N107" s="269">
        <f t="shared" si="9"/>
        <v>0.3856529166805181</v>
      </c>
      <c r="O107" s="269">
        <f t="shared" si="9"/>
        <v>0.38277391789012133</v>
      </c>
      <c r="P107" s="269">
        <f t="shared" si="9"/>
        <v>0.37712736127145019</v>
      </c>
      <c r="Q107" s="269">
        <f t="shared" si="9"/>
        <v>0.38116420601094964</v>
      </c>
      <c r="R107" s="269">
        <f t="shared" si="9"/>
        <v>0.37642419140248673</v>
      </c>
      <c r="S107" s="269">
        <f t="shared" si="9"/>
        <v>0.37692805092478149</v>
      </c>
      <c r="T107" s="269">
        <f t="shared" si="9"/>
        <v>0.37768791553268266</v>
      </c>
      <c r="U107" s="269">
        <f t="shared" si="9"/>
        <v>0.37610199466359173</v>
      </c>
      <c r="V107" s="269">
        <f t="shared" si="9"/>
        <v>0.37654890706600441</v>
      </c>
      <c r="W107" s="269">
        <f t="shared" si="9"/>
        <v>0.37515585093750647</v>
      </c>
      <c r="X107" s="269">
        <f t="shared" si="9"/>
        <v>0.38155234887665973</v>
      </c>
      <c r="Y107" s="269">
        <f t="shared" si="9"/>
        <v>0.38021859422453874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0.22345677242713366</v>
      </c>
      <c r="C108" s="269">
        <f t="shared" si="10"/>
        <v>0.22925459454854966</v>
      </c>
      <c r="D108" s="269">
        <f t="shared" si="10"/>
        <v>0.23059986082829551</v>
      </c>
      <c r="E108" s="269">
        <f t="shared" si="10"/>
        <v>0.22664417701158387</v>
      </c>
      <c r="F108" s="269">
        <f t="shared" si="10"/>
        <v>0.23395272813230006</v>
      </c>
      <c r="G108" s="269">
        <f t="shared" si="10"/>
        <v>0.23418544089245183</v>
      </c>
      <c r="H108" s="269">
        <f t="shared" si="10"/>
        <v>0.23205174327534725</v>
      </c>
      <c r="I108" s="269">
        <f t="shared" si="10"/>
        <v>0.23730874072447414</v>
      </c>
      <c r="J108" s="269">
        <f t="shared" si="10"/>
        <v>0.24068308924964688</v>
      </c>
      <c r="K108" s="269">
        <f t="shared" si="10"/>
        <v>0.24038490745053723</v>
      </c>
      <c r="L108" s="269">
        <f t="shared" si="10"/>
        <v>0.24689617126052718</v>
      </c>
      <c r="M108" s="269">
        <f t="shared" si="10"/>
        <v>0.24240147883357099</v>
      </c>
      <c r="N108" s="269">
        <f t="shared" si="10"/>
        <v>0.24406577295274012</v>
      </c>
      <c r="O108" s="269">
        <f t="shared" si="10"/>
        <v>0.24813505625940704</v>
      </c>
      <c r="P108" s="269">
        <f t="shared" si="10"/>
        <v>0.25061831108331734</v>
      </c>
      <c r="Q108" s="269">
        <f t="shared" si="10"/>
        <v>0.24798236640027305</v>
      </c>
      <c r="R108" s="269">
        <f t="shared" si="10"/>
        <v>0.25063221486213155</v>
      </c>
      <c r="S108" s="269">
        <f t="shared" si="10"/>
        <v>0.25086880737889722</v>
      </c>
      <c r="T108" s="269">
        <f t="shared" si="10"/>
        <v>0.25052468652870791</v>
      </c>
      <c r="U108" s="269">
        <f t="shared" si="10"/>
        <v>0.25112154316239366</v>
      </c>
      <c r="V108" s="269">
        <f t="shared" si="10"/>
        <v>0.25022385518841439</v>
      </c>
      <c r="W108" s="269">
        <f t="shared" si="10"/>
        <v>0.25031909012673209</v>
      </c>
      <c r="X108" s="269">
        <f t="shared" si="10"/>
        <v>0.24607583389645288</v>
      </c>
      <c r="Y108" s="269">
        <f t="shared" si="10"/>
        <v>0.24739813958595594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0.11786359711835621</v>
      </c>
      <c r="C109" s="270">
        <f t="shared" si="11"/>
        <v>0.11717139826843352</v>
      </c>
      <c r="D109" s="270">
        <f t="shared" si="11"/>
        <v>0.11811458211525133</v>
      </c>
      <c r="E109" s="270">
        <f t="shared" si="11"/>
        <v>0.11631176456114578</v>
      </c>
      <c r="F109" s="270">
        <f t="shared" si="11"/>
        <v>0.11925637008379296</v>
      </c>
      <c r="G109" s="270">
        <f t="shared" si="11"/>
        <v>0.11625628440702974</v>
      </c>
      <c r="H109" s="270">
        <f t="shared" si="11"/>
        <v>0.11509687031197308</v>
      </c>
      <c r="I109" s="270">
        <f t="shared" si="11"/>
        <v>0.11576009572733029</v>
      </c>
      <c r="J109" s="270">
        <f t="shared" si="11"/>
        <v>0.11955269717218027</v>
      </c>
      <c r="K109" s="270">
        <f t="shared" si="11"/>
        <v>0.11527250922267167</v>
      </c>
      <c r="L109" s="270">
        <f t="shared" si="11"/>
        <v>0.11726181311225423</v>
      </c>
      <c r="M109" s="270">
        <f t="shared" si="11"/>
        <v>0.1101408415315494</v>
      </c>
      <c r="N109" s="270">
        <f t="shared" si="11"/>
        <v>0.10902688980021891</v>
      </c>
      <c r="O109" s="270">
        <f t="shared" si="11"/>
        <v>0.11064983743444899</v>
      </c>
      <c r="P109" s="270">
        <f t="shared" si="11"/>
        <v>0.10952157323175453</v>
      </c>
      <c r="Q109" s="270">
        <f t="shared" si="11"/>
        <v>0.11127834588289461</v>
      </c>
      <c r="R109" s="270">
        <f t="shared" si="11"/>
        <v>0.10910549024848543</v>
      </c>
      <c r="S109" s="270">
        <f t="shared" si="11"/>
        <v>0.11294542740367129</v>
      </c>
      <c r="T109" s="270">
        <f t="shared" si="11"/>
        <v>0.11218963521536877</v>
      </c>
      <c r="U109" s="270">
        <f t="shared" si="11"/>
        <v>0.11252847214175338</v>
      </c>
      <c r="V109" s="270">
        <f t="shared" si="11"/>
        <v>0.1197511804384018</v>
      </c>
      <c r="W109" s="270">
        <f t="shared" si="11"/>
        <v>0.11566533509387038</v>
      </c>
      <c r="X109" s="270">
        <f t="shared" si="11"/>
        <v>0.11069910033240744</v>
      </c>
      <c r="Y109" s="270">
        <f t="shared" si="11"/>
        <v>0.1120404155462937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0.10559317530877745</v>
      </c>
      <c r="C110" s="270">
        <f t="shared" si="12"/>
        <v>0.1120831962801162</v>
      </c>
      <c r="D110" s="270">
        <f t="shared" si="12"/>
        <v>0.11248527871304417</v>
      </c>
      <c r="E110" s="270">
        <f t="shared" si="12"/>
        <v>0.11033241245043809</v>
      </c>
      <c r="F110" s="270">
        <f t="shared" si="12"/>
        <v>0.11469635804850709</v>
      </c>
      <c r="G110" s="270">
        <f t="shared" si="12"/>
        <v>0.11792915648542203</v>
      </c>
      <c r="H110" s="270">
        <f t="shared" si="12"/>
        <v>0.11695487296337427</v>
      </c>
      <c r="I110" s="270">
        <f t="shared" si="12"/>
        <v>0.12154864499714384</v>
      </c>
      <c r="J110" s="270">
        <f t="shared" si="12"/>
        <v>0.12113039207746659</v>
      </c>
      <c r="K110" s="270">
        <f t="shared" si="12"/>
        <v>0.12511239822786557</v>
      </c>
      <c r="L110" s="270">
        <f t="shared" si="12"/>
        <v>0.12963435814827304</v>
      </c>
      <c r="M110" s="270">
        <f t="shared" si="12"/>
        <v>0.13226063730202159</v>
      </c>
      <c r="N110" s="270">
        <f t="shared" si="12"/>
        <v>0.13503888315252124</v>
      </c>
      <c r="O110" s="270">
        <f t="shared" si="12"/>
        <v>0.13748521882495804</v>
      </c>
      <c r="P110" s="270">
        <f t="shared" si="12"/>
        <v>0.14109673785156271</v>
      </c>
      <c r="Q110" s="270">
        <f t="shared" si="12"/>
        <v>0.13670402051737843</v>
      </c>
      <c r="R110" s="270">
        <f t="shared" si="12"/>
        <v>0.14152672461364615</v>
      </c>
      <c r="S110" s="270">
        <f t="shared" si="12"/>
        <v>0.13792337997522591</v>
      </c>
      <c r="T110" s="270">
        <f t="shared" si="12"/>
        <v>0.13833505131333915</v>
      </c>
      <c r="U110" s="270">
        <f t="shared" si="12"/>
        <v>0.13859307102064028</v>
      </c>
      <c r="V110" s="270">
        <f t="shared" si="12"/>
        <v>0.13047267475001262</v>
      </c>
      <c r="W110" s="270">
        <f t="shared" si="12"/>
        <v>0.13465375503286181</v>
      </c>
      <c r="X110" s="270">
        <f t="shared" si="12"/>
        <v>0.13537673356404534</v>
      </c>
      <c r="Y110" s="270">
        <f t="shared" si="12"/>
        <v>0.13535772403966237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0.13722892187498137</v>
      </c>
      <c r="C111" s="269">
        <f t="shared" si="13"/>
        <v>0.13675306881075963</v>
      </c>
      <c r="D111" s="269">
        <f t="shared" si="13"/>
        <v>0.13600128476105122</v>
      </c>
      <c r="E111" s="269">
        <f t="shared" si="13"/>
        <v>0.13469003959642728</v>
      </c>
      <c r="F111" s="269">
        <f t="shared" si="13"/>
        <v>0.13545961128890874</v>
      </c>
      <c r="G111" s="269">
        <f t="shared" si="13"/>
        <v>0.13518516055240357</v>
      </c>
      <c r="H111" s="269">
        <f t="shared" si="13"/>
        <v>0.13361134483291287</v>
      </c>
      <c r="I111" s="269">
        <f t="shared" si="13"/>
        <v>0.135011328688842</v>
      </c>
      <c r="J111" s="269">
        <f t="shared" si="13"/>
        <v>0.1367242927680139</v>
      </c>
      <c r="K111" s="269">
        <f t="shared" si="13"/>
        <v>0.14383532589804332</v>
      </c>
      <c r="L111" s="269">
        <f t="shared" si="13"/>
        <v>0.14429278851133615</v>
      </c>
      <c r="M111" s="269">
        <f t="shared" si="13"/>
        <v>0.14158586083470678</v>
      </c>
      <c r="N111" s="269">
        <f t="shared" si="13"/>
        <v>0.14515390385838101</v>
      </c>
      <c r="O111" s="269">
        <f t="shared" si="13"/>
        <v>0.14138142250443778</v>
      </c>
      <c r="P111" s="269">
        <f t="shared" si="13"/>
        <v>0.14337115458636537</v>
      </c>
      <c r="Q111" s="269">
        <f t="shared" si="13"/>
        <v>0.14357152415635271</v>
      </c>
      <c r="R111" s="269">
        <f t="shared" si="13"/>
        <v>0.14456974595619507</v>
      </c>
      <c r="S111" s="269">
        <f t="shared" si="13"/>
        <v>0.14420929269265956</v>
      </c>
      <c r="T111" s="269">
        <f t="shared" si="13"/>
        <v>0.14240467030692316</v>
      </c>
      <c r="U111" s="269">
        <f t="shared" si="13"/>
        <v>0.14424988201927116</v>
      </c>
      <c r="V111" s="269">
        <f t="shared" si="13"/>
        <v>0.14466488422176818</v>
      </c>
      <c r="W111" s="269">
        <f t="shared" si="13"/>
        <v>0.14471046452065386</v>
      </c>
      <c r="X111" s="269">
        <f t="shared" si="13"/>
        <v>0.1432710860235594</v>
      </c>
      <c r="Y111" s="269">
        <f t="shared" si="13"/>
        <v>0.14384444961300827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4.2996121813350899E-2</v>
      </c>
      <c r="C112" s="270">
        <f t="shared" si="14"/>
        <v>4.3016290447355811E-2</v>
      </c>
      <c r="D112" s="270">
        <f t="shared" si="14"/>
        <v>4.3093306154457452E-2</v>
      </c>
      <c r="E112" s="270">
        <f t="shared" si="14"/>
        <v>4.2801683892227819E-2</v>
      </c>
      <c r="F112" s="270">
        <f t="shared" si="14"/>
        <v>4.4098967600532619E-2</v>
      </c>
      <c r="G112" s="270">
        <f t="shared" si="14"/>
        <v>4.2603188184709539E-2</v>
      </c>
      <c r="H112" s="270">
        <f t="shared" si="14"/>
        <v>4.2192874977285175E-2</v>
      </c>
      <c r="I112" s="270">
        <f t="shared" si="14"/>
        <v>4.2847489071995225E-2</v>
      </c>
      <c r="J112" s="270">
        <f t="shared" si="14"/>
        <v>4.411859083975516E-2</v>
      </c>
      <c r="K112" s="270">
        <f t="shared" si="14"/>
        <v>4.1485315430190593E-2</v>
      </c>
      <c r="L112" s="270">
        <f t="shared" si="14"/>
        <v>4.2727184950320629E-2</v>
      </c>
      <c r="M112" s="270">
        <f t="shared" si="14"/>
        <v>4.035071330010874E-2</v>
      </c>
      <c r="N112" s="270">
        <f t="shared" si="14"/>
        <v>3.9827913926836829E-2</v>
      </c>
      <c r="O112" s="270">
        <f t="shared" si="14"/>
        <v>4.0290624733764671E-2</v>
      </c>
      <c r="P112" s="270">
        <f t="shared" si="14"/>
        <v>4.0014165077078535E-2</v>
      </c>
      <c r="Q112" s="270">
        <f t="shared" si="14"/>
        <v>4.0756880832991546E-2</v>
      </c>
      <c r="R112" s="270">
        <f t="shared" si="14"/>
        <v>3.9873150818783981E-2</v>
      </c>
      <c r="S112" s="270">
        <f t="shared" si="14"/>
        <v>4.1287244852341233E-2</v>
      </c>
      <c r="T112" s="270">
        <f t="shared" si="14"/>
        <v>4.0737591253752328E-2</v>
      </c>
      <c r="U112" s="270">
        <f t="shared" si="14"/>
        <v>4.0430502525574452E-2</v>
      </c>
      <c r="V112" s="270">
        <f t="shared" si="14"/>
        <v>4.2777345886340641E-2</v>
      </c>
      <c r="W112" s="270">
        <f t="shared" si="14"/>
        <v>4.155985710684857E-2</v>
      </c>
      <c r="X112" s="270">
        <f t="shared" si="14"/>
        <v>3.9772323419142531E-2</v>
      </c>
      <c r="Y112" s="270">
        <f t="shared" si="14"/>
        <v>4.0528020979594598E-2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5.4146978756197457E-2</v>
      </c>
      <c r="C113" s="270">
        <f t="shared" si="15"/>
        <v>5.1392934214277999E-2</v>
      </c>
      <c r="D113" s="270">
        <f t="shared" si="15"/>
        <v>5.058507275202212E-2</v>
      </c>
      <c r="E113" s="270">
        <f t="shared" si="15"/>
        <v>5.0518104102670554E-2</v>
      </c>
      <c r="F113" s="270">
        <f t="shared" si="15"/>
        <v>4.8169667728063047E-2</v>
      </c>
      <c r="G113" s="270">
        <f t="shared" si="15"/>
        <v>4.7752795420346779E-2</v>
      </c>
      <c r="H113" s="270">
        <f t="shared" si="15"/>
        <v>4.7387262126834681E-2</v>
      </c>
      <c r="I113" s="270">
        <f t="shared" si="15"/>
        <v>4.6614517868426915E-2</v>
      </c>
      <c r="J113" s="270">
        <f t="shared" si="15"/>
        <v>4.6864078087760608E-2</v>
      </c>
      <c r="K113" s="270">
        <f t="shared" si="15"/>
        <v>5.5816429373823313E-2</v>
      </c>
      <c r="L113" s="270">
        <f t="shared" si="15"/>
        <v>5.308845862675126E-2</v>
      </c>
      <c r="M113" s="270">
        <f t="shared" si="15"/>
        <v>5.2129456909607221E-2</v>
      </c>
      <c r="N113" s="270">
        <f t="shared" si="15"/>
        <v>5.543266667243868E-2</v>
      </c>
      <c r="O113" s="270">
        <f t="shared" si="15"/>
        <v>5.0345798085555872E-2</v>
      </c>
      <c r="P113" s="270">
        <f t="shared" si="15"/>
        <v>5.1225635742076309E-2</v>
      </c>
      <c r="Q113" s="270">
        <f t="shared" si="15"/>
        <v>5.2656536268650925E-2</v>
      </c>
      <c r="R113" s="270">
        <f t="shared" si="15"/>
        <v>5.2488359817090512E-2</v>
      </c>
      <c r="S113" s="270">
        <f t="shared" si="15"/>
        <v>5.2310306166455475E-2</v>
      </c>
      <c r="T113" s="270">
        <f t="shared" si="15"/>
        <v>5.083150864802162E-2</v>
      </c>
      <c r="U113" s="270">
        <f t="shared" si="15"/>
        <v>5.268626651606087E-2</v>
      </c>
      <c r="V113" s="270">
        <f t="shared" si="15"/>
        <v>5.3754647748680905E-2</v>
      </c>
      <c r="W113" s="270">
        <f t="shared" si="15"/>
        <v>5.3682189720673901E-2</v>
      </c>
      <c r="X113" s="270">
        <f t="shared" si="15"/>
        <v>5.3896114663203605E-2</v>
      </c>
      <c r="Y113" s="270">
        <f t="shared" si="15"/>
        <v>5.3474234560024932E-2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4.0085821305432999E-2</v>
      </c>
      <c r="C114" s="271">
        <f t="shared" si="16"/>
        <v>4.2343844149125814E-2</v>
      </c>
      <c r="D114" s="271">
        <f t="shared" si="16"/>
        <v>4.232290585457165E-2</v>
      </c>
      <c r="E114" s="271">
        <f t="shared" si="16"/>
        <v>4.1370251601528893E-2</v>
      </c>
      <c r="F114" s="271">
        <f t="shared" si="16"/>
        <v>4.3190975960313079E-2</v>
      </c>
      <c r="G114" s="271">
        <f t="shared" si="16"/>
        <v>4.4829176947347248E-2</v>
      </c>
      <c r="H114" s="271">
        <f t="shared" si="16"/>
        <v>4.4031207728793001E-2</v>
      </c>
      <c r="I114" s="271">
        <f t="shared" si="16"/>
        <v>4.5549321748419858E-2</v>
      </c>
      <c r="J114" s="271">
        <f t="shared" si="16"/>
        <v>4.5741623840498138E-2</v>
      </c>
      <c r="K114" s="271">
        <f t="shared" si="16"/>
        <v>4.6533581094029407E-2</v>
      </c>
      <c r="L114" s="271">
        <f t="shared" si="16"/>
        <v>4.8477144934264249E-2</v>
      </c>
      <c r="M114" s="271">
        <f t="shared" si="16"/>
        <v>4.9105690624990837E-2</v>
      </c>
      <c r="N114" s="271">
        <f t="shared" si="16"/>
        <v>4.989332325910549E-2</v>
      </c>
      <c r="O114" s="271">
        <f t="shared" si="16"/>
        <v>5.0744999685117226E-2</v>
      </c>
      <c r="P114" s="271">
        <f t="shared" si="16"/>
        <v>5.2131353767210523E-2</v>
      </c>
      <c r="Q114" s="271">
        <f t="shared" si="16"/>
        <v>5.0158107054710251E-2</v>
      </c>
      <c r="R114" s="271">
        <f t="shared" si="16"/>
        <v>5.2208235320320553E-2</v>
      </c>
      <c r="S114" s="271">
        <f t="shared" si="16"/>
        <v>5.0611741673862842E-2</v>
      </c>
      <c r="T114" s="271">
        <f t="shared" si="16"/>
        <v>5.0835570405149202E-2</v>
      </c>
      <c r="U114" s="271">
        <f t="shared" si="16"/>
        <v>5.1133112977635814E-2</v>
      </c>
      <c r="V114" s="271">
        <f t="shared" si="16"/>
        <v>4.8132890586746628E-2</v>
      </c>
      <c r="W114" s="271">
        <f t="shared" si="16"/>
        <v>4.9468417693131379E-2</v>
      </c>
      <c r="X114" s="271">
        <f t="shared" si="16"/>
        <v>4.9602647941213246E-2</v>
      </c>
      <c r="Y114" s="271">
        <f t="shared" si="16"/>
        <v>4.9842194073388739E-2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1</v>
      </c>
      <c r="D117" s="232">
        <f t="shared" si="17"/>
        <v>1</v>
      </c>
      <c r="E117" s="232">
        <f t="shared" si="17"/>
        <v>0.99999999999999978</v>
      </c>
      <c r="F117" s="232">
        <f t="shared" si="17"/>
        <v>0.99999999999999989</v>
      </c>
      <c r="G117" s="232">
        <f t="shared" si="17"/>
        <v>1</v>
      </c>
      <c r="H117" s="232">
        <f t="shared" si="17"/>
        <v>0.99999999999999978</v>
      </c>
      <c r="I117" s="232">
        <f t="shared" si="17"/>
        <v>1</v>
      </c>
      <c r="J117" s="232">
        <f t="shared" si="17"/>
        <v>0.99999999999999989</v>
      </c>
      <c r="K117" s="232">
        <f t="shared" si="17"/>
        <v>0.99999999999999978</v>
      </c>
      <c r="L117" s="232">
        <f t="shared" si="17"/>
        <v>1</v>
      </c>
      <c r="M117" s="232">
        <f t="shared" si="17"/>
        <v>0.99999999999999989</v>
      </c>
      <c r="N117" s="232">
        <f t="shared" si="17"/>
        <v>0.99999999999999989</v>
      </c>
      <c r="O117" s="232">
        <f t="shared" si="17"/>
        <v>0.99999999999999989</v>
      </c>
      <c r="P117" s="232">
        <f t="shared" si="17"/>
        <v>1</v>
      </c>
      <c r="Q117" s="232">
        <f t="shared" si="17"/>
        <v>0.99999999999999978</v>
      </c>
      <c r="R117" s="232">
        <f t="shared" si="17"/>
        <v>0.99999999999999989</v>
      </c>
      <c r="S117" s="232">
        <f t="shared" si="17"/>
        <v>1</v>
      </c>
      <c r="T117" s="232">
        <f t="shared" si="17"/>
        <v>1</v>
      </c>
      <c r="U117" s="232">
        <f t="shared" si="17"/>
        <v>0.99999999999999989</v>
      </c>
      <c r="V117" s="232">
        <f t="shared" si="17"/>
        <v>1</v>
      </c>
      <c r="W117" s="232">
        <f t="shared" si="17"/>
        <v>1.0000000000000002</v>
      </c>
      <c r="X117" s="232">
        <f t="shared" si="17"/>
        <v>0.99999999999999989</v>
      </c>
      <c r="Y117" s="232">
        <f t="shared" si="17"/>
        <v>0.99999999999999989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2.071237494905035E-3</v>
      </c>
      <c r="C118" s="266">
        <f t="shared" si="18"/>
        <v>2.0786758956123919E-3</v>
      </c>
      <c r="D118" s="266">
        <f t="shared" si="18"/>
        <v>2.0826533608583114E-3</v>
      </c>
      <c r="E118" s="266">
        <f t="shared" si="18"/>
        <v>2.0710072142933276E-3</v>
      </c>
      <c r="F118" s="266">
        <f t="shared" si="18"/>
        <v>2.083493425566667E-3</v>
      </c>
      <c r="G118" s="266">
        <f t="shared" si="18"/>
        <v>2.0928876662295315E-3</v>
      </c>
      <c r="H118" s="266">
        <f t="shared" si="18"/>
        <v>2.0938487918054764E-3</v>
      </c>
      <c r="I118" s="266">
        <f t="shared" si="18"/>
        <v>2.099509536639304E-3</v>
      </c>
      <c r="J118" s="266">
        <f t="shared" si="18"/>
        <v>2.1147847575724139E-3</v>
      </c>
      <c r="K118" s="266">
        <f t="shared" si="18"/>
        <v>2.0667285691874163E-3</v>
      </c>
      <c r="L118" s="266">
        <f t="shared" si="18"/>
        <v>2.1135821234322004E-3</v>
      </c>
      <c r="M118" s="266">
        <f t="shared" si="18"/>
        <v>2.1266281522602901E-3</v>
      </c>
      <c r="N118" s="266">
        <f t="shared" si="18"/>
        <v>2.1182552296829683E-3</v>
      </c>
      <c r="O118" s="266">
        <f t="shared" si="18"/>
        <v>2.136289890918735E-3</v>
      </c>
      <c r="P118" s="266">
        <f t="shared" si="18"/>
        <v>2.1346507253140667E-3</v>
      </c>
      <c r="Q118" s="266">
        <f t="shared" si="18"/>
        <v>2.1166919916673623E-3</v>
      </c>
      <c r="R118" s="266">
        <f t="shared" si="18"/>
        <v>2.1279026261493026E-3</v>
      </c>
      <c r="S118" s="266">
        <f t="shared" si="18"/>
        <v>2.1025429947830456E-3</v>
      </c>
      <c r="T118" s="266">
        <f t="shared" si="18"/>
        <v>2.1132649309383278E-3</v>
      </c>
      <c r="U118" s="266">
        <f t="shared" si="18"/>
        <v>2.1172995727455151E-3</v>
      </c>
      <c r="V118" s="266">
        <f t="shared" si="18"/>
        <v>2.1113329796787336E-3</v>
      </c>
      <c r="W118" s="266">
        <f t="shared" si="18"/>
        <v>2.0980592690386947E-3</v>
      </c>
      <c r="X118" s="266">
        <f t="shared" si="18"/>
        <v>2.1036125159992073E-3</v>
      </c>
      <c r="Y118" s="266">
        <f t="shared" si="18"/>
        <v>2.1045864020867028E-3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3.9728739003942965E-4</v>
      </c>
      <c r="C119" s="267">
        <f t="shared" si="19"/>
        <v>3.9868822805509674E-4</v>
      </c>
      <c r="D119" s="267">
        <f t="shared" si="19"/>
        <v>3.9944016791271079E-4</v>
      </c>
      <c r="E119" s="267">
        <f t="shared" si="19"/>
        <v>3.9719734710894913E-4</v>
      </c>
      <c r="F119" s="267">
        <f t="shared" si="19"/>
        <v>3.995979333103928E-4</v>
      </c>
      <c r="G119" s="267">
        <f t="shared" si="19"/>
        <v>4.0146370594672985E-4</v>
      </c>
      <c r="H119" s="267">
        <f t="shared" si="19"/>
        <v>4.0172056517705061E-4</v>
      </c>
      <c r="I119" s="267">
        <f t="shared" si="19"/>
        <v>4.0269863268426246E-4</v>
      </c>
      <c r="J119" s="267">
        <f t="shared" si="19"/>
        <v>4.0560358437336912E-4</v>
      </c>
      <c r="K119" s="267">
        <f t="shared" si="19"/>
        <v>3.9634401342958836E-4</v>
      </c>
      <c r="L119" s="267">
        <f t="shared" si="19"/>
        <v>4.0537816420657934E-4</v>
      </c>
      <c r="M119" s="267">
        <f t="shared" si="19"/>
        <v>4.0826714765755711E-4</v>
      </c>
      <c r="N119" s="267">
        <f t="shared" si="19"/>
        <v>4.0634408017202494E-4</v>
      </c>
      <c r="O119" s="267">
        <f t="shared" si="19"/>
        <v>4.0985584711472443E-4</v>
      </c>
      <c r="P119" s="267">
        <f t="shared" si="19"/>
        <v>4.0951585470676202E-4</v>
      </c>
      <c r="Q119" s="267">
        <f t="shared" si="19"/>
        <v>4.0616605505815889E-4</v>
      </c>
      <c r="R119" s="267">
        <f t="shared" si="19"/>
        <v>4.0868342000491959E-4</v>
      </c>
      <c r="S119" s="267">
        <f t="shared" si="19"/>
        <v>4.0808080103799381E-4</v>
      </c>
      <c r="T119" s="267">
        <f t="shared" si="19"/>
        <v>4.1003996334541929E-4</v>
      </c>
      <c r="U119" s="267">
        <f t="shared" si="19"/>
        <v>4.0825588939356737E-4</v>
      </c>
      <c r="V119" s="267">
        <f t="shared" si="19"/>
        <v>4.0548756044059855E-4</v>
      </c>
      <c r="W119" s="267">
        <f t="shared" si="19"/>
        <v>4.0515327788620916E-4</v>
      </c>
      <c r="X119" s="267">
        <f t="shared" si="19"/>
        <v>4.0506308174609996E-4</v>
      </c>
      <c r="Y119" s="267">
        <f t="shared" si="19"/>
        <v>4.0457139496197296E-4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5.4936884964749584E-2</v>
      </c>
      <c r="C120" s="267">
        <f t="shared" si="20"/>
        <v>5.5134790493395987E-2</v>
      </c>
      <c r="D120" s="267">
        <f t="shared" si="20"/>
        <v>5.524054664053115E-2</v>
      </c>
      <c r="E120" s="267">
        <f t="shared" si="20"/>
        <v>5.4931858911345388E-2</v>
      </c>
      <c r="F120" s="267">
        <f t="shared" si="20"/>
        <v>5.5260028750898083E-2</v>
      </c>
      <c r="G120" s="267">
        <f t="shared" si="20"/>
        <v>5.5504425109234742E-2</v>
      </c>
      <c r="H120" s="267">
        <f t="shared" si="20"/>
        <v>5.5519380114468296E-2</v>
      </c>
      <c r="I120" s="267">
        <f t="shared" si="20"/>
        <v>5.5678777703267707E-2</v>
      </c>
      <c r="J120" s="267">
        <f t="shared" si="20"/>
        <v>5.6091652211183264E-2</v>
      </c>
      <c r="K120" s="267">
        <f t="shared" si="20"/>
        <v>5.4819143174593764E-2</v>
      </c>
      <c r="L120" s="267">
        <f t="shared" si="20"/>
        <v>5.6060762179329052E-2</v>
      </c>
      <c r="M120" s="267">
        <f t="shared" si="20"/>
        <v>5.6362341947835487E-2</v>
      </c>
      <c r="N120" s="267">
        <f t="shared" si="20"/>
        <v>5.6169597551959452E-2</v>
      </c>
      <c r="O120" s="267">
        <f t="shared" si="20"/>
        <v>5.6639304858001116E-2</v>
      </c>
      <c r="P120" s="267">
        <f t="shared" si="20"/>
        <v>5.6604976565101002E-2</v>
      </c>
      <c r="Q120" s="267">
        <f t="shared" si="20"/>
        <v>5.6130173380904216E-2</v>
      </c>
      <c r="R120" s="267">
        <f t="shared" si="20"/>
        <v>5.6370353217366775E-2</v>
      </c>
      <c r="S120" s="267">
        <f t="shared" si="20"/>
        <v>5.5588735861803594E-2</v>
      </c>
      <c r="T120" s="267">
        <f t="shared" si="20"/>
        <v>5.57600171805748E-2</v>
      </c>
      <c r="U120" s="267">
        <f t="shared" si="20"/>
        <v>5.5808257656354068E-2</v>
      </c>
      <c r="V120" s="267">
        <f t="shared" si="20"/>
        <v>5.5681524049949138E-2</v>
      </c>
      <c r="W120" s="267">
        <f t="shared" si="20"/>
        <v>5.5255337801207415E-2</v>
      </c>
      <c r="X120" s="267">
        <f t="shared" si="20"/>
        <v>5.5333185103391011E-2</v>
      </c>
      <c r="Y120" s="267">
        <f t="shared" si="20"/>
        <v>5.5386530707158071E-2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9.4763045873511931E-4</v>
      </c>
      <c r="C121" s="267">
        <f t="shared" si="21"/>
        <v>9.509644735719565E-4</v>
      </c>
      <c r="D121" s="267">
        <f t="shared" si="21"/>
        <v>9.52754932075782E-4</v>
      </c>
      <c r="E121" s="267">
        <f t="shared" si="21"/>
        <v>9.4740270646315693E-4</v>
      </c>
      <c r="F121" s="267">
        <f t="shared" si="21"/>
        <v>9.5313028925758832E-4</v>
      </c>
      <c r="G121" s="267">
        <f t="shared" si="21"/>
        <v>9.575822534537079E-4</v>
      </c>
      <c r="H121" s="267">
        <f t="shared" si="21"/>
        <v>9.5819586309309028E-4</v>
      </c>
      <c r="I121" s="267">
        <f t="shared" si="21"/>
        <v>9.605296540452392E-4</v>
      </c>
      <c r="J121" s="267">
        <f t="shared" si="21"/>
        <v>9.6745630059334655E-4</v>
      </c>
      <c r="K121" s="267">
        <f t="shared" si="21"/>
        <v>9.4535805702312037E-4</v>
      </c>
      <c r="L121" s="267">
        <f t="shared" si="21"/>
        <v>9.6692010450153602E-4</v>
      </c>
      <c r="M121" s="267">
        <f t="shared" si="21"/>
        <v>9.7381834913308984E-4</v>
      </c>
      <c r="N121" s="267">
        <f t="shared" si="21"/>
        <v>9.692259198071959E-4</v>
      </c>
      <c r="O121" s="267">
        <f t="shared" si="21"/>
        <v>9.7762437221139936E-4</v>
      </c>
      <c r="P121" s="267">
        <f t="shared" si="21"/>
        <v>9.7678975212404646E-4</v>
      </c>
      <c r="Q121" s="267">
        <f t="shared" si="21"/>
        <v>9.6879572987930798E-4</v>
      </c>
      <c r="R121" s="267">
        <f t="shared" si="21"/>
        <v>9.7479681444559505E-4</v>
      </c>
      <c r="S121" s="267">
        <f t="shared" si="21"/>
        <v>9.7358966022410593E-4</v>
      </c>
      <c r="T121" s="267">
        <f t="shared" si="21"/>
        <v>9.7800868909079337E-4</v>
      </c>
      <c r="U121" s="267">
        <f t="shared" si="21"/>
        <v>9.737533969659581E-4</v>
      </c>
      <c r="V121" s="267">
        <f t="shared" si="21"/>
        <v>9.6715050453524047E-4</v>
      </c>
      <c r="W121" s="267">
        <f t="shared" si="21"/>
        <v>9.66704888966133E-4</v>
      </c>
      <c r="X121" s="267">
        <f t="shared" si="21"/>
        <v>9.6620478794515034E-4</v>
      </c>
      <c r="Y121" s="267">
        <f t="shared" si="21"/>
        <v>9.6504495175872172E-4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2.599653838113441E-3</v>
      </c>
      <c r="C122" s="268">
        <f t="shared" si="22"/>
        <v>2.6102134845692663E-3</v>
      </c>
      <c r="D122" s="268">
        <f t="shared" si="22"/>
        <v>2.5707568163222763E-3</v>
      </c>
      <c r="E122" s="268">
        <f t="shared" si="22"/>
        <v>2.5597163712801356E-3</v>
      </c>
      <c r="F122" s="268">
        <f t="shared" si="22"/>
        <v>2.5596124306763203E-3</v>
      </c>
      <c r="G122" s="268">
        <f t="shared" si="22"/>
        <v>2.580657800576547E-3</v>
      </c>
      <c r="H122" s="268">
        <f t="shared" si="22"/>
        <v>2.5902350853802963E-3</v>
      </c>
      <c r="I122" s="268">
        <f t="shared" si="22"/>
        <v>2.6053234375093665E-3</v>
      </c>
      <c r="J122" s="268">
        <f t="shared" si="22"/>
        <v>2.613616985425928E-3</v>
      </c>
      <c r="K122" s="268">
        <f t="shared" si="22"/>
        <v>2.5711524714791684E-3</v>
      </c>
      <c r="L122" s="268">
        <f t="shared" si="22"/>
        <v>2.5959100867455217E-3</v>
      </c>
      <c r="M122" s="268">
        <f t="shared" si="22"/>
        <v>2.6038485762718347E-3</v>
      </c>
      <c r="N122" s="268">
        <f t="shared" si="22"/>
        <v>2.6486207405177573E-3</v>
      </c>
      <c r="O122" s="268">
        <f t="shared" si="22"/>
        <v>2.7139176784577446E-3</v>
      </c>
      <c r="P122" s="268">
        <f t="shared" si="22"/>
        <v>3.7930877634343055E-3</v>
      </c>
      <c r="Q122" s="268">
        <f t="shared" si="22"/>
        <v>3.9843107497684709E-3</v>
      </c>
      <c r="R122" s="268">
        <f t="shared" si="22"/>
        <v>4.0417369359766336E-3</v>
      </c>
      <c r="S122" s="268">
        <f t="shared" si="22"/>
        <v>4.1989091206981657E-3</v>
      </c>
      <c r="T122" s="268">
        <f t="shared" si="22"/>
        <v>4.310179706715031E-3</v>
      </c>
      <c r="U122" s="268">
        <f t="shared" si="22"/>
        <v>4.5818622876118362E-3</v>
      </c>
      <c r="V122" s="268">
        <f t="shared" si="22"/>
        <v>5.0186973397503267E-3</v>
      </c>
      <c r="W122" s="268">
        <f t="shared" si="22"/>
        <v>5.260893872273081E-3</v>
      </c>
      <c r="X122" s="268">
        <f t="shared" si="22"/>
        <v>5.604605748672083E-3</v>
      </c>
      <c r="Y122" s="268">
        <f t="shared" si="22"/>
        <v>6.3389292285114347E-3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0.10546804404837221</v>
      </c>
      <c r="C123" s="269">
        <f t="shared" si="23"/>
        <v>0.10293443305223231</v>
      </c>
      <c r="D123" s="269">
        <f t="shared" si="23"/>
        <v>0.10253999026929772</v>
      </c>
      <c r="E123" s="269">
        <f t="shared" si="23"/>
        <v>0.10306673844780948</v>
      </c>
      <c r="F123" s="269">
        <f t="shared" si="23"/>
        <v>0.10243148417632926</v>
      </c>
      <c r="G123" s="269">
        <f t="shared" si="23"/>
        <v>0.1015963627800391</v>
      </c>
      <c r="H123" s="269">
        <f t="shared" si="23"/>
        <v>0.1024740498968271</v>
      </c>
      <c r="I123" s="269">
        <f t="shared" si="23"/>
        <v>0.10153485340167528</v>
      </c>
      <c r="J123" s="269">
        <f t="shared" si="23"/>
        <v>0.1000818214919241</v>
      </c>
      <c r="K123" s="269">
        <f t="shared" si="23"/>
        <v>9.9523534193838345E-2</v>
      </c>
      <c r="L123" s="269">
        <f t="shared" si="23"/>
        <v>9.665690303978576E-2</v>
      </c>
      <c r="M123" s="269">
        <f t="shared" si="23"/>
        <v>9.9480784921353371E-2</v>
      </c>
      <c r="N123" s="269">
        <f t="shared" si="23"/>
        <v>9.8964018436800485E-2</v>
      </c>
      <c r="O123" s="269">
        <f t="shared" si="23"/>
        <v>9.9052070927206332E-2</v>
      </c>
      <c r="P123" s="269">
        <f t="shared" si="23"/>
        <v>9.9187517737062691E-2</v>
      </c>
      <c r="Q123" s="269">
        <f t="shared" si="23"/>
        <v>9.9762483711687236E-2</v>
      </c>
      <c r="R123" s="269">
        <f t="shared" si="23"/>
        <v>9.769930126083233E-2</v>
      </c>
      <c r="S123" s="269">
        <f t="shared" si="23"/>
        <v>9.8646399791575023E-2</v>
      </c>
      <c r="T123" s="269">
        <f t="shared" si="23"/>
        <v>0.10006568569437269</v>
      </c>
      <c r="U123" s="269">
        <f t="shared" si="23"/>
        <v>9.9680641961162983E-2</v>
      </c>
      <c r="V123" s="269">
        <f t="shared" si="23"/>
        <v>0.10068666092386069</v>
      </c>
      <c r="W123" s="269">
        <f t="shared" si="23"/>
        <v>0.10280233795086285</v>
      </c>
      <c r="X123" s="269">
        <f t="shared" si="23"/>
        <v>0.10289116484223734</v>
      </c>
      <c r="Y123" s="269">
        <f t="shared" si="23"/>
        <v>0.10207108462393487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0.40762593363472743</v>
      </c>
      <c r="C124" s="269">
        <f t="shared" si="24"/>
        <v>0.40907324717796145</v>
      </c>
      <c r="D124" s="269">
        <f t="shared" si="24"/>
        <v>0.40984899934528035</v>
      </c>
      <c r="E124" s="269">
        <f t="shared" si="24"/>
        <v>0.40755127444937106</v>
      </c>
      <c r="F124" s="269">
        <f t="shared" si="24"/>
        <v>0.41001217206844581</v>
      </c>
      <c r="G124" s="269">
        <f t="shared" si="24"/>
        <v>0.41192427535384851</v>
      </c>
      <c r="H124" s="269">
        <f t="shared" si="24"/>
        <v>0.41218654061931148</v>
      </c>
      <c r="I124" s="269">
        <f t="shared" si="24"/>
        <v>0.41318889408630588</v>
      </c>
      <c r="J124" s="269">
        <f t="shared" si="24"/>
        <v>0.41617271197998673</v>
      </c>
      <c r="K124" s="269">
        <f t="shared" si="24"/>
        <v>0.40668834794984671</v>
      </c>
      <c r="L124" s="269">
        <f t="shared" si="24"/>
        <v>0.41593939344956488</v>
      </c>
      <c r="M124" s="269">
        <f t="shared" si="24"/>
        <v>0.4188935959740146</v>
      </c>
      <c r="N124" s="269">
        <f t="shared" si="24"/>
        <v>0.41692790107774197</v>
      </c>
      <c r="O124" s="269">
        <f t="shared" si="24"/>
        <v>0.42050099658373619</v>
      </c>
      <c r="P124" s="269">
        <f t="shared" si="24"/>
        <v>0.42015700038705911</v>
      </c>
      <c r="Q124" s="269">
        <f t="shared" si="24"/>
        <v>0.41672855400522041</v>
      </c>
      <c r="R124" s="269">
        <f t="shared" si="24"/>
        <v>0.41927788550613398</v>
      </c>
      <c r="S124" s="269">
        <f t="shared" si="24"/>
        <v>0.41739436940275132</v>
      </c>
      <c r="T124" s="269">
        <f t="shared" si="24"/>
        <v>0.42069261612500874</v>
      </c>
      <c r="U124" s="269">
        <f t="shared" si="24"/>
        <v>0.41893408725457382</v>
      </c>
      <c r="V124" s="269">
        <f t="shared" si="24"/>
        <v>0.41609335086040911</v>
      </c>
      <c r="W124" s="269">
        <f t="shared" si="24"/>
        <v>0.4152699014563262</v>
      </c>
      <c r="X124" s="269">
        <f t="shared" si="24"/>
        <v>0.4155666152638211</v>
      </c>
      <c r="Y124" s="269">
        <f t="shared" si="24"/>
        <v>0.41504442917467538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0.3059909657003444</v>
      </c>
      <c r="C125" s="269">
        <f t="shared" si="25"/>
        <v>0.30844980867070859</v>
      </c>
      <c r="D125" s="269">
        <f t="shared" si="25"/>
        <v>0.30923121173960993</v>
      </c>
      <c r="E125" s="269">
        <f t="shared" si="25"/>
        <v>0.3105050628468754</v>
      </c>
      <c r="F125" s="269">
        <f t="shared" si="25"/>
        <v>0.3098387192546288</v>
      </c>
      <c r="G125" s="269">
        <f t="shared" si="25"/>
        <v>0.3084607693029689</v>
      </c>
      <c r="H125" s="269">
        <f t="shared" si="25"/>
        <v>0.30612382655895293</v>
      </c>
      <c r="I125" s="269">
        <f t="shared" si="25"/>
        <v>0.30799171996903973</v>
      </c>
      <c r="J125" s="269">
        <f t="shared" si="25"/>
        <v>0.30705757769122388</v>
      </c>
      <c r="K125" s="269">
        <f t="shared" si="25"/>
        <v>0.3027062895965606</v>
      </c>
      <c r="L125" s="269">
        <f t="shared" si="25"/>
        <v>0.3025970031019517</v>
      </c>
      <c r="M125" s="269">
        <f t="shared" si="25"/>
        <v>0.30373006344623987</v>
      </c>
      <c r="N125" s="269">
        <f t="shared" si="25"/>
        <v>0.30365852602226595</v>
      </c>
      <c r="O125" s="269">
        <f t="shared" si="25"/>
        <v>0.30486169854757572</v>
      </c>
      <c r="P125" s="269">
        <f t="shared" si="25"/>
        <v>0.30256739257049264</v>
      </c>
      <c r="Q125" s="269">
        <f t="shared" si="25"/>
        <v>0.30114529695470371</v>
      </c>
      <c r="R125" s="269">
        <f t="shared" si="25"/>
        <v>0.30042112410598287</v>
      </c>
      <c r="S125" s="269">
        <f t="shared" si="25"/>
        <v>0.30261461374657916</v>
      </c>
      <c r="T125" s="269">
        <f t="shared" si="25"/>
        <v>0.30127987803802248</v>
      </c>
      <c r="U125" s="269">
        <f t="shared" si="25"/>
        <v>0.29860111163939096</v>
      </c>
      <c r="V125" s="269">
        <f t="shared" si="25"/>
        <v>0.30032893595749355</v>
      </c>
      <c r="W125" s="269">
        <f t="shared" si="25"/>
        <v>0.30325653774562861</v>
      </c>
      <c r="X125" s="269">
        <f t="shared" si="25"/>
        <v>0.30040997979121847</v>
      </c>
      <c r="Y125" s="269">
        <f t="shared" si="25"/>
        <v>0.30023991762805391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0.16273590636407551</v>
      </c>
      <c r="C126" s="270">
        <f t="shared" si="26"/>
        <v>0.16756715544472972</v>
      </c>
      <c r="D126" s="270">
        <f t="shared" si="26"/>
        <v>0.16478465402804293</v>
      </c>
      <c r="E126" s="270">
        <f t="shared" si="26"/>
        <v>0.16683355751604664</v>
      </c>
      <c r="F126" s="270">
        <f t="shared" si="26"/>
        <v>0.16761370758478372</v>
      </c>
      <c r="G126" s="270">
        <f t="shared" si="26"/>
        <v>0.15749357258066465</v>
      </c>
      <c r="H126" s="270">
        <f t="shared" si="26"/>
        <v>0.15235435628745067</v>
      </c>
      <c r="I126" s="270">
        <f t="shared" si="26"/>
        <v>0.15135196632395567</v>
      </c>
      <c r="J126" s="270">
        <f t="shared" si="26"/>
        <v>0.14962994097012638</v>
      </c>
      <c r="K126" s="270">
        <f t="shared" si="26"/>
        <v>0.14537403047151184</v>
      </c>
      <c r="L126" s="270">
        <f t="shared" si="26"/>
        <v>0.13811940285178773</v>
      </c>
      <c r="M126" s="270">
        <f t="shared" si="26"/>
        <v>0.13364065309257683</v>
      </c>
      <c r="N126" s="270">
        <f t="shared" si="26"/>
        <v>0.1333515434563167</v>
      </c>
      <c r="O126" s="270">
        <f t="shared" si="26"/>
        <v>0.13463213836494736</v>
      </c>
      <c r="P126" s="270">
        <f t="shared" si="26"/>
        <v>0.13246801014780651</v>
      </c>
      <c r="Q126" s="270">
        <f t="shared" si="26"/>
        <v>0.13900565339186502</v>
      </c>
      <c r="R126" s="270">
        <f t="shared" si="26"/>
        <v>0.13250526548646965</v>
      </c>
      <c r="S126" s="270">
        <f t="shared" si="26"/>
        <v>0.1383637359211323</v>
      </c>
      <c r="T126" s="270">
        <f t="shared" si="26"/>
        <v>0.13874607616315288</v>
      </c>
      <c r="U126" s="270">
        <f t="shared" si="26"/>
        <v>0.13712819126279197</v>
      </c>
      <c r="V126" s="270">
        <f t="shared" si="26"/>
        <v>0.14692315706350889</v>
      </c>
      <c r="W126" s="270">
        <f t="shared" si="26"/>
        <v>0.15208783381255325</v>
      </c>
      <c r="X126" s="270">
        <f t="shared" si="26"/>
        <v>0.14677201930163922</v>
      </c>
      <c r="Y126" s="270">
        <f t="shared" si="26"/>
        <v>0.14811482940349999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0.14325505933626881</v>
      </c>
      <c r="C127" s="270">
        <f t="shared" si="27"/>
        <v>0.14088265322597884</v>
      </c>
      <c r="D127" s="270">
        <f t="shared" si="27"/>
        <v>0.14444655771156706</v>
      </c>
      <c r="E127" s="270">
        <f t="shared" si="27"/>
        <v>0.14367150533082881</v>
      </c>
      <c r="F127" s="270">
        <f t="shared" si="27"/>
        <v>0.14222501166984505</v>
      </c>
      <c r="G127" s="270">
        <f t="shared" si="27"/>
        <v>0.15096719672230427</v>
      </c>
      <c r="H127" s="270">
        <f t="shared" si="27"/>
        <v>0.15376947027150231</v>
      </c>
      <c r="I127" s="270">
        <f t="shared" si="27"/>
        <v>0.15663975364508409</v>
      </c>
      <c r="J127" s="270">
        <f t="shared" si="27"/>
        <v>0.15742763672109747</v>
      </c>
      <c r="K127" s="270">
        <f t="shared" si="27"/>
        <v>0.15733225912504867</v>
      </c>
      <c r="L127" s="270">
        <f t="shared" si="27"/>
        <v>0.16447760025016392</v>
      </c>
      <c r="M127" s="270">
        <f t="shared" si="27"/>
        <v>0.1700894103536631</v>
      </c>
      <c r="N127" s="270">
        <f t="shared" si="27"/>
        <v>0.17030698256594926</v>
      </c>
      <c r="O127" s="270">
        <f t="shared" si="27"/>
        <v>0.17022956018262836</v>
      </c>
      <c r="P127" s="270">
        <f t="shared" si="27"/>
        <v>0.17009938242268616</v>
      </c>
      <c r="Q127" s="270">
        <f t="shared" si="27"/>
        <v>0.16213964356283866</v>
      </c>
      <c r="R127" s="270">
        <f t="shared" si="27"/>
        <v>0.16791585861951328</v>
      </c>
      <c r="S127" s="270">
        <f t="shared" si="27"/>
        <v>0.16425087782544684</v>
      </c>
      <c r="T127" s="270">
        <f t="shared" si="27"/>
        <v>0.16253380187486968</v>
      </c>
      <c r="U127" s="270">
        <f t="shared" si="27"/>
        <v>0.16147292037659897</v>
      </c>
      <c r="V127" s="270">
        <f t="shared" si="27"/>
        <v>0.15340577889398463</v>
      </c>
      <c r="W127" s="270">
        <f t="shared" si="27"/>
        <v>0.15116870393307538</v>
      </c>
      <c r="X127" s="270">
        <f t="shared" si="27"/>
        <v>0.15363796048957931</v>
      </c>
      <c r="Y127" s="270">
        <f t="shared" si="27"/>
        <v>0.15212508822455395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0.1199623624700136</v>
      </c>
      <c r="C128" s="269">
        <f t="shared" si="28"/>
        <v>0.11836917852389305</v>
      </c>
      <c r="D128" s="269">
        <f t="shared" si="28"/>
        <v>0.11713364672811181</v>
      </c>
      <c r="E128" s="269">
        <f t="shared" si="28"/>
        <v>0.11796974170545288</v>
      </c>
      <c r="F128" s="269">
        <f t="shared" si="28"/>
        <v>0.11646176167088694</v>
      </c>
      <c r="G128" s="269">
        <f t="shared" si="28"/>
        <v>0.11648157602770212</v>
      </c>
      <c r="H128" s="269">
        <f t="shared" si="28"/>
        <v>0.11765220250498407</v>
      </c>
      <c r="I128" s="269">
        <f t="shared" si="28"/>
        <v>0.11553769357883312</v>
      </c>
      <c r="J128" s="269">
        <f t="shared" si="28"/>
        <v>0.11449477499771694</v>
      </c>
      <c r="K128" s="269">
        <f t="shared" si="28"/>
        <v>0.13028310197404111</v>
      </c>
      <c r="L128" s="269">
        <f t="shared" si="28"/>
        <v>0.12266414775048286</v>
      </c>
      <c r="M128" s="269">
        <f t="shared" si="28"/>
        <v>0.11542065148523382</v>
      </c>
      <c r="N128" s="269">
        <f t="shared" si="28"/>
        <v>0.1181375109410521</v>
      </c>
      <c r="O128" s="269">
        <f t="shared" si="28"/>
        <v>0.11270824129477801</v>
      </c>
      <c r="P128" s="269">
        <f t="shared" si="28"/>
        <v>0.11416906864470533</v>
      </c>
      <c r="Q128" s="269">
        <f t="shared" si="28"/>
        <v>0.11875752742111081</v>
      </c>
      <c r="R128" s="269">
        <f t="shared" si="28"/>
        <v>0.11867821611310729</v>
      </c>
      <c r="S128" s="269">
        <f t="shared" si="28"/>
        <v>0.11807275862054774</v>
      </c>
      <c r="T128" s="269">
        <f t="shared" si="28"/>
        <v>0.11439030967193171</v>
      </c>
      <c r="U128" s="269">
        <f t="shared" si="28"/>
        <v>0.1188947303418012</v>
      </c>
      <c r="V128" s="269">
        <f t="shared" si="28"/>
        <v>0.11870685982388279</v>
      </c>
      <c r="W128" s="269">
        <f t="shared" si="28"/>
        <v>0.11468507373781094</v>
      </c>
      <c r="X128" s="269">
        <f t="shared" si="28"/>
        <v>0.1167195688649694</v>
      </c>
      <c r="Y128" s="269">
        <f t="shared" si="28"/>
        <v>0.11744490588885891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4.0231109743837888E-2</v>
      </c>
      <c r="C129" s="270">
        <f t="shared" si="29"/>
        <v>4.1193603655788266E-2</v>
      </c>
      <c r="D129" s="270">
        <f t="shared" si="29"/>
        <v>4.0153996968396097E-2</v>
      </c>
      <c r="E129" s="270">
        <f t="shared" si="29"/>
        <v>4.0836630271060374E-2</v>
      </c>
      <c r="F129" s="270">
        <f t="shared" si="29"/>
        <v>4.1047828231743029E-2</v>
      </c>
      <c r="G129" s="270">
        <f t="shared" si="29"/>
        <v>3.929835058576589E-2</v>
      </c>
      <c r="H129" s="270">
        <f t="shared" si="29"/>
        <v>3.8123467857846177E-2</v>
      </c>
      <c r="I129" s="270">
        <f t="shared" si="29"/>
        <v>3.815615320158746E-2</v>
      </c>
      <c r="J129" s="270">
        <f t="shared" si="29"/>
        <v>3.7993690599346173E-2</v>
      </c>
      <c r="K129" s="270">
        <f t="shared" si="29"/>
        <v>3.6733138974030938E-2</v>
      </c>
      <c r="L129" s="270">
        <f t="shared" si="29"/>
        <v>3.5613621588867418E-2</v>
      </c>
      <c r="M129" s="270">
        <f t="shared" si="29"/>
        <v>3.4295035303299221E-2</v>
      </c>
      <c r="N129" s="270">
        <f t="shared" si="29"/>
        <v>3.4127436699754252E-2</v>
      </c>
      <c r="O129" s="270">
        <f t="shared" si="29"/>
        <v>3.4651046237438837E-2</v>
      </c>
      <c r="P129" s="270">
        <f t="shared" si="29"/>
        <v>3.4480817297980311E-2</v>
      </c>
      <c r="Q129" s="270">
        <f t="shared" si="29"/>
        <v>3.6143030153161983E-2</v>
      </c>
      <c r="R129" s="270">
        <f t="shared" si="29"/>
        <v>3.443720489795421E-2</v>
      </c>
      <c r="S129" s="270">
        <f t="shared" si="29"/>
        <v>3.6074551336517165E-2</v>
      </c>
      <c r="T129" s="270">
        <f t="shared" si="29"/>
        <v>3.6343649865893314E-2</v>
      </c>
      <c r="U129" s="270">
        <f t="shared" si="29"/>
        <v>3.5963005942595071E-2</v>
      </c>
      <c r="V129" s="270">
        <f t="shared" si="29"/>
        <v>3.8067824881367243E-2</v>
      </c>
      <c r="W129" s="270">
        <f t="shared" si="29"/>
        <v>3.9735964129282715E-2</v>
      </c>
      <c r="X129" s="270">
        <f t="shared" si="29"/>
        <v>3.8381667794812814E-2</v>
      </c>
      <c r="Y129" s="270">
        <f t="shared" si="29"/>
        <v>3.863227580048758E-2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4.6029258902623812E-2</v>
      </c>
      <c r="C130" s="270">
        <f t="shared" si="30"/>
        <v>4.4206978898365223E-2</v>
      </c>
      <c r="D130" s="270">
        <f t="shared" si="30"/>
        <v>4.3312383848882002E-2</v>
      </c>
      <c r="E130" s="270">
        <f t="shared" si="30"/>
        <v>4.4194557661236131E-2</v>
      </c>
      <c r="F130" s="270">
        <f t="shared" si="30"/>
        <v>4.25904551966024E-2</v>
      </c>
      <c r="G130" s="270">
        <f t="shared" si="30"/>
        <v>4.2462837113722882E-2</v>
      </c>
      <c r="H130" s="270">
        <f t="shared" si="30"/>
        <v>4.3543195477773931E-2</v>
      </c>
      <c r="I130" s="270">
        <f t="shared" si="30"/>
        <v>4.1275029824674229E-2</v>
      </c>
      <c r="J130" s="270">
        <f t="shared" si="30"/>
        <v>4.0064506060904254E-2</v>
      </c>
      <c r="K130" s="270">
        <f t="shared" si="30"/>
        <v>5.6638934762062214E-2</v>
      </c>
      <c r="L130" s="270">
        <f t="shared" si="30"/>
        <v>4.8500875877824291E-2</v>
      </c>
      <c r="M130" s="270">
        <f t="shared" si="30"/>
        <v>4.1606149302295781E-2</v>
      </c>
      <c r="N130" s="270">
        <f t="shared" si="30"/>
        <v>4.4669596118721087E-2</v>
      </c>
      <c r="O130" s="270">
        <f t="shared" si="30"/>
        <v>3.8683441121141714E-2</v>
      </c>
      <c r="P130" s="270">
        <f t="shared" si="30"/>
        <v>4.0046538795293303E-2</v>
      </c>
      <c r="Q130" s="270">
        <f t="shared" si="30"/>
        <v>4.4842784009070533E-2</v>
      </c>
      <c r="R130" s="270">
        <f t="shared" si="30"/>
        <v>4.4945656124844698E-2</v>
      </c>
      <c r="S130" s="270">
        <f t="shared" si="30"/>
        <v>4.371388686433364E-2</v>
      </c>
      <c r="T130" s="270">
        <f t="shared" si="30"/>
        <v>3.9681939835469193E-2</v>
      </c>
      <c r="U130" s="270">
        <f t="shared" si="30"/>
        <v>4.4647497305825193E-2</v>
      </c>
      <c r="V130" s="270">
        <f t="shared" si="30"/>
        <v>4.4469160293611316E-2</v>
      </c>
      <c r="W130" s="270">
        <f t="shared" si="30"/>
        <v>3.9520522600569173E-2</v>
      </c>
      <c r="X130" s="270">
        <f t="shared" si="30"/>
        <v>4.1806837390486795E-2</v>
      </c>
      <c r="Y130" s="270">
        <f t="shared" si="30"/>
        <v>4.2530172920602904E-2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3.3701993823551907E-2</v>
      </c>
      <c r="C131" s="271">
        <f t="shared" si="31"/>
        <v>3.2968595969739556E-2</v>
      </c>
      <c r="D131" s="271">
        <f t="shared" si="31"/>
        <v>3.3667265910833702E-2</v>
      </c>
      <c r="E131" s="271">
        <f t="shared" si="31"/>
        <v>3.2938553773156382E-2</v>
      </c>
      <c r="F131" s="271">
        <f t="shared" si="31"/>
        <v>3.2823478242541525E-2</v>
      </c>
      <c r="G131" s="271">
        <f t="shared" si="31"/>
        <v>3.4720388328213343E-2</v>
      </c>
      <c r="H131" s="271">
        <f t="shared" si="31"/>
        <v>3.5985539169363971E-2</v>
      </c>
      <c r="I131" s="271">
        <f t="shared" si="31"/>
        <v>3.6106510552571421E-2</v>
      </c>
      <c r="J131" s="271">
        <f t="shared" si="31"/>
        <v>3.6436578337466517E-2</v>
      </c>
      <c r="K131" s="271">
        <f t="shared" si="31"/>
        <v>3.6911028237947952E-2</v>
      </c>
      <c r="L131" s="271">
        <f t="shared" si="31"/>
        <v>3.8549650283791155E-2</v>
      </c>
      <c r="M131" s="271">
        <f t="shared" si="31"/>
        <v>3.9519466879638837E-2</v>
      </c>
      <c r="N131" s="271">
        <f t="shared" si="31"/>
        <v>3.934047812257678E-2</v>
      </c>
      <c r="O131" s="271">
        <f t="shared" si="31"/>
        <v>3.937375393619745E-2</v>
      </c>
      <c r="P131" s="271">
        <f t="shared" si="31"/>
        <v>3.9641712551431708E-2</v>
      </c>
      <c r="Q131" s="271">
        <f t="shared" si="31"/>
        <v>3.7771713258878299E-2</v>
      </c>
      <c r="R131" s="271">
        <f t="shared" si="31"/>
        <v>3.9295355090308404E-2</v>
      </c>
      <c r="S131" s="271">
        <f t="shared" si="31"/>
        <v>3.8284320419696906E-2</v>
      </c>
      <c r="T131" s="271">
        <f t="shared" si="31"/>
        <v>3.8364719970569186E-2</v>
      </c>
      <c r="U131" s="271">
        <f t="shared" si="31"/>
        <v>3.8284227093380939E-2</v>
      </c>
      <c r="V131" s="271">
        <f t="shared" si="31"/>
        <v>3.6169874648904234E-2</v>
      </c>
      <c r="W131" s="271">
        <f t="shared" si="31"/>
        <v>3.5428587007959041E-2</v>
      </c>
      <c r="X131" s="271">
        <f t="shared" si="31"/>
        <v>3.6531063679669802E-2</v>
      </c>
      <c r="Y131" s="271">
        <f t="shared" si="31"/>
        <v>3.6282457167768421E-2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0.51142715326234311</v>
      </c>
      <c r="C136" s="272">
        <f>IF(C$5=0,0,C$5/ISI_fec!C$5)</f>
        <v>0.51414260448577354</v>
      </c>
      <c r="D136" s="272">
        <f>IF(D$5=0,0,D$5/ISI_fec!D$5)</f>
        <v>0.51467072162636918</v>
      </c>
      <c r="E136" s="272">
        <f>IF(E$5=0,0,E$5/ISI_fec!E$5)</f>
        <v>0.51484292469555093</v>
      </c>
      <c r="F136" s="272">
        <f>IF(F$5=0,0,F$5/ISI_fec!F$5)</f>
        <v>0.5150084215002485</v>
      </c>
      <c r="G136" s="272">
        <f>IF(G$5=0,0,G$5/ISI_fec!G$5)</f>
        <v>0.51560672729117407</v>
      </c>
      <c r="H136" s="272">
        <f>IF(H$5=0,0,H$5/ISI_fec!H$5)</f>
        <v>0.51935046413250296</v>
      </c>
      <c r="I136" s="272">
        <f>IF(I$5=0,0,I$5/ISI_fec!I$5)</f>
        <v>0.52068535071500921</v>
      </c>
      <c r="J136" s="272">
        <f>IF(J$5=0,0,J$5/ISI_fec!J$5)</f>
        <v>0.52626882718522472</v>
      </c>
      <c r="K136" s="272">
        <f>IF(K$5=0,0,K$5/ISI_fec!K$5)</f>
        <v>0.53041125771413811</v>
      </c>
      <c r="L136" s="272">
        <f>IF(L$5=0,0,L$5/ISI_fec!L$5)</f>
        <v>0.53336355650796496</v>
      </c>
      <c r="M136" s="272">
        <f>IF(M$5=0,0,M$5/ISI_fec!M$5)</f>
        <v>0.53269429759934894</v>
      </c>
      <c r="N136" s="272">
        <f>IF(N$5=0,0,N$5/ISI_fec!N$5)</f>
        <v>0.53335652417970869</v>
      </c>
      <c r="O136" s="272">
        <f>IF(O$5=0,0,O$5/ISI_fec!O$5)</f>
        <v>0.53857584916707713</v>
      </c>
      <c r="P136" s="272">
        <f>IF(P$5=0,0,P$5/ISI_fec!P$5)</f>
        <v>0.54050535908185349</v>
      </c>
      <c r="Q136" s="272">
        <f>IF(Q$5=0,0,Q$5/ISI_fec!Q$5)</f>
        <v>0.54128990023803036</v>
      </c>
      <c r="R136" s="272">
        <f>IF(R$5=0,0,R$5/ISI_fec!R$5)</f>
        <v>0.54789527757059875</v>
      </c>
      <c r="S136" s="272">
        <f>IF(S$5=0,0,S$5/ISI_fec!S$5)</f>
        <v>0.55105199849523856</v>
      </c>
      <c r="T136" s="272">
        <f>IF(T$5=0,0,T$5/ISI_fec!T$5)</f>
        <v>0.55295387693030618</v>
      </c>
      <c r="U136" s="272">
        <f>IF(U$5=0,0,U$5/ISI_fec!U$5)</f>
        <v>0.55375315806820002</v>
      </c>
      <c r="V136" s="272">
        <f>IF(V$5=0,0,V$5/ISI_fec!V$5)</f>
        <v>0.55343757453064446</v>
      </c>
      <c r="W136" s="272">
        <f>IF(W$5=0,0,W$5/ISI_fec!W$5)</f>
        <v>0.55348809488270356</v>
      </c>
      <c r="X136" s="272">
        <f>IF(X$5=0,0,X$5/ISI_fec!X$5)</f>
        <v>0.55659477359795784</v>
      </c>
      <c r="Y136" s="272">
        <f>IF(Y$5=0,0,Y$5/ISI_fec!Y$5)</f>
        <v>0.56806508616687068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0.45509304012086937</v>
      </c>
      <c r="C137" s="273">
        <f>IF(C$6=0,0,C$6/ISI_fec!C$6)</f>
        <v>0.45563507628158656</v>
      </c>
      <c r="D137" s="273">
        <f>IF(D$6=0,0,D$6/ISI_fec!D$6)</f>
        <v>0.45670512085963116</v>
      </c>
      <c r="E137" s="273">
        <f>IF(E$6=0,0,E$6/ISI_fec!E$6)</f>
        <v>0.45784149937005714</v>
      </c>
      <c r="F137" s="273">
        <f>IF(F$6=0,0,F$6/ISI_fec!F$6)</f>
        <v>0.45915071125982571</v>
      </c>
      <c r="G137" s="273">
        <f>IF(G$6=0,0,G$6/ISI_fec!G$6)</f>
        <v>0.45880869843851718</v>
      </c>
      <c r="H137" s="273">
        <f>IF(H$6=0,0,H$6/ISI_fec!H$6)</f>
        <v>0.46219474370386737</v>
      </c>
      <c r="I137" s="273">
        <f>IF(I$6=0,0,I$6/ISI_fec!I$6)</f>
        <v>0.4627097118872725</v>
      </c>
      <c r="J137" s="273">
        <f>IF(J$6=0,0,J$6/ISI_fec!J$6)</f>
        <v>0.46747700796861796</v>
      </c>
      <c r="K137" s="273">
        <f>IF(K$6=0,0,K$6/ISI_fec!K$6)</f>
        <v>0.47001313876144479</v>
      </c>
      <c r="L137" s="273">
        <f>IF(L$6=0,0,L$6/ISI_fec!L$6)</f>
        <v>0.47067034680518516</v>
      </c>
      <c r="M137" s="273">
        <f>IF(M$6=0,0,M$6/ISI_fec!M$6)</f>
        <v>0.46980554770460869</v>
      </c>
      <c r="N137" s="273">
        <f>IF(N$6=0,0,N$6/ISI_fec!N$6)</f>
        <v>0.46942615048706554</v>
      </c>
      <c r="O137" s="273">
        <f>IF(O$6=0,0,O$6/ISI_fec!O$6)</f>
        <v>0.47216718422370119</v>
      </c>
      <c r="P137" s="273">
        <f>IF(P$6=0,0,P$6/ISI_fec!P$6)</f>
        <v>0.47386529748955852</v>
      </c>
      <c r="Q137" s="273">
        <f>IF(Q$6=0,0,Q$6/ISI_fec!Q$6)</f>
        <v>0.47511388782391861</v>
      </c>
      <c r="R137" s="273">
        <f>IF(R$6=0,0,R$6/ISI_fec!R$6)</f>
        <v>0.47802781389176924</v>
      </c>
      <c r="S137" s="273">
        <f>IF(S$6=0,0,S$6/ISI_fec!S$6)</f>
        <v>0.48331171127522171</v>
      </c>
      <c r="T137" s="273">
        <f>IF(T$6=0,0,T$6/ISI_fec!T$6)</f>
        <v>0.4848626077826485</v>
      </c>
      <c r="U137" s="273">
        <f>IF(U$6=0,0,U$6/ISI_fec!U$6)</f>
        <v>0.48543942062787315</v>
      </c>
      <c r="V137" s="273">
        <f>IF(V$6=0,0,V$6/ISI_fec!V$6)</f>
        <v>0.48688045445216177</v>
      </c>
      <c r="W137" s="273">
        <f>IF(W$6=0,0,W$6/ISI_fec!W$6)</f>
        <v>0.4862952337714368</v>
      </c>
      <c r="X137" s="273">
        <f>IF(X$6=0,0,X$6/ISI_fec!X$6)</f>
        <v>0.48815500613301871</v>
      </c>
      <c r="Y137" s="273">
        <f>IF(Y$6=0,0,Y$6/ISI_fec!Y$6)</f>
        <v>0.49227178446495823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0.11803040805782541</v>
      </c>
      <c r="C138" s="274">
        <f>IF(C$7=0,0,C$7/ISI_fec!C$7)</f>
        <v>0.11817098755166811</v>
      </c>
      <c r="D138" s="274">
        <f>IF(D$7=0,0,D$7/ISI_fec!D$7)</f>
        <v>0.11844850838159147</v>
      </c>
      <c r="E138" s="274">
        <f>IF(E$7=0,0,E$7/ISI_fec!E$7)</f>
        <v>0.11874323321249224</v>
      </c>
      <c r="F138" s="274">
        <f>IF(F$7=0,0,F$7/ISI_fec!F$7)</f>
        <v>0.11909624859500369</v>
      </c>
      <c r="G138" s="274">
        <f>IF(G$7=0,0,G$7/ISI_fec!G$7)</f>
        <v>0.11900012757045421</v>
      </c>
      <c r="H138" s="274">
        <f>IF(H$7=0,0,H$7/ISI_fec!H$7)</f>
        <v>0.11987226653051122</v>
      </c>
      <c r="I138" s="274">
        <f>IF(I$7=0,0,I$7/ISI_fec!I$7)</f>
        <v>0.12001508970605756</v>
      </c>
      <c r="J138" s="274">
        <f>IF(J$7=0,0,J$7/ISI_fec!J$7)</f>
        <v>0.12124224530775685</v>
      </c>
      <c r="K138" s="274">
        <f>IF(K$7=0,0,K$7/ISI_fec!K$7)</f>
        <v>0.12190000213103379</v>
      </c>
      <c r="L138" s="274">
        <f>IF(L$7=0,0,L$7/ISI_fec!L$7)</f>
        <v>0.12209852330000726</v>
      </c>
      <c r="M138" s="274">
        <f>IF(M$7=0,0,M$7/ISI_fec!M$7)</f>
        <v>0.12188559484906307</v>
      </c>
      <c r="N138" s="274">
        <f>IF(N$7=0,0,N$7/ISI_fec!N$7)</f>
        <v>0.12176629977758652</v>
      </c>
      <c r="O138" s="274">
        <f>IF(O$7=0,0,O$7/ISI_fec!O$7)</f>
        <v>0.12287745991420865</v>
      </c>
      <c r="P138" s="274">
        <f>IF(P$7=0,0,P$7/ISI_fec!P$7)</f>
        <v>0.1230596836852203</v>
      </c>
      <c r="Q138" s="274">
        <f>IF(Q$7=0,0,Q$7/ISI_fec!Q$7)</f>
        <v>0.12336607402822605</v>
      </c>
      <c r="R138" s="274">
        <f>IF(R$7=0,0,R$7/ISI_fec!R$7)</f>
        <v>0.12460727460941443</v>
      </c>
      <c r="S138" s="274">
        <f>IF(S$7=0,0,S$7/ISI_fec!S$7)</f>
        <v>0.12567629426439098</v>
      </c>
      <c r="T138" s="274">
        <f>IF(T$7=0,0,T$7/ISI_fec!T$7)</f>
        <v>0.12593908383986324</v>
      </c>
      <c r="U138" s="274">
        <f>IF(U$7=0,0,U$7/ISI_fec!U$7)</f>
        <v>0.12610255274649224</v>
      </c>
      <c r="V138" s="274">
        <f>IF(V$7=0,0,V$7/ISI_fec!V$7)</f>
        <v>0.12636309406161783</v>
      </c>
      <c r="W138" s="274">
        <f>IF(W$7=0,0,W$7/ISI_fec!W$7)</f>
        <v>0.12645419258500323</v>
      </c>
      <c r="X138" s="274">
        <f>IF(X$7=0,0,X$7/ISI_fec!X$7)</f>
        <v>0.12701267131381688</v>
      </c>
      <c r="Y138" s="274">
        <f>IF(Y$7=0,0,Y$7/ISI_fec!Y$7)</f>
        <v>0.1290874684180722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0.65195031539134363</v>
      </c>
      <c r="C139" s="274">
        <f>IF(C$8=0,0,C$8/ISI_fec!C$8)</f>
        <v>0.65272681736957483</v>
      </c>
      <c r="D139" s="274">
        <f>IF(D$8=0,0,D$8/ISI_fec!D$8)</f>
        <v>0.65425972567323443</v>
      </c>
      <c r="E139" s="274">
        <f>IF(E$8=0,0,E$8/ISI_fec!E$8)</f>
        <v>0.65588606784077563</v>
      </c>
      <c r="F139" s="274">
        <f>IF(F$8=0,0,F$8/ISI_fec!F$8)</f>
        <v>0.65769567395565509</v>
      </c>
      <c r="G139" s="274">
        <f>IF(G$8=0,0,G$8/ISI_fec!G$8)</f>
        <v>0.65710595219871881</v>
      </c>
      <c r="H139" s="274">
        <f>IF(H$8=0,0,H$8/ISI_fec!H$8)</f>
        <v>0.66205732938554829</v>
      </c>
      <c r="I139" s="274">
        <f>IF(I$8=0,0,I$8/ISI_fec!I$8)</f>
        <v>0.66279822283222722</v>
      </c>
      <c r="J139" s="274">
        <f>IF(J$8=0,0,J$8/ISI_fec!J$8)</f>
        <v>0.66962738633789187</v>
      </c>
      <c r="K139" s="274">
        <f>IF(K$8=0,0,K$8/ISI_fec!K$8)</f>
        <v>0.67330702337809645</v>
      </c>
      <c r="L139" s="274">
        <f>IF(L$8=0,0,L$8/ISI_fec!L$8)</f>
        <v>0.67418851714949701</v>
      </c>
      <c r="M139" s="274">
        <f>IF(M$8=0,0,M$8/ISI_fec!M$8)</f>
        <v>0.67280605977444974</v>
      </c>
      <c r="N139" s="274">
        <f>IF(N$8=0,0,N$8/ISI_fec!N$8)</f>
        <v>0.67224254029852759</v>
      </c>
      <c r="O139" s="274">
        <f>IF(O$8=0,0,O$8/ISI_fec!O$8)</f>
        <v>0.67516755179438825</v>
      </c>
      <c r="P139" s="274">
        <f>IF(P$8=0,0,P$8/ISI_fec!P$8)</f>
        <v>0.67831115423654109</v>
      </c>
      <c r="Q139" s="274">
        <f>IF(Q$8=0,0,Q$8/ISI_fec!Q$8)</f>
        <v>0.67996696266203749</v>
      </c>
      <c r="R139" s="274">
        <f>IF(R$8=0,0,R$8/ISI_fec!R$8)</f>
        <v>0.68348726653157221</v>
      </c>
      <c r="S139" s="274">
        <f>IF(S$8=0,0,S$8/ISI_fec!S$8)</f>
        <v>0.68991875255318691</v>
      </c>
      <c r="T139" s="274">
        <f>IF(T$8=0,0,T$8/ISI_fec!T$8)</f>
        <v>0.69331295233179246</v>
      </c>
      <c r="U139" s="274">
        <f>IF(U$8=0,0,U$8/ISI_fec!U$8)</f>
        <v>0.69402516980779072</v>
      </c>
      <c r="V139" s="274">
        <f>IF(V$8=0,0,V$8/ISI_fec!V$8)</f>
        <v>0.69606460283646043</v>
      </c>
      <c r="W139" s="274">
        <f>IF(W$8=0,0,W$8/ISI_fec!W$8)</f>
        <v>0.69501986698968221</v>
      </c>
      <c r="X139" s="274">
        <f>IF(X$8=0,0,X$8/ISI_fec!X$8)</f>
        <v>0.69756918064227602</v>
      </c>
      <c r="Y139" s="274">
        <f>IF(Y$8=0,0,Y$8/ISI_fec!Y$8)</f>
        <v>0.70262999012624106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0.45046008473668414</v>
      </c>
      <c r="C140" s="274">
        <f>IF(C$9=0,0,C$9/ISI_fec!C$9)</f>
        <v>0.45099660284037135</v>
      </c>
      <c r="D140" s="274">
        <f>IF(D$9=0,0,D$9/ISI_fec!D$9)</f>
        <v>0.45205575411012067</v>
      </c>
      <c r="E140" s="274">
        <f>IF(E$9=0,0,E$9/ISI_fec!E$9)</f>
        <v>0.45318056401704332</v>
      </c>
      <c r="F140" s="274">
        <f>IF(F$9=0,0,F$9/ISI_fec!F$9)</f>
        <v>0.45452783834859989</v>
      </c>
      <c r="G140" s="274">
        <f>IF(G$9=0,0,G$9/ISI_fec!G$9)</f>
        <v>0.45416099487515937</v>
      </c>
      <c r="H140" s="274">
        <f>IF(H$9=0,0,H$9/ISI_fec!H$9)</f>
        <v>0.45748949128819349</v>
      </c>
      <c r="I140" s="274">
        <f>IF(I$9=0,0,I$9/ISI_fec!I$9)</f>
        <v>0.45803457234669043</v>
      </c>
      <c r="J140" s="274">
        <f>IF(J$9=0,0,J$9/ISI_fec!J$9)</f>
        <v>0.46271798084643673</v>
      </c>
      <c r="K140" s="274">
        <f>IF(K$9=0,0,K$9/ISI_fec!K$9)</f>
        <v>0.46522829322461928</v>
      </c>
      <c r="L140" s="274">
        <f>IF(L$9=0,0,L$9/ISI_fec!L$9)</f>
        <v>0.46598594427462658</v>
      </c>
      <c r="M140" s="274">
        <f>IF(M$9=0,0,M$9/ISI_fec!M$9)</f>
        <v>0.46517330819521735</v>
      </c>
      <c r="N140" s="274">
        <f>IF(N$9=0,0,N$9/ISI_fec!N$9)</f>
        <v>0.46471802155434022</v>
      </c>
      <c r="O140" s="274">
        <f>IF(O$9=0,0,O$9/ISI_fec!O$9)</f>
        <v>0.46900341954206082</v>
      </c>
      <c r="P140" s="274">
        <f>IF(P$9=0,0,P$9/ISI_fec!P$9)</f>
        <v>0.46965418871851988</v>
      </c>
      <c r="Q140" s="274">
        <f>IF(Q$9=0,0,Q$9/ISI_fec!Q$9)</f>
        <v>0.47082351975908765</v>
      </c>
      <c r="R140" s="274">
        <f>IF(R$9=0,0,R$9/ISI_fec!R$9)</f>
        <v>0.47556053056992409</v>
      </c>
      <c r="S140" s="274">
        <f>IF(S$9=0,0,S$9/ISI_fec!S$9)</f>
        <v>0.47964041720498468</v>
      </c>
      <c r="T140" s="274">
        <f>IF(T$9=0,0,T$9/ISI_fec!T$9)</f>
        <v>0.48064334701250688</v>
      </c>
      <c r="U140" s="274">
        <f>IF(U$9=0,0,U$9/ISI_fec!U$9)</f>
        <v>0.48126722198458871</v>
      </c>
      <c r="V140" s="274">
        <f>IF(V$9=0,0,V$9/ISI_fec!V$9)</f>
        <v>0.48226157136302494</v>
      </c>
      <c r="W140" s="274">
        <f>IF(W$9=0,0,W$9/ISI_fec!W$9)</f>
        <v>0.48270143519577552</v>
      </c>
      <c r="X140" s="274">
        <f>IF(X$9=0,0,X$9/ISI_fec!X$9)</f>
        <v>0.484798863856857</v>
      </c>
      <c r="Y140" s="274">
        <f>IF(Y$9=0,0,Y$9/ISI_fec!Y$9)</f>
        <v>0.49308139825411706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0.71600870456611421</v>
      </c>
      <c r="C141" s="275">
        <f>IF(C$10=0,0,C$10/ISI_fec!C$10)</f>
        <v>0.71996103227539376</v>
      </c>
      <c r="D141" s="275">
        <f>IF(D$10=0,0,D$10/ISI_fec!D$10)</f>
        <v>0.72252670979528644</v>
      </c>
      <c r="E141" s="275">
        <f>IF(E$10=0,0,E$10/ISI_fec!E$10)</f>
        <v>0.72339511687670555</v>
      </c>
      <c r="F141" s="275">
        <f>IF(F$10=0,0,F$10/ISI_fec!F$10)</f>
        <v>0.72641592906970553</v>
      </c>
      <c r="G141" s="275">
        <f>IF(G$10=0,0,G$10/ISI_fec!G$10)</f>
        <v>0.73102260003495723</v>
      </c>
      <c r="H141" s="275">
        <f>IF(H$10=0,0,H$10/ISI_fec!H$10)</f>
        <v>0.73672180678492882</v>
      </c>
      <c r="I141" s="275">
        <f>IF(I$10=0,0,I$10/ISI_fec!I$10)</f>
        <v>0.7366397442158259</v>
      </c>
      <c r="J141" s="275">
        <f>IF(J$10=0,0,J$10/ISI_fec!J$10)</f>
        <v>0.74295443768766112</v>
      </c>
      <c r="K141" s="275">
        <f>IF(K$10=0,0,K$10/ISI_fec!K$10)</f>
        <v>0.75445504424568843</v>
      </c>
      <c r="L141" s="275">
        <f>IF(L$10=0,0,L$10/ISI_fec!L$10)</f>
        <v>0.75675379135009113</v>
      </c>
      <c r="M141" s="275">
        <f>IF(M$10=0,0,M$10/ISI_fec!M$10)</f>
        <v>0.76107765640801039</v>
      </c>
      <c r="N141" s="275">
        <f>IF(N$10=0,0,N$10/ISI_fec!N$10)</f>
        <v>0.76358551634309857</v>
      </c>
      <c r="O141" s="275">
        <f>IF(O$10=0,0,O$10/ISI_fec!O$10)</f>
        <v>0.7726698231985013</v>
      </c>
      <c r="P141" s="275">
        <f>IF(P$10=0,0,P$10/ISI_fec!P$10)</f>
        <v>0.79960540200911878</v>
      </c>
      <c r="Q141" s="275">
        <f>IF(Q$10=0,0,Q$10/ISI_fec!Q$10)</f>
        <v>0.80769923722319714</v>
      </c>
      <c r="R141" s="275">
        <f>IF(R$10=0,0,R$10/ISI_fec!R$10)</f>
        <v>0.82343927814697992</v>
      </c>
      <c r="S141" s="275">
        <f>IF(S$10=0,0,S$10/ISI_fec!S$10)</f>
        <v>0.8347190019925298</v>
      </c>
      <c r="T141" s="275">
        <f>IF(T$10=0,0,T$10/ISI_fec!T$10)</f>
        <v>0.84877585499397257</v>
      </c>
      <c r="U141" s="275">
        <f>IF(U$10=0,0,U$10/ISI_fec!U$10)</f>
        <v>0.85085480972479055</v>
      </c>
      <c r="V141" s="275">
        <f>IF(V$10=0,0,V$10/ISI_fec!V$10)</f>
        <v>0.8547078342727773</v>
      </c>
      <c r="W141" s="275">
        <f>IF(W$10=0,0,W$10/ISI_fec!W$10)</f>
        <v>0.85921793238883448</v>
      </c>
      <c r="X141" s="275">
        <f>IF(X$10=0,0,X$10/ISI_fec!X$10)</f>
        <v>0.87828063758235142</v>
      </c>
      <c r="Y141" s="275">
        <f>IF(Y$10=0,0,Y$10/ISI_fec!Y$10)</f>
        <v>0.89329437018067215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0.44942579801650451</v>
      </c>
      <c r="C142" s="276">
        <f>IF(C$16=0,0,C$16/ISI_fec!C$16)</f>
        <v>0.45406543665932381</v>
      </c>
      <c r="D142" s="276">
        <f>IF(D$16=0,0,D$16/ISI_fec!D$16)</f>
        <v>0.45455924349628607</v>
      </c>
      <c r="E142" s="276">
        <f>IF(E$16=0,0,E$16/ISI_fec!E$16)</f>
        <v>0.45327380185065747</v>
      </c>
      <c r="F142" s="276">
        <f>IF(F$16=0,0,F$16/ISI_fec!F$16)</f>
        <v>0.45435405011909497</v>
      </c>
      <c r="G142" s="276">
        <f>IF(G$16=0,0,G$16/ISI_fec!G$16)</f>
        <v>0.45576789737421625</v>
      </c>
      <c r="H142" s="276">
        <f>IF(H$16=0,0,H$16/ISI_fec!H$16)</f>
        <v>0.45882418981568135</v>
      </c>
      <c r="I142" s="276">
        <f>IF(I$16=0,0,I$16/ISI_fec!I$16)</f>
        <v>0.46238542593817483</v>
      </c>
      <c r="J142" s="276">
        <f>IF(J$16=0,0,J$16/ISI_fec!J$16)</f>
        <v>0.46908283990958644</v>
      </c>
      <c r="K142" s="276">
        <f>IF(K$16=0,0,K$16/ISI_fec!K$16)</f>
        <v>0.47076124992966079</v>
      </c>
      <c r="L142" s="276">
        <f>IF(L$16=0,0,L$16/ISI_fec!L$16)</f>
        <v>0.47779812111981207</v>
      </c>
      <c r="M142" s="276">
        <f>IF(M$16=0,0,M$16/ISI_fec!M$16)</f>
        <v>0.47478044123771057</v>
      </c>
      <c r="N142" s="276">
        <f>IF(N$16=0,0,N$16/ISI_fec!N$16)</f>
        <v>0.47421763317413884</v>
      </c>
      <c r="O142" s="276">
        <f>IF(O$16=0,0,O$16/ISI_fec!O$16)</f>
        <v>0.47892082667808822</v>
      </c>
      <c r="P142" s="276">
        <f>IF(P$16=0,0,P$16/ISI_fec!P$16)</f>
        <v>0.48194331739136131</v>
      </c>
      <c r="Q142" s="276">
        <f>IF(Q$16=0,0,Q$16/ISI_fec!Q$16)</f>
        <v>0.48150109520354578</v>
      </c>
      <c r="R142" s="276">
        <f>IF(R$16=0,0,R$16/ISI_fec!R$16)</f>
        <v>0.48913148458250805</v>
      </c>
      <c r="S142" s="276">
        <f>IF(S$16=0,0,S$16/ISI_fec!S$16)</f>
        <v>0.49227492182580973</v>
      </c>
      <c r="T142" s="276">
        <f>IF(T$16=0,0,T$16/ISI_fec!T$16)</f>
        <v>0.49389429070180019</v>
      </c>
      <c r="U142" s="276">
        <f>IF(U$16=0,0,U$16/ISI_fec!U$16)</f>
        <v>0.49402804299596986</v>
      </c>
      <c r="V142" s="276">
        <f>IF(V$16=0,0,V$16/ISI_fec!V$16)</f>
        <v>0.49263252958730602</v>
      </c>
      <c r="W142" s="276">
        <f>IF(W$16=0,0,W$16/ISI_fec!W$16)</f>
        <v>0.49256225937094006</v>
      </c>
      <c r="X142" s="276">
        <f>IF(X$16=0,0,X$16/ISI_fec!X$16)</f>
        <v>0.4926393525312262</v>
      </c>
      <c r="Y142" s="276">
        <f>IF(Y$16=0,0,Y$16/ISI_fec!Y$16)</f>
        <v>0.50477596319013052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0.53245752828917825</v>
      </c>
      <c r="C143" s="276">
        <f>IF(C$22=0,0,C$22/ISI_fec!C$22)</f>
        <v>0.53365890137144556</v>
      </c>
      <c r="D143" s="276">
        <f>IF(D$22=0,0,D$22/ISI_fec!D$22)</f>
        <v>0.53264573522528991</v>
      </c>
      <c r="E143" s="276">
        <f>IF(E$22=0,0,E$22/ISI_fec!E$22)</f>
        <v>0.5325879208248856</v>
      </c>
      <c r="F143" s="276">
        <f>IF(F$22=0,0,F$22/ISI_fec!F$22)</f>
        <v>0.53195157514697455</v>
      </c>
      <c r="G143" s="276">
        <f>IF(G$22=0,0,G$22/ISI_fec!G$22)</f>
        <v>0.53212049444878318</v>
      </c>
      <c r="H143" s="276">
        <f>IF(H$22=0,0,H$22/ISI_fec!H$22)</f>
        <v>0.53607093177393006</v>
      </c>
      <c r="I143" s="276">
        <f>IF(I$22=0,0,I$22/ISI_fec!I$22)</f>
        <v>0.53559093181630946</v>
      </c>
      <c r="J143" s="276">
        <f>IF(J$22=0,0,J$22/ISI_fec!J$22)</f>
        <v>0.54119328760075658</v>
      </c>
      <c r="K143" s="276">
        <f>IF(K$22=0,0,K$22/ISI_fec!K$22)</f>
        <v>0.54450730203426012</v>
      </c>
      <c r="L143" s="276">
        <f>IF(L$22=0,0,L$22/ISI_fec!L$22)</f>
        <v>0.54716939905253736</v>
      </c>
      <c r="M143" s="276">
        <f>IF(M$22=0,0,M$22/ISI_fec!M$22)</f>
        <v>0.5450503646153797</v>
      </c>
      <c r="N143" s="276">
        <f>IF(N$22=0,0,N$22/ISI_fec!N$22)</f>
        <v>0.54632619890115608</v>
      </c>
      <c r="O143" s="276">
        <f>IF(O$22=0,0,O$22/ISI_fec!O$22)</f>
        <v>0.55142757125384978</v>
      </c>
      <c r="P143" s="276">
        <f>IF(P$22=0,0,P$22/ISI_fec!P$22)</f>
        <v>0.55256715896184505</v>
      </c>
      <c r="Q143" s="276">
        <f>IF(Q$22=0,0,Q$22/ISI_fec!Q$22)</f>
        <v>0.55429308880334793</v>
      </c>
      <c r="R143" s="276">
        <f>IF(R$22=0,0,R$22/ISI_fec!R$22)</f>
        <v>0.5596957188699283</v>
      </c>
      <c r="S143" s="276">
        <f>IF(S$22=0,0,S$22/ISI_fec!S$22)</f>
        <v>0.56340331743326433</v>
      </c>
      <c r="T143" s="276">
        <f>IF(T$22=0,0,T$22/ISI_fec!T$22)</f>
        <v>0.56546424597328704</v>
      </c>
      <c r="U143" s="276">
        <f>IF(U$22=0,0,U$22/ISI_fec!U$22)</f>
        <v>0.56591991030235722</v>
      </c>
      <c r="V143" s="276">
        <f>IF(V$22=0,0,V$22/ISI_fec!V$22)</f>
        <v>0.56750555814126724</v>
      </c>
      <c r="W143" s="276">
        <f>IF(W$22=0,0,W$22/ISI_fec!W$22)</f>
        <v>0.56633272116049371</v>
      </c>
      <c r="X143" s="276">
        <f>IF(X$22=0,0,X$22/ISI_fec!X$22)</f>
        <v>0.56948801747434608</v>
      </c>
      <c r="Y143" s="276">
        <f>IF(Y$22=0,0,Y$22/ISI_fec!Y$22)</f>
        <v>0.58277499220915818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0.52356912798399224</v>
      </c>
      <c r="C144" s="276">
        <f>IF(C$28=0,0,C$28/ISI_fec!C$28)</f>
        <v>0.52698072688987152</v>
      </c>
      <c r="D144" s="276">
        <f>IF(D$28=0,0,D$28/ISI_fec!D$28)</f>
        <v>0.52848161673947391</v>
      </c>
      <c r="E144" s="276">
        <f>IF(E$28=0,0,E$28/ISI_fec!E$28)</f>
        <v>0.52993210716560024</v>
      </c>
      <c r="F144" s="276">
        <f>IF(F$28=0,0,F$28/ISI_fec!F$28)</f>
        <v>0.53166261380275637</v>
      </c>
      <c r="G144" s="276">
        <f>IF(G$28=0,0,G$28/ISI_fec!G$28)</f>
        <v>0.53236781884797102</v>
      </c>
      <c r="H144" s="276">
        <f>IF(H$28=0,0,H$28/ISI_fec!H$28)</f>
        <v>0.53634149355402183</v>
      </c>
      <c r="I144" s="276">
        <f>IF(I$28=0,0,I$28/ISI_fec!I$28)</f>
        <v>0.53878806530878931</v>
      </c>
      <c r="J144" s="276">
        <f>IF(J$28=0,0,J$28/ISI_fec!J$28)</f>
        <v>0.54374348813787476</v>
      </c>
      <c r="K144" s="276">
        <f>IF(K$28=0,0,K$28/ISI_fec!K$28)</f>
        <v>0.55009707514057693</v>
      </c>
      <c r="L144" s="276">
        <f>IF(L$28=0,0,L$28/ISI_fec!L$28)</f>
        <v>0.55183416482833758</v>
      </c>
      <c r="M144" s="276">
        <f>IF(M$28=0,0,M$28/ISI_fec!M$28)</f>
        <v>0.55369440986562457</v>
      </c>
      <c r="N144" s="276">
        <f>IF(N$28=0,0,N$28/ISI_fec!N$28)</f>
        <v>0.55440872529759888</v>
      </c>
      <c r="O144" s="276">
        <f>IF(O$28=0,0,O$28/ISI_fec!O$28)</f>
        <v>0.56019349077923952</v>
      </c>
      <c r="P144" s="276">
        <f>IF(P$28=0,0,P$28/ISI_fec!P$28)</f>
        <v>0.56161099023411576</v>
      </c>
      <c r="Q144" s="276">
        <f>IF(Q$28=0,0,Q$28/ISI_fec!Q$28)</f>
        <v>0.56168917425222442</v>
      </c>
      <c r="R144" s="276">
        <f>IF(R$28=0,0,R$28/ISI_fec!R$28)</f>
        <v>0.56916047071446607</v>
      </c>
      <c r="S144" s="276">
        <f>IF(S$28=0,0,S$28/ISI_fec!S$28)</f>
        <v>0.5711551449789215</v>
      </c>
      <c r="T144" s="276">
        <f>IF(T$28=0,0,T$28/ISI_fec!T$28)</f>
        <v>0.5725805007080228</v>
      </c>
      <c r="U144" s="276">
        <f>IF(U$28=0,0,U$28/ISI_fec!U$28)</f>
        <v>0.57360439939935759</v>
      </c>
      <c r="V144" s="276">
        <f>IF(V$28=0,0,V$28/ISI_fec!V$28)</f>
        <v>0.57129850426737261</v>
      </c>
      <c r="W144" s="276">
        <f>IF(W$28=0,0,W$28/ISI_fec!W$28)</f>
        <v>0.5738800070815756</v>
      </c>
      <c r="X144" s="276">
        <f>IF(X$28=0,0,X$28/ISI_fec!X$28)</f>
        <v>0.57892328989639674</v>
      </c>
      <c r="Y144" s="276">
        <f>IF(Y$28=0,0,Y$28/ISI_fec!Y$28)</f>
        <v>0.58884388132423815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0.49355549591522924</v>
      </c>
      <c r="C145" s="277">
        <f>IF(C$35=0,0,C$35/ISI_fec!C$35)</f>
        <v>0.49722955193677887</v>
      </c>
      <c r="D145" s="277">
        <f>IF(D$35=0,0,D$35/ISI_fec!D$35)</f>
        <v>0.4984095489318548</v>
      </c>
      <c r="E145" s="277">
        <f>IF(E$35=0,0,E$35/ISI_fec!E$35)</f>
        <v>0.49873534469792552</v>
      </c>
      <c r="F145" s="277">
        <f>IF(F$35=0,0,F$35/ISI_fec!F$35)</f>
        <v>0.4982209107064921</v>
      </c>
      <c r="G145" s="277">
        <f>IF(G$35=0,0,G$35/ISI_fec!G$35)</f>
        <v>0.49820362101900612</v>
      </c>
      <c r="H145" s="277">
        <f>IF(H$35=0,0,H$35/ISI_fec!H$35)</f>
        <v>0.50089860369453676</v>
      </c>
      <c r="I145" s="277">
        <f>IF(I$35=0,0,I$35/ISI_fec!I$35)</f>
        <v>0.50234065824560126</v>
      </c>
      <c r="J145" s="277">
        <f>IF(J$35=0,0,J$35/ISI_fec!J$35)</f>
        <v>0.50655292535106156</v>
      </c>
      <c r="K145" s="277">
        <f>IF(K$35=0,0,K$35/ISI_fec!K$35)</f>
        <v>0.51380575051511723</v>
      </c>
      <c r="L145" s="277">
        <f>IF(L$35=0,0,L$35/ISI_fec!L$35)</f>
        <v>0.51264199203698979</v>
      </c>
      <c r="M145" s="277">
        <f>IF(M$35=0,0,M$35/ISI_fec!M$35)</f>
        <v>0.51555963845046604</v>
      </c>
      <c r="N145" s="277">
        <f>IF(N$35=0,0,N$35/ISI_fec!N$35)</f>
        <v>0.51742066783416962</v>
      </c>
      <c r="O145" s="277">
        <f>IF(O$35=0,0,O$35/ISI_fec!O$35)</f>
        <v>0.52287039791260992</v>
      </c>
      <c r="P145" s="277">
        <f>IF(P$35=0,0,P$35/ISI_fec!P$35)</f>
        <v>0.52461950260712975</v>
      </c>
      <c r="Q145" s="277">
        <f>IF(Q$35=0,0,Q$35/ISI_fec!Q$35)</f>
        <v>0.52549410016804943</v>
      </c>
      <c r="R145" s="277">
        <f>IF(R$35=0,0,R$35/ISI_fec!R$35)</f>
        <v>0.53241525510853893</v>
      </c>
      <c r="S145" s="277">
        <f>IF(S$35=0,0,S$35/ISI_fec!S$35)</f>
        <v>0.53491594738724746</v>
      </c>
      <c r="T145" s="277">
        <f>IF(T$35=0,0,T$35/ISI_fec!T$35)</f>
        <v>0.53696561022034306</v>
      </c>
      <c r="U145" s="277">
        <f>IF(U$35=0,0,U$35/ISI_fec!U$35)</f>
        <v>0.53872829003120992</v>
      </c>
      <c r="V145" s="277">
        <f>IF(V$35=0,0,V$35/ISI_fec!V$35)</f>
        <v>0.53825686038123344</v>
      </c>
      <c r="W145" s="277">
        <f>IF(W$35=0,0,W$35/ISI_fec!W$35)</f>
        <v>0.53842487671865413</v>
      </c>
      <c r="X145" s="277">
        <f>IF(X$35=0,0,X$35/ISI_fec!X$35)</f>
        <v>0.54271912371593722</v>
      </c>
      <c r="Y145" s="277">
        <f>IF(Y$35=0,0,Y$35/ISI_fec!Y$35)</f>
        <v>0.55138470437466292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0.56555389109429288</v>
      </c>
      <c r="C147" s="272">
        <f>IF(C$54=0,0,C$54/ISI_fec!C$54)</f>
        <v>0.5678408749986541</v>
      </c>
      <c r="D147" s="272">
        <f>IF(D$54=0,0,D$54/ISI_fec!D$54)</f>
        <v>0.57130497692782711</v>
      </c>
      <c r="E147" s="272">
        <f>IF(E$54=0,0,E$54/ISI_fec!E$54)</f>
        <v>0.57143755218657077</v>
      </c>
      <c r="F147" s="272">
        <f>IF(F$54=0,0,F$54/ISI_fec!F$54)</f>
        <v>0.57543742226385375</v>
      </c>
      <c r="G147" s="272">
        <f>IF(G$54=0,0,G$54/ISI_fec!G$54)</f>
        <v>0.57683010722521377</v>
      </c>
      <c r="H147" s="272">
        <f>IF(H$54=0,0,H$54/ISI_fec!H$54)</f>
        <v>0.58131826267072706</v>
      </c>
      <c r="I147" s="272">
        <f>IF(I$54=0,0,I$54/ISI_fec!I$54)</f>
        <v>0.58432239194739</v>
      </c>
      <c r="J147" s="272">
        <f>IF(J$54=0,0,J$54/ISI_fec!J$54)</f>
        <v>0.58609885497225833</v>
      </c>
      <c r="K147" s="272">
        <f>IF(K$54=0,0,K$54/ISI_fec!K$54)</f>
        <v>0.58506300457272642</v>
      </c>
      <c r="L147" s="272">
        <f>IF(L$54=0,0,L$54/ISI_fec!L$54)</f>
        <v>0.58840872711928383</v>
      </c>
      <c r="M147" s="272">
        <f>IF(M$54=0,0,M$54/ISI_fec!M$54)</f>
        <v>0.59286558939838507</v>
      </c>
      <c r="N147" s="272">
        <f>IF(N$54=0,0,N$54/ISI_fec!N$54)</f>
        <v>0.59264730850782299</v>
      </c>
      <c r="O147" s="272">
        <f>IF(O$54=0,0,O$54/ISI_fec!O$54)</f>
        <v>0.59434495136377852</v>
      </c>
      <c r="P147" s="272">
        <f>IF(P$54=0,0,P$54/ISI_fec!P$54)</f>
        <v>0.59488347898521399</v>
      </c>
      <c r="Q147" s="272">
        <f>IF(Q$54=0,0,Q$54/ISI_fec!Q$54)</f>
        <v>0.59468665661653342</v>
      </c>
      <c r="R147" s="272">
        <f>IF(R$54=0,0,R$54/ISI_fec!R$54)</f>
        <v>0.59998797734492149</v>
      </c>
      <c r="S147" s="272">
        <f>IF(S$54=0,0,S$54/ISI_fec!S$54)</f>
        <v>0.60902397178802004</v>
      </c>
      <c r="T147" s="272">
        <f>IF(T$54=0,0,T$54/ISI_fec!T$54)</f>
        <v>0.61460172180176864</v>
      </c>
      <c r="U147" s="272">
        <f>IF(U$54=0,0,U$54/ISI_fec!U$54)</f>
        <v>0.6157401714960592</v>
      </c>
      <c r="V147" s="272">
        <f>IF(V$54=0,0,V$54/ISI_fec!V$54)</f>
        <v>0.61434077545186738</v>
      </c>
      <c r="W147" s="272">
        <f>IF(W$54=0,0,W$54/ISI_fec!W$54)</f>
        <v>0.61914514849941049</v>
      </c>
      <c r="X147" s="272">
        <f>IF(X$54=0,0,X$54/ISI_fec!X$54)</f>
        <v>0.6208280587225925</v>
      </c>
      <c r="Y147" s="272">
        <f>IF(Y$54=0,0,Y$54/ISI_fec!Y$54)</f>
        <v>0.62235023285051572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0.46479918089185035</v>
      </c>
      <c r="C148" s="273">
        <f>IF(C$55=0,0,C$55/ISI_fec!C$55)</f>
        <v>0.46557843335061161</v>
      </c>
      <c r="D148" s="273">
        <f>IF(D$55=0,0,D$55/ISI_fec!D$55)</f>
        <v>0.4677554202909705</v>
      </c>
      <c r="E148" s="273">
        <f>IF(E$55=0,0,E$55/ISI_fec!E$55)</f>
        <v>0.46854916258924356</v>
      </c>
      <c r="F148" s="273">
        <f>IF(F$55=0,0,F$55/ISI_fec!F$55)</f>
        <v>0.47110404850998178</v>
      </c>
      <c r="G148" s="273">
        <f>IF(G$55=0,0,G$55/ISI_fec!G$55)</f>
        <v>0.47077779340640852</v>
      </c>
      <c r="H148" s="273">
        <f>IF(H$55=0,0,H$55/ISI_fec!H$55)</f>
        <v>0.47449415168671805</v>
      </c>
      <c r="I148" s="273">
        <f>IF(I$55=0,0,I$55/ISI_fec!I$55)</f>
        <v>0.47641447278647342</v>
      </c>
      <c r="J148" s="273">
        <f>IF(J$55=0,0,J$55/ISI_fec!J$55)</f>
        <v>0.47652166796685774</v>
      </c>
      <c r="K148" s="273">
        <f>IF(K$55=0,0,K$55/ISI_fec!K$55)</f>
        <v>0.47638800510919277</v>
      </c>
      <c r="L148" s="273">
        <f>IF(L$55=0,0,L$55/ISI_fec!L$55)</f>
        <v>0.47743713833795592</v>
      </c>
      <c r="M148" s="273">
        <f>IF(M$55=0,0,M$55/ISI_fec!M$55)</f>
        <v>0.47865798442142249</v>
      </c>
      <c r="N148" s="273">
        <f>IF(N$55=0,0,N$55/ISI_fec!N$55)</f>
        <v>0.47857881046867701</v>
      </c>
      <c r="O148" s="273">
        <f>IF(O$55=0,0,O$55/ISI_fec!O$55)</f>
        <v>0.4789163518976593</v>
      </c>
      <c r="P148" s="273">
        <f>IF(P$55=0,0,P$55/ISI_fec!P$55)</f>
        <v>0.47914698879901146</v>
      </c>
      <c r="Q148" s="273">
        <f>IF(Q$55=0,0,Q$55/ISI_fec!Q$55)</f>
        <v>0.47960820423365469</v>
      </c>
      <c r="R148" s="273">
        <f>IF(R$55=0,0,R$55/ISI_fec!R$55)</f>
        <v>0.48221104557517208</v>
      </c>
      <c r="S148" s="273">
        <f>IF(S$55=0,0,S$55/ISI_fec!S$55)</f>
        <v>0.48571303232810337</v>
      </c>
      <c r="T148" s="273">
        <f>IF(T$55=0,0,T$55/ISI_fec!T$55)</f>
        <v>0.49001229807932567</v>
      </c>
      <c r="U148" s="273">
        <f>IF(U$55=0,0,U$55/ISI_fec!U$55)</f>
        <v>0.49330451532969599</v>
      </c>
      <c r="V148" s="273">
        <f>IF(V$55=0,0,V$55/ISI_fec!V$55)</f>
        <v>0.49536148849211298</v>
      </c>
      <c r="W148" s="273">
        <f>IF(W$55=0,0,W$55/ISI_fec!W$55)</f>
        <v>0.49802725023534672</v>
      </c>
      <c r="X148" s="273">
        <f>IF(X$55=0,0,X$55/ISI_fec!X$55)</f>
        <v>0.50039578291803877</v>
      </c>
      <c r="Y148" s="273">
        <f>IF(Y$55=0,0,Y$55/ISI_fec!Y$55)</f>
        <v>0.50170417666333234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0.12065854215088344</v>
      </c>
      <c r="C149" s="274">
        <f>IF(C$56=0,0,C$56/ISI_fec!C$56)</f>
        <v>0.12085296936216111</v>
      </c>
      <c r="D149" s="274">
        <f>IF(D$56=0,0,D$56/ISI_fec!D$56)</f>
        <v>0.12141473915961172</v>
      </c>
      <c r="E149" s="274">
        <f>IF(E$56=0,0,E$56/ISI_fec!E$56)</f>
        <v>0.12161796487791858</v>
      </c>
      <c r="F149" s="274">
        <f>IF(F$56=0,0,F$56/ISI_fec!F$56)</f>
        <v>0.12228291241967269</v>
      </c>
      <c r="G149" s="274">
        <f>IF(G$56=0,0,G$56/ISI_fec!G$56)</f>
        <v>0.12221772010762098</v>
      </c>
      <c r="H149" s="274">
        <f>IF(H$56=0,0,H$56/ISI_fec!H$56)</f>
        <v>0.12320474993832224</v>
      </c>
      <c r="I149" s="274">
        <f>IF(I$56=0,0,I$56/ISI_fec!I$56)</f>
        <v>0.12367020705552499</v>
      </c>
      <c r="J149" s="274">
        <f>IF(J$56=0,0,J$56/ISI_fec!J$56)</f>
        <v>0.12369043142432626</v>
      </c>
      <c r="K149" s="274">
        <f>IF(K$56=0,0,K$56/ISI_fec!K$56)</f>
        <v>0.12364242551336073</v>
      </c>
      <c r="L149" s="274">
        <f>IF(L$56=0,0,L$56/ISI_fec!L$56)</f>
        <v>0.12392966087410512</v>
      </c>
      <c r="M149" s="274">
        <f>IF(M$56=0,0,M$56/ISI_fec!M$56)</f>
        <v>0.12436438366615446</v>
      </c>
      <c r="N149" s="274">
        <f>IF(N$56=0,0,N$56/ISI_fec!N$56)</f>
        <v>0.12424729831942749</v>
      </c>
      <c r="O149" s="274">
        <f>IF(O$56=0,0,O$56/ISI_fec!O$56)</f>
        <v>0.12435076283664184</v>
      </c>
      <c r="P149" s="274">
        <f>IF(P$56=0,0,P$56/ISI_fec!P$56)</f>
        <v>0.12440289776702515</v>
      </c>
      <c r="Q149" s="274">
        <f>IF(Q$56=0,0,Q$56/ISI_fec!Q$56)</f>
        <v>0.1245519123628987</v>
      </c>
      <c r="R149" s="274">
        <f>IF(R$56=0,0,R$56/ISI_fec!R$56)</f>
        <v>0.12534016468081488</v>
      </c>
      <c r="S149" s="274">
        <f>IF(S$56=0,0,S$56/ISI_fec!S$56)</f>
        <v>0.12758478092874051</v>
      </c>
      <c r="T149" s="274">
        <f>IF(T$56=0,0,T$56/ISI_fec!T$56)</f>
        <v>0.12867585365810169</v>
      </c>
      <c r="U149" s="274">
        <f>IF(U$56=0,0,U$56/ISI_fec!U$56)</f>
        <v>0.12873098063583263</v>
      </c>
      <c r="V149" s="274">
        <f>IF(V$56=0,0,V$56/ISI_fec!V$56)</f>
        <v>0.12875404498027387</v>
      </c>
      <c r="W149" s="274">
        <f>IF(W$56=0,0,W$56/ISI_fec!W$56)</f>
        <v>0.13015850421669325</v>
      </c>
      <c r="X149" s="274">
        <f>IF(X$56=0,0,X$56/ISI_fec!X$56)</f>
        <v>0.13040324413134491</v>
      </c>
      <c r="Y149" s="274">
        <f>IF(Y$56=0,0,Y$56/ISI_fec!Y$56)</f>
        <v>0.13052507989445045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0.66738634211366277</v>
      </c>
      <c r="C150" s="274">
        <f>IF(C$57=0,0,C$57/ISI_fec!C$57)</f>
        <v>0.66851265499283674</v>
      </c>
      <c r="D150" s="274">
        <f>IF(D$57=0,0,D$57/ISI_fec!D$57)</f>
        <v>0.67164167253806384</v>
      </c>
      <c r="E150" s="274">
        <f>IF(E$57=0,0,E$57/ISI_fec!E$57)</f>
        <v>0.67278403910651507</v>
      </c>
      <c r="F150" s="274">
        <f>IF(F$57=0,0,F$57/ISI_fec!F$57)</f>
        <v>0.67641563609447419</v>
      </c>
      <c r="G150" s="274">
        <f>IF(G$57=0,0,G$57/ISI_fec!G$57)</f>
        <v>0.6758891717733484</v>
      </c>
      <c r="H150" s="274">
        <f>IF(H$57=0,0,H$57/ISI_fec!H$57)</f>
        <v>0.68109546153994072</v>
      </c>
      <c r="I150" s="274">
        <f>IF(I$57=0,0,I$57/ISI_fec!I$57)</f>
        <v>0.68396616310942482</v>
      </c>
      <c r="J150" s="274">
        <f>IF(J$57=0,0,J$57/ISI_fec!J$57)</f>
        <v>0.68421492596257749</v>
      </c>
      <c r="K150" s="274">
        <f>IF(K$57=0,0,K$57/ISI_fec!K$57)</f>
        <v>0.68404937095133822</v>
      </c>
      <c r="L150" s="274">
        <f>IF(L$57=0,0,L$57/ISI_fec!L$57)</f>
        <v>0.68554173447661459</v>
      </c>
      <c r="M150" s="274">
        <f>IF(M$57=0,0,M$57/ISI_fec!M$57)</f>
        <v>0.68675306926267254</v>
      </c>
      <c r="N150" s="274">
        <f>IF(N$57=0,0,N$57/ISI_fec!N$57)</f>
        <v>0.68699617728561235</v>
      </c>
      <c r="O150" s="274">
        <f>IF(O$57=0,0,O$57/ISI_fec!O$57)</f>
        <v>0.68737736110990078</v>
      </c>
      <c r="P150" s="274">
        <f>IF(P$57=0,0,P$57/ISI_fec!P$57)</f>
        <v>0.68781933903638315</v>
      </c>
      <c r="Q150" s="274">
        <f>IF(Q$57=0,0,Q$57/ISI_fec!Q$57)</f>
        <v>0.68849874072826012</v>
      </c>
      <c r="R150" s="274">
        <f>IF(R$57=0,0,R$57/ISI_fec!R$57)</f>
        <v>0.6915347194946545</v>
      </c>
      <c r="S150" s="274">
        <f>IF(S$57=0,0,S$57/ISI_fec!S$57)</f>
        <v>0.69518356844957452</v>
      </c>
      <c r="T150" s="274">
        <f>IF(T$57=0,0,T$57/ISI_fec!T$57)</f>
        <v>0.69992863643455738</v>
      </c>
      <c r="U150" s="274">
        <f>IF(U$57=0,0,U$57/ISI_fec!U$57)</f>
        <v>0.70389693545891796</v>
      </c>
      <c r="V150" s="274">
        <f>IF(V$57=0,0,V$57/ISI_fec!V$57)</f>
        <v>0.70721986581362462</v>
      </c>
      <c r="W150" s="274">
        <f>IF(W$57=0,0,W$57/ISI_fec!W$57)</f>
        <v>0.71004753121737674</v>
      </c>
      <c r="X150" s="274">
        <f>IF(X$57=0,0,X$57/ISI_fec!X$57)</f>
        <v>0.71254351934499593</v>
      </c>
      <c r="Y150" s="274">
        <f>IF(Y$57=0,0,Y$57/ISI_fec!Y$57)</f>
        <v>0.71476445795756283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0.46048160607324379</v>
      </c>
      <c r="C151" s="274">
        <f>IF(C$58=0,0,C$58/ISI_fec!C$58)</f>
        <v>0.46122006039551455</v>
      </c>
      <c r="D151" s="274">
        <f>IF(D$58=0,0,D$58/ISI_fec!D$58)</f>
        <v>0.4633624792038189</v>
      </c>
      <c r="E151" s="274">
        <f>IF(E$58=0,0,E$58/ISI_fec!E$58)</f>
        <v>0.46413679212525721</v>
      </c>
      <c r="F151" s="274">
        <f>IF(F$58=0,0,F$58/ISI_fec!F$58)</f>
        <v>0.46667527720285795</v>
      </c>
      <c r="G151" s="274">
        <f>IF(G$58=0,0,G$58/ISI_fec!G$58)</f>
        <v>0.46642729830490581</v>
      </c>
      <c r="H151" s="274">
        <f>IF(H$58=0,0,H$58/ISI_fec!H$58)</f>
        <v>0.47019462556929897</v>
      </c>
      <c r="I151" s="274">
        <f>IF(I$58=0,0,I$58/ISI_fec!I$58)</f>
        <v>0.47197141110487323</v>
      </c>
      <c r="J151" s="274">
        <f>IF(J$58=0,0,J$58/ISI_fec!J$58)</f>
        <v>0.47204745446990415</v>
      </c>
      <c r="K151" s="274">
        <f>IF(K$58=0,0,K$58/ISI_fec!K$58)</f>
        <v>0.47185822089255003</v>
      </c>
      <c r="L151" s="274">
        <f>IF(L$58=0,0,L$58/ISI_fec!L$58)</f>
        <v>0.47296116554384349</v>
      </c>
      <c r="M151" s="274">
        <f>IF(M$58=0,0,M$58/ISI_fec!M$58)</f>
        <v>0.47462381232520184</v>
      </c>
      <c r="N151" s="274">
        <f>IF(N$58=0,0,N$58/ISI_fec!N$58)</f>
        <v>0.47417430841852054</v>
      </c>
      <c r="O151" s="274">
        <f>IF(O$58=0,0,O$58/ISI_fec!O$58)</f>
        <v>0.47457987898131165</v>
      </c>
      <c r="P151" s="274">
        <f>IF(P$58=0,0,P$58/ISI_fec!P$58)</f>
        <v>0.47476735965840627</v>
      </c>
      <c r="Q151" s="274">
        <f>IF(Q$58=0,0,Q$58/ISI_fec!Q$58)</f>
        <v>0.47533410276031035</v>
      </c>
      <c r="R151" s="274">
        <f>IF(R$58=0,0,R$58/ISI_fec!R$58)</f>
        <v>0.4783406902153215</v>
      </c>
      <c r="S151" s="274">
        <f>IF(S$58=0,0,S$58/ISI_fec!S$58)</f>
        <v>0.48702207287664906</v>
      </c>
      <c r="T151" s="274">
        <f>IF(T$58=0,0,T$58/ISI_fec!T$58)</f>
        <v>0.49105887895238354</v>
      </c>
      <c r="U151" s="274">
        <f>IF(U$58=0,0,U$58/ISI_fec!U$58)</f>
        <v>0.49126925713224451</v>
      </c>
      <c r="V151" s="274">
        <f>IF(V$58=0,0,V$58/ISI_fec!V$58)</f>
        <v>0.49135727637441839</v>
      </c>
      <c r="W151" s="274">
        <f>IF(W$58=0,0,W$58/ISI_fec!W$58)</f>
        <v>0.49689781812259354</v>
      </c>
      <c r="X151" s="274">
        <f>IF(X$58=0,0,X$58/ISI_fec!X$58)</f>
        <v>0.49768540070412909</v>
      </c>
      <c r="Y151" s="274">
        <f>IF(Y$58=0,0,Y$58/ISI_fec!Y$58)</f>
        <v>0.49815709562712074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0.72469899013825667</v>
      </c>
      <c r="C152" s="275">
        <f>IF(C$59=0,0,C$59/ISI_fec!C$59)</f>
        <v>0.72545607032849069</v>
      </c>
      <c r="D152" s="275">
        <f>IF(D$59=0,0,D$59/ISI_fec!D$59)</f>
        <v>0.73053026367146034</v>
      </c>
      <c r="E152" s="275">
        <f>IF(E$59=0,0,E$59/ISI_fec!E$59)</f>
        <v>0.72914481279964882</v>
      </c>
      <c r="F152" s="275">
        <f>IF(F$59=0,0,F$59/ISI_fec!F$59)</f>
        <v>0.73314652232099631</v>
      </c>
      <c r="G152" s="275">
        <f>IF(G$59=0,0,G$59/ISI_fec!G$59)</f>
        <v>0.73627343868697215</v>
      </c>
      <c r="H152" s="275">
        <f>IF(H$59=0,0,H$59/ISI_fec!H$59)</f>
        <v>0.74525719114939182</v>
      </c>
      <c r="I152" s="275">
        <f>IF(I$59=0,0,I$59/ISI_fec!I$59)</f>
        <v>0.7473109873791336</v>
      </c>
      <c r="J152" s="275">
        <f>IF(J$59=0,0,J$59/ISI_fec!J$59)</f>
        <v>0.74757820859655977</v>
      </c>
      <c r="K152" s="275">
        <f>IF(K$59=0,0,K$59/ISI_fec!K$59)</f>
        <v>0.74790345264559366</v>
      </c>
      <c r="L152" s="275">
        <f>IF(L$59=0,0,L$59/ISI_fec!L$59)</f>
        <v>0.753620035576547</v>
      </c>
      <c r="M152" s="275">
        <f>IF(M$59=0,0,M$59/ISI_fec!M$59)</f>
        <v>0.7612582394591616</v>
      </c>
      <c r="N152" s="275">
        <f>IF(N$59=0,0,N$59/ISI_fec!N$59)</f>
        <v>0.76100052182654154</v>
      </c>
      <c r="O152" s="275">
        <f>IF(O$59=0,0,O$59/ISI_fec!O$59)</f>
        <v>0.76094602661848432</v>
      </c>
      <c r="P152" s="275">
        <f>IF(P$59=0,0,P$59/ISI_fec!P$59)</f>
        <v>0.82113355783396447</v>
      </c>
      <c r="Q152" s="275">
        <f>IF(Q$59=0,0,Q$59/ISI_fec!Q$59)</f>
        <v>0.82746886815458687</v>
      </c>
      <c r="R152" s="275">
        <f>IF(R$59=0,0,R$59/ISI_fec!R$59)</f>
        <v>0.83624610336083005</v>
      </c>
      <c r="S152" s="275">
        <f>IF(S$59=0,0,S$59/ISI_fec!S$59)</f>
        <v>0.84949562688831992</v>
      </c>
      <c r="T152" s="275">
        <f>IF(T$59=0,0,T$59/ISI_fec!T$59)</f>
        <v>0.85727235886296382</v>
      </c>
      <c r="U152" s="275">
        <f>IF(U$59=0,0,U$59/ISI_fec!U$59)</f>
        <v>0.86410783886838072</v>
      </c>
      <c r="V152" s="275">
        <f>IF(V$59=0,0,V$59/ISI_fec!V$59)</f>
        <v>0.87034475888054286</v>
      </c>
      <c r="W152" s="275">
        <f>IF(W$59=0,0,W$59/ISI_fec!W$59)</f>
        <v>0.88099405923771956</v>
      </c>
      <c r="X152" s="275">
        <f>IF(X$59=0,0,X$59/ISI_fec!X$59)</f>
        <v>0.8889613226183577</v>
      </c>
      <c r="Y152" s="275">
        <f>IF(Y$59=0,0,Y$59/ISI_fec!Y$59)</f>
        <v>0.90053530732431675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0.44094642467033524</v>
      </c>
      <c r="C153" s="276">
        <f>IF(C$65=0,0,C$65/ISI_fec!C$65)</f>
        <v>0.44626017558553943</v>
      </c>
      <c r="D153" s="276">
        <f>IF(D$65=0,0,D$65/ISI_fec!D$65)</f>
        <v>0.44869118915977929</v>
      </c>
      <c r="E153" s="276">
        <f>IF(E$65=0,0,E$65/ISI_fec!E$65)</f>
        <v>0.44915150506310036</v>
      </c>
      <c r="F153" s="276">
        <f>IF(F$65=0,0,F$65/ISI_fec!F$65)</f>
        <v>0.45267699584881854</v>
      </c>
      <c r="G153" s="276">
        <f>IF(G$65=0,0,G$65/ISI_fec!G$65)</f>
        <v>0.45161183157829565</v>
      </c>
      <c r="H153" s="276">
        <f>IF(H$65=0,0,H$65/ISI_fec!H$65)</f>
        <v>0.45391834533912229</v>
      </c>
      <c r="I153" s="276">
        <f>IF(I$65=0,0,I$65/ISI_fec!I$65)</f>
        <v>0.45543458887350396</v>
      </c>
      <c r="J153" s="276">
        <f>IF(J$65=0,0,J$65/ISI_fec!J$65)</f>
        <v>0.4576375731162452</v>
      </c>
      <c r="K153" s="276">
        <f>IF(K$65=0,0,K$65/ISI_fec!K$65)</f>
        <v>0.45655440795848667</v>
      </c>
      <c r="L153" s="276">
        <f>IF(L$65=0,0,L$65/ISI_fec!L$65)</f>
        <v>0.45862779459097031</v>
      </c>
      <c r="M153" s="276">
        <f>IF(M$65=0,0,M$65/ISI_fec!M$65)</f>
        <v>0.45783219595638636</v>
      </c>
      <c r="N153" s="276">
        <f>IF(N$65=0,0,N$65/ISI_fec!N$65)</f>
        <v>0.45720982989309172</v>
      </c>
      <c r="O153" s="276">
        <f>IF(O$65=0,0,O$65/ISI_fec!O$65)</f>
        <v>0.45875128926618758</v>
      </c>
      <c r="P153" s="276">
        <f>IF(P$65=0,0,P$65/ISI_fec!P$65)</f>
        <v>0.45816127747928287</v>
      </c>
      <c r="Q153" s="276">
        <f>IF(Q$65=0,0,Q$65/ISI_fec!Q$65)</f>
        <v>0.46110333714684693</v>
      </c>
      <c r="R153" s="276">
        <f>IF(R$65=0,0,R$65/ISI_fec!R$65)</f>
        <v>0.46381215028277401</v>
      </c>
      <c r="S153" s="276">
        <f>IF(S$65=0,0,S$65/ISI_fec!S$65)</f>
        <v>0.47509009209556124</v>
      </c>
      <c r="T153" s="276">
        <f>IF(T$65=0,0,T$65/ISI_fec!T$65)</f>
        <v>0.47963973576685381</v>
      </c>
      <c r="U153" s="276">
        <f>IF(U$65=0,0,U$65/ISI_fec!U$65)</f>
        <v>0.48100571473243114</v>
      </c>
      <c r="V153" s="276">
        <f>IF(V$65=0,0,V$65/ISI_fec!V$65)</f>
        <v>0.48260321063103812</v>
      </c>
      <c r="W153" s="276">
        <f>IF(W$65=0,0,W$65/ISI_fec!W$65)</f>
        <v>0.48788889448975992</v>
      </c>
      <c r="X153" s="276">
        <f>IF(X$65=0,0,X$65/ISI_fec!X$65)</f>
        <v>0.48664315190492868</v>
      </c>
      <c r="Y153" s="276">
        <f>IF(Y$65=0,0,Y$65/ISI_fec!Y$65)</f>
        <v>0.49108787449024494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0.66674273482776758</v>
      </c>
      <c r="C154" s="276">
        <f>IF(C$71=0,0,C$71/ISI_fec!C$71)</f>
        <v>0.66783347425663664</v>
      </c>
      <c r="D154" s="276">
        <f>IF(D$71=0,0,D$71/ISI_fec!D$71)</f>
        <v>0.67094473186217418</v>
      </c>
      <c r="E154" s="276">
        <f>IF(E$71=0,0,E$71/ISI_fec!E$71)</f>
        <v>0.67207360728185772</v>
      </c>
      <c r="F154" s="276">
        <f>IF(F$71=0,0,F$71/ISI_fec!F$71)</f>
        <v>0.67574444277410706</v>
      </c>
      <c r="G154" s="276">
        <f>IF(G$71=0,0,G$71/ISI_fec!G$71)</f>
        <v>0.67538042283980382</v>
      </c>
      <c r="H154" s="276">
        <f>IF(H$71=0,0,H$71/ISI_fec!H$71)</f>
        <v>0.68083266716693203</v>
      </c>
      <c r="I154" s="276">
        <f>IF(I$71=0,0,I$71/ISI_fec!I$71)</f>
        <v>0.68340281801751035</v>
      </c>
      <c r="J154" s="276">
        <f>IF(J$71=0,0,J$71/ISI_fec!J$71)</f>
        <v>0.68351982140808454</v>
      </c>
      <c r="K154" s="276">
        <f>IF(K$71=0,0,K$71/ISI_fec!K$71)</f>
        <v>0.68328224453207731</v>
      </c>
      <c r="L154" s="276">
        <f>IF(L$71=0,0,L$71/ISI_fec!L$71)</f>
        <v>0.6848384827422207</v>
      </c>
      <c r="M154" s="276">
        <f>IF(M$71=0,0,M$71/ISI_fec!M$71)</f>
        <v>0.68722428925226076</v>
      </c>
      <c r="N154" s="276">
        <f>IF(N$71=0,0,N$71/ISI_fec!N$71)</f>
        <v>0.68658951801211343</v>
      </c>
      <c r="O154" s="276">
        <f>IF(O$71=0,0,O$71/ISI_fec!O$71)</f>
        <v>0.68711201152154</v>
      </c>
      <c r="P154" s="276">
        <f>IF(P$71=0,0,P$71/ISI_fec!P$71)</f>
        <v>0.68740798506533984</v>
      </c>
      <c r="Q154" s="276">
        <f>IF(Q$71=0,0,Q$71/ISI_fec!Q$71)</f>
        <v>0.68824525657570923</v>
      </c>
      <c r="R154" s="276">
        <f>IF(R$71=0,0,R$71/ISI_fec!R$71)</f>
        <v>0.692545626469661</v>
      </c>
      <c r="S154" s="276">
        <f>IF(S$71=0,0,S$71/ISI_fec!S$71)</f>
        <v>0.70281737249665299</v>
      </c>
      <c r="T154" s="276">
        <f>IF(T$71=0,0,T$71/ISI_fec!T$71)</f>
        <v>0.71101531300784704</v>
      </c>
      <c r="U154" s="276">
        <f>IF(U$71=0,0,U$71/ISI_fec!U$71)</f>
        <v>0.71144201702178356</v>
      </c>
      <c r="V154" s="276">
        <f>IF(V$71=0,0,V$71/ISI_fec!V$71)</f>
        <v>0.71156948395825459</v>
      </c>
      <c r="W154" s="276">
        <f>IF(W$71=0,0,W$71/ISI_fec!W$71)</f>
        <v>0.71850011094439714</v>
      </c>
      <c r="X154" s="276">
        <f>IF(X$71=0,0,X$71/ISI_fec!X$71)</f>
        <v>0.72052586732654389</v>
      </c>
      <c r="Y154" s="276">
        <f>IF(Y$71=0,0,Y$71/ISI_fec!Y$71)</f>
        <v>0.72116821362097916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0.52891140407380244</v>
      </c>
      <c r="C155" s="276">
        <f>IF(C$72=0,0,C$72/ISI_fec!C$72)</f>
        <v>0.52917621765587175</v>
      </c>
      <c r="D155" s="276">
        <f>IF(D$72=0,0,D$72/ISI_fec!D$72)</f>
        <v>0.53274986783908695</v>
      </c>
      <c r="E155" s="276">
        <f>IF(E$72=0,0,E$72/ISI_fec!E$72)</f>
        <v>0.53319865905977226</v>
      </c>
      <c r="F155" s="276">
        <f>IF(F$72=0,0,F$72/ISI_fec!F$72)</f>
        <v>0.53645407245918453</v>
      </c>
      <c r="G155" s="276">
        <f>IF(G$72=0,0,G$72/ISI_fec!G$72)</f>
        <v>0.53957801890239332</v>
      </c>
      <c r="H155" s="276">
        <f>IF(H$72=0,0,H$72/ISI_fec!H$72)</f>
        <v>0.54490364366013477</v>
      </c>
      <c r="I155" s="276">
        <f>IF(I$72=0,0,I$72/ISI_fec!I$72)</f>
        <v>0.54798618091746309</v>
      </c>
      <c r="J155" s="276">
        <f>IF(J$72=0,0,J$72/ISI_fec!J$72)</f>
        <v>0.54945614138406162</v>
      </c>
      <c r="K155" s="276">
        <f>IF(K$72=0,0,K$72/ISI_fec!K$72)</f>
        <v>0.5489881844804505</v>
      </c>
      <c r="L155" s="276">
        <f>IF(L$72=0,0,L$72/ISI_fec!L$72)</f>
        <v>0.55370792043332373</v>
      </c>
      <c r="M155" s="276">
        <f>IF(M$72=0,0,M$72/ISI_fec!M$72)</f>
        <v>0.55956662346552533</v>
      </c>
      <c r="N155" s="276">
        <f>IF(N$72=0,0,N$72/ISI_fec!N$72)</f>
        <v>0.5593175221564195</v>
      </c>
      <c r="O155" s="276">
        <f>IF(O$72=0,0,O$72/ISI_fec!O$72)</f>
        <v>0.55999665271605037</v>
      </c>
      <c r="P155" s="276">
        <f>IF(P$72=0,0,P$72/ISI_fec!P$72)</f>
        <v>0.56064205419801605</v>
      </c>
      <c r="Q155" s="276">
        <f>IF(Q$72=0,0,Q$72/ISI_fec!Q$72)</f>
        <v>0.55835390818299779</v>
      </c>
      <c r="R155" s="276">
        <f>IF(R$72=0,0,R$72/ISI_fec!R$72)</f>
        <v>0.56390079998408627</v>
      </c>
      <c r="S155" s="276">
        <f>IF(S$72=0,0,S$72/ISI_fec!S$72)</f>
        <v>0.57250696190464445</v>
      </c>
      <c r="T155" s="276">
        <f>IF(T$72=0,0,T$72/ISI_fec!T$72)</f>
        <v>0.57637144355962067</v>
      </c>
      <c r="U155" s="276">
        <f>IF(U$72=0,0,U$72/ISI_fec!U$72)</f>
        <v>0.57699375372279604</v>
      </c>
      <c r="V155" s="276">
        <f>IF(V$72=0,0,V$72/ISI_fec!V$72)</f>
        <v>0.57334104735235536</v>
      </c>
      <c r="W155" s="276">
        <f>IF(W$72=0,0,W$72/ISI_fec!W$72)</f>
        <v>0.57844377323326768</v>
      </c>
      <c r="X155" s="276">
        <f>IF(X$72=0,0,X$72/ISI_fec!X$72)</f>
        <v>0.58018273971697731</v>
      </c>
      <c r="Y155" s="276">
        <f>IF(Y$72=0,0,Y$72/ISI_fec!Y$72)</f>
        <v>0.58002320849260114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0.49289508577559721</v>
      </c>
      <c r="C156" s="277">
        <f>IF(C$79=0,0,C$79/ISI_fec!C$79)</f>
        <v>0.49511381339441757</v>
      </c>
      <c r="D156" s="277">
        <f>IF(D$79=0,0,D$79/ISI_fec!D$79)</f>
        <v>0.49847165223221707</v>
      </c>
      <c r="E156" s="277">
        <f>IF(E$79=0,0,E$79/ISI_fec!E$79)</f>
        <v>0.49804938183631048</v>
      </c>
      <c r="F156" s="277">
        <f>IF(F$79=0,0,F$79/ISI_fec!F$79)</f>
        <v>0.50137377920640436</v>
      </c>
      <c r="G156" s="277">
        <f>IF(G$79=0,0,G$79/ISI_fec!G$79)</f>
        <v>0.50282368971263658</v>
      </c>
      <c r="H156" s="277">
        <f>IF(H$79=0,0,H$79/ISI_fec!H$79)</f>
        <v>0.50589556942801273</v>
      </c>
      <c r="I156" s="277">
        <f>IF(I$79=0,0,I$79/ISI_fec!I$79)</f>
        <v>0.50851718719138395</v>
      </c>
      <c r="J156" s="277">
        <f>IF(J$79=0,0,J$79/ISI_fec!J$79)</f>
        <v>0.50987182094666328</v>
      </c>
      <c r="K156" s="277">
        <f>IF(K$79=0,0,K$79/ISI_fec!K$79)</f>
        <v>0.51798859071558889</v>
      </c>
      <c r="L156" s="277">
        <f>IF(L$79=0,0,L$79/ISI_fec!L$79)</f>
        <v>0.51123347050675527</v>
      </c>
      <c r="M156" s="277">
        <f>IF(M$79=0,0,M$79/ISI_fec!M$79)</f>
        <v>0.52031529179613112</v>
      </c>
      <c r="N156" s="277">
        <f>IF(N$79=0,0,N$79/ISI_fec!N$79)</f>
        <v>0.52329704991568826</v>
      </c>
      <c r="O156" s="277">
        <f>IF(O$79=0,0,O$79/ISI_fec!O$79)</f>
        <v>0.52558530295063022</v>
      </c>
      <c r="P156" s="277">
        <f>IF(P$79=0,0,P$79/ISI_fec!P$79)</f>
        <v>0.52638753015027206</v>
      </c>
      <c r="Q156" s="277">
        <f>IF(Q$79=0,0,Q$79/ISI_fec!Q$79)</f>
        <v>0.52943564078808059</v>
      </c>
      <c r="R156" s="277">
        <f>IF(R$79=0,0,R$79/ISI_fec!R$79)</f>
        <v>0.53500633198938963</v>
      </c>
      <c r="S156" s="277">
        <f>IF(S$79=0,0,S$79/ISI_fec!S$79)</f>
        <v>0.54302063932113698</v>
      </c>
      <c r="T156" s="277">
        <f>IF(T$79=0,0,T$79/ISI_fec!T$79)</f>
        <v>0.54507331610425058</v>
      </c>
      <c r="U156" s="277">
        <f>IF(U$79=0,0,U$79/ISI_fec!U$79)</f>
        <v>0.54934180327151683</v>
      </c>
      <c r="V156" s="277">
        <f>IF(V$79=0,0,V$79/ISI_fec!V$79)</f>
        <v>0.54786259638568757</v>
      </c>
      <c r="W156" s="277">
        <f>IF(W$79=0,0,W$79/ISI_fec!W$79)</f>
        <v>0.54839294432966101</v>
      </c>
      <c r="X156" s="277">
        <f>IF(X$79=0,0,X$79/ISI_fec!X$79)</f>
        <v>0.55168364691301608</v>
      </c>
      <c r="Y156" s="277">
        <f>IF(Y$79=0,0,Y$79/ISI_fec!Y$79)</f>
        <v>0.55384347894723585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EU27: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156904.16800776595</v>
      </c>
      <c r="C5" s="223">
        <f t="shared" si="0"/>
        <v>144342.50252192398</v>
      </c>
      <c r="D5" s="223">
        <f t="shared" si="0"/>
        <v>144718.37660453768</v>
      </c>
      <c r="E5" s="223">
        <f t="shared" si="0"/>
        <v>151827.71107210184</v>
      </c>
      <c r="F5" s="223">
        <f t="shared" si="0"/>
        <v>152500.62777270202</v>
      </c>
      <c r="G5" s="223">
        <f t="shared" si="0"/>
        <v>144557.26787907141</v>
      </c>
      <c r="H5" s="223">
        <f t="shared" si="0"/>
        <v>147790.14980880235</v>
      </c>
      <c r="I5" s="223">
        <f t="shared" si="0"/>
        <v>140958.84328239766</v>
      </c>
      <c r="J5" s="223">
        <f t="shared" si="0"/>
        <v>128492.8885381127</v>
      </c>
      <c r="K5" s="223">
        <f t="shared" si="0"/>
        <v>90355.363314700298</v>
      </c>
      <c r="L5" s="223">
        <f t="shared" si="0"/>
        <v>109601.19415886293</v>
      </c>
      <c r="M5" s="223">
        <f t="shared" si="0"/>
        <v>112101.44422227841</v>
      </c>
      <c r="N5" s="223">
        <f t="shared" si="0"/>
        <v>104988.93061975185</v>
      </c>
      <c r="O5" s="223">
        <f t="shared" si="0"/>
        <v>103747.90731289511</v>
      </c>
      <c r="P5" s="223">
        <f t="shared" si="0"/>
        <v>106051.64855113375</v>
      </c>
      <c r="Q5" s="223">
        <f t="shared" si="0"/>
        <v>107537.44851824903</v>
      </c>
      <c r="R5" s="223">
        <f t="shared" si="0"/>
        <v>107154.15121779052</v>
      </c>
      <c r="S5" s="223">
        <f t="shared" si="0"/>
        <v>111230.01929582094</v>
      </c>
      <c r="T5" s="223">
        <f t="shared" si="0"/>
        <v>110973.69823305433</v>
      </c>
      <c r="U5" s="223">
        <f t="shared" si="0"/>
        <v>102270.63251560373</v>
      </c>
      <c r="V5" s="223">
        <f t="shared" si="0"/>
        <v>90034.524622512661</v>
      </c>
      <c r="W5" s="223">
        <f t="shared" si="0"/>
        <v>100519.06774793113</v>
      </c>
      <c r="X5" s="223">
        <f t="shared" si="0"/>
        <v>92250.254793913176</v>
      </c>
      <c r="Y5" s="223">
        <f t="shared" si="0"/>
        <v>85233.067158341262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55.085187900005948</v>
      </c>
      <c r="C10" s="260">
        <v>51.694405848043353</v>
      </c>
      <c r="D10" s="260">
        <v>50.870873570579889</v>
      </c>
      <c r="E10" s="260">
        <v>53.06741132226621</v>
      </c>
      <c r="F10" s="260">
        <v>54.282611849835668</v>
      </c>
      <c r="G10" s="260">
        <v>49.680769496503189</v>
      </c>
      <c r="H10" s="260">
        <v>49.528367540302987</v>
      </c>
      <c r="I10" s="260">
        <v>48.185334801008388</v>
      </c>
      <c r="J10" s="260">
        <v>45.442515170835733</v>
      </c>
      <c r="K10" s="260">
        <v>30.649434010950859</v>
      </c>
      <c r="L10" s="260">
        <v>37.245296879771757</v>
      </c>
      <c r="M10" s="260">
        <v>36.604343629024328</v>
      </c>
      <c r="N10" s="260">
        <v>34.476694443395147</v>
      </c>
      <c r="O10" s="260">
        <v>34.037271216476341</v>
      </c>
      <c r="P10" s="260">
        <v>32.388879658726381</v>
      </c>
      <c r="Q10" s="260">
        <v>33.578164291027868</v>
      </c>
      <c r="R10" s="260">
        <v>32.707172525464287</v>
      </c>
      <c r="S10" s="260">
        <v>33.875083592590549</v>
      </c>
      <c r="T10" s="260">
        <v>32.218833576328443</v>
      </c>
      <c r="U10" s="260">
        <v>30.457672447188099</v>
      </c>
      <c r="V10" s="260">
        <v>28.574670561379811</v>
      </c>
      <c r="W10" s="260">
        <v>29.77487902852306</v>
      </c>
      <c r="X10" s="260">
        <v>25.595600906364201</v>
      </c>
      <c r="Y10" s="260">
        <v>23.64992857385322</v>
      </c>
      <c r="DA10" s="68" t="s">
        <v>347</v>
      </c>
    </row>
    <row r="11" spans="1:105" ht="12" customHeight="1" x14ac:dyDescent="0.25">
      <c r="A11" s="37" t="s">
        <v>159</v>
      </c>
      <c r="B11" s="226">
        <v>2.873906914211287</v>
      </c>
      <c r="C11" s="226">
        <v>3.145127179796626</v>
      </c>
      <c r="D11" s="226">
        <v>2.4797651675123111</v>
      </c>
      <c r="E11" s="226">
        <v>2.358238186230087</v>
      </c>
      <c r="F11" s="226">
        <v>2.1222123618113571</v>
      </c>
      <c r="G11" s="226">
        <v>2.011140617559227</v>
      </c>
      <c r="H11" s="226">
        <v>1.6384916330124499</v>
      </c>
      <c r="I11" s="226">
        <v>1.5808680784564819</v>
      </c>
      <c r="J11" s="226">
        <v>1.5865872233581459</v>
      </c>
      <c r="K11" s="226">
        <v>1.251111347151725</v>
      </c>
      <c r="L11" s="226">
        <v>1.7886095271880791</v>
      </c>
      <c r="M11" s="226">
        <v>1.489239302761282</v>
      </c>
      <c r="N11" s="226">
        <v>1.378353766742533</v>
      </c>
      <c r="O11" s="226">
        <v>1.261445238911723</v>
      </c>
      <c r="P11" s="226">
        <v>1.081166855395097</v>
      </c>
      <c r="Q11" s="226">
        <v>1.780819149077161</v>
      </c>
      <c r="R11" s="226">
        <v>1.314921180394143</v>
      </c>
      <c r="S11" s="226">
        <v>1.3552803353056739</v>
      </c>
      <c r="T11" s="226">
        <v>0.95288833603266765</v>
      </c>
      <c r="U11" s="226">
        <v>1.0124312270086939</v>
      </c>
      <c r="V11" s="226">
        <v>0.77927375601092996</v>
      </c>
      <c r="W11" s="226">
        <v>1.0281135705821189</v>
      </c>
      <c r="X11" s="226">
        <v>1.063978242629344</v>
      </c>
      <c r="Y11" s="226">
        <v>0.93580255236439702</v>
      </c>
      <c r="DA11" s="69" t="s">
        <v>348</v>
      </c>
    </row>
    <row r="12" spans="1:105" ht="12" customHeight="1" x14ac:dyDescent="0.25">
      <c r="A12" s="37" t="s">
        <v>35</v>
      </c>
      <c r="B12" s="226">
        <v>52.211280985794659</v>
      </c>
      <c r="C12" s="226">
        <v>48.549278668246728</v>
      </c>
      <c r="D12" s="226">
        <v>48.391108403067577</v>
      </c>
      <c r="E12" s="226">
        <v>50.709173136036121</v>
      </c>
      <c r="F12" s="226">
        <v>52.160399488024311</v>
      </c>
      <c r="G12" s="226">
        <v>47.669628878943961</v>
      </c>
      <c r="H12" s="226">
        <v>47.889875907290538</v>
      </c>
      <c r="I12" s="226">
        <v>46.604466722551912</v>
      </c>
      <c r="J12" s="226">
        <v>43.855927947477582</v>
      </c>
      <c r="K12" s="226">
        <v>29.398322663799132</v>
      </c>
      <c r="L12" s="226">
        <v>35.456687352583678</v>
      </c>
      <c r="M12" s="226">
        <v>35.115104326263051</v>
      </c>
      <c r="N12" s="226">
        <v>33.098340676652619</v>
      </c>
      <c r="O12" s="226">
        <v>32.775825977564622</v>
      </c>
      <c r="P12" s="226">
        <v>31.307712803331281</v>
      </c>
      <c r="Q12" s="226">
        <v>31.797345141950711</v>
      </c>
      <c r="R12" s="226">
        <v>31.39225134507015</v>
      </c>
      <c r="S12" s="226">
        <v>32.519803257284877</v>
      </c>
      <c r="T12" s="226">
        <v>31.265945240295771</v>
      </c>
      <c r="U12" s="226">
        <v>29.445241220179401</v>
      </c>
      <c r="V12" s="226">
        <v>27.795396805368881</v>
      </c>
      <c r="W12" s="226">
        <v>28.746765457940938</v>
      </c>
      <c r="X12" s="226">
        <v>24.531622663734861</v>
      </c>
      <c r="Y12" s="226">
        <v>22.714126021488831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24015.927543277689</v>
      </c>
      <c r="C16" s="261">
        <v>21798.128328929892</v>
      </c>
      <c r="D16" s="261">
        <v>21380.554419941909</v>
      </c>
      <c r="E16" s="261">
        <v>22478.81428515134</v>
      </c>
      <c r="F16" s="261">
        <v>22191.702600015651</v>
      </c>
      <c r="G16" s="261">
        <v>20370.6881865342</v>
      </c>
      <c r="H16" s="261">
        <v>20708.404638522428</v>
      </c>
      <c r="I16" s="261">
        <v>19030.565336473679</v>
      </c>
      <c r="J16" s="261">
        <v>17253.446150098749</v>
      </c>
      <c r="K16" s="261">
        <v>12370.26490032827</v>
      </c>
      <c r="L16" s="261">
        <v>14064.40277579433</v>
      </c>
      <c r="M16" s="261">
        <v>14559.258828857281</v>
      </c>
      <c r="N16" s="261">
        <v>13969.510956030021</v>
      </c>
      <c r="O16" s="261">
        <v>13701.02901842645</v>
      </c>
      <c r="P16" s="261">
        <v>13312.331813389281</v>
      </c>
      <c r="Q16" s="261">
        <v>13757.09446521372</v>
      </c>
      <c r="R16" s="261">
        <v>13111.033184821419</v>
      </c>
      <c r="S16" s="261">
        <v>13440.689957226759</v>
      </c>
      <c r="T16" s="261">
        <v>14076.13467401386</v>
      </c>
      <c r="U16" s="261">
        <v>12736.919113146279</v>
      </c>
      <c r="V16" s="261">
        <v>11560.57261700283</v>
      </c>
      <c r="W16" s="261">
        <v>12591.847269497121</v>
      </c>
      <c r="X16" s="261">
        <v>12196.977799571579</v>
      </c>
      <c r="Y16" s="261">
        <v>11292.74490110801</v>
      </c>
      <c r="DA16" s="70" t="s">
        <v>353</v>
      </c>
    </row>
    <row r="17" spans="1:105" ht="12" customHeight="1" x14ac:dyDescent="0.25">
      <c r="A17" s="18" t="s">
        <v>28</v>
      </c>
      <c r="B17" s="230">
        <v>2028.516081887617</v>
      </c>
      <c r="C17" s="230">
        <v>2021.2813704992179</v>
      </c>
      <c r="D17" s="230">
        <v>2004.691414976277</v>
      </c>
      <c r="E17" s="230">
        <v>2466.0941909032149</v>
      </c>
      <c r="F17" s="230">
        <v>2896.135035535176</v>
      </c>
      <c r="G17" s="230">
        <v>2903.9653024006561</v>
      </c>
      <c r="H17" s="230">
        <v>2749.8516954800889</v>
      </c>
      <c r="I17" s="230">
        <v>2552.734135700206</v>
      </c>
      <c r="J17" s="230">
        <v>1967.2774890734361</v>
      </c>
      <c r="K17" s="230">
        <v>1742.999550428663</v>
      </c>
      <c r="L17" s="230">
        <v>1302.077631632156</v>
      </c>
      <c r="M17" s="230">
        <v>2119.8883063638118</v>
      </c>
      <c r="N17" s="230">
        <v>1875.9953861455131</v>
      </c>
      <c r="O17" s="230">
        <v>1999.286085229606</v>
      </c>
      <c r="P17" s="230">
        <v>1662.6725383958239</v>
      </c>
      <c r="Q17" s="230">
        <v>1865.311449036933</v>
      </c>
      <c r="R17" s="230">
        <v>1979.4645426583299</v>
      </c>
      <c r="S17" s="230">
        <v>1944.640863313894</v>
      </c>
      <c r="T17" s="230">
        <v>1713.5860921011069</v>
      </c>
      <c r="U17" s="230">
        <v>1661.88047999318</v>
      </c>
      <c r="V17" s="230">
        <v>1437.183818333634</v>
      </c>
      <c r="W17" s="230">
        <v>1783.910793862384</v>
      </c>
      <c r="X17" s="230">
        <v>1718.17702465906</v>
      </c>
      <c r="Y17" s="230">
        <v>1280.0917033889591</v>
      </c>
      <c r="DA17" s="71" t="s">
        <v>354</v>
      </c>
    </row>
    <row r="18" spans="1:105" ht="12" customHeight="1" x14ac:dyDescent="0.25">
      <c r="A18" s="18" t="s">
        <v>32</v>
      </c>
      <c r="B18" s="230">
        <v>350.10928208426918</v>
      </c>
      <c r="C18" s="230">
        <v>290.47942197815939</v>
      </c>
      <c r="D18" s="230">
        <v>286.1314698189326</v>
      </c>
      <c r="E18" s="230">
        <v>265.26572619472461</v>
      </c>
      <c r="F18" s="230">
        <v>282.79550453576002</v>
      </c>
      <c r="G18" s="230">
        <v>252.3938761598736</v>
      </c>
      <c r="H18" s="230">
        <v>278.28837694122598</v>
      </c>
      <c r="I18" s="230">
        <v>173.10052907902599</v>
      </c>
      <c r="J18" s="230">
        <v>158.04877998016241</v>
      </c>
      <c r="K18" s="230">
        <v>150.48737527183221</v>
      </c>
      <c r="L18" s="230">
        <v>104.7794597558232</v>
      </c>
      <c r="M18" s="230">
        <v>98.262029033441053</v>
      </c>
      <c r="N18" s="230">
        <v>82.286688723965412</v>
      </c>
      <c r="O18" s="230">
        <v>79.195694432077531</v>
      </c>
      <c r="P18" s="230">
        <v>80.460170300368532</v>
      </c>
      <c r="Q18" s="230">
        <v>53.639567279780287</v>
      </c>
      <c r="R18" s="230">
        <v>50.594555202310737</v>
      </c>
      <c r="S18" s="230">
        <v>45.58428735159584</v>
      </c>
      <c r="T18" s="230">
        <v>48.103722807735117</v>
      </c>
      <c r="U18" s="230">
        <v>42.285276283110093</v>
      </c>
      <c r="V18" s="230">
        <v>29.44978566993197</v>
      </c>
      <c r="W18" s="230">
        <v>35.699940709364071</v>
      </c>
      <c r="X18" s="230">
        <v>43.650387909735237</v>
      </c>
      <c r="Y18" s="230">
        <v>38.212419973919467</v>
      </c>
      <c r="DA18" s="71" t="s">
        <v>355</v>
      </c>
    </row>
    <row r="19" spans="1:105" ht="12" customHeight="1" x14ac:dyDescent="0.25">
      <c r="A19" s="18" t="s">
        <v>35</v>
      </c>
      <c r="B19" s="230">
        <v>2530.6381009232682</v>
      </c>
      <c r="C19" s="230">
        <v>2538.3339581043938</v>
      </c>
      <c r="D19" s="230">
        <v>2512.412053519563</v>
      </c>
      <c r="E19" s="230">
        <v>2618.9966685586301</v>
      </c>
      <c r="F19" s="230">
        <v>2698.598123024467</v>
      </c>
      <c r="G19" s="230">
        <v>2493.8102334213399</v>
      </c>
      <c r="H19" s="230">
        <v>2455.7629506784701</v>
      </c>
      <c r="I19" s="230">
        <v>2498.844781733213</v>
      </c>
      <c r="J19" s="230">
        <v>2417.8564684578878</v>
      </c>
      <c r="K19" s="230">
        <v>1584.201696459143</v>
      </c>
      <c r="L19" s="230">
        <v>2020.57714926108</v>
      </c>
      <c r="M19" s="230">
        <v>1867.5991021413031</v>
      </c>
      <c r="N19" s="230">
        <v>1748.7731124183849</v>
      </c>
      <c r="O19" s="230">
        <v>1721.246267751749</v>
      </c>
      <c r="P19" s="230">
        <v>1746.9394167715279</v>
      </c>
      <c r="Q19" s="230">
        <v>1812.8469423162969</v>
      </c>
      <c r="R19" s="230">
        <v>1806.3538003092799</v>
      </c>
      <c r="S19" s="230">
        <v>1893.4497787549019</v>
      </c>
      <c r="T19" s="230">
        <v>1879.3201563862201</v>
      </c>
      <c r="U19" s="230">
        <v>1815.0256516969421</v>
      </c>
      <c r="V19" s="230">
        <v>1749.121901935436</v>
      </c>
      <c r="W19" s="230">
        <v>1793.0493603190359</v>
      </c>
      <c r="X19" s="230">
        <v>1478.916515453333</v>
      </c>
      <c r="Y19" s="230">
        <v>1437.526178515086</v>
      </c>
      <c r="DA19" s="71" t="s">
        <v>356</v>
      </c>
    </row>
    <row r="20" spans="1:105" ht="12" customHeight="1" x14ac:dyDescent="0.25">
      <c r="A20" s="18" t="s">
        <v>36</v>
      </c>
      <c r="B20" s="230">
        <v>19106.664078382539</v>
      </c>
      <c r="C20" s="230">
        <v>16948.03357834812</v>
      </c>
      <c r="D20" s="230">
        <v>16577.319481627139</v>
      </c>
      <c r="E20" s="230">
        <v>17128.457699494771</v>
      </c>
      <c r="F20" s="230">
        <v>16314.173936920241</v>
      </c>
      <c r="G20" s="230">
        <v>14720.518774552331</v>
      </c>
      <c r="H20" s="230">
        <v>15224.501615422651</v>
      </c>
      <c r="I20" s="230">
        <v>13805.885889961241</v>
      </c>
      <c r="J20" s="230">
        <v>12710.263412587259</v>
      </c>
      <c r="K20" s="230">
        <v>8892.5762781686281</v>
      </c>
      <c r="L20" s="230">
        <v>10636.96853514527</v>
      </c>
      <c r="M20" s="230">
        <v>10473.509391318719</v>
      </c>
      <c r="N20" s="230">
        <v>10262.45576874216</v>
      </c>
      <c r="O20" s="230">
        <v>9901.3009710130154</v>
      </c>
      <c r="P20" s="230">
        <v>9822.2596879215635</v>
      </c>
      <c r="Q20" s="230">
        <v>10025.296506580709</v>
      </c>
      <c r="R20" s="230">
        <v>9274.6202866515014</v>
      </c>
      <c r="S20" s="230">
        <v>9557.0150278063647</v>
      </c>
      <c r="T20" s="230">
        <v>10435.1247027188</v>
      </c>
      <c r="U20" s="230">
        <v>9217.7277051730434</v>
      </c>
      <c r="V20" s="230">
        <v>8344.8171110638286</v>
      </c>
      <c r="W20" s="230">
        <v>8979.1871746063316</v>
      </c>
      <c r="X20" s="230">
        <v>8956.2338715494498</v>
      </c>
      <c r="Y20" s="230">
        <v>8536.9145992300437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53941.165026033428</v>
      </c>
      <c r="C22" s="261">
        <v>49687.981549361997</v>
      </c>
      <c r="D22" s="261">
        <v>49840.816464627533</v>
      </c>
      <c r="E22" s="261">
        <v>52093.549112476321</v>
      </c>
      <c r="F22" s="261">
        <v>51051.22869236234</v>
      </c>
      <c r="G22" s="261">
        <v>48782.453795226247</v>
      </c>
      <c r="H22" s="261">
        <v>49736.437457161141</v>
      </c>
      <c r="I22" s="261">
        <v>46452.035919341222</v>
      </c>
      <c r="J22" s="261">
        <v>42208.490678704387</v>
      </c>
      <c r="K22" s="261">
        <v>30463.03548631267</v>
      </c>
      <c r="L22" s="261">
        <v>35196.823001148921</v>
      </c>
      <c r="M22" s="261">
        <v>36604.100980149131</v>
      </c>
      <c r="N22" s="261">
        <v>34458.520713333994</v>
      </c>
      <c r="O22" s="261">
        <v>33111.496990032072</v>
      </c>
      <c r="P22" s="261">
        <v>32702.42916785166</v>
      </c>
      <c r="Q22" s="261">
        <v>33735.296764057697</v>
      </c>
      <c r="R22" s="261">
        <v>32844.222814862427</v>
      </c>
      <c r="S22" s="261">
        <v>33270.839874822588</v>
      </c>
      <c r="T22" s="261">
        <v>34384.401469337878</v>
      </c>
      <c r="U22" s="261">
        <v>31428.36925454974</v>
      </c>
      <c r="V22" s="261">
        <v>27733.668912880239</v>
      </c>
      <c r="W22" s="261">
        <v>29966.36768193269</v>
      </c>
      <c r="X22" s="261">
        <v>28664.444403322432</v>
      </c>
      <c r="Y22" s="261">
        <v>27171.13836707353</v>
      </c>
      <c r="DA22" s="70" t="s">
        <v>359</v>
      </c>
    </row>
    <row r="23" spans="1:105" ht="12" customHeight="1" x14ac:dyDescent="0.25">
      <c r="A23" s="18" t="s">
        <v>28</v>
      </c>
      <c r="B23" s="230">
        <v>2845.6690781296102</v>
      </c>
      <c r="C23" s="230">
        <v>2749.3542769799419</v>
      </c>
      <c r="D23" s="230">
        <v>2737.439511733794</v>
      </c>
      <c r="E23" s="230">
        <v>3497.7954048206711</v>
      </c>
      <c r="F23" s="230">
        <v>4695.0683292196754</v>
      </c>
      <c r="G23" s="230">
        <v>4742.0143475025252</v>
      </c>
      <c r="H23" s="230">
        <v>4212.1809084371907</v>
      </c>
      <c r="I23" s="230">
        <v>4207.0476602849494</v>
      </c>
      <c r="J23" s="230">
        <v>3379.6130889161791</v>
      </c>
      <c r="K23" s="230">
        <v>2947.3268232207629</v>
      </c>
      <c r="L23" s="230">
        <v>2366.371796039065</v>
      </c>
      <c r="M23" s="230">
        <v>3675.0278016349248</v>
      </c>
      <c r="N23" s="230">
        <v>3402.2458523311602</v>
      </c>
      <c r="O23" s="230">
        <v>3554.6401361950861</v>
      </c>
      <c r="P23" s="230">
        <v>3106.8627544381002</v>
      </c>
      <c r="Q23" s="230">
        <v>3484.1418642780482</v>
      </c>
      <c r="R23" s="230">
        <v>3744.0580236681249</v>
      </c>
      <c r="S23" s="230">
        <v>3703.501736466018</v>
      </c>
      <c r="T23" s="230">
        <v>3104.881600013221</v>
      </c>
      <c r="U23" s="230">
        <v>3071.3277510131711</v>
      </c>
      <c r="V23" s="230">
        <v>2538.7340479898321</v>
      </c>
      <c r="W23" s="230">
        <v>3181.148543934728</v>
      </c>
      <c r="X23" s="230">
        <v>3226.9605202463622</v>
      </c>
      <c r="Y23" s="230">
        <v>2521.987634849454</v>
      </c>
      <c r="DA23" s="71" t="s">
        <v>360</v>
      </c>
    </row>
    <row r="24" spans="1:105" ht="12" customHeight="1" x14ac:dyDescent="0.25">
      <c r="A24" s="18" t="s">
        <v>42</v>
      </c>
      <c r="B24" s="230">
        <v>17444.163579671382</v>
      </c>
      <c r="C24" s="230">
        <v>14453.906962101581</v>
      </c>
      <c r="D24" s="230">
        <v>16036.31812785621</v>
      </c>
      <c r="E24" s="230">
        <v>18414.158147368369</v>
      </c>
      <c r="F24" s="230">
        <v>13223.230427031391</v>
      </c>
      <c r="G24" s="230">
        <v>13137.854678200139</v>
      </c>
      <c r="H24" s="230">
        <v>15648.88831322081</v>
      </c>
      <c r="I24" s="230">
        <v>12755.44149269895</v>
      </c>
      <c r="J24" s="230">
        <v>10380.489428878949</v>
      </c>
      <c r="K24" s="230">
        <v>7650.2110165038966</v>
      </c>
      <c r="L24" s="230">
        <v>8444.2029607240984</v>
      </c>
      <c r="M24" s="230">
        <v>9975.0697198779599</v>
      </c>
      <c r="N24" s="230">
        <v>8003.6670002343444</v>
      </c>
      <c r="O24" s="230">
        <v>7298.404676636128</v>
      </c>
      <c r="P24" s="230">
        <v>6759.6844783711313</v>
      </c>
      <c r="Q24" s="230">
        <v>7471.6927310458914</v>
      </c>
      <c r="R24" s="230">
        <v>7410.8152735051917</v>
      </c>
      <c r="S24" s="230">
        <v>7500.3106364382356</v>
      </c>
      <c r="T24" s="230">
        <v>6971.095680208774</v>
      </c>
      <c r="U24" s="230">
        <v>6126.7611871321187</v>
      </c>
      <c r="V24" s="230">
        <v>5107.4738074358575</v>
      </c>
      <c r="W24" s="230">
        <v>5225.9030640499659</v>
      </c>
      <c r="X24" s="230">
        <v>5043.2725793400832</v>
      </c>
      <c r="Y24" s="230">
        <v>4674.3910673776054</v>
      </c>
      <c r="DA24" s="71" t="s">
        <v>361</v>
      </c>
    </row>
    <row r="25" spans="1:105" ht="12" customHeight="1" x14ac:dyDescent="0.25">
      <c r="A25" s="18" t="s">
        <v>32</v>
      </c>
      <c r="B25" s="230">
        <v>639.29695172224046</v>
      </c>
      <c r="C25" s="230">
        <v>633.3123003271802</v>
      </c>
      <c r="D25" s="230">
        <v>599.47505578891787</v>
      </c>
      <c r="E25" s="230">
        <v>543.55901042289634</v>
      </c>
      <c r="F25" s="230">
        <v>556.86279587558863</v>
      </c>
      <c r="G25" s="230">
        <v>499.96192544570908</v>
      </c>
      <c r="H25" s="230">
        <v>572.17655524572183</v>
      </c>
      <c r="I25" s="230">
        <v>415.40056058541609</v>
      </c>
      <c r="J25" s="230">
        <v>379.18309873508258</v>
      </c>
      <c r="K25" s="230">
        <v>350.41058202846523</v>
      </c>
      <c r="L25" s="230">
        <v>314.64303402387122</v>
      </c>
      <c r="M25" s="230">
        <v>288.74883375597233</v>
      </c>
      <c r="N25" s="230">
        <v>246.57189704348161</v>
      </c>
      <c r="O25" s="230">
        <v>236.60337840551159</v>
      </c>
      <c r="P25" s="230">
        <v>242.91632570712599</v>
      </c>
      <c r="Q25" s="230">
        <v>140.12096664870251</v>
      </c>
      <c r="R25" s="230">
        <v>129.47875707231171</v>
      </c>
      <c r="S25" s="230">
        <v>125.9349156170796</v>
      </c>
      <c r="T25" s="230">
        <v>137.21897279035699</v>
      </c>
      <c r="U25" s="230">
        <v>118.82639330086811</v>
      </c>
      <c r="V25" s="230">
        <v>77.642006468903105</v>
      </c>
      <c r="W25" s="230">
        <v>86.339184425791743</v>
      </c>
      <c r="X25" s="230">
        <v>89.866172542174752</v>
      </c>
      <c r="Y25" s="230">
        <v>83.484863136073074</v>
      </c>
      <c r="DA25" s="71" t="s">
        <v>362</v>
      </c>
    </row>
    <row r="26" spans="1:105" ht="12" customHeight="1" x14ac:dyDescent="0.25">
      <c r="A26" s="18" t="s">
        <v>35</v>
      </c>
      <c r="B26" s="230">
        <v>4464.9602785123352</v>
      </c>
      <c r="C26" s="230">
        <v>4852.5793926758988</v>
      </c>
      <c r="D26" s="230">
        <v>4430.0713780251872</v>
      </c>
      <c r="E26" s="230">
        <v>4441.8602825787984</v>
      </c>
      <c r="F26" s="230">
        <v>5030.8870165172957</v>
      </c>
      <c r="G26" s="230">
        <v>4602.7913804192558</v>
      </c>
      <c r="H26" s="230">
        <v>4327.3423057394812</v>
      </c>
      <c r="I26" s="230">
        <v>4613.5078921555796</v>
      </c>
      <c r="J26" s="230">
        <v>4555.8047839743294</v>
      </c>
      <c r="K26" s="230">
        <v>2993.252235077407</v>
      </c>
      <c r="L26" s="230">
        <v>3946.4613225480412</v>
      </c>
      <c r="M26" s="230">
        <v>3885.0968597405058</v>
      </c>
      <c r="N26" s="230">
        <v>3818.047819564641</v>
      </c>
      <c r="O26" s="230">
        <v>3819.7767840426081</v>
      </c>
      <c r="P26" s="230">
        <v>3910.8897169344832</v>
      </c>
      <c r="Q26" s="230">
        <v>3968.563589382602</v>
      </c>
      <c r="R26" s="230">
        <v>3987.6175871553392</v>
      </c>
      <c r="S26" s="230">
        <v>4145.5514433800936</v>
      </c>
      <c r="T26" s="230">
        <v>4298.014072379905</v>
      </c>
      <c r="U26" s="230">
        <v>4112.63916738644</v>
      </c>
      <c r="V26" s="230">
        <v>3887.2706336821402</v>
      </c>
      <c r="W26" s="230">
        <v>4101.172037955861</v>
      </c>
      <c r="X26" s="230">
        <v>3344.4003419117589</v>
      </c>
      <c r="Y26" s="230">
        <v>3154.0733218618002</v>
      </c>
      <c r="DA26" s="71" t="s">
        <v>363</v>
      </c>
    </row>
    <row r="27" spans="1:105" ht="12" customHeight="1" x14ac:dyDescent="0.25">
      <c r="A27" s="18" t="s">
        <v>36</v>
      </c>
      <c r="B27" s="230">
        <v>28547.075137997868</v>
      </c>
      <c r="C27" s="230">
        <v>26998.828617277399</v>
      </c>
      <c r="D27" s="230">
        <v>26037.512391223408</v>
      </c>
      <c r="E27" s="230">
        <v>25196.17626728558</v>
      </c>
      <c r="F27" s="230">
        <v>27545.180123718379</v>
      </c>
      <c r="G27" s="230">
        <v>25799.831463658629</v>
      </c>
      <c r="H27" s="230">
        <v>24975.84937451794</v>
      </c>
      <c r="I27" s="230">
        <v>24460.63831361632</v>
      </c>
      <c r="J27" s="230">
        <v>23513.40027819985</v>
      </c>
      <c r="K27" s="230">
        <v>16521.83482948213</v>
      </c>
      <c r="L27" s="230">
        <v>20125.143887813851</v>
      </c>
      <c r="M27" s="230">
        <v>18780.157765139771</v>
      </c>
      <c r="N27" s="230">
        <v>18987.988144160368</v>
      </c>
      <c r="O27" s="230">
        <v>18202.072014752739</v>
      </c>
      <c r="P27" s="230">
        <v>18682.075892400819</v>
      </c>
      <c r="Q27" s="230">
        <v>18670.777612702459</v>
      </c>
      <c r="R27" s="230">
        <v>17572.25317346146</v>
      </c>
      <c r="S27" s="230">
        <v>17795.54114292116</v>
      </c>
      <c r="T27" s="230">
        <v>19873.19114394562</v>
      </c>
      <c r="U27" s="230">
        <v>17998.81475571714</v>
      </c>
      <c r="V27" s="230">
        <v>16122.5484173035</v>
      </c>
      <c r="W27" s="230">
        <v>17371.804851566339</v>
      </c>
      <c r="X27" s="230">
        <v>16959.94478928205</v>
      </c>
      <c r="Y27" s="230">
        <v>16737.201479848602</v>
      </c>
      <c r="DA27" s="71" t="s">
        <v>364</v>
      </c>
    </row>
    <row r="28" spans="1:105" ht="12" customHeight="1" x14ac:dyDescent="0.25">
      <c r="A28" s="57" t="s">
        <v>179</v>
      </c>
      <c r="B28" s="261">
        <v>8191.8629663694164</v>
      </c>
      <c r="C28" s="261">
        <v>7676.8030903464896</v>
      </c>
      <c r="D28" s="261">
        <v>7630.0514954530081</v>
      </c>
      <c r="E28" s="261">
        <v>7808.6121827385268</v>
      </c>
      <c r="F28" s="261">
        <v>8008.3935896039802</v>
      </c>
      <c r="G28" s="261">
        <v>7471.6631564340387</v>
      </c>
      <c r="H28" s="261">
        <v>7464.0839820407909</v>
      </c>
      <c r="I28" s="261">
        <v>7093.4488376020699</v>
      </c>
      <c r="J28" s="261">
        <v>6743.1334409349174</v>
      </c>
      <c r="K28" s="261">
        <v>4740.7027942937557</v>
      </c>
      <c r="L28" s="261">
        <v>5655.2359164870659</v>
      </c>
      <c r="M28" s="261">
        <v>5551.5880765837073</v>
      </c>
      <c r="N28" s="261">
        <v>5260.0956770982284</v>
      </c>
      <c r="O28" s="261">
        <v>5162.7825734496482</v>
      </c>
      <c r="P28" s="261">
        <v>5075.401875073333</v>
      </c>
      <c r="Q28" s="261">
        <v>5268.2024088816588</v>
      </c>
      <c r="R28" s="261">
        <v>5188.8900931202461</v>
      </c>
      <c r="S28" s="261">
        <v>5403.5319241516099</v>
      </c>
      <c r="T28" s="261">
        <v>5313.0997575345154</v>
      </c>
      <c r="U28" s="261">
        <v>4965.7728816422723</v>
      </c>
      <c r="V28" s="261">
        <v>4720.0087331376099</v>
      </c>
      <c r="W28" s="261">
        <v>4950.0300126262191</v>
      </c>
      <c r="X28" s="261">
        <v>4365.5116119649711</v>
      </c>
      <c r="Y28" s="261">
        <v>4155.6731319922346</v>
      </c>
      <c r="DA28" s="70" t="s">
        <v>365</v>
      </c>
    </row>
    <row r="29" spans="1:105" ht="12" customHeight="1" x14ac:dyDescent="0.25">
      <c r="A29" s="60" t="s">
        <v>181</v>
      </c>
      <c r="B29" s="262">
        <v>8191.8629663694164</v>
      </c>
      <c r="C29" s="262">
        <v>7676.8030903464896</v>
      </c>
      <c r="D29" s="262">
        <v>7630.0514954530081</v>
      </c>
      <c r="E29" s="262">
        <v>7808.6121827385268</v>
      </c>
      <c r="F29" s="262">
        <v>8008.3935896039802</v>
      </c>
      <c r="G29" s="262">
        <v>7471.6631564340387</v>
      </c>
      <c r="H29" s="262">
        <v>7464.0839820407909</v>
      </c>
      <c r="I29" s="262">
        <v>7093.4488376020699</v>
      </c>
      <c r="J29" s="262">
        <v>6743.1334409349174</v>
      </c>
      <c r="K29" s="262">
        <v>4740.7027942937557</v>
      </c>
      <c r="L29" s="262">
        <v>5655.2359164870659</v>
      </c>
      <c r="M29" s="262">
        <v>5551.5880765837073</v>
      </c>
      <c r="N29" s="262">
        <v>5260.0956770982284</v>
      </c>
      <c r="O29" s="262">
        <v>5162.7825734496482</v>
      </c>
      <c r="P29" s="262">
        <v>5075.401875073333</v>
      </c>
      <c r="Q29" s="262">
        <v>5268.2024088816588</v>
      </c>
      <c r="R29" s="262">
        <v>5188.8900931202461</v>
      </c>
      <c r="S29" s="262">
        <v>5403.5319241516099</v>
      </c>
      <c r="T29" s="262">
        <v>5313.0997575345154</v>
      </c>
      <c r="U29" s="262">
        <v>4965.7728816422723</v>
      </c>
      <c r="V29" s="262">
        <v>4720.0087331376099</v>
      </c>
      <c r="W29" s="262">
        <v>4950.0300126262191</v>
      </c>
      <c r="X29" s="262">
        <v>4365.5116119649711</v>
      </c>
      <c r="Y29" s="262">
        <v>4155.6731319922346</v>
      </c>
      <c r="DA29" s="72" t="s">
        <v>366</v>
      </c>
    </row>
    <row r="30" spans="1:105" ht="12" customHeight="1" x14ac:dyDescent="0.25">
      <c r="A30" s="59" t="s">
        <v>31</v>
      </c>
      <c r="B30" s="230">
        <v>355.99192490537678</v>
      </c>
      <c r="C30" s="230">
        <v>449.97731661460188</v>
      </c>
      <c r="D30" s="230">
        <v>444.42812900193059</v>
      </c>
      <c r="E30" s="230">
        <v>395.82870728824122</v>
      </c>
      <c r="F30" s="230">
        <v>416.33532260517819</v>
      </c>
      <c r="G30" s="230">
        <v>391.52737349611101</v>
      </c>
      <c r="H30" s="230">
        <v>398.94620505896972</v>
      </c>
      <c r="I30" s="230">
        <v>402.80146400635113</v>
      </c>
      <c r="J30" s="230">
        <v>460.59747543035661</v>
      </c>
      <c r="K30" s="230">
        <v>356.97823801506541</v>
      </c>
      <c r="L30" s="230">
        <v>437.78782042618838</v>
      </c>
      <c r="M30" s="230">
        <v>422.72410441082047</v>
      </c>
      <c r="N30" s="230">
        <v>406.02393415779352</v>
      </c>
      <c r="O30" s="230">
        <v>305.29616903960641</v>
      </c>
      <c r="P30" s="230">
        <v>305.03949955611262</v>
      </c>
      <c r="Q30" s="230">
        <v>305.39784468858232</v>
      </c>
      <c r="R30" s="230">
        <v>318.76808282744969</v>
      </c>
      <c r="S30" s="230">
        <v>331.61048606902239</v>
      </c>
      <c r="T30" s="230">
        <v>320.30735822089878</v>
      </c>
      <c r="U30" s="230">
        <v>205.68050841192709</v>
      </c>
      <c r="V30" s="230">
        <v>187.21642746846629</v>
      </c>
      <c r="W30" s="230">
        <v>204.5308056122395</v>
      </c>
      <c r="X30" s="230">
        <v>207.10597640219601</v>
      </c>
      <c r="Y30" s="230">
        <v>228.22096907380299</v>
      </c>
      <c r="DA30" s="71" t="s">
        <v>367</v>
      </c>
    </row>
    <row r="31" spans="1:105" ht="12" customHeight="1" x14ac:dyDescent="0.25">
      <c r="A31" s="59" t="s">
        <v>159</v>
      </c>
      <c r="B31" s="230">
        <v>296.52031507232613</v>
      </c>
      <c r="C31" s="230">
        <v>356.63978592652279</v>
      </c>
      <c r="D31" s="230">
        <v>277.22210996411991</v>
      </c>
      <c r="E31" s="230">
        <v>229.94783968867779</v>
      </c>
      <c r="F31" s="230">
        <v>207.82390845319429</v>
      </c>
      <c r="G31" s="230">
        <v>209.26416512528129</v>
      </c>
      <c r="H31" s="230">
        <v>169.63967037216989</v>
      </c>
      <c r="I31" s="230">
        <v>164.077020284914</v>
      </c>
      <c r="J31" s="230">
        <v>164.9009596224887</v>
      </c>
      <c r="K31" s="230">
        <v>129.30008281625629</v>
      </c>
      <c r="L31" s="230">
        <v>178.56128827935439</v>
      </c>
      <c r="M31" s="230">
        <v>164.19732135729029</v>
      </c>
      <c r="N31" s="230">
        <v>154.47067971096311</v>
      </c>
      <c r="O31" s="230">
        <v>147.17797442050161</v>
      </c>
      <c r="P31" s="230">
        <v>137.2042041578064</v>
      </c>
      <c r="Q31" s="230">
        <v>232.50729838931031</v>
      </c>
      <c r="R31" s="230">
        <v>155.35042698752429</v>
      </c>
      <c r="S31" s="230">
        <v>168.24473677683699</v>
      </c>
      <c r="T31" s="230">
        <v>113.96255845440901</v>
      </c>
      <c r="U31" s="230">
        <v>116.48897200905</v>
      </c>
      <c r="V31" s="230">
        <v>94.260815457447848</v>
      </c>
      <c r="W31" s="230">
        <v>136.513960613932</v>
      </c>
      <c r="X31" s="230">
        <v>141.37640959657799</v>
      </c>
      <c r="Y31" s="230">
        <v>123.451259639657</v>
      </c>
      <c r="DA31" s="71" t="s">
        <v>368</v>
      </c>
    </row>
    <row r="32" spans="1:105" ht="12" customHeight="1" x14ac:dyDescent="0.25">
      <c r="A32" s="59" t="s">
        <v>32</v>
      </c>
      <c r="B32" s="230">
        <v>922.55377796509083</v>
      </c>
      <c r="C32" s="230">
        <v>616.36172094700532</v>
      </c>
      <c r="D32" s="230">
        <v>589.47247035917644</v>
      </c>
      <c r="E32" s="230">
        <v>545.28784160590726</v>
      </c>
      <c r="F32" s="230">
        <v>672.84691469735208</v>
      </c>
      <c r="G32" s="230">
        <v>634.15791292263145</v>
      </c>
      <c r="H32" s="230">
        <v>563.82639736367298</v>
      </c>
      <c r="I32" s="230">
        <v>322.06157982746919</v>
      </c>
      <c r="J32" s="230">
        <v>274.06705858258721</v>
      </c>
      <c r="K32" s="230">
        <v>213.28758730344771</v>
      </c>
      <c r="L32" s="230">
        <v>106.53862682450909</v>
      </c>
      <c r="M32" s="230">
        <v>106.56259524993391</v>
      </c>
      <c r="N32" s="230">
        <v>93.487941518708098</v>
      </c>
      <c r="O32" s="230">
        <v>83.108585665999968</v>
      </c>
      <c r="P32" s="230">
        <v>87.70929283565215</v>
      </c>
      <c r="Q32" s="230">
        <v>63.359677485620438</v>
      </c>
      <c r="R32" s="230">
        <v>62.026062828204857</v>
      </c>
      <c r="S32" s="230">
        <v>55.195128569383321</v>
      </c>
      <c r="T32" s="230">
        <v>52.629078356871759</v>
      </c>
      <c r="U32" s="230">
        <v>47.502897804566032</v>
      </c>
      <c r="V32" s="230">
        <v>33.484537181823427</v>
      </c>
      <c r="W32" s="230">
        <v>43.858953441173419</v>
      </c>
      <c r="X32" s="230">
        <v>59.626231516614169</v>
      </c>
      <c r="Y32" s="230">
        <v>49.305773134914887</v>
      </c>
      <c r="DA32" s="71" t="s">
        <v>369</v>
      </c>
    </row>
    <row r="33" spans="1:105" ht="12" customHeight="1" x14ac:dyDescent="0.25">
      <c r="A33" s="59" t="s">
        <v>35</v>
      </c>
      <c r="B33" s="230">
        <v>6616.7969484266214</v>
      </c>
      <c r="C33" s="230">
        <v>6253.8242668583598</v>
      </c>
      <c r="D33" s="230">
        <v>6318.9287861277808</v>
      </c>
      <c r="E33" s="230">
        <v>6637.5477941557001</v>
      </c>
      <c r="F33" s="230">
        <v>6711.3874438482553</v>
      </c>
      <c r="G33" s="230">
        <v>6236.7137048900149</v>
      </c>
      <c r="H33" s="230">
        <v>6331.6717092459776</v>
      </c>
      <c r="I33" s="230">
        <v>6204.5087734833351</v>
      </c>
      <c r="J33" s="230">
        <v>5843.5679472994852</v>
      </c>
      <c r="K33" s="230">
        <v>4041.1368861589858</v>
      </c>
      <c r="L33" s="230">
        <v>4932.3481809570139</v>
      </c>
      <c r="M33" s="230">
        <v>4858.1040555656627</v>
      </c>
      <c r="N33" s="230">
        <v>4606.1131217107641</v>
      </c>
      <c r="O33" s="230">
        <v>4627.1998443235398</v>
      </c>
      <c r="P33" s="230">
        <v>4545.4488785237618</v>
      </c>
      <c r="Q33" s="230">
        <v>4666.9375883181456</v>
      </c>
      <c r="R33" s="230">
        <v>4652.7455204770677</v>
      </c>
      <c r="S33" s="230">
        <v>4848.4815727363684</v>
      </c>
      <c r="T33" s="230">
        <v>4826.2007625023352</v>
      </c>
      <c r="U33" s="230">
        <v>4596.1005034167292</v>
      </c>
      <c r="V33" s="230">
        <v>4405.0469530298706</v>
      </c>
      <c r="W33" s="230">
        <v>4565.1262929588747</v>
      </c>
      <c r="X33" s="230">
        <v>3957.4029944495828</v>
      </c>
      <c r="Y33" s="230">
        <v>3754.6951301438598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9175.3740350444823</v>
      </c>
      <c r="C35" s="261">
        <f t="shared" si="1"/>
        <v>8115.893932645753</v>
      </c>
      <c r="D35" s="261">
        <f t="shared" si="1"/>
        <v>8007.3301767893354</v>
      </c>
      <c r="E35" s="261">
        <f t="shared" si="1"/>
        <v>8311.2358966899301</v>
      </c>
      <c r="F35" s="261">
        <f t="shared" si="1"/>
        <v>8602.2370793438713</v>
      </c>
      <c r="G35" s="261">
        <f t="shared" si="1"/>
        <v>8089.2189459086267</v>
      </c>
      <c r="H35" s="261">
        <f t="shared" si="1"/>
        <v>8188.2249830895798</v>
      </c>
      <c r="I35" s="261">
        <f t="shared" si="1"/>
        <v>7732.3516875802843</v>
      </c>
      <c r="J35" s="261">
        <f t="shared" si="1"/>
        <v>7213.0361146790729</v>
      </c>
      <c r="K35" s="261">
        <f t="shared" si="1"/>
        <v>4904.3911718317195</v>
      </c>
      <c r="L35" s="261">
        <f t="shared" si="1"/>
        <v>5987.7462895423187</v>
      </c>
      <c r="M35" s="261">
        <f t="shared" si="1"/>
        <v>5820.930149585889</v>
      </c>
      <c r="N35" s="261">
        <f t="shared" si="1"/>
        <v>5439.1351816738825</v>
      </c>
      <c r="O35" s="261">
        <f t="shared" si="1"/>
        <v>5190.6291577182419</v>
      </c>
      <c r="P35" s="261">
        <f t="shared" si="1"/>
        <v>5115.0544909368655</v>
      </c>
      <c r="Q35" s="261">
        <f t="shared" si="1"/>
        <v>5224.7596643344023</v>
      </c>
      <c r="R35" s="261">
        <f t="shared" si="1"/>
        <v>5135.7083542432902</v>
      </c>
      <c r="S35" s="261">
        <f t="shared" si="1"/>
        <v>5282.4737350995219</v>
      </c>
      <c r="T35" s="261">
        <f t="shared" si="1"/>
        <v>5405.4700241113896</v>
      </c>
      <c r="U35" s="261">
        <f t="shared" si="1"/>
        <v>4913.1837176879772</v>
      </c>
      <c r="V35" s="261">
        <f t="shared" si="1"/>
        <v>4433.5976591894078</v>
      </c>
      <c r="W35" s="261">
        <f t="shared" si="1"/>
        <v>4811.6977635940448</v>
      </c>
      <c r="X35" s="261">
        <f t="shared" si="1"/>
        <v>4455.0606948174282</v>
      </c>
      <c r="Y35" s="261">
        <f t="shared" si="1"/>
        <v>4243.9578104727643</v>
      </c>
      <c r="DA35" s="70"/>
    </row>
    <row r="36" spans="1:105" ht="12" customHeight="1" x14ac:dyDescent="0.25">
      <c r="A36" s="60" t="s">
        <v>190</v>
      </c>
      <c r="B36" s="262">
        <v>3048.7396406293792</v>
      </c>
      <c r="C36" s="262">
        <v>2909.416920105808</v>
      </c>
      <c r="D36" s="262">
        <v>2877.3490291374051</v>
      </c>
      <c r="E36" s="262">
        <v>2980.7367367438492</v>
      </c>
      <c r="F36" s="262">
        <v>3057.3257089031772</v>
      </c>
      <c r="G36" s="262">
        <v>2825.4889152928181</v>
      </c>
      <c r="H36" s="262">
        <v>2829.8471628287912</v>
      </c>
      <c r="I36" s="262">
        <v>2748.2025210679449</v>
      </c>
      <c r="J36" s="262">
        <v>2611.8807745094132</v>
      </c>
      <c r="K36" s="262">
        <v>1791.1918919303721</v>
      </c>
      <c r="L36" s="262">
        <v>2184.3780666506718</v>
      </c>
      <c r="M36" s="262">
        <v>2156.56341197457</v>
      </c>
      <c r="N36" s="262">
        <v>2039.108850611361</v>
      </c>
      <c r="O36" s="262">
        <v>1997.7915818666349</v>
      </c>
      <c r="P36" s="262">
        <v>1969.3200373671771</v>
      </c>
      <c r="Q36" s="262">
        <v>2052.2558356001009</v>
      </c>
      <c r="R36" s="262">
        <v>2017.122378248175</v>
      </c>
      <c r="S36" s="262">
        <v>2100.1263643378638</v>
      </c>
      <c r="T36" s="262">
        <v>2048.5014168844991</v>
      </c>
      <c r="U36" s="262">
        <v>1892.32936264768</v>
      </c>
      <c r="V36" s="262">
        <v>1789.527606354332</v>
      </c>
      <c r="W36" s="262">
        <v>1887.466482110701</v>
      </c>
      <c r="X36" s="262">
        <v>1663.7675072312561</v>
      </c>
      <c r="Y36" s="262">
        <v>1593.874506258293</v>
      </c>
      <c r="DA36" s="72" t="s">
        <v>372</v>
      </c>
    </row>
    <row r="37" spans="1:105" ht="12" customHeight="1" x14ac:dyDescent="0.25">
      <c r="A37" s="59" t="s">
        <v>31</v>
      </c>
      <c r="B37" s="230">
        <v>221.58275666820029</v>
      </c>
      <c r="C37" s="230">
        <v>258.89837099507321</v>
      </c>
      <c r="D37" s="230">
        <v>267.10634861481282</v>
      </c>
      <c r="E37" s="230">
        <v>253.0799244184488</v>
      </c>
      <c r="F37" s="230">
        <v>264.79696144923918</v>
      </c>
      <c r="G37" s="230">
        <v>250.71770009153471</v>
      </c>
      <c r="H37" s="230">
        <v>258.17972967113758</v>
      </c>
      <c r="I37" s="230">
        <v>256.15766786544071</v>
      </c>
      <c r="J37" s="230">
        <v>275.30649726065673</v>
      </c>
      <c r="K37" s="230">
        <v>209.60074983102811</v>
      </c>
      <c r="L37" s="230">
        <v>260.0884711208513</v>
      </c>
      <c r="M37" s="230">
        <v>247.40792305294329</v>
      </c>
      <c r="N37" s="230">
        <v>234.68774536960811</v>
      </c>
      <c r="O37" s="230">
        <v>191.44856226276059</v>
      </c>
      <c r="P37" s="230">
        <v>191.62220527370351</v>
      </c>
      <c r="Q37" s="230">
        <v>185.47232779177719</v>
      </c>
      <c r="R37" s="230">
        <v>192.08310173226181</v>
      </c>
      <c r="S37" s="230">
        <v>199.25024650329439</v>
      </c>
      <c r="T37" s="230">
        <v>194.27792048101321</v>
      </c>
      <c r="U37" s="230">
        <v>125.5960248409869</v>
      </c>
      <c r="V37" s="230">
        <v>112.5934147946885</v>
      </c>
      <c r="W37" s="230">
        <v>123.6049690864424</v>
      </c>
      <c r="X37" s="230">
        <v>127.00176553632799</v>
      </c>
      <c r="Y37" s="230">
        <v>139.54789408494091</v>
      </c>
      <c r="DA37" s="71" t="s">
        <v>373</v>
      </c>
    </row>
    <row r="38" spans="1:105" ht="12" customHeight="1" x14ac:dyDescent="0.25">
      <c r="A38" s="59" t="s">
        <v>159</v>
      </c>
      <c r="B38" s="230">
        <v>135.9115449669452</v>
      </c>
      <c r="C38" s="230">
        <v>150.14571772573299</v>
      </c>
      <c r="D38" s="230">
        <v>115.87241457464241</v>
      </c>
      <c r="E38" s="230">
        <v>106.7793546623827</v>
      </c>
      <c r="F38" s="230">
        <v>96.330809804001845</v>
      </c>
      <c r="G38" s="230">
        <v>94.758653694434031</v>
      </c>
      <c r="H38" s="230">
        <v>75.394067917473393</v>
      </c>
      <c r="I38" s="230">
        <v>72.030521559110952</v>
      </c>
      <c r="J38" s="230">
        <v>72.22228842711074</v>
      </c>
      <c r="K38" s="230">
        <v>57.374482786694692</v>
      </c>
      <c r="L38" s="230">
        <v>80.739275612993652</v>
      </c>
      <c r="M38" s="230">
        <v>69.680462545750686</v>
      </c>
      <c r="N38" s="230">
        <v>64.654846110016464</v>
      </c>
      <c r="O38" s="230">
        <v>60.367710758698607</v>
      </c>
      <c r="P38" s="230">
        <v>56.177030527140843</v>
      </c>
      <c r="Q38" s="230">
        <v>95.112597821893672</v>
      </c>
      <c r="R38" s="230">
        <v>65.377696974393444</v>
      </c>
      <c r="S38" s="230">
        <v>68.891917357535519</v>
      </c>
      <c r="T38" s="230">
        <v>49.736567129631347</v>
      </c>
      <c r="U38" s="230">
        <v>52.812525198350912</v>
      </c>
      <c r="V38" s="230">
        <v>41.496645917641438</v>
      </c>
      <c r="W38" s="230">
        <v>55.567590286439113</v>
      </c>
      <c r="X38" s="230">
        <v>55.398033591917113</v>
      </c>
      <c r="Y38" s="230">
        <v>47.932107456090719</v>
      </c>
      <c r="DA38" s="71" t="s">
        <v>374</v>
      </c>
    </row>
    <row r="39" spans="1:105" ht="12" customHeight="1" x14ac:dyDescent="0.25">
      <c r="A39" s="59" t="s">
        <v>35</v>
      </c>
      <c r="B39" s="230">
        <v>2691.245338994233</v>
      </c>
      <c r="C39" s="230">
        <v>2500.372831385002</v>
      </c>
      <c r="D39" s="230">
        <v>2494.37026594795</v>
      </c>
      <c r="E39" s="230">
        <v>2620.8774576630171</v>
      </c>
      <c r="F39" s="230">
        <v>2696.1979376499362</v>
      </c>
      <c r="G39" s="230">
        <v>2480.0125615068491</v>
      </c>
      <c r="H39" s="230">
        <v>2496.2733652401798</v>
      </c>
      <c r="I39" s="230">
        <v>2420.0143316433928</v>
      </c>
      <c r="J39" s="230">
        <v>2264.3519888216451</v>
      </c>
      <c r="K39" s="230">
        <v>1524.216659312649</v>
      </c>
      <c r="L39" s="230">
        <v>1843.550319916827</v>
      </c>
      <c r="M39" s="230">
        <v>1839.475026375876</v>
      </c>
      <c r="N39" s="230">
        <v>1739.7662591317369</v>
      </c>
      <c r="O39" s="230">
        <v>1745.975308845176</v>
      </c>
      <c r="P39" s="230">
        <v>1721.520801566332</v>
      </c>
      <c r="Q39" s="230">
        <v>1771.6709099864299</v>
      </c>
      <c r="R39" s="230">
        <v>1759.6615795415189</v>
      </c>
      <c r="S39" s="230">
        <v>1831.9842004770339</v>
      </c>
      <c r="T39" s="230">
        <v>1804.486929273854</v>
      </c>
      <c r="U39" s="230">
        <v>1713.920812608342</v>
      </c>
      <c r="V39" s="230">
        <v>1635.437545642003</v>
      </c>
      <c r="W39" s="230">
        <v>1708.2939227378199</v>
      </c>
      <c r="X39" s="230">
        <v>1481.367708103011</v>
      </c>
      <c r="Y39" s="230">
        <v>1406.394504717261</v>
      </c>
      <c r="DA39" s="71" t="s">
        <v>375</v>
      </c>
    </row>
    <row r="40" spans="1:105" ht="12" customHeight="1" x14ac:dyDescent="0.25">
      <c r="A40" s="60" t="s">
        <v>195</v>
      </c>
      <c r="B40" s="262">
        <v>6126.634394415104</v>
      </c>
      <c r="C40" s="262">
        <v>5206.4770125399446</v>
      </c>
      <c r="D40" s="262">
        <v>5129.9811476519308</v>
      </c>
      <c r="E40" s="262">
        <v>5330.4991599460809</v>
      </c>
      <c r="F40" s="262">
        <v>5544.9113704406936</v>
      </c>
      <c r="G40" s="262">
        <v>5263.7300306158086</v>
      </c>
      <c r="H40" s="262">
        <v>5358.3778202607891</v>
      </c>
      <c r="I40" s="262">
        <v>4984.1491665123394</v>
      </c>
      <c r="J40" s="262">
        <v>4601.1553401696601</v>
      </c>
      <c r="K40" s="262">
        <v>3113.1992799013469</v>
      </c>
      <c r="L40" s="262">
        <v>3803.3682228916468</v>
      </c>
      <c r="M40" s="262">
        <v>3664.366737611319</v>
      </c>
      <c r="N40" s="262">
        <v>3400.026331062521</v>
      </c>
      <c r="O40" s="262">
        <v>3192.8375758516072</v>
      </c>
      <c r="P40" s="262">
        <v>3145.734453569688</v>
      </c>
      <c r="Q40" s="262">
        <v>3172.5038287343009</v>
      </c>
      <c r="R40" s="262">
        <v>3118.5859759951149</v>
      </c>
      <c r="S40" s="262">
        <v>3182.3473707616581</v>
      </c>
      <c r="T40" s="262">
        <v>3356.968607226891</v>
      </c>
      <c r="U40" s="262">
        <v>3020.8543550402969</v>
      </c>
      <c r="V40" s="262">
        <v>2644.0700528350758</v>
      </c>
      <c r="W40" s="262">
        <v>2924.231281483344</v>
      </c>
      <c r="X40" s="262">
        <v>2791.2931875861718</v>
      </c>
      <c r="Y40" s="262">
        <v>2650.0833042144718</v>
      </c>
      <c r="DA40" s="72" t="s">
        <v>376</v>
      </c>
    </row>
    <row r="41" spans="1:105" ht="12" customHeight="1" x14ac:dyDescent="0.25">
      <c r="A41" s="64" t="s">
        <v>28</v>
      </c>
      <c r="B41" s="229">
        <v>315.56549477048611</v>
      </c>
      <c r="C41" s="229">
        <v>318.07657407865707</v>
      </c>
      <c r="D41" s="229">
        <v>329.24206097292932</v>
      </c>
      <c r="E41" s="229">
        <v>457.50937808782788</v>
      </c>
      <c r="F41" s="229">
        <v>581.0085370059652</v>
      </c>
      <c r="G41" s="229">
        <v>601.10183971871618</v>
      </c>
      <c r="H41" s="229">
        <v>572.80655641596547</v>
      </c>
      <c r="I41" s="229">
        <v>532.70026082837956</v>
      </c>
      <c r="J41" s="229">
        <v>413.52593431730531</v>
      </c>
      <c r="K41" s="229">
        <v>356.91020041376538</v>
      </c>
      <c r="L41" s="229">
        <v>279.72084005630558</v>
      </c>
      <c r="M41" s="229">
        <v>449.49074563109627</v>
      </c>
      <c r="N41" s="229">
        <v>381.90804298797951</v>
      </c>
      <c r="O41" s="229">
        <v>431.54286298768449</v>
      </c>
      <c r="P41" s="229">
        <v>373.88469381343731</v>
      </c>
      <c r="Q41" s="229">
        <v>422.81519628638631</v>
      </c>
      <c r="R41" s="229">
        <v>463.76979306322937</v>
      </c>
      <c r="S41" s="229">
        <v>453.62368989205709</v>
      </c>
      <c r="T41" s="229">
        <v>386.85455932117742</v>
      </c>
      <c r="U41" s="229">
        <v>377.43399614557188</v>
      </c>
      <c r="V41" s="229">
        <v>312.41387182235411</v>
      </c>
      <c r="W41" s="229">
        <v>380.79950930266381</v>
      </c>
      <c r="X41" s="229">
        <v>381.00246472871322</v>
      </c>
      <c r="Y41" s="229">
        <v>284.74926892052372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80.250453690382329</v>
      </c>
      <c r="C43" s="229">
        <v>116.72478387662591</v>
      </c>
      <c r="D43" s="229">
        <v>110.2858814111765</v>
      </c>
      <c r="E43" s="229">
        <v>102.45808392627821</v>
      </c>
      <c r="F43" s="229">
        <v>107.4243351834333</v>
      </c>
      <c r="G43" s="229">
        <v>106.7295161773942</v>
      </c>
      <c r="H43" s="229">
        <v>93.02324135768248</v>
      </c>
      <c r="I43" s="229">
        <v>76.950172923688143</v>
      </c>
      <c r="J43" s="229">
        <v>80.609314086008567</v>
      </c>
      <c r="K43" s="229">
        <v>62.561781798403807</v>
      </c>
      <c r="L43" s="229">
        <v>70.103121665503096</v>
      </c>
      <c r="M43" s="229">
        <v>83.412894400396993</v>
      </c>
      <c r="N43" s="229">
        <v>67.904296822415859</v>
      </c>
      <c r="O43" s="229">
        <v>78.235111877224426</v>
      </c>
      <c r="P43" s="229">
        <v>67.870198609508932</v>
      </c>
      <c r="Q43" s="229">
        <v>65.422328379392752</v>
      </c>
      <c r="R43" s="229">
        <v>69.81882333041068</v>
      </c>
      <c r="S43" s="229">
        <v>72.572201935856441</v>
      </c>
      <c r="T43" s="229">
        <v>71.830372010767107</v>
      </c>
      <c r="U43" s="229">
        <v>55.957360170411363</v>
      </c>
      <c r="V43" s="229">
        <v>38.413038103582117</v>
      </c>
      <c r="W43" s="229">
        <v>45.685340834174028</v>
      </c>
      <c r="X43" s="229">
        <v>44.915461411684369</v>
      </c>
      <c r="Y43" s="229">
        <v>50.9739863115039</v>
      </c>
      <c r="DA43" s="73" t="s">
        <v>379</v>
      </c>
    </row>
    <row r="44" spans="1:105" ht="12" customHeight="1" x14ac:dyDescent="0.25">
      <c r="A44" s="64" t="s">
        <v>159</v>
      </c>
      <c r="B44" s="229">
        <v>34.232899130713029</v>
      </c>
      <c r="C44" s="229">
        <v>70.015396404815959</v>
      </c>
      <c r="D44" s="229">
        <v>45.279391030253947</v>
      </c>
      <c r="E44" s="229">
        <v>27.273149114752091</v>
      </c>
      <c r="F44" s="229">
        <v>23.940211045026391</v>
      </c>
      <c r="G44" s="229">
        <v>25.3809111602821</v>
      </c>
      <c r="H44" s="229">
        <v>21.458523864709299</v>
      </c>
      <c r="I44" s="229">
        <v>23.17189961565413</v>
      </c>
      <c r="J44" s="229">
        <v>21.7148096389312</v>
      </c>
      <c r="K44" s="229">
        <v>14.77646817890912</v>
      </c>
      <c r="L44" s="229">
        <v>21.698145616489509</v>
      </c>
      <c r="M44" s="229">
        <v>24.77629208266309</v>
      </c>
      <c r="N44" s="229">
        <v>21.043482286578541</v>
      </c>
      <c r="O44" s="229">
        <v>26.486670766630109</v>
      </c>
      <c r="P44" s="229">
        <v>23.43152198766958</v>
      </c>
      <c r="Q44" s="229">
        <v>31.0199928149245</v>
      </c>
      <c r="R44" s="229">
        <v>33.132748030393067</v>
      </c>
      <c r="S44" s="229">
        <v>32.781037456573173</v>
      </c>
      <c r="T44" s="229">
        <v>24.887484716870741</v>
      </c>
      <c r="U44" s="229">
        <v>21.588791738570411</v>
      </c>
      <c r="V44" s="229">
        <v>15.9185368159161</v>
      </c>
      <c r="W44" s="229">
        <v>21.55108912780447</v>
      </c>
      <c r="X44" s="229">
        <v>21.064309213638769</v>
      </c>
      <c r="Y44" s="229">
        <v>18.242081152419161</v>
      </c>
      <c r="DA44" s="73" t="s">
        <v>380</v>
      </c>
    </row>
    <row r="45" spans="1:105" ht="12" customHeight="1" x14ac:dyDescent="0.25">
      <c r="A45" s="64" t="s">
        <v>32</v>
      </c>
      <c r="B45" s="229">
        <v>71.506951899160896</v>
      </c>
      <c r="C45" s="229">
        <v>64.544004298064181</v>
      </c>
      <c r="D45" s="229">
        <v>63.325823403566282</v>
      </c>
      <c r="E45" s="229">
        <v>57.844371569825071</v>
      </c>
      <c r="F45" s="229">
        <v>59.267278862793681</v>
      </c>
      <c r="G45" s="229">
        <v>55.285266152083189</v>
      </c>
      <c r="H45" s="229">
        <v>58.14430574106045</v>
      </c>
      <c r="I45" s="229">
        <v>34.208350646634877</v>
      </c>
      <c r="J45" s="229">
        <v>32.450133795182197</v>
      </c>
      <c r="K45" s="229">
        <v>24.950365671245191</v>
      </c>
      <c r="L45" s="229">
        <v>17.412812917117449</v>
      </c>
      <c r="M45" s="229">
        <v>21.943440363705339</v>
      </c>
      <c r="N45" s="229">
        <v>16.21369627481851</v>
      </c>
      <c r="O45" s="229">
        <v>21.297823737989049</v>
      </c>
      <c r="P45" s="229">
        <v>23.24360967840931</v>
      </c>
      <c r="Q45" s="229">
        <v>13.50008011491628</v>
      </c>
      <c r="R45" s="229">
        <v>13.622646474793431</v>
      </c>
      <c r="S45" s="229">
        <v>13.730388224936171</v>
      </c>
      <c r="T45" s="229">
        <v>15.294346447209341</v>
      </c>
      <c r="U45" s="229">
        <v>12.828097009464679</v>
      </c>
      <c r="V45" s="229">
        <v>7.6086708863184356</v>
      </c>
      <c r="W45" s="229">
        <v>9.8223951704250947</v>
      </c>
      <c r="X45" s="229">
        <v>10.65551089774214</v>
      </c>
      <c r="Y45" s="229">
        <v>8.9504437277464959</v>
      </c>
      <c r="DA45" s="73" t="s">
        <v>381</v>
      </c>
    </row>
    <row r="46" spans="1:105" ht="12" customHeight="1" x14ac:dyDescent="0.25">
      <c r="A46" s="64" t="s">
        <v>33</v>
      </c>
      <c r="B46" s="229">
        <v>1266.619536857711</v>
      </c>
      <c r="C46" s="229">
        <v>555.88056891625126</v>
      </c>
      <c r="D46" s="229">
        <v>496.75239666453911</v>
      </c>
      <c r="E46" s="229">
        <v>537.26305160446555</v>
      </c>
      <c r="F46" s="229">
        <v>536.15127768618095</v>
      </c>
      <c r="G46" s="229">
        <v>562.09033769487132</v>
      </c>
      <c r="H46" s="229">
        <v>577.91501066656235</v>
      </c>
      <c r="I46" s="229">
        <v>506.50695702421558</v>
      </c>
      <c r="J46" s="229">
        <v>490.54949703193211</v>
      </c>
      <c r="K46" s="229">
        <v>362.50996741956681</v>
      </c>
      <c r="L46" s="229">
        <v>643.13006585443998</v>
      </c>
      <c r="M46" s="229">
        <v>400.78157727074841</v>
      </c>
      <c r="N46" s="229">
        <v>394.69377605590063</v>
      </c>
      <c r="O46" s="229">
        <v>30.693508161835648</v>
      </c>
      <c r="P46" s="229">
        <v>30.255681810069539</v>
      </c>
      <c r="Q46" s="229">
        <v>36.017839068258823</v>
      </c>
      <c r="R46" s="229">
        <v>38.593295024935493</v>
      </c>
      <c r="S46" s="229">
        <v>47.649601063983383</v>
      </c>
      <c r="T46" s="229">
        <v>59.390603016910489</v>
      </c>
      <c r="U46" s="229">
        <v>80.651929863722799</v>
      </c>
      <c r="V46" s="229">
        <v>38.874996463155917</v>
      </c>
      <c r="W46" s="229">
        <v>164.19228609638481</v>
      </c>
      <c r="X46" s="229">
        <v>91.979522530841109</v>
      </c>
      <c r="Y46" s="229">
        <v>100.451050831768</v>
      </c>
      <c r="DA46" s="73" t="s">
        <v>382</v>
      </c>
    </row>
    <row r="47" spans="1:105" ht="12" customHeight="1" x14ac:dyDescent="0.25">
      <c r="A47" s="64" t="s">
        <v>35</v>
      </c>
      <c r="B47" s="229">
        <v>591.04886572223472</v>
      </c>
      <c r="C47" s="229">
        <v>641.40601796783415</v>
      </c>
      <c r="D47" s="229">
        <v>658.61801414242711</v>
      </c>
      <c r="E47" s="229">
        <v>688.70891795024522</v>
      </c>
      <c r="F47" s="229">
        <v>680.73582459995737</v>
      </c>
      <c r="G47" s="229">
        <v>636.44954985776371</v>
      </c>
      <c r="H47" s="229">
        <v>648.18789499638945</v>
      </c>
      <c r="I47" s="229">
        <v>698.00152721876702</v>
      </c>
      <c r="J47" s="229">
        <v>652.77251522161509</v>
      </c>
      <c r="K47" s="229">
        <v>332.18374020258779</v>
      </c>
      <c r="L47" s="229">
        <v>499.5892684532148</v>
      </c>
      <c r="M47" s="229">
        <v>479.94150219601511</v>
      </c>
      <c r="N47" s="229">
        <v>407.68818763377499</v>
      </c>
      <c r="O47" s="229">
        <v>444.69984018507051</v>
      </c>
      <c r="P47" s="229">
        <v>456.25235595541102</v>
      </c>
      <c r="Q47" s="229">
        <v>458.84097414576701</v>
      </c>
      <c r="R47" s="229">
        <v>469.85540157994018</v>
      </c>
      <c r="S47" s="229">
        <v>482.28386667784338</v>
      </c>
      <c r="T47" s="229">
        <v>510.39560948686773</v>
      </c>
      <c r="U47" s="229">
        <v>461.52509848215658</v>
      </c>
      <c r="V47" s="229">
        <v>422.89642310497931</v>
      </c>
      <c r="W47" s="229">
        <v>454.29293999720568</v>
      </c>
      <c r="X47" s="229">
        <v>382.59622524419427</v>
      </c>
      <c r="Y47" s="229">
        <v>349.23197715554932</v>
      </c>
      <c r="DA47" s="73" t="s">
        <v>383</v>
      </c>
    </row>
    <row r="48" spans="1:105" ht="12" customHeight="1" x14ac:dyDescent="0.25">
      <c r="A48" s="64" t="s">
        <v>36</v>
      </c>
      <c r="B48" s="229">
        <v>3737.9024407934248</v>
      </c>
      <c r="C48" s="229">
        <v>3409.0474644583351</v>
      </c>
      <c r="D48" s="229">
        <v>3396.8808157673488</v>
      </c>
      <c r="E48" s="229">
        <v>3450.3209143905401</v>
      </c>
      <c r="F48" s="229">
        <v>3522.628373018053</v>
      </c>
      <c r="G48" s="229">
        <v>3251.828241210887</v>
      </c>
      <c r="H48" s="229">
        <v>3366.5786982139512</v>
      </c>
      <c r="I48" s="229">
        <v>3095.7324681504442</v>
      </c>
      <c r="J48" s="229">
        <v>2844.4447455503018</v>
      </c>
      <c r="K48" s="229">
        <v>1949.0950093593431</v>
      </c>
      <c r="L48" s="229">
        <v>2262.3488837506379</v>
      </c>
      <c r="M48" s="229">
        <v>2193.7006091127869</v>
      </c>
      <c r="N48" s="229">
        <v>2104.816637406585</v>
      </c>
      <c r="O48" s="229">
        <v>2157.1010718806328</v>
      </c>
      <c r="P48" s="229">
        <v>2158.7376647721539</v>
      </c>
      <c r="Q48" s="229">
        <v>2132.862954211962</v>
      </c>
      <c r="R48" s="229">
        <v>2017.956000940593</v>
      </c>
      <c r="S48" s="229">
        <v>2067.1877547398208</v>
      </c>
      <c r="T48" s="229">
        <v>2276.2443515604691</v>
      </c>
      <c r="U48" s="229">
        <v>1998.8626131095009</v>
      </c>
      <c r="V48" s="229">
        <v>1784.5732007141571</v>
      </c>
      <c r="W48" s="229">
        <v>1838.0285281730451</v>
      </c>
      <c r="X48" s="229">
        <v>1849.6560355151371</v>
      </c>
      <c r="Y48" s="229">
        <v>1812.9110434837401</v>
      </c>
      <c r="DA48" s="73" t="s">
        <v>384</v>
      </c>
    </row>
    <row r="49" spans="1:105" ht="12" customHeight="1" x14ac:dyDescent="0.25">
      <c r="A49" s="64" t="s">
        <v>38</v>
      </c>
      <c r="B49" s="229">
        <v>29.507751550989241</v>
      </c>
      <c r="C49" s="229">
        <v>30.78220253936064</v>
      </c>
      <c r="D49" s="229">
        <v>29.596764259689831</v>
      </c>
      <c r="E49" s="229">
        <v>9.1212933021462064</v>
      </c>
      <c r="F49" s="229">
        <v>33.755533039283151</v>
      </c>
      <c r="G49" s="229">
        <v>24.86436864381206</v>
      </c>
      <c r="H49" s="229">
        <v>20.26358900446894</v>
      </c>
      <c r="I49" s="229">
        <v>16.87753010455474</v>
      </c>
      <c r="J49" s="229">
        <v>65.088390528383329</v>
      </c>
      <c r="K49" s="229">
        <v>10.21174685752583</v>
      </c>
      <c r="L49" s="229">
        <v>9.3650845779385801</v>
      </c>
      <c r="M49" s="229">
        <v>10.31967655390798</v>
      </c>
      <c r="N49" s="229">
        <v>5.7582115944678396</v>
      </c>
      <c r="O49" s="229">
        <v>2.780686254539471</v>
      </c>
      <c r="P49" s="229">
        <v>12.05872694302845</v>
      </c>
      <c r="Q49" s="229">
        <v>12.024463712693249</v>
      </c>
      <c r="R49" s="229">
        <v>11.83726755081968</v>
      </c>
      <c r="S49" s="229">
        <v>12.51883077058736</v>
      </c>
      <c r="T49" s="229">
        <v>12.07128066661936</v>
      </c>
      <c r="U49" s="229">
        <v>12.006468520898149</v>
      </c>
      <c r="V49" s="229">
        <v>23.371314924612811</v>
      </c>
      <c r="W49" s="229">
        <v>9.859192781641509</v>
      </c>
      <c r="X49" s="229">
        <v>9.4236580442204279</v>
      </c>
      <c r="Y49" s="229">
        <v>24.57345263122145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61524.753249140929</v>
      </c>
      <c r="C52" s="279">
        <v>57012.00121479181</v>
      </c>
      <c r="D52" s="279">
        <v>57808.753174155318</v>
      </c>
      <c r="E52" s="279">
        <v>61082.432183723453</v>
      </c>
      <c r="F52" s="279">
        <v>62592.78319952634</v>
      </c>
      <c r="G52" s="279">
        <v>59793.563025471783</v>
      </c>
      <c r="H52" s="279">
        <v>61643.470380448118</v>
      </c>
      <c r="I52" s="279">
        <v>60602.256166599371</v>
      </c>
      <c r="J52" s="279">
        <v>55029.339638524747</v>
      </c>
      <c r="K52" s="279">
        <v>37846.319527922933</v>
      </c>
      <c r="L52" s="279">
        <v>48659.740879010518</v>
      </c>
      <c r="M52" s="279">
        <v>49528.961843473378</v>
      </c>
      <c r="N52" s="279">
        <v>45827.191397172319</v>
      </c>
      <c r="O52" s="279">
        <v>46547.932302052228</v>
      </c>
      <c r="P52" s="279">
        <v>49814.042324223898</v>
      </c>
      <c r="Q52" s="279">
        <v>49518.517051470531</v>
      </c>
      <c r="R52" s="279">
        <v>50841.589598217673</v>
      </c>
      <c r="S52" s="279">
        <v>53798.608720927878</v>
      </c>
      <c r="T52" s="279">
        <v>51762.373474480351</v>
      </c>
      <c r="U52" s="279">
        <v>48195.929876130271</v>
      </c>
      <c r="V52" s="279">
        <v>41558.102029741189</v>
      </c>
      <c r="W52" s="279">
        <v>48169.350141252537</v>
      </c>
      <c r="X52" s="279">
        <v>42542.664683330397</v>
      </c>
      <c r="Y52" s="279">
        <v>38345.90301912088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14625.466195488407</v>
      </c>
      <c r="C54" s="223">
        <f t="shared" si="2"/>
        <v>14278.187919627784</v>
      </c>
      <c r="D54" s="223">
        <f t="shared" si="2"/>
        <v>13694.018721284903</v>
      </c>
      <c r="E54" s="223">
        <f t="shared" si="2"/>
        <v>14114.852054331936</v>
      </c>
      <c r="F54" s="223">
        <f t="shared" si="2"/>
        <v>14511.856801995178</v>
      </c>
      <c r="G54" s="223">
        <f t="shared" si="2"/>
        <v>13889.144509438895</v>
      </c>
      <c r="H54" s="223">
        <f t="shared" si="2"/>
        <v>14936.6953594275</v>
      </c>
      <c r="I54" s="223">
        <f t="shared" si="2"/>
        <v>14380.57821987641</v>
      </c>
      <c r="J54" s="223">
        <f t="shared" si="2"/>
        <v>13770.842529894162</v>
      </c>
      <c r="K54" s="223">
        <f t="shared" si="2"/>
        <v>10515.565158028294</v>
      </c>
      <c r="L54" s="223">
        <f t="shared" si="2"/>
        <v>11311.167727167091</v>
      </c>
      <c r="M54" s="223">
        <f t="shared" si="2"/>
        <v>11629.485155014288</v>
      </c>
      <c r="N54" s="223">
        <f t="shared" si="2"/>
        <v>10920.94087925346</v>
      </c>
      <c r="O54" s="223">
        <f t="shared" si="2"/>
        <v>9915.4145581883549</v>
      </c>
      <c r="P54" s="223">
        <f t="shared" si="2"/>
        <v>10037.29615857199</v>
      </c>
      <c r="Q54" s="223">
        <f t="shared" si="2"/>
        <v>10231.131775912982</v>
      </c>
      <c r="R54" s="223">
        <f t="shared" si="2"/>
        <v>9865.2518043272612</v>
      </c>
      <c r="S54" s="223">
        <f t="shared" si="2"/>
        <v>10234.409945041638</v>
      </c>
      <c r="T54" s="223">
        <f t="shared" si="2"/>
        <v>10822.609036288572</v>
      </c>
      <c r="U54" s="223">
        <f t="shared" si="2"/>
        <v>9989.4821633474694</v>
      </c>
      <c r="V54" s="223">
        <f t="shared" si="2"/>
        <v>9516.6064279041657</v>
      </c>
      <c r="W54" s="223">
        <f t="shared" si="2"/>
        <v>11007.394830259014</v>
      </c>
      <c r="X54" s="223">
        <f t="shared" si="2"/>
        <v>9711.9791481181855</v>
      </c>
      <c r="Y54" s="223">
        <f t="shared" si="2"/>
        <v>9157.1027635989194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23.098973008577278</v>
      </c>
      <c r="C59" s="260">
        <v>23.881134798949599</v>
      </c>
      <c r="D59" s="260">
        <v>22.716044090467658</v>
      </c>
      <c r="E59" s="260">
        <v>24.280518999428189</v>
      </c>
      <c r="F59" s="260">
        <v>25.243443249089541</v>
      </c>
      <c r="G59" s="260">
        <v>23.469577863903389</v>
      </c>
      <c r="H59" s="260">
        <v>23.849933608893881</v>
      </c>
      <c r="I59" s="260">
        <v>23.48618359534008</v>
      </c>
      <c r="J59" s="260">
        <v>22.985841752835469</v>
      </c>
      <c r="K59" s="260">
        <v>17.636792675078588</v>
      </c>
      <c r="L59" s="260">
        <v>18.222132453316931</v>
      </c>
      <c r="M59" s="260">
        <v>18.288734225535389</v>
      </c>
      <c r="N59" s="260">
        <v>17.422473567173139</v>
      </c>
      <c r="O59" s="260">
        <v>16.471585987485561</v>
      </c>
      <c r="P59" s="260">
        <v>15.26621427853844</v>
      </c>
      <c r="Q59" s="260">
        <v>16.097310297773809</v>
      </c>
      <c r="R59" s="260">
        <v>15.267574025839689</v>
      </c>
      <c r="S59" s="260">
        <v>16.641783665376369</v>
      </c>
      <c r="T59" s="260">
        <v>17.453494382225649</v>
      </c>
      <c r="U59" s="260">
        <v>16.442554797174591</v>
      </c>
      <c r="V59" s="260">
        <v>15.996743508156641</v>
      </c>
      <c r="W59" s="260">
        <v>18.602270475129131</v>
      </c>
      <c r="X59" s="260">
        <v>15.977842439240289</v>
      </c>
      <c r="Y59" s="260">
        <v>14.976428686178791</v>
      </c>
      <c r="DA59" s="68" t="s">
        <v>393</v>
      </c>
    </row>
    <row r="60" spans="1:105" ht="12" customHeight="1" x14ac:dyDescent="0.25">
      <c r="A60" s="37" t="s">
        <v>159</v>
      </c>
      <c r="B60" s="226">
        <v>1.7778104073137331</v>
      </c>
      <c r="C60" s="226">
        <v>1.915239985057229</v>
      </c>
      <c r="D60" s="226">
        <v>1.593687711807857</v>
      </c>
      <c r="E60" s="226">
        <v>1.5070862094566879</v>
      </c>
      <c r="F60" s="226">
        <v>1.307213090288158</v>
      </c>
      <c r="G60" s="226">
        <v>1.3159665902514459</v>
      </c>
      <c r="H60" s="226">
        <v>1.0274818685787519</v>
      </c>
      <c r="I60" s="226">
        <v>0.92904403345587039</v>
      </c>
      <c r="J60" s="226">
        <v>0.85700533672242551</v>
      </c>
      <c r="K60" s="226">
        <v>0.84861979767026996</v>
      </c>
      <c r="L60" s="226">
        <v>1.0212427271864031</v>
      </c>
      <c r="M60" s="226">
        <v>0.85719165809380193</v>
      </c>
      <c r="N60" s="226">
        <v>0.74990209986234035</v>
      </c>
      <c r="O60" s="226">
        <v>0.65864645379600339</v>
      </c>
      <c r="P60" s="226">
        <v>0.53146985209486397</v>
      </c>
      <c r="Q60" s="226">
        <v>0.63360132970779171</v>
      </c>
      <c r="R60" s="226">
        <v>0.50879654092240678</v>
      </c>
      <c r="S60" s="226">
        <v>0.56615570205650734</v>
      </c>
      <c r="T60" s="226">
        <v>0.47135218652561522</v>
      </c>
      <c r="U60" s="226">
        <v>0.44106729803667638</v>
      </c>
      <c r="V60" s="226">
        <v>0.3837501672936664</v>
      </c>
      <c r="W60" s="226">
        <v>0.62971156630606706</v>
      </c>
      <c r="X60" s="226">
        <v>0.54097286940665701</v>
      </c>
      <c r="Y60" s="226">
        <v>0.47175917856978439</v>
      </c>
      <c r="DA60" s="69" t="s">
        <v>394</v>
      </c>
    </row>
    <row r="61" spans="1:105" ht="12" customHeight="1" x14ac:dyDescent="0.25">
      <c r="A61" s="37" t="s">
        <v>35</v>
      </c>
      <c r="B61" s="226">
        <v>21.321162601263548</v>
      </c>
      <c r="C61" s="226">
        <v>21.965894813892369</v>
      </c>
      <c r="D61" s="226">
        <v>21.122356378659809</v>
      </c>
      <c r="E61" s="226">
        <v>22.773432789971501</v>
      </c>
      <c r="F61" s="226">
        <v>23.936230158801379</v>
      </c>
      <c r="G61" s="226">
        <v>22.153611273651951</v>
      </c>
      <c r="H61" s="226">
        <v>22.822451740315131</v>
      </c>
      <c r="I61" s="226">
        <v>22.55713956188421</v>
      </c>
      <c r="J61" s="226">
        <v>22.128836416113039</v>
      </c>
      <c r="K61" s="226">
        <v>16.788172877408321</v>
      </c>
      <c r="L61" s="226">
        <v>17.20088972613053</v>
      </c>
      <c r="M61" s="226">
        <v>17.431542567441589</v>
      </c>
      <c r="N61" s="226">
        <v>16.672571467310799</v>
      </c>
      <c r="O61" s="226">
        <v>15.81293953368956</v>
      </c>
      <c r="P61" s="226">
        <v>14.73474442644358</v>
      </c>
      <c r="Q61" s="226">
        <v>15.463708968066021</v>
      </c>
      <c r="R61" s="226">
        <v>14.758777484917291</v>
      </c>
      <c r="S61" s="226">
        <v>16.07562796331986</v>
      </c>
      <c r="T61" s="226">
        <v>16.982142195700039</v>
      </c>
      <c r="U61" s="226">
        <v>16.001487499137909</v>
      </c>
      <c r="V61" s="226">
        <v>15.612993340862969</v>
      </c>
      <c r="W61" s="226">
        <v>17.972558908823061</v>
      </c>
      <c r="X61" s="226">
        <v>15.43686956983364</v>
      </c>
      <c r="Y61" s="226">
        <v>14.504669507609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5316.3690518441572</v>
      </c>
      <c r="C65" s="261">
        <v>4942.0963233140528</v>
      </c>
      <c r="D65" s="261">
        <v>4718.2437721948336</v>
      </c>
      <c r="E65" s="261">
        <v>4667.0699381282157</v>
      </c>
      <c r="F65" s="261">
        <v>4689.188459394094</v>
      </c>
      <c r="G65" s="261">
        <v>4589.2065780833054</v>
      </c>
      <c r="H65" s="261">
        <v>4931.1308036226283</v>
      </c>
      <c r="I65" s="261">
        <v>4770.4127720175566</v>
      </c>
      <c r="J65" s="261">
        <v>4533.3035268006324</v>
      </c>
      <c r="K65" s="261">
        <v>3455.4717974070918</v>
      </c>
      <c r="L65" s="261">
        <v>3664.427568523884</v>
      </c>
      <c r="M65" s="261">
        <v>4090.878778104599</v>
      </c>
      <c r="N65" s="261">
        <v>3890.0668126692381</v>
      </c>
      <c r="O65" s="261">
        <v>3552.6524331694982</v>
      </c>
      <c r="P65" s="261">
        <v>3670.8522110299541</v>
      </c>
      <c r="Q65" s="261">
        <v>3634.4856937005038</v>
      </c>
      <c r="R65" s="261">
        <v>3542.855589108201</v>
      </c>
      <c r="S65" s="261">
        <v>3578.5899586911019</v>
      </c>
      <c r="T65" s="261">
        <v>3833.6408824502141</v>
      </c>
      <c r="U65" s="261">
        <v>3523.6593491967728</v>
      </c>
      <c r="V65" s="261">
        <v>3253.985394072507</v>
      </c>
      <c r="W65" s="261">
        <v>3666.045970795361</v>
      </c>
      <c r="X65" s="261">
        <v>3333.4663966000021</v>
      </c>
      <c r="Y65" s="261">
        <v>3081.2346605199532</v>
      </c>
      <c r="DA65" s="70" t="s">
        <v>399</v>
      </c>
    </row>
    <row r="66" spans="1:105" ht="12" customHeight="1" x14ac:dyDescent="0.25">
      <c r="A66" s="18" t="s">
        <v>28</v>
      </c>
      <c r="B66" s="230">
        <v>431.63645968894599</v>
      </c>
      <c r="C66" s="230">
        <v>353.06164547330548</v>
      </c>
      <c r="D66" s="230">
        <v>343.41023246878092</v>
      </c>
      <c r="E66" s="230">
        <v>403.16304314179308</v>
      </c>
      <c r="F66" s="230">
        <v>442.00219113342132</v>
      </c>
      <c r="G66" s="230">
        <v>472.16463510470709</v>
      </c>
      <c r="H66" s="230">
        <v>497.84182917644489</v>
      </c>
      <c r="I66" s="230">
        <v>554.56471968806034</v>
      </c>
      <c r="J66" s="230">
        <v>441.66002652661751</v>
      </c>
      <c r="K66" s="230">
        <v>342.27598763183408</v>
      </c>
      <c r="L66" s="230">
        <v>339.56478536278848</v>
      </c>
      <c r="M66" s="230">
        <v>619.87116353028853</v>
      </c>
      <c r="N66" s="230">
        <v>487.33820231161639</v>
      </c>
      <c r="O66" s="230">
        <v>439.39614545966617</v>
      </c>
      <c r="P66" s="230">
        <v>411.86637008094038</v>
      </c>
      <c r="Q66" s="230">
        <v>384.36949223680699</v>
      </c>
      <c r="R66" s="230">
        <v>390.17260525798031</v>
      </c>
      <c r="S66" s="230">
        <v>396.29323731258398</v>
      </c>
      <c r="T66" s="230">
        <v>382.71903070844581</v>
      </c>
      <c r="U66" s="230">
        <v>360.7117158280883</v>
      </c>
      <c r="V66" s="230">
        <v>291.1294591588678</v>
      </c>
      <c r="W66" s="230">
        <v>398.18673339029368</v>
      </c>
      <c r="X66" s="230">
        <v>362.61516401886439</v>
      </c>
      <c r="Y66" s="230">
        <v>274.09305976760339</v>
      </c>
      <c r="DA66" s="71" t="s">
        <v>400</v>
      </c>
    </row>
    <row r="67" spans="1:105" ht="12" customHeight="1" x14ac:dyDescent="0.25">
      <c r="A67" s="18" t="s">
        <v>32</v>
      </c>
      <c r="B67" s="230">
        <v>170.82975339088199</v>
      </c>
      <c r="C67" s="230">
        <v>166.64171796585271</v>
      </c>
      <c r="D67" s="230">
        <v>171.8069370230705</v>
      </c>
      <c r="E67" s="230">
        <v>166.76762162851441</v>
      </c>
      <c r="F67" s="230">
        <v>141.52427652067391</v>
      </c>
      <c r="G67" s="230">
        <v>131.01606491776241</v>
      </c>
      <c r="H67" s="230">
        <v>196.660186895658</v>
      </c>
      <c r="I67" s="230">
        <v>141.2431629370175</v>
      </c>
      <c r="J67" s="230">
        <v>120.2134213046654</v>
      </c>
      <c r="K67" s="230">
        <v>144.33087198834309</v>
      </c>
      <c r="L67" s="230">
        <v>88.713634401830319</v>
      </c>
      <c r="M67" s="230">
        <v>73.63095419902865</v>
      </c>
      <c r="N67" s="230">
        <v>63.27979958731661</v>
      </c>
      <c r="O67" s="230">
        <v>64.943216579856511</v>
      </c>
      <c r="P67" s="230">
        <v>83.75704871420038</v>
      </c>
      <c r="Q67" s="230">
        <v>70.960664855542873</v>
      </c>
      <c r="R67" s="230">
        <v>61.40271525608928</v>
      </c>
      <c r="S67" s="230">
        <v>54.943437760438449</v>
      </c>
      <c r="T67" s="230">
        <v>66.140077499471715</v>
      </c>
      <c r="U67" s="230">
        <v>59.834829099941231</v>
      </c>
      <c r="V67" s="230">
        <v>47.820358865787632</v>
      </c>
      <c r="W67" s="230">
        <v>62.923475368770497</v>
      </c>
      <c r="X67" s="230">
        <v>90.650500663626147</v>
      </c>
      <c r="Y67" s="230">
        <v>90.55680669756407</v>
      </c>
      <c r="DA67" s="71" t="s">
        <v>401</v>
      </c>
    </row>
    <row r="68" spans="1:105" ht="12" customHeight="1" x14ac:dyDescent="0.25">
      <c r="A68" s="18" t="s">
        <v>35</v>
      </c>
      <c r="B68" s="230">
        <v>1354.041565767805</v>
      </c>
      <c r="C68" s="230">
        <v>1511.6925381155691</v>
      </c>
      <c r="D68" s="230">
        <v>1490.4083176063341</v>
      </c>
      <c r="E68" s="230">
        <v>1625.0452099584579</v>
      </c>
      <c r="F68" s="230">
        <v>1716.656060469702</v>
      </c>
      <c r="G68" s="230">
        <v>1627.4644758712011</v>
      </c>
      <c r="H68" s="230">
        <v>1663.4894875184841</v>
      </c>
      <c r="I68" s="230">
        <v>1656.9335667161611</v>
      </c>
      <c r="J68" s="230">
        <v>1671.272127264205</v>
      </c>
      <c r="K68" s="230">
        <v>1298.864845766393</v>
      </c>
      <c r="L68" s="230">
        <v>1373.3397736009349</v>
      </c>
      <c r="M68" s="230">
        <v>1362.8525270618329</v>
      </c>
      <c r="N68" s="230">
        <v>1251.009543875866</v>
      </c>
      <c r="O68" s="230">
        <v>1198.104518522334</v>
      </c>
      <c r="P68" s="230">
        <v>1147.494646998957</v>
      </c>
      <c r="Q68" s="230">
        <v>1256.0652268602059</v>
      </c>
      <c r="R68" s="230">
        <v>1221.1351813721849</v>
      </c>
      <c r="S68" s="230">
        <v>1356.525809431994</v>
      </c>
      <c r="T68" s="230">
        <v>1454.7409776528009</v>
      </c>
      <c r="U68" s="230">
        <v>1421.219773599111</v>
      </c>
      <c r="V68" s="230">
        <v>1376.9847130625251</v>
      </c>
      <c r="W68" s="230">
        <v>1579.0122827115449</v>
      </c>
      <c r="X68" s="230">
        <v>1342.4101923657611</v>
      </c>
      <c r="Y68" s="230">
        <v>1381.2861618993061</v>
      </c>
      <c r="DA68" s="71" t="s">
        <v>402</v>
      </c>
    </row>
    <row r="69" spans="1:105" ht="12" customHeight="1" x14ac:dyDescent="0.25">
      <c r="A69" s="18" t="s">
        <v>36</v>
      </c>
      <c r="B69" s="230">
        <v>3359.8612729965239</v>
      </c>
      <c r="C69" s="230">
        <v>2910.7004217593249</v>
      </c>
      <c r="D69" s="230">
        <v>2712.6182850966479</v>
      </c>
      <c r="E69" s="230">
        <v>2472.0940633994492</v>
      </c>
      <c r="F69" s="230">
        <v>2389.005931270297</v>
      </c>
      <c r="G69" s="230">
        <v>2358.5614021896349</v>
      </c>
      <c r="H69" s="230">
        <v>2573.1393000320418</v>
      </c>
      <c r="I69" s="230">
        <v>2417.6713226763181</v>
      </c>
      <c r="J69" s="230">
        <v>2300.1579517051441</v>
      </c>
      <c r="K69" s="230">
        <v>1670.0000920205209</v>
      </c>
      <c r="L69" s="230">
        <v>1862.8093751583301</v>
      </c>
      <c r="M69" s="230">
        <v>2034.5241333134491</v>
      </c>
      <c r="N69" s="230">
        <v>2088.4392668944379</v>
      </c>
      <c r="O69" s="230">
        <v>1850.2085526076421</v>
      </c>
      <c r="P69" s="230">
        <v>2027.734145235856</v>
      </c>
      <c r="Q69" s="230">
        <v>1923.0903097479479</v>
      </c>
      <c r="R69" s="230">
        <v>1870.1450872219459</v>
      </c>
      <c r="S69" s="230">
        <v>1770.827474186086</v>
      </c>
      <c r="T69" s="230">
        <v>1930.040796589496</v>
      </c>
      <c r="U69" s="230">
        <v>1681.893030669632</v>
      </c>
      <c r="V69" s="230">
        <v>1538.0508629853271</v>
      </c>
      <c r="W69" s="230">
        <v>1625.923479324752</v>
      </c>
      <c r="X69" s="230">
        <v>1537.790539551751</v>
      </c>
      <c r="Y69" s="230">
        <v>1335.298632155479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4179.4343025938924</v>
      </c>
      <c r="C72" s="261">
        <v>4354.7446837617354</v>
      </c>
      <c r="D72" s="261">
        <v>4168.0799594440996</v>
      </c>
      <c r="E72" s="261">
        <v>4389.9004779713177</v>
      </c>
      <c r="F72" s="261">
        <v>4527.4757951529418</v>
      </c>
      <c r="G72" s="261">
        <v>4139.2717087967476</v>
      </c>
      <c r="H72" s="261">
        <v>4259.4723162954579</v>
      </c>
      <c r="I72" s="261">
        <v>4126.3629285255447</v>
      </c>
      <c r="J72" s="261">
        <v>3987.8551651344478</v>
      </c>
      <c r="K72" s="261">
        <v>3081.0708609531189</v>
      </c>
      <c r="L72" s="261">
        <v>3112.3542039150338</v>
      </c>
      <c r="M72" s="261">
        <v>3144.0705806341239</v>
      </c>
      <c r="N72" s="261">
        <v>3031.8871208473279</v>
      </c>
      <c r="O72" s="261">
        <v>2835.2322038155689</v>
      </c>
      <c r="P72" s="261">
        <v>2753.1278556624479</v>
      </c>
      <c r="Q72" s="261">
        <v>2956.8645951197</v>
      </c>
      <c r="R72" s="261">
        <v>2791.5417794813079</v>
      </c>
      <c r="S72" s="261">
        <v>3020.9004497850442</v>
      </c>
      <c r="T72" s="261">
        <v>3138.4561536291831</v>
      </c>
      <c r="U72" s="261">
        <v>2942.1281540106138</v>
      </c>
      <c r="V72" s="261">
        <v>2941.4483024706251</v>
      </c>
      <c r="W72" s="261">
        <v>3437.3023820344652</v>
      </c>
      <c r="X72" s="261">
        <v>2978.1654266195978</v>
      </c>
      <c r="Y72" s="261">
        <v>2931.8442947588478</v>
      </c>
      <c r="DA72" s="70" t="s">
        <v>405</v>
      </c>
    </row>
    <row r="73" spans="1:105" ht="12" customHeight="1" x14ac:dyDescent="0.25">
      <c r="A73" s="60" t="s">
        <v>181</v>
      </c>
      <c r="B73" s="262">
        <v>4179.4343025938924</v>
      </c>
      <c r="C73" s="262">
        <v>4354.7446837617354</v>
      </c>
      <c r="D73" s="262">
        <v>4168.0799594440996</v>
      </c>
      <c r="E73" s="262">
        <v>4389.9004779713177</v>
      </c>
      <c r="F73" s="262">
        <v>4527.4757951529418</v>
      </c>
      <c r="G73" s="262">
        <v>4139.2717087967476</v>
      </c>
      <c r="H73" s="262">
        <v>4259.4723162954579</v>
      </c>
      <c r="I73" s="262">
        <v>4126.3629285255447</v>
      </c>
      <c r="J73" s="262">
        <v>3987.8551651344478</v>
      </c>
      <c r="K73" s="262">
        <v>3081.0708609531189</v>
      </c>
      <c r="L73" s="262">
        <v>3112.3542039150338</v>
      </c>
      <c r="M73" s="262">
        <v>3144.0705806341239</v>
      </c>
      <c r="N73" s="262">
        <v>3031.8871208473279</v>
      </c>
      <c r="O73" s="262">
        <v>2835.2322038155689</v>
      </c>
      <c r="P73" s="262">
        <v>2753.1278556624479</v>
      </c>
      <c r="Q73" s="262">
        <v>2956.8645951197</v>
      </c>
      <c r="R73" s="262">
        <v>2791.5417794813079</v>
      </c>
      <c r="S73" s="262">
        <v>3020.9004497850442</v>
      </c>
      <c r="T73" s="262">
        <v>3138.4561536291831</v>
      </c>
      <c r="U73" s="262">
        <v>2942.1281540106138</v>
      </c>
      <c r="V73" s="262">
        <v>2941.4483024706251</v>
      </c>
      <c r="W73" s="262">
        <v>3437.3023820344652</v>
      </c>
      <c r="X73" s="262">
        <v>2978.1654266195978</v>
      </c>
      <c r="Y73" s="262">
        <v>2931.8442947588478</v>
      </c>
      <c r="DA73" s="72" t="s">
        <v>406</v>
      </c>
    </row>
    <row r="74" spans="1:105" ht="12" customHeight="1" x14ac:dyDescent="0.25">
      <c r="A74" s="59" t="s">
        <v>31</v>
      </c>
      <c r="B74" s="230">
        <v>283.02708515897251</v>
      </c>
      <c r="C74" s="230">
        <v>326.68339712077068</v>
      </c>
      <c r="D74" s="230">
        <v>295.59330069842139</v>
      </c>
      <c r="E74" s="230">
        <v>276.96031160000672</v>
      </c>
      <c r="F74" s="230">
        <v>259.03423001887688</v>
      </c>
      <c r="G74" s="230">
        <v>232.1311657146961</v>
      </c>
      <c r="H74" s="230">
        <v>258.52663737691461</v>
      </c>
      <c r="I74" s="230">
        <v>245.71458097842259</v>
      </c>
      <c r="J74" s="230">
        <v>251.5524084124965</v>
      </c>
      <c r="K74" s="230">
        <v>200.67599279674741</v>
      </c>
      <c r="L74" s="230">
        <v>225.21293322573291</v>
      </c>
      <c r="M74" s="230">
        <v>224.14888545439291</v>
      </c>
      <c r="N74" s="230">
        <v>235.461940995687</v>
      </c>
      <c r="O74" s="230">
        <v>180.06643097924149</v>
      </c>
      <c r="P74" s="230">
        <v>157.49587661892821</v>
      </c>
      <c r="Q74" s="230">
        <v>176.6255758185776</v>
      </c>
      <c r="R74" s="230">
        <v>179.69574173006231</v>
      </c>
      <c r="S74" s="230">
        <v>187.0372591347809</v>
      </c>
      <c r="T74" s="230">
        <v>183.41522265553891</v>
      </c>
      <c r="U74" s="230">
        <v>126.3870353258292</v>
      </c>
      <c r="V74" s="230">
        <v>139.9638651928295</v>
      </c>
      <c r="W74" s="230">
        <v>144.14967869534269</v>
      </c>
      <c r="X74" s="230">
        <v>133.31711341512991</v>
      </c>
      <c r="Y74" s="230">
        <v>131.98615523910709</v>
      </c>
      <c r="DA74" s="71" t="s">
        <v>407</v>
      </c>
    </row>
    <row r="75" spans="1:105" ht="12" customHeight="1" x14ac:dyDescent="0.25">
      <c r="A75" s="59" t="s">
        <v>159</v>
      </c>
      <c r="B75" s="230">
        <v>264.79121830871361</v>
      </c>
      <c r="C75" s="230">
        <v>303.6417732813768</v>
      </c>
      <c r="D75" s="230">
        <v>260.98131761368279</v>
      </c>
      <c r="E75" s="230">
        <v>251.7903143893877</v>
      </c>
      <c r="F75" s="230">
        <v>222.61666356497869</v>
      </c>
      <c r="G75" s="230">
        <v>219.5175520886178</v>
      </c>
      <c r="H75" s="230">
        <v>167.84130971199849</v>
      </c>
      <c r="I75" s="230">
        <v>158.90796906398111</v>
      </c>
      <c r="J75" s="230">
        <v>147.98990752751661</v>
      </c>
      <c r="K75" s="230">
        <v>142.81801838615229</v>
      </c>
      <c r="L75" s="230">
        <v>164.78756479858021</v>
      </c>
      <c r="M75" s="230">
        <v>143.153881893141</v>
      </c>
      <c r="N75" s="230">
        <v>131.31215229796359</v>
      </c>
      <c r="O75" s="230">
        <v>114.01378922052</v>
      </c>
      <c r="P75" s="230">
        <v>104.2333629973833</v>
      </c>
      <c r="Q75" s="230">
        <v>132.60694292462779</v>
      </c>
      <c r="R75" s="230">
        <v>98.700626294906911</v>
      </c>
      <c r="S75" s="230">
        <v>107.4477583401659</v>
      </c>
      <c r="T75" s="230">
        <v>90.130265705070528</v>
      </c>
      <c r="U75" s="230">
        <v>86.386395612265417</v>
      </c>
      <c r="V75" s="230">
        <v>79.446929932633168</v>
      </c>
      <c r="W75" s="230">
        <v>123.6382671616314</v>
      </c>
      <c r="X75" s="230">
        <v>101.7595470994482</v>
      </c>
      <c r="Y75" s="230">
        <v>92.690276432220017</v>
      </c>
      <c r="DA75" s="71" t="s">
        <v>408</v>
      </c>
    </row>
    <row r="76" spans="1:105" ht="12" customHeight="1" x14ac:dyDescent="0.25">
      <c r="A76" s="59" t="s">
        <v>32</v>
      </c>
      <c r="B76" s="230">
        <v>380.90471556942231</v>
      </c>
      <c r="C76" s="230">
        <v>336.13768047675597</v>
      </c>
      <c r="D76" s="230">
        <v>324.52564915844289</v>
      </c>
      <c r="E76" s="230">
        <v>292.75622871966198</v>
      </c>
      <c r="F76" s="230">
        <v>265.40260016773789</v>
      </c>
      <c r="G76" s="230">
        <v>255.03558233469829</v>
      </c>
      <c r="H76" s="230">
        <v>344.17888698069851</v>
      </c>
      <c r="I76" s="230">
        <v>233.84721296334459</v>
      </c>
      <c r="J76" s="230">
        <v>186.17574938653249</v>
      </c>
      <c r="K76" s="230">
        <v>196.4091595977844</v>
      </c>
      <c r="L76" s="230">
        <v>97.995319303325815</v>
      </c>
      <c r="M76" s="230">
        <v>98.299318327584785</v>
      </c>
      <c r="N76" s="230">
        <v>96.13069855440574</v>
      </c>
      <c r="O76" s="230">
        <v>95.271679315248065</v>
      </c>
      <c r="P76" s="230">
        <v>123.1962967839997</v>
      </c>
      <c r="Q76" s="230">
        <v>107.8982771986522</v>
      </c>
      <c r="R76" s="230">
        <v>97.077065732709542</v>
      </c>
      <c r="S76" s="230">
        <v>83.383028996970765</v>
      </c>
      <c r="T76" s="230">
        <v>95.40328637745165</v>
      </c>
      <c r="U76" s="230">
        <v>87.784652254638829</v>
      </c>
      <c r="V76" s="230">
        <v>74.25736332982278</v>
      </c>
      <c r="W76" s="230">
        <v>103.135013302213</v>
      </c>
      <c r="X76" s="230">
        <v>143.50383991202031</v>
      </c>
      <c r="Y76" s="230">
        <v>139.43903912529561</v>
      </c>
      <c r="DA76" s="71" t="s">
        <v>409</v>
      </c>
    </row>
    <row r="77" spans="1:105" ht="12" customHeight="1" x14ac:dyDescent="0.25">
      <c r="A77" s="59" t="s">
        <v>35</v>
      </c>
      <c r="B77" s="230">
        <v>3250.7112835567841</v>
      </c>
      <c r="C77" s="230">
        <v>3388.2818328828321</v>
      </c>
      <c r="D77" s="230">
        <v>3286.9796919735518</v>
      </c>
      <c r="E77" s="230">
        <v>3568.3936232622609</v>
      </c>
      <c r="F77" s="230">
        <v>3780.4223014013492</v>
      </c>
      <c r="G77" s="230">
        <v>3432.587408658736</v>
      </c>
      <c r="H77" s="230">
        <v>3488.9254822258458</v>
      </c>
      <c r="I77" s="230">
        <v>3487.8931655197962</v>
      </c>
      <c r="J77" s="230">
        <v>3402.1370998079028</v>
      </c>
      <c r="K77" s="230">
        <v>2541.167690172435</v>
      </c>
      <c r="L77" s="230">
        <v>2624.3583865873961</v>
      </c>
      <c r="M77" s="230">
        <v>2678.468494959006</v>
      </c>
      <c r="N77" s="230">
        <v>2568.982328999271</v>
      </c>
      <c r="O77" s="230">
        <v>2445.8803043005601</v>
      </c>
      <c r="P77" s="230">
        <v>2368.2023192621368</v>
      </c>
      <c r="Q77" s="230">
        <v>2539.7337991778431</v>
      </c>
      <c r="R77" s="230">
        <v>2416.06834572363</v>
      </c>
      <c r="S77" s="230">
        <v>2643.0324033131269</v>
      </c>
      <c r="T77" s="230">
        <v>2769.5073788911218</v>
      </c>
      <c r="U77" s="230">
        <v>2641.5700708178802</v>
      </c>
      <c r="V77" s="230">
        <v>2647.7801440153389</v>
      </c>
      <c r="W77" s="230">
        <v>3066.3794228752781</v>
      </c>
      <c r="X77" s="230">
        <v>2599.5849261929989</v>
      </c>
      <c r="Y77" s="230">
        <v>2567.7288239622262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2874.237387047438</v>
      </c>
      <c r="C79" s="261">
        <f t="shared" si="3"/>
        <v>2741.8779523964777</v>
      </c>
      <c r="D79" s="261">
        <f t="shared" si="3"/>
        <v>2588.9356790931788</v>
      </c>
      <c r="E79" s="261">
        <f t="shared" si="3"/>
        <v>2718.9219183927271</v>
      </c>
      <c r="F79" s="261">
        <f t="shared" si="3"/>
        <v>2813.8749415399029</v>
      </c>
      <c r="G79" s="261">
        <f t="shared" si="3"/>
        <v>2688.6480163218102</v>
      </c>
      <c r="H79" s="261">
        <f t="shared" si="3"/>
        <v>2918.4918482049907</v>
      </c>
      <c r="I79" s="261">
        <f t="shared" si="3"/>
        <v>2746.538356834375</v>
      </c>
      <c r="J79" s="261">
        <f t="shared" si="3"/>
        <v>2620.0439500465882</v>
      </c>
      <c r="K79" s="261">
        <f t="shared" si="3"/>
        <v>1960.0536454757439</v>
      </c>
      <c r="L79" s="261">
        <f t="shared" si="3"/>
        <v>2325.1172911267067</v>
      </c>
      <c r="M79" s="261">
        <f t="shared" si="3"/>
        <v>2127.3610350751114</v>
      </c>
      <c r="N79" s="261">
        <f t="shared" si="3"/>
        <v>1956.8063282868723</v>
      </c>
      <c r="O79" s="261">
        <f t="shared" si="3"/>
        <v>1649.2354366034003</v>
      </c>
      <c r="P79" s="261">
        <f t="shared" si="3"/>
        <v>1660.8064806544446</v>
      </c>
      <c r="Q79" s="261">
        <f t="shared" si="3"/>
        <v>1621.2662966598295</v>
      </c>
      <c r="R79" s="261">
        <f t="shared" si="3"/>
        <v>1550.6323184532266</v>
      </c>
      <c r="S79" s="261">
        <f t="shared" si="3"/>
        <v>1624.4176563961746</v>
      </c>
      <c r="T79" s="261">
        <f t="shared" si="3"/>
        <v>1771.8822290851213</v>
      </c>
      <c r="U79" s="261">
        <f t="shared" si="3"/>
        <v>1596.0874800259899</v>
      </c>
      <c r="V79" s="261">
        <f t="shared" si="3"/>
        <v>1525.7651583499378</v>
      </c>
      <c r="W79" s="261">
        <f t="shared" si="3"/>
        <v>1828.2308990753791</v>
      </c>
      <c r="X79" s="261">
        <f t="shared" si="3"/>
        <v>1589.5549639306887</v>
      </c>
      <c r="Y79" s="261">
        <f t="shared" si="3"/>
        <v>1507.6634481596464</v>
      </c>
      <c r="DA79" s="70"/>
    </row>
    <row r="80" spans="1:105" ht="12" customHeight="1" x14ac:dyDescent="0.25">
      <c r="A80" s="60" t="s">
        <v>190</v>
      </c>
      <c r="B80" s="262">
        <v>1061.8602527533351</v>
      </c>
      <c r="C80" s="262">
        <v>1102.80867740792</v>
      </c>
      <c r="D80" s="262">
        <v>1045.001405271287</v>
      </c>
      <c r="E80" s="262">
        <v>1112.3933824252149</v>
      </c>
      <c r="F80" s="262">
        <v>1151.7817483230399</v>
      </c>
      <c r="G80" s="262">
        <v>1071.9093178637611</v>
      </c>
      <c r="H80" s="262">
        <v>1099.269864716671</v>
      </c>
      <c r="I80" s="262">
        <v>1082.6212638625771</v>
      </c>
      <c r="J80" s="262">
        <v>1058.2863504697989</v>
      </c>
      <c r="K80" s="262">
        <v>808.42313935433083</v>
      </c>
      <c r="L80" s="262">
        <v>842.03852914892252</v>
      </c>
      <c r="M80" s="262">
        <v>847.15972765134848</v>
      </c>
      <c r="N80" s="262">
        <v>813.20242490987425</v>
      </c>
      <c r="O80" s="262">
        <v>765.23860336110647</v>
      </c>
      <c r="P80" s="262">
        <v>748.54314533012462</v>
      </c>
      <c r="Q80" s="262">
        <v>804.26597954404588</v>
      </c>
      <c r="R80" s="262">
        <v>759.68503604689829</v>
      </c>
      <c r="S80" s="262">
        <v>826.32961342022656</v>
      </c>
      <c r="T80" s="262">
        <v>861.95249527096769</v>
      </c>
      <c r="U80" s="262">
        <v>809.51016369227318</v>
      </c>
      <c r="V80" s="262">
        <v>800.00202430652007</v>
      </c>
      <c r="W80" s="262">
        <v>940.61194617055878</v>
      </c>
      <c r="X80" s="262">
        <v>809.58348465463473</v>
      </c>
      <c r="Y80" s="262">
        <v>793.17240843850982</v>
      </c>
      <c r="DA80" s="72" t="s">
        <v>412</v>
      </c>
    </row>
    <row r="81" spans="1:105" ht="12" customHeight="1" x14ac:dyDescent="0.25">
      <c r="A81" s="59" t="s">
        <v>31</v>
      </c>
      <c r="B81" s="230">
        <v>79.292602471940015</v>
      </c>
      <c r="C81" s="230">
        <v>86.755350327803569</v>
      </c>
      <c r="D81" s="230">
        <v>81.264550278220199</v>
      </c>
      <c r="E81" s="230">
        <v>76.742225241154202</v>
      </c>
      <c r="F81" s="230">
        <v>73.530495902148132</v>
      </c>
      <c r="G81" s="230">
        <v>67.346313030983339</v>
      </c>
      <c r="H81" s="230">
        <v>76.435858857017138</v>
      </c>
      <c r="I81" s="230">
        <v>71.944642620920121</v>
      </c>
      <c r="J81" s="230">
        <v>71.317362225151683</v>
      </c>
      <c r="K81" s="230">
        <v>54.931447662156003</v>
      </c>
      <c r="L81" s="230">
        <v>61.900630200226772</v>
      </c>
      <c r="M81" s="230">
        <v>61.011069855075377</v>
      </c>
      <c r="N81" s="230">
        <v>63.534579960189753</v>
      </c>
      <c r="O81" s="230">
        <v>51.126170935556317</v>
      </c>
      <c r="P81" s="230">
        <v>44.460074013319193</v>
      </c>
      <c r="Q81" s="230">
        <v>48.301489812095468</v>
      </c>
      <c r="R81" s="230">
        <v>49.006038215969909</v>
      </c>
      <c r="S81" s="230">
        <v>51.460269349471588</v>
      </c>
      <c r="T81" s="230">
        <v>50.787881244862369</v>
      </c>
      <c r="U81" s="230">
        <v>35.485794904272311</v>
      </c>
      <c r="V81" s="230">
        <v>39.467583211384188</v>
      </c>
      <c r="W81" s="230">
        <v>40.741662986250041</v>
      </c>
      <c r="X81" s="230">
        <v>36.97569075693314</v>
      </c>
      <c r="Y81" s="230">
        <v>37.380694354356891</v>
      </c>
      <c r="DA81" s="71" t="s">
        <v>413</v>
      </c>
    </row>
    <row r="82" spans="1:105" ht="12" customHeight="1" x14ac:dyDescent="0.25">
      <c r="A82" s="59" t="s">
        <v>159</v>
      </c>
      <c r="B82" s="230">
        <v>73.510045305203548</v>
      </c>
      <c r="C82" s="230">
        <v>79.528058570687136</v>
      </c>
      <c r="D82" s="230">
        <v>67.015362609415874</v>
      </c>
      <c r="E82" s="230">
        <v>63.934950540128654</v>
      </c>
      <c r="F82" s="230">
        <v>57.271784832654753</v>
      </c>
      <c r="G82" s="230">
        <v>55.460217845184907</v>
      </c>
      <c r="H82" s="230">
        <v>43.43657534745897</v>
      </c>
      <c r="I82" s="230">
        <v>40.131289788509328</v>
      </c>
      <c r="J82" s="230">
        <v>35.803604107698071</v>
      </c>
      <c r="K82" s="230">
        <v>35.007356222891019</v>
      </c>
      <c r="L82" s="230">
        <v>41.724331390593498</v>
      </c>
      <c r="M82" s="230">
        <v>35.495252156284103</v>
      </c>
      <c r="N82" s="230">
        <v>31.020131210363179</v>
      </c>
      <c r="O82" s="230">
        <v>27.526846828707718</v>
      </c>
      <c r="P82" s="230">
        <v>25.998855785716319</v>
      </c>
      <c r="Q82" s="230">
        <v>31.42798856518078</v>
      </c>
      <c r="R82" s="230">
        <v>24.166627899163959</v>
      </c>
      <c r="S82" s="230">
        <v>26.852056667061412</v>
      </c>
      <c r="T82" s="230">
        <v>23.757033656527021</v>
      </c>
      <c r="U82" s="230">
        <v>22.727838592257381</v>
      </c>
      <c r="V82" s="230">
        <v>20.66066764959589</v>
      </c>
      <c r="W82" s="230">
        <v>33.44107099985267</v>
      </c>
      <c r="X82" s="230">
        <v>27.66961706750158</v>
      </c>
      <c r="Y82" s="230">
        <v>24.93461536961307</v>
      </c>
      <c r="DA82" s="71" t="s">
        <v>414</v>
      </c>
    </row>
    <row r="83" spans="1:105" ht="12" customHeight="1" x14ac:dyDescent="0.25">
      <c r="A83" s="59" t="s">
        <v>35</v>
      </c>
      <c r="B83" s="230">
        <v>909.05760497619099</v>
      </c>
      <c r="C83" s="230">
        <v>936.52526850942922</v>
      </c>
      <c r="D83" s="230">
        <v>896.7214923836508</v>
      </c>
      <c r="E83" s="230">
        <v>971.71620664393208</v>
      </c>
      <c r="F83" s="230">
        <v>1020.979467588237</v>
      </c>
      <c r="G83" s="230">
        <v>949.10278698759316</v>
      </c>
      <c r="H83" s="230">
        <v>979.39743051219455</v>
      </c>
      <c r="I83" s="230">
        <v>970.54533145314736</v>
      </c>
      <c r="J83" s="230">
        <v>951.165384136949</v>
      </c>
      <c r="K83" s="230">
        <v>718.48433546928379</v>
      </c>
      <c r="L83" s="230">
        <v>738.41356755810227</v>
      </c>
      <c r="M83" s="230">
        <v>750.65340563998905</v>
      </c>
      <c r="N83" s="230">
        <v>718.64771373932126</v>
      </c>
      <c r="O83" s="230">
        <v>686.58558559684241</v>
      </c>
      <c r="P83" s="230">
        <v>678.08421553108906</v>
      </c>
      <c r="Q83" s="230">
        <v>724.53650116676965</v>
      </c>
      <c r="R83" s="230">
        <v>686.5123699317644</v>
      </c>
      <c r="S83" s="230">
        <v>748.01728740369356</v>
      </c>
      <c r="T83" s="230">
        <v>787.40758036957834</v>
      </c>
      <c r="U83" s="230">
        <v>751.29653019574346</v>
      </c>
      <c r="V83" s="230">
        <v>739.87377344554</v>
      </c>
      <c r="W83" s="230">
        <v>866.42921218445611</v>
      </c>
      <c r="X83" s="230">
        <v>744.93817683019995</v>
      </c>
      <c r="Y83" s="230">
        <v>730.85709871453992</v>
      </c>
      <c r="DA83" s="71" t="s">
        <v>415</v>
      </c>
    </row>
    <row r="84" spans="1:105" ht="12" customHeight="1" x14ac:dyDescent="0.25">
      <c r="A84" s="60" t="s">
        <v>195</v>
      </c>
      <c r="B84" s="262">
        <v>1812.3771342941029</v>
      </c>
      <c r="C84" s="262">
        <v>1639.0692749885579</v>
      </c>
      <c r="D84" s="262">
        <v>1543.934273821892</v>
      </c>
      <c r="E84" s="262">
        <v>1606.528535967512</v>
      </c>
      <c r="F84" s="262">
        <v>1662.093193216863</v>
      </c>
      <c r="G84" s="262">
        <v>1616.7386984580489</v>
      </c>
      <c r="H84" s="262">
        <v>1819.2219834883199</v>
      </c>
      <c r="I84" s="262">
        <v>1663.917092971798</v>
      </c>
      <c r="J84" s="262">
        <v>1561.7575995767891</v>
      </c>
      <c r="K84" s="262">
        <v>1151.630506121413</v>
      </c>
      <c r="L84" s="262">
        <v>1483.0787619777841</v>
      </c>
      <c r="M84" s="262">
        <v>1280.201307423763</v>
      </c>
      <c r="N84" s="262">
        <v>1143.603903376998</v>
      </c>
      <c r="O84" s="262">
        <v>883.99683324229386</v>
      </c>
      <c r="P84" s="262">
        <v>912.26333532432</v>
      </c>
      <c r="Q84" s="262">
        <v>817.00031711578367</v>
      </c>
      <c r="R84" s="262">
        <v>790.94728240632844</v>
      </c>
      <c r="S84" s="262">
        <v>798.08804297594793</v>
      </c>
      <c r="T84" s="262">
        <v>909.92973381415368</v>
      </c>
      <c r="U84" s="262">
        <v>786.57731633371657</v>
      </c>
      <c r="V84" s="262">
        <v>725.76313404341772</v>
      </c>
      <c r="W84" s="262">
        <v>887.61895290482039</v>
      </c>
      <c r="X84" s="262">
        <v>779.97147927605408</v>
      </c>
      <c r="Y84" s="262">
        <v>714.49103972113653</v>
      </c>
      <c r="DA84" s="72" t="s">
        <v>416</v>
      </c>
    </row>
    <row r="85" spans="1:105" ht="12" customHeight="1" x14ac:dyDescent="0.25">
      <c r="A85" s="64" t="s">
        <v>28</v>
      </c>
      <c r="B85" s="229">
        <v>92.110625826433136</v>
      </c>
      <c r="C85" s="229">
        <v>72.402388673938134</v>
      </c>
      <c r="D85" s="229">
        <v>71.195979742422381</v>
      </c>
      <c r="E85" s="229">
        <v>88.872918257278798</v>
      </c>
      <c r="F85" s="229">
        <v>109.0448340385184</v>
      </c>
      <c r="G85" s="229">
        <v>115.3611283976652</v>
      </c>
      <c r="H85" s="229">
        <v>122.1337893101279</v>
      </c>
      <c r="I85" s="229">
        <v>128.793211652601</v>
      </c>
      <c r="J85" s="229">
        <v>102.0008952700191</v>
      </c>
      <c r="K85" s="229">
        <v>78.301110856332585</v>
      </c>
      <c r="L85" s="229">
        <v>74.659013833714994</v>
      </c>
      <c r="M85" s="229">
        <v>130.7978388503185</v>
      </c>
      <c r="N85" s="229">
        <v>103.990468741974</v>
      </c>
      <c r="O85" s="229">
        <v>108.88782033628431</v>
      </c>
      <c r="P85" s="229">
        <v>103.2684255995626</v>
      </c>
      <c r="Q85" s="229">
        <v>96.199784889555474</v>
      </c>
      <c r="R85" s="229">
        <v>99.564182850374436</v>
      </c>
      <c r="S85" s="229">
        <v>98.82918349448488</v>
      </c>
      <c r="T85" s="229">
        <v>96.224030936676385</v>
      </c>
      <c r="U85" s="229">
        <v>90.438967313770476</v>
      </c>
      <c r="V85" s="229">
        <v>72.620144294514404</v>
      </c>
      <c r="W85" s="229">
        <v>97.092648679231971</v>
      </c>
      <c r="X85" s="229">
        <v>90.461275993448766</v>
      </c>
      <c r="Y85" s="229">
        <v>67.019249162276864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0.53155871999417403</v>
      </c>
      <c r="W86" s="229">
        <v>0.82605599999070656</v>
      </c>
      <c r="X86" s="229">
        <v>0.45438623998839073</v>
      </c>
      <c r="Y86" s="229">
        <v>0.38586239999332328</v>
      </c>
      <c r="DA86" s="73" t="s">
        <v>418</v>
      </c>
    </row>
    <row r="87" spans="1:105" ht="12" customHeight="1" x14ac:dyDescent="0.25">
      <c r="A87" s="64" t="s">
        <v>31</v>
      </c>
      <c r="B87" s="229">
        <v>28.903227425751421</v>
      </c>
      <c r="C87" s="229">
        <v>39.499947304762372</v>
      </c>
      <c r="D87" s="229">
        <v>34.238368994799373</v>
      </c>
      <c r="E87" s="229">
        <v>31.652562805559711</v>
      </c>
      <c r="F87" s="229">
        <v>29.50675100056317</v>
      </c>
      <c r="G87" s="229">
        <v>26.669179449174539</v>
      </c>
      <c r="H87" s="229">
        <v>27.244279877756458</v>
      </c>
      <c r="I87" s="229">
        <v>23.360458844352031</v>
      </c>
      <c r="J87" s="229">
        <v>23.696870933858371</v>
      </c>
      <c r="K87" s="229">
        <v>15.266979015378039</v>
      </c>
      <c r="L87" s="229">
        <v>17.52542244119314</v>
      </c>
      <c r="M87" s="229">
        <v>20.9072489462025</v>
      </c>
      <c r="N87" s="229">
        <v>19.38149725299618</v>
      </c>
      <c r="O87" s="229">
        <v>21.749656304466999</v>
      </c>
      <c r="P87" s="229">
        <v>16.743016088055398</v>
      </c>
      <c r="Q87" s="229">
        <v>18.07128850945449</v>
      </c>
      <c r="R87" s="229">
        <v>18.919675723425829</v>
      </c>
      <c r="S87" s="229">
        <v>21.782968007100731</v>
      </c>
      <c r="T87" s="229">
        <v>22.44827435651424</v>
      </c>
      <c r="U87" s="229">
        <v>18.192892465819199</v>
      </c>
      <c r="V87" s="229">
        <v>16.65205783866227</v>
      </c>
      <c r="W87" s="229">
        <v>18.036276634767649</v>
      </c>
      <c r="X87" s="229">
        <v>16.25628395712209</v>
      </c>
      <c r="Y87" s="229">
        <v>16.794210615162839</v>
      </c>
      <c r="DA87" s="73" t="s">
        <v>419</v>
      </c>
    </row>
    <row r="88" spans="1:105" ht="12" customHeight="1" x14ac:dyDescent="0.25">
      <c r="A88" s="64" t="s">
        <v>159</v>
      </c>
      <c r="B88" s="229">
        <v>22.13840602453481</v>
      </c>
      <c r="C88" s="229">
        <v>33.265048995664863</v>
      </c>
      <c r="D88" s="229">
        <v>25.028335918392429</v>
      </c>
      <c r="E88" s="229">
        <v>19.604299428828529</v>
      </c>
      <c r="F88" s="229">
        <v>15.345085358020849</v>
      </c>
      <c r="G88" s="229">
        <v>15.73578873839933</v>
      </c>
      <c r="H88" s="229">
        <v>12.885147984618641</v>
      </c>
      <c r="I88" s="229">
        <v>12.610299885914991</v>
      </c>
      <c r="J88" s="229">
        <v>11.447765236154771</v>
      </c>
      <c r="K88" s="229">
        <v>8.9948425043535583</v>
      </c>
      <c r="L88" s="229">
        <v>12.04570868772514</v>
      </c>
      <c r="M88" s="229">
        <v>12.110753154107091</v>
      </c>
      <c r="N88" s="229">
        <v>10.5578505975108</v>
      </c>
      <c r="O88" s="229">
        <v>13.47230632231239</v>
      </c>
      <c r="P88" s="229">
        <v>11.05264237694754</v>
      </c>
      <c r="Q88" s="229">
        <v>12.4401618054303</v>
      </c>
      <c r="R88" s="229">
        <v>12.00000141227491</v>
      </c>
      <c r="S88" s="229">
        <v>13.684944314421379</v>
      </c>
      <c r="T88" s="229">
        <v>13.19225929489304</v>
      </c>
      <c r="U88" s="229">
        <v>11.121209444451759</v>
      </c>
      <c r="V88" s="229">
        <v>9.9012782134557984</v>
      </c>
      <c r="W88" s="229">
        <v>15.60260617350621</v>
      </c>
      <c r="X88" s="229">
        <v>12.527578218967401</v>
      </c>
      <c r="Y88" s="229">
        <v>11.379472109139231</v>
      </c>
      <c r="DA88" s="73" t="s">
        <v>420</v>
      </c>
    </row>
    <row r="89" spans="1:105" ht="12" customHeight="1" x14ac:dyDescent="0.25">
      <c r="A89" s="64" t="s">
        <v>32</v>
      </c>
      <c r="B89" s="229">
        <v>27.437411969864218</v>
      </c>
      <c r="C89" s="229">
        <v>29.50338438737591</v>
      </c>
      <c r="D89" s="229">
        <v>30.73481468733118</v>
      </c>
      <c r="E89" s="229">
        <v>29.261054278181309</v>
      </c>
      <c r="F89" s="229">
        <v>26.63488396012584</v>
      </c>
      <c r="G89" s="229">
        <v>24.72474982755303</v>
      </c>
      <c r="H89" s="229">
        <v>31.76483987243207</v>
      </c>
      <c r="I89" s="229">
        <v>22.16692524164711</v>
      </c>
      <c r="J89" s="229">
        <v>18.181514916162289</v>
      </c>
      <c r="K89" s="229">
        <v>12.526883979869689</v>
      </c>
      <c r="L89" s="229">
        <v>7.9160507740750692</v>
      </c>
      <c r="M89" s="229">
        <v>10.15147483091325</v>
      </c>
      <c r="N89" s="229">
        <v>9.2777894977127922</v>
      </c>
      <c r="O89" s="229">
        <v>10.64263206376596</v>
      </c>
      <c r="P89" s="229">
        <v>14.147917340810629</v>
      </c>
      <c r="Q89" s="229">
        <v>10.788070816940911</v>
      </c>
      <c r="R89" s="229">
        <v>9.9470704737499922</v>
      </c>
      <c r="S89" s="229">
        <v>9.8190429197543363</v>
      </c>
      <c r="T89" s="229">
        <v>13.14638500103702</v>
      </c>
      <c r="U89" s="229">
        <v>10.62302792753839</v>
      </c>
      <c r="V89" s="229">
        <v>8.2872768774570851</v>
      </c>
      <c r="W89" s="229">
        <v>13.58428294233889</v>
      </c>
      <c r="X89" s="229">
        <v>17.907133437967421</v>
      </c>
      <c r="Y89" s="229">
        <v>16.67803004453069</v>
      </c>
      <c r="DA89" s="73" t="s">
        <v>421</v>
      </c>
    </row>
    <row r="90" spans="1:105" ht="12" customHeight="1" x14ac:dyDescent="0.25">
      <c r="A90" s="64" t="s">
        <v>33</v>
      </c>
      <c r="B90" s="229">
        <v>661.9003027571033</v>
      </c>
      <c r="C90" s="229">
        <v>560.53485775949116</v>
      </c>
      <c r="D90" s="229">
        <v>513.35879129257705</v>
      </c>
      <c r="E90" s="229">
        <v>566.79300591110689</v>
      </c>
      <c r="F90" s="229">
        <v>569.49449267117609</v>
      </c>
      <c r="G90" s="229">
        <v>546.23436006195629</v>
      </c>
      <c r="H90" s="229">
        <v>657.30513057009205</v>
      </c>
      <c r="I90" s="229">
        <v>534.90825953211402</v>
      </c>
      <c r="J90" s="229">
        <v>486.28050776594461</v>
      </c>
      <c r="K90" s="229">
        <v>453.35015298847691</v>
      </c>
      <c r="L90" s="229">
        <v>688.66360689233034</v>
      </c>
      <c r="M90" s="229">
        <v>364.93092311748768</v>
      </c>
      <c r="N90" s="229">
        <v>316.27081461158508</v>
      </c>
      <c r="O90" s="229">
        <v>44.666832994712379</v>
      </c>
      <c r="P90" s="229">
        <v>62.767054947993721</v>
      </c>
      <c r="Q90" s="229">
        <v>35.840555738099852</v>
      </c>
      <c r="R90" s="229">
        <v>36.121088503217713</v>
      </c>
      <c r="S90" s="229">
        <v>15.04285930506307</v>
      </c>
      <c r="T90" s="229">
        <v>16.594837462795759</v>
      </c>
      <c r="U90" s="229">
        <v>13.42491776632634</v>
      </c>
      <c r="V90" s="229">
        <v>8.5820016467693225</v>
      </c>
      <c r="W90" s="229">
        <v>35.394327053231272</v>
      </c>
      <c r="X90" s="229">
        <v>19.617028489081822</v>
      </c>
      <c r="Y90" s="229">
        <v>18.046904848257579</v>
      </c>
      <c r="DA90" s="73" t="s">
        <v>422</v>
      </c>
    </row>
    <row r="91" spans="1:105" ht="12" customHeight="1" x14ac:dyDescent="0.25">
      <c r="A91" s="64" t="s">
        <v>35</v>
      </c>
      <c r="B91" s="229">
        <v>275.47930586621231</v>
      </c>
      <c r="C91" s="229">
        <v>314.28182325975592</v>
      </c>
      <c r="D91" s="229">
        <v>319.71851453854259</v>
      </c>
      <c r="E91" s="229">
        <v>337.86033899693422</v>
      </c>
      <c r="F91" s="229">
        <v>336.04876849742152</v>
      </c>
      <c r="G91" s="229">
        <v>320.34553334528113</v>
      </c>
      <c r="H91" s="229">
        <v>350.55118309173599</v>
      </c>
      <c r="I91" s="229">
        <v>365.02679855753411</v>
      </c>
      <c r="J91" s="229">
        <v>371.82835610023562</v>
      </c>
      <c r="K91" s="229">
        <v>205.71006501733891</v>
      </c>
      <c r="L91" s="229">
        <v>282.69257533688148</v>
      </c>
      <c r="M91" s="229">
        <v>291.30760656424042</v>
      </c>
      <c r="N91" s="229">
        <v>238.09068545269429</v>
      </c>
      <c r="O91" s="229">
        <v>256.4152417653288</v>
      </c>
      <c r="P91" s="229">
        <v>250.01270698253489</v>
      </c>
      <c r="Q91" s="229">
        <v>251.5412175000013</v>
      </c>
      <c r="R91" s="229">
        <v>241.14761078696409</v>
      </c>
      <c r="S91" s="229">
        <v>267.97884010421171</v>
      </c>
      <c r="T91" s="229">
        <v>316.96654009874038</v>
      </c>
      <c r="U91" s="229">
        <v>277.25847431916429</v>
      </c>
      <c r="V91" s="229">
        <v>271.62153922344697</v>
      </c>
      <c r="W91" s="229">
        <v>354.08412905500802</v>
      </c>
      <c r="X91" s="229">
        <v>293.17281409664429</v>
      </c>
      <c r="Y91" s="229">
        <v>288.32714758485571</v>
      </c>
      <c r="DA91" s="73" t="s">
        <v>423</v>
      </c>
    </row>
    <row r="92" spans="1:105" ht="12" customHeight="1" x14ac:dyDescent="0.25">
      <c r="A92" s="64" t="s">
        <v>36</v>
      </c>
      <c r="B92" s="229">
        <v>699.88179187521473</v>
      </c>
      <c r="C92" s="229">
        <v>585.13873476965853</v>
      </c>
      <c r="D92" s="229">
        <v>546.99823585010904</v>
      </c>
      <c r="E92" s="229">
        <v>531.44127155881063</v>
      </c>
      <c r="F92" s="229">
        <v>571.93869088274209</v>
      </c>
      <c r="G92" s="229">
        <v>563.46749148184608</v>
      </c>
      <c r="H92" s="229">
        <v>613.46995178603709</v>
      </c>
      <c r="I92" s="229">
        <v>573.76575516221112</v>
      </c>
      <c r="J92" s="229">
        <v>534.14367481322881</v>
      </c>
      <c r="K92" s="229">
        <v>375.20709606447298</v>
      </c>
      <c r="L92" s="229">
        <v>396.0631816309691</v>
      </c>
      <c r="M92" s="229">
        <v>444.8473967727133</v>
      </c>
      <c r="N92" s="229">
        <v>443.67744421700161</v>
      </c>
      <c r="O92" s="229">
        <v>427.4036510099649</v>
      </c>
      <c r="P92" s="229">
        <v>451.70894933146639</v>
      </c>
      <c r="Q92" s="229">
        <v>389.82777465873278</v>
      </c>
      <c r="R92" s="229">
        <v>371.21172883068408</v>
      </c>
      <c r="S92" s="229">
        <v>368.67303568729329</v>
      </c>
      <c r="T92" s="229">
        <v>428.46911413013652</v>
      </c>
      <c r="U92" s="229">
        <v>363.10204491756002</v>
      </c>
      <c r="V92" s="229">
        <v>333.35715255371912</v>
      </c>
      <c r="W92" s="229">
        <v>351.27198774841139</v>
      </c>
      <c r="X92" s="229">
        <v>327.90473400756991</v>
      </c>
      <c r="Y92" s="229">
        <v>290.42300222445073</v>
      </c>
      <c r="DA92" s="73" t="s">
        <v>424</v>
      </c>
    </row>
    <row r="93" spans="1:105" ht="12" customHeight="1" x14ac:dyDescent="0.25">
      <c r="A93" s="64" t="s">
        <v>38</v>
      </c>
      <c r="B93" s="229">
        <v>4.5260625489894899</v>
      </c>
      <c r="C93" s="229">
        <v>4.4430898379114119</v>
      </c>
      <c r="D93" s="229">
        <v>2.6612327977179691</v>
      </c>
      <c r="E93" s="229">
        <v>1.0430847308120199</v>
      </c>
      <c r="F93" s="229">
        <v>4.079686808295361</v>
      </c>
      <c r="G93" s="229">
        <v>4.2004671561733531</v>
      </c>
      <c r="H93" s="229">
        <v>3.8676609955198371</v>
      </c>
      <c r="I93" s="229">
        <v>3.2853840954230682</v>
      </c>
      <c r="J93" s="229">
        <v>14.17801454118541</v>
      </c>
      <c r="K93" s="229">
        <v>2.2733756951897259</v>
      </c>
      <c r="L93" s="229">
        <v>3.513202380894267</v>
      </c>
      <c r="M93" s="229">
        <v>5.1480651877797898</v>
      </c>
      <c r="N93" s="229">
        <v>2.3573530055231928</v>
      </c>
      <c r="O93" s="229">
        <v>0.75869244545809489</v>
      </c>
      <c r="P93" s="229">
        <v>2.562622656948748</v>
      </c>
      <c r="Q93" s="229">
        <v>2.2914631975686519</v>
      </c>
      <c r="R93" s="229">
        <v>2.03592382563737</v>
      </c>
      <c r="S93" s="229">
        <v>2.2771691436184329</v>
      </c>
      <c r="T93" s="229">
        <v>2.888292533360254</v>
      </c>
      <c r="U93" s="229">
        <v>2.415782179086186</v>
      </c>
      <c r="V93" s="229">
        <v>4.2101246753985873</v>
      </c>
      <c r="W93" s="229">
        <v>1.7266386183342799</v>
      </c>
      <c r="X93" s="229">
        <v>1.6702448352639581</v>
      </c>
      <c r="Y93" s="229">
        <v>5.437160732469497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2232.3264809943421</v>
      </c>
      <c r="C96" s="279">
        <v>2215.5878253565688</v>
      </c>
      <c r="D96" s="279">
        <v>2196.043266462324</v>
      </c>
      <c r="E96" s="279">
        <v>2314.679200840249</v>
      </c>
      <c r="F96" s="279">
        <v>2456.074162659148</v>
      </c>
      <c r="G96" s="279">
        <v>2448.5486283731252</v>
      </c>
      <c r="H96" s="279">
        <v>2803.750457695528</v>
      </c>
      <c r="I96" s="279">
        <v>2713.777978903594</v>
      </c>
      <c r="J96" s="279">
        <v>2606.6540461596592</v>
      </c>
      <c r="K96" s="279">
        <v>2001.3320615172599</v>
      </c>
      <c r="L96" s="279">
        <v>2191.046531148148</v>
      </c>
      <c r="M96" s="279">
        <v>2248.8860269749189</v>
      </c>
      <c r="N96" s="279">
        <v>2024.758143882849</v>
      </c>
      <c r="O96" s="279">
        <v>1861.822898612402</v>
      </c>
      <c r="P96" s="279">
        <v>1937.2433969466049</v>
      </c>
      <c r="Q96" s="279">
        <v>2002.417880135175</v>
      </c>
      <c r="R96" s="279">
        <v>1964.9545432586849</v>
      </c>
      <c r="S96" s="279">
        <v>1993.8600965039429</v>
      </c>
      <c r="T96" s="279">
        <v>2061.1762767418272</v>
      </c>
      <c r="U96" s="279">
        <v>1911.164625316919</v>
      </c>
      <c r="V96" s="279">
        <v>1779.41082950294</v>
      </c>
      <c r="W96" s="279">
        <v>2057.2133078786801</v>
      </c>
      <c r="X96" s="279">
        <v>1794.8145185286569</v>
      </c>
      <c r="Y96" s="279">
        <v>1621.383931474292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0.99999999999999989</v>
      </c>
      <c r="G100" s="232">
        <f t="shared" si="4"/>
        <v>0.99999999999999978</v>
      </c>
      <c r="H100" s="232">
        <f t="shared" si="4"/>
        <v>1</v>
      </c>
      <c r="I100" s="232">
        <f t="shared" si="4"/>
        <v>0.99999999999999978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0.99999999999999989</v>
      </c>
      <c r="W100" s="232">
        <f t="shared" si="4"/>
        <v>1</v>
      </c>
      <c r="X100" s="232">
        <f t="shared" si="4"/>
        <v>1</v>
      </c>
      <c r="Y100" s="232">
        <f t="shared" si="4"/>
        <v>1.0000000000000002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3.5107536402270408E-4</v>
      </c>
      <c r="C105" s="268">
        <f t="shared" si="9"/>
        <v>3.5813710407432876E-4</v>
      </c>
      <c r="D105" s="268">
        <f t="shared" si="9"/>
        <v>3.5151633651606909E-4</v>
      </c>
      <c r="E105" s="268">
        <f t="shared" si="9"/>
        <v>3.4952388432612868E-4</v>
      </c>
      <c r="F105" s="268">
        <f t="shared" si="9"/>
        <v>3.5595008783008029E-4</v>
      </c>
      <c r="G105" s="268">
        <f t="shared" si="9"/>
        <v>3.436753490531058E-4</v>
      </c>
      <c r="H105" s="268">
        <f t="shared" si="9"/>
        <v>3.3512630986827166E-4</v>
      </c>
      <c r="I105" s="268">
        <f t="shared" si="9"/>
        <v>3.4183974328218377E-4</v>
      </c>
      <c r="J105" s="268">
        <f t="shared" si="9"/>
        <v>3.5365782252888556E-4</v>
      </c>
      <c r="K105" s="268">
        <f t="shared" si="9"/>
        <v>3.3920990283887634E-4</v>
      </c>
      <c r="L105" s="268">
        <f t="shared" si="9"/>
        <v>3.3982564848505264E-4</v>
      </c>
      <c r="M105" s="268">
        <f t="shared" si="9"/>
        <v>3.2652874263104084E-4</v>
      </c>
      <c r="N105" s="268">
        <f t="shared" si="9"/>
        <v>3.2838409001671417E-4</v>
      </c>
      <c r="O105" s="268">
        <f t="shared" si="9"/>
        <v>3.2807670147815845E-4</v>
      </c>
      <c r="P105" s="268">
        <f t="shared" si="9"/>
        <v>3.0540665893665755E-4</v>
      </c>
      <c r="Q105" s="268">
        <f t="shared" si="9"/>
        <v>3.1224624308739924E-4</v>
      </c>
      <c r="R105" s="268">
        <f t="shared" si="9"/>
        <v>3.0523476835710308E-4</v>
      </c>
      <c r="S105" s="268">
        <f t="shared" si="9"/>
        <v>3.0454983112515995E-4</v>
      </c>
      <c r="T105" s="268">
        <f t="shared" si="9"/>
        <v>2.9032855612927416E-4</v>
      </c>
      <c r="U105" s="268">
        <f t="shared" si="9"/>
        <v>2.9781445267331342E-4</v>
      </c>
      <c r="V105" s="268">
        <f t="shared" si="9"/>
        <v>3.1737459248199179E-4</v>
      </c>
      <c r="W105" s="268">
        <f t="shared" si="9"/>
        <v>2.9621125320410547E-4</v>
      </c>
      <c r="X105" s="268">
        <f t="shared" si="9"/>
        <v>2.7745832207775147E-4</v>
      </c>
      <c r="Y105" s="268">
        <f t="shared" si="9"/>
        <v>2.77473630391802E-4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0.15306111907804146</v>
      </c>
      <c r="C106" s="269">
        <f t="shared" si="10"/>
        <v>0.15101669950345364</v>
      </c>
      <c r="D106" s="269">
        <f t="shared" si="10"/>
        <v>0.14773904269509003</v>
      </c>
      <c r="E106" s="269">
        <f t="shared" si="10"/>
        <v>0.14805475315686159</v>
      </c>
      <c r="F106" s="269">
        <f t="shared" si="10"/>
        <v>0.14551876227743646</v>
      </c>
      <c r="G106" s="269">
        <f t="shared" si="10"/>
        <v>0.14091777248844511</v>
      </c>
      <c r="H106" s="269">
        <f t="shared" si="10"/>
        <v>0.14012033051805622</v>
      </c>
      <c r="I106" s="269">
        <f t="shared" si="10"/>
        <v>0.13500795617588709</v>
      </c>
      <c r="J106" s="269">
        <f t="shared" si="10"/>
        <v>0.13427549451486684</v>
      </c>
      <c r="K106" s="269">
        <f t="shared" si="10"/>
        <v>0.13690681379082784</v>
      </c>
      <c r="L106" s="269">
        <f t="shared" si="10"/>
        <v>0.12832344468262355</v>
      </c>
      <c r="M106" s="269">
        <f t="shared" si="10"/>
        <v>0.12987574718474371</v>
      </c>
      <c r="N106" s="269">
        <f t="shared" si="10"/>
        <v>0.133056988708883</v>
      </c>
      <c r="O106" s="269">
        <f t="shared" si="10"/>
        <v>0.13206077474994535</v>
      </c>
      <c r="P106" s="269">
        <f t="shared" si="10"/>
        <v>0.12552687294597425</v>
      </c>
      <c r="Q106" s="269">
        <f t="shared" si="10"/>
        <v>0.12792840684591053</v>
      </c>
      <c r="R106" s="269">
        <f t="shared" si="10"/>
        <v>0.12235674526666988</v>
      </c>
      <c r="S106" s="269">
        <f t="shared" si="10"/>
        <v>0.12083689315454199</v>
      </c>
      <c r="T106" s="269">
        <f t="shared" si="10"/>
        <v>0.12684207968317651</v>
      </c>
      <c r="U106" s="269">
        <f t="shared" si="10"/>
        <v>0.12454131552577392</v>
      </c>
      <c r="V106" s="269">
        <f t="shared" si="10"/>
        <v>0.12840155113244381</v>
      </c>
      <c r="W106" s="269">
        <f t="shared" si="10"/>
        <v>0.12526824563348862</v>
      </c>
      <c r="X106" s="269">
        <f t="shared" si="10"/>
        <v>0.13221619633267784</v>
      </c>
      <c r="Y106" s="269">
        <f t="shared" si="10"/>
        <v>0.13249253227188193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0.34378414360135812</v>
      </c>
      <c r="C107" s="269">
        <f t="shared" si="11"/>
        <v>0.344236664054061</v>
      </c>
      <c r="D107" s="269">
        <f t="shared" si="11"/>
        <v>0.34439867025888654</v>
      </c>
      <c r="E107" s="269">
        <f t="shared" si="11"/>
        <v>0.34310962567128134</v>
      </c>
      <c r="F107" s="269">
        <f t="shared" si="11"/>
        <v>0.33476077730285009</v>
      </c>
      <c r="G107" s="269">
        <f t="shared" si="11"/>
        <v>0.33746109421516557</v>
      </c>
      <c r="H107" s="269">
        <f t="shared" si="11"/>
        <v>0.33653418391892614</v>
      </c>
      <c r="I107" s="269">
        <f t="shared" si="11"/>
        <v>0.32954325417014796</v>
      </c>
      <c r="J107" s="269">
        <f t="shared" si="11"/>
        <v>0.32848892385343792</v>
      </c>
      <c r="K107" s="269">
        <f t="shared" si="11"/>
        <v>0.33714695363696812</v>
      </c>
      <c r="L107" s="269">
        <f t="shared" si="11"/>
        <v>0.3211353970298208</v>
      </c>
      <c r="M107" s="269">
        <f t="shared" si="11"/>
        <v>0.32652657808376956</v>
      </c>
      <c r="N107" s="269">
        <f t="shared" si="11"/>
        <v>0.3282109886244638</v>
      </c>
      <c r="O107" s="269">
        <f t="shared" si="11"/>
        <v>0.31915339641666729</v>
      </c>
      <c r="P107" s="269">
        <f t="shared" si="11"/>
        <v>0.30836323258175369</v>
      </c>
      <c r="Q107" s="269">
        <f t="shared" si="11"/>
        <v>0.3137074314938097</v>
      </c>
      <c r="R107" s="269">
        <f t="shared" si="11"/>
        <v>0.3065137695702207</v>
      </c>
      <c r="S107" s="269">
        <f t="shared" si="11"/>
        <v>0.2991174512551093</v>
      </c>
      <c r="T107" s="269">
        <f t="shared" si="11"/>
        <v>0.30984280074299836</v>
      </c>
      <c r="U107" s="269">
        <f t="shared" si="11"/>
        <v>0.30730590474987646</v>
      </c>
      <c r="V107" s="269">
        <f t="shared" si="11"/>
        <v>0.30803371294688414</v>
      </c>
      <c r="W107" s="269">
        <f t="shared" si="11"/>
        <v>0.29811625150641585</v>
      </c>
      <c r="X107" s="269">
        <f t="shared" si="11"/>
        <v>0.31072482636886722</v>
      </c>
      <c r="Y107" s="269">
        <f t="shared" si="11"/>
        <v>0.31878634986344556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5.2209339435546169E-2</v>
      </c>
      <c r="C108" s="269">
        <f t="shared" si="12"/>
        <v>5.318463346705847E-2</v>
      </c>
      <c r="D108" s="269">
        <f t="shared" si="12"/>
        <v>5.2723445871032289E-2</v>
      </c>
      <c r="E108" s="269">
        <f t="shared" si="12"/>
        <v>5.14307442798125E-2</v>
      </c>
      <c r="F108" s="269">
        <f t="shared" si="12"/>
        <v>5.2513840149827254E-2</v>
      </c>
      <c r="G108" s="269">
        <f t="shared" si="12"/>
        <v>5.16865271878576E-2</v>
      </c>
      <c r="H108" s="269">
        <f t="shared" si="12"/>
        <v>5.0504610704415372E-2</v>
      </c>
      <c r="I108" s="269">
        <f t="shared" si="12"/>
        <v>5.0322836598417728E-2</v>
      </c>
      <c r="J108" s="269">
        <f t="shared" si="12"/>
        <v>5.2478650901639695E-2</v>
      </c>
      <c r="K108" s="269">
        <f t="shared" si="12"/>
        <v>5.2467309303845945E-2</v>
      </c>
      <c r="L108" s="269">
        <f t="shared" si="12"/>
        <v>5.1598305656141007E-2</v>
      </c>
      <c r="M108" s="269">
        <f t="shared" si="12"/>
        <v>4.9522895223150176E-2</v>
      </c>
      <c r="N108" s="269">
        <f t="shared" si="12"/>
        <v>5.0101431132289605E-2</v>
      </c>
      <c r="O108" s="269">
        <f t="shared" si="12"/>
        <v>4.9762763482824983E-2</v>
      </c>
      <c r="P108" s="269">
        <f t="shared" si="12"/>
        <v>4.7857831013595066E-2</v>
      </c>
      <c r="Q108" s="269">
        <f t="shared" si="12"/>
        <v>4.8989468147811306E-2</v>
      </c>
      <c r="R108" s="269">
        <f t="shared" si="12"/>
        <v>4.8424536372593169E-2</v>
      </c>
      <c r="S108" s="269">
        <f t="shared" si="12"/>
        <v>4.8579798496489413E-2</v>
      </c>
      <c r="T108" s="269">
        <f t="shared" si="12"/>
        <v>4.7877108198886444E-2</v>
      </c>
      <c r="U108" s="269">
        <f t="shared" si="12"/>
        <v>4.8555218242975366E-2</v>
      </c>
      <c r="V108" s="269">
        <f t="shared" si="12"/>
        <v>5.2424431104925236E-2</v>
      </c>
      <c r="W108" s="269">
        <f t="shared" si="12"/>
        <v>4.9244686839309652E-2</v>
      </c>
      <c r="X108" s="269">
        <f t="shared" si="12"/>
        <v>4.7322488395479367E-2</v>
      </c>
      <c r="Y108" s="269">
        <f t="shared" si="12"/>
        <v>4.8756583219891118E-2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5.2209339435546169E-2</v>
      </c>
      <c r="C109" s="270">
        <f t="shared" si="13"/>
        <v>5.318463346705847E-2</v>
      </c>
      <c r="D109" s="270">
        <f t="shared" si="13"/>
        <v>5.2723445871032289E-2</v>
      </c>
      <c r="E109" s="270">
        <f t="shared" si="13"/>
        <v>5.14307442798125E-2</v>
      </c>
      <c r="F109" s="270">
        <f t="shared" si="13"/>
        <v>5.2513840149827254E-2</v>
      </c>
      <c r="G109" s="270">
        <f t="shared" si="13"/>
        <v>5.16865271878576E-2</v>
      </c>
      <c r="H109" s="270">
        <f t="shared" si="13"/>
        <v>5.0504610704415372E-2</v>
      </c>
      <c r="I109" s="270">
        <f t="shared" si="13"/>
        <v>5.0322836598417728E-2</v>
      </c>
      <c r="J109" s="270">
        <f t="shared" si="13"/>
        <v>5.2478650901639695E-2</v>
      </c>
      <c r="K109" s="270">
        <f t="shared" si="13"/>
        <v>5.2467309303845945E-2</v>
      </c>
      <c r="L109" s="270">
        <f t="shared" si="13"/>
        <v>5.1598305656141007E-2</v>
      </c>
      <c r="M109" s="270">
        <f t="shared" si="13"/>
        <v>4.9522895223150176E-2</v>
      </c>
      <c r="N109" s="270">
        <f t="shared" si="13"/>
        <v>5.0101431132289605E-2</v>
      </c>
      <c r="O109" s="270">
        <f t="shared" si="13"/>
        <v>4.9762763482824983E-2</v>
      </c>
      <c r="P109" s="270">
        <f t="shared" si="13"/>
        <v>4.7857831013595066E-2</v>
      </c>
      <c r="Q109" s="270">
        <f t="shared" si="13"/>
        <v>4.8989468147811306E-2</v>
      </c>
      <c r="R109" s="270">
        <f t="shared" si="13"/>
        <v>4.8424536372593169E-2</v>
      </c>
      <c r="S109" s="270">
        <f t="shared" si="13"/>
        <v>4.8579798496489413E-2</v>
      </c>
      <c r="T109" s="270">
        <f t="shared" si="13"/>
        <v>4.7877108198886444E-2</v>
      </c>
      <c r="U109" s="270">
        <f t="shared" si="13"/>
        <v>4.8555218242975366E-2</v>
      </c>
      <c r="V109" s="270">
        <f t="shared" si="13"/>
        <v>5.2424431104925236E-2</v>
      </c>
      <c r="W109" s="270">
        <f t="shared" si="13"/>
        <v>4.9244686839309652E-2</v>
      </c>
      <c r="X109" s="270">
        <f t="shared" si="13"/>
        <v>4.7322488395479367E-2</v>
      </c>
      <c r="Y109" s="270">
        <f t="shared" si="13"/>
        <v>4.8756583219891118E-2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5.8477567240854608E-2</v>
      </c>
      <c r="C111" s="269">
        <f t="shared" si="15"/>
        <v>5.6226640046046321E-2</v>
      </c>
      <c r="D111" s="269">
        <f t="shared" si="15"/>
        <v>5.5330431177171339E-2</v>
      </c>
      <c r="E111" s="269">
        <f t="shared" si="15"/>
        <v>5.4741231610499527E-2</v>
      </c>
      <c r="F111" s="269">
        <f t="shared" si="15"/>
        <v>5.6407879790273834E-2</v>
      </c>
      <c r="G111" s="269">
        <f t="shared" si="15"/>
        <v>5.5958576587623515E-2</v>
      </c>
      <c r="H111" s="269">
        <f t="shared" si="15"/>
        <v>5.5404402754058855E-2</v>
      </c>
      <c r="I111" s="269">
        <f t="shared" si="15"/>
        <v>5.4855385497802729E-2</v>
      </c>
      <c r="J111" s="269">
        <f t="shared" si="15"/>
        <v>5.6135683435426777E-2</v>
      </c>
      <c r="K111" s="269">
        <f t="shared" si="15"/>
        <v>5.4278915959311995E-2</v>
      </c>
      <c r="L111" s="269">
        <f t="shared" si="15"/>
        <v>5.4632126369565819E-2</v>
      </c>
      <c r="M111" s="269">
        <f t="shared" si="15"/>
        <v>5.1925558943236791E-2</v>
      </c>
      <c r="N111" s="269">
        <f t="shared" si="15"/>
        <v>5.1806749050271814E-2</v>
      </c>
      <c r="O111" s="269">
        <f t="shared" si="15"/>
        <v>5.0031169708934307E-2</v>
      </c>
      <c r="P111" s="269">
        <f t="shared" si="15"/>
        <v>4.8231730112810046E-2</v>
      </c>
      <c r="Q111" s="269">
        <f t="shared" si="15"/>
        <v>4.8585490322915412E-2</v>
      </c>
      <c r="R111" s="269">
        <f t="shared" si="15"/>
        <v>4.7928225793184405E-2</v>
      </c>
      <c r="S111" s="269">
        <f t="shared" si="15"/>
        <v>4.7491439528123784E-2</v>
      </c>
      <c r="T111" s="269">
        <f t="shared" si="15"/>
        <v>4.8709469993145918E-2</v>
      </c>
      <c r="U111" s="269">
        <f t="shared" si="15"/>
        <v>4.8041002552109552E-2</v>
      </c>
      <c r="V111" s="269">
        <f t="shared" si="15"/>
        <v>4.9243306140373734E-2</v>
      </c>
      <c r="W111" s="269">
        <f t="shared" si="15"/>
        <v>4.7868507651306569E-2</v>
      </c>
      <c r="X111" s="269">
        <f t="shared" si="15"/>
        <v>4.8293207479697717E-2</v>
      </c>
      <c r="Y111" s="269">
        <f t="shared" si="15"/>
        <v>4.9792386358554659E-2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1.9430584154262125E-2</v>
      </c>
      <c r="C112" s="270">
        <f t="shared" si="16"/>
        <v>2.0156342513625886E-2</v>
      </c>
      <c r="D112" s="270">
        <f t="shared" si="16"/>
        <v>1.9882402612904828E-2</v>
      </c>
      <c r="E112" s="270">
        <f t="shared" si="16"/>
        <v>1.9632362996820255E-2</v>
      </c>
      <c r="F112" s="270">
        <f t="shared" si="16"/>
        <v>2.0047954907176098E-2</v>
      </c>
      <c r="G112" s="270">
        <f t="shared" si="16"/>
        <v>1.9545810160554952E-2</v>
      </c>
      <c r="H112" s="270">
        <f t="shared" si="16"/>
        <v>1.9147738644894764E-2</v>
      </c>
      <c r="I112" s="270">
        <f t="shared" si="16"/>
        <v>1.9496488883369894E-2</v>
      </c>
      <c r="J112" s="270">
        <f t="shared" si="16"/>
        <v>2.0327045365897387E-2</v>
      </c>
      <c r="K112" s="270">
        <f t="shared" si="16"/>
        <v>1.9823858000457571E-2</v>
      </c>
      <c r="L112" s="270">
        <f t="shared" si="16"/>
        <v>1.9930239660386324E-2</v>
      </c>
      <c r="M112" s="270">
        <f t="shared" si="16"/>
        <v>1.9237605964277014E-2</v>
      </c>
      <c r="N112" s="270">
        <f t="shared" si="16"/>
        <v>1.9422131824511964E-2</v>
      </c>
      <c r="O112" s="270">
        <f t="shared" si="16"/>
        <v>1.925621088280326E-2</v>
      </c>
      <c r="P112" s="270">
        <f t="shared" si="16"/>
        <v>1.856944294852382E-2</v>
      </c>
      <c r="Q112" s="270">
        <f t="shared" si="16"/>
        <v>1.9084103852918127E-2</v>
      </c>
      <c r="R112" s="270">
        <f t="shared" si="16"/>
        <v>1.8824491214982229E-2</v>
      </c>
      <c r="S112" s="270">
        <f t="shared" si="16"/>
        <v>1.8880931403531354E-2</v>
      </c>
      <c r="T112" s="270">
        <f t="shared" si="16"/>
        <v>1.8459341713407348E-2</v>
      </c>
      <c r="U112" s="270">
        <f t="shared" si="16"/>
        <v>1.8503154973241821E-2</v>
      </c>
      <c r="V112" s="270">
        <f t="shared" si="16"/>
        <v>1.987601549358178E-2</v>
      </c>
      <c r="W112" s="270">
        <f t="shared" si="16"/>
        <v>1.8777198440039736E-2</v>
      </c>
      <c r="X112" s="270">
        <f t="shared" si="16"/>
        <v>1.803537031901005E-2</v>
      </c>
      <c r="Y112" s="270">
        <f t="shared" si="16"/>
        <v>1.8700189485112408E-2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3.9046983086592491E-2</v>
      </c>
      <c r="C113" s="270">
        <f t="shared" si="17"/>
        <v>3.6070297532420435E-2</v>
      </c>
      <c r="D113" s="270">
        <f t="shared" si="17"/>
        <v>3.5448028564266515E-2</v>
      </c>
      <c r="E113" s="270">
        <f t="shared" si="17"/>
        <v>3.5108868613679269E-2</v>
      </c>
      <c r="F113" s="270">
        <f t="shared" si="17"/>
        <v>3.6359924883097736E-2</v>
      </c>
      <c r="G113" s="270">
        <f t="shared" si="17"/>
        <v>3.6412766427068567E-2</v>
      </c>
      <c r="H113" s="270">
        <f t="shared" si="17"/>
        <v>3.6256664109164095E-2</v>
      </c>
      <c r="I113" s="270">
        <f t="shared" si="17"/>
        <v>3.5358896614432839E-2</v>
      </c>
      <c r="J113" s="270">
        <f t="shared" si="17"/>
        <v>3.58086380695294E-2</v>
      </c>
      <c r="K113" s="270">
        <f t="shared" si="17"/>
        <v>3.4455057958854417E-2</v>
      </c>
      <c r="L113" s="270">
        <f t="shared" si="17"/>
        <v>3.4701886709179494E-2</v>
      </c>
      <c r="M113" s="270">
        <f t="shared" si="17"/>
        <v>3.2687952978959781E-2</v>
      </c>
      <c r="N113" s="270">
        <f t="shared" si="17"/>
        <v>3.2384617225759846E-2</v>
      </c>
      <c r="O113" s="270">
        <f t="shared" si="17"/>
        <v>3.0774958826131047E-2</v>
      </c>
      <c r="P113" s="270">
        <f t="shared" si="17"/>
        <v>2.9662287164286219E-2</v>
      </c>
      <c r="Q113" s="270">
        <f t="shared" si="17"/>
        <v>2.9501386469997278E-2</v>
      </c>
      <c r="R113" s="270">
        <f t="shared" si="17"/>
        <v>2.9103734578202176E-2</v>
      </c>
      <c r="S113" s="270">
        <f t="shared" si="17"/>
        <v>2.8610508124592433E-2</v>
      </c>
      <c r="T113" s="270">
        <f t="shared" si="17"/>
        <v>3.025012827973857E-2</v>
      </c>
      <c r="U113" s="270">
        <f t="shared" si="17"/>
        <v>2.9537847578867727E-2</v>
      </c>
      <c r="V113" s="270">
        <f t="shared" si="17"/>
        <v>2.9367290646791951E-2</v>
      </c>
      <c r="W113" s="270">
        <f t="shared" si="17"/>
        <v>2.9091309211266837E-2</v>
      </c>
      <c r="X113" s="270">
        <f t="shared" si="17"/>
        <v>3.0257837160687667E-2</v>
      </c>
      <c r="Y113" s="270">
        <f t="shared" si="17"/>
        <v>3.1092196873442255E-2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0.39211675528017692</v>
      </c>
      <c r="C115" s="281">
        <f t="shared" si="19"/>
        <v>0.39497722582530631</v>
      </c>
      <c r="D115" s="281">
        <f t="shared" si="19"/>
        <v>0.39945689366130377</v>
      </c>
      <c r="E115" s="281">
        <f t="shared" si="19"/>
        <v>0.40231412139721889</v>
      </c>
      <c r="F115" s="281">
        <f t="shared" si="19"/>
        <v>0.41044279039178222</v>
      </c>
      <c r="G115" s="281">
        <f t="shared" si="19"/>
        <v>0.41363235417185501</v>
      </c>
      <c r="H115" s="281">
        <f t="shared" si="19"/>
        <v>0.41710134579467517</v>
      </c>
      <c r="I115" s="281">
        <f t="shared" si="19"/>
        <v>0.42992872781446217</v>
      </c>
      <c r="J115" s="281">
        <f t="shared" si="19"/>
        <v>0.42826758947209992</v>
      </c>
      <c r="K115" s="281">
        <f t="shared" si="19"/>
        <v>0.41886079740620724</v>
      </c>
      <c r="L115" s="281">
        <f t="shared" si="19"/>
        <v>0.44397090061336375</v>
      </c>
      <c r="M115" s="281">
        <f t="shared" si="19"/>
        <v>0.44182269182246869</v>
      </c>
      <c r="N115" s="281">
        <f t="shared" si="19"/>
        <v>0.436495458394075</v>
      </c>
      <c r="O115" s="281">
        <f t="shared" si="19"/>
        <v>0.44866381894014989</v>
      </c>
      <c r="P115" s="281">
        <f t="shared" si="19"/>
        <v>0.46971492668693038</v>
      </c>
      <c r="Q115" s="281">
        <f t="shared" si="19"/>
        <v>0.46047695694646568</v>
      </c>
      <c r="R115" s="281">
        <f t="shared" si="19"/>
        <v>0.47447148822897472</v>
      </c>
      <c r="S115" s="281">
        <f t="shared" si="19"/>
        <v>0.4836698677346104</v>
      </c>
      <c r="T115" s="281">
        <f t="shared" si="19"/>
        <v>0.4664382128256635</v>
      </c>
      <c r="U115" s="281">
        <f t="shared" si="19"/>
        <v>0.47125874447659133</v>
      </c>
      <c r="V115" s="281">
        <f t="shared" si="19"/>
        <v>0.46157962408289099</v>
      </c>
      <c r="W115" s="281">
        <f t="shared" si="19"/>
        <v>0.47920609711627526</v>
      </c>
      <c r="X115" s="281">
        <f t="shared" si="19"/>
        <v>0.46116582310120008</v>
      </c>
      <c r="Y115" s="281">
        <f t="shared" si="19"/>
        <v>0.44989467465583505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1</v>
      </c>
      <c r="E117" s="232">
        <f t="shared" si="20"/>
        <v>1</v>
      </c>
      <c r="F117" s="232">
        <f t="shared" si="20"/>
        <v>0.99999999999999989</v>
      </c>
      <c r="G117" s="232">
        <f t="shared" si="20"/>
        <v>0.99999999999999978</v>
      </c>
      <c r="H117" s="232">
        <f t="shared" si="20"/>
        <v>1</v>
      </c>
      <c r="I117" s="232">
        <f t="shared" si="20"/>
        <v>1</v>
      </c>
      <c r="J117" s="232">
        <f t="shared" si="20"/>
        <v>1</v>
      </c>
      <c r="K117" s="232">
        <f t="shared" si="20"/>
        <v>0.99999999999999989</v>
      </c>
      <c r="L117" s="232">
        <f t="shared" si="20"/>
        <v>1</v>
      </c>
      <c r="M117" s="232">
        <f t="shared" si="20"/>
        <v>1</v>
      </c>
      <c r="N117" s="232">
        <f t="shared" si="20"/>
        <v>1</v>
      </c>
      <c r="O117" s="232">
        <f t="shared" si="20"/>
        <v>0.99999999999999989</v>
      </c>
      <c r="P117" s="232">
        <f t="shared" si="20"/>
        <v>1</v>
      </c>
      <c r="Q117" s="232">
        <f t="shared" si="20"/>
        <v>1</v>
      </c>
      <c r="R117" s="232">
        <f t="shared" si="20"/>
        <v>0.99999999999999989</v>
      </c>
      <c r="S117" s="232">
        <f t="shared" si="20"/>
        <v>1.0000000000000002</v>
      </c>
      <c r="T117" s="232">
        <f t="shared" si="20"/>
        <v>1</v>
      </c>
      <c r="U117" s="232">
        <f t="shared" si="20"/>
        <v>1</v>
      </c>
      <c r="V117" s="232">
        <f t="shared" si="20"/>
        <v>1.0000000000000002</v>
      </c>
      <c r="W117" s="232">
        <f t="shared" si="20"/>
        <v>1</v>
      </c>
      <c r="X117" s="232">
        <f t="shared" si="20"/>
        <v>1</v>
      </c>
      <c r="Y117" s="232">
        <f t="shared" si="20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1.5793666129906162E-3</v>
      </c>
      <c r="C122" s="268">
        <f t="shared" si="25"/>
        <v>1.672560617171941E-3</v>
      </c>
      <c r="D122" s="268">
        <f t="shared" si="25"/>
        <v>1.6588296359752765E-3</v>
      </c>
      <c r="E122" s="268">
        <f t="shared" si="25"/>
        <v>1.7202106622135191E-3</v>
      </c>
      <c r="F122" s="268">
        <f t="shared" si="25"/>
        <v>1.7395047093917658E-3</v>
      </c>
      <c r="G122" s="268">
        <f t="shared" si="25"/>
        <v>1.6897785063690386E-3</v>
      </c>
      <c r="H122" s="268">
        <f t="shared" si="25"/>
        <v>1.5967342865997913E-3</v>
      </c>
      <c r="I122" s="268">
        <f t="shared" si="25"/>
        <v>1.6331877088835115E-3</v>
      </c>
      <c r="J122" s="268">
        <f t="shared" si="25"/>
        <v>1.6691674240655288E-3</v>
      </c>
      <c r="K122" s="268">
        <f t="shared" si="25"/>
        <v>1.6772082536727442E-3</v>
      </c>
      <c r="L122" s="268">
        <f t="shared" si="25"/>
        <v>1.6109859647427144E-3</v>
      </c>
      <c r="M122" s="268">
        <f t="shared" si="25"/>
        <v>1.5726177024827132E-3</v>
      </c>
      <c r="N122" s="268">
        <f t="shared" si="25"/>
        <v>1.5953271572297088E-3</v>
      </c>
      <c r="O122" s="268">
        <f t="shared" si="25"/>
        <v>1.661210017072154E-3</v>
      </c>
      <c r="P122" s="268">
        <f t="shared" si="25"/>
        <v>1.5209488728197865E-3</v>
      </c>
      <c r="Q122" s="268">
        <f t="shared" si="25"/>
        <v>1.5733655523498871E-3</v>
      </c>
      <c r="R122" s="268">
        <f t="shared" si="25"/>
        <v>1.5476111840493287E-3</v>
      </c>
      <c r="S122" s="268">
        <f t="shared" si="25"/>
        <v>1.6260618594273696E-3</v>
      </c>
      <c r="T122" s="268">
        <f t="shared" si="25"/>
        <v>1.612688245847512E-3</v>
      </c>
      <c r="U122" s="268">
        <f t="shared" si="25"/>
        <v>1.6459867016434715E-3</v>
      </c>
      <c r="V122" s="268">
        <f t="shared" si="25"/>
        <v>1.6809293974007066E-3</v>
      </c>
      <c r="W122" s="268">
        <f t="shared" si="25"/>
        <v>1.689979396758988E-3</v>
      </c>
      <c r="X122" s="268">
        <f t="shared" si="25"/>
        <v>1.6451685280168863E-3</v>
      </c>
      <c r="Y122" s="268">
        <f t="shared" si="25"/>
        <v>1.6354985930389148E-3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0.36350082662555572</v>
      </c>
      <c r="C123" s="269">
        <f t="shared" si="26"/>
        <v>0.34612909923396551</v>
      </c>
      <c r="D123" s="269">
        <f t="shared" si="26"/>
        <v>0.3445477816428838</v>
      </c>
      <c r="E123" s="269">
        <f t="shared" si="26"/>
        <v>0.33064958245140535</v>
      </c>
      <c r="F123" s="269">
        <f t="shared" si="26"/>
        <v>0.32312808232433743</v>
      </c>
      <c r="G123" s="269">
        <f t="shared" si="26"/>
        <v>0.33041679240679916</v>
      </c>
      <c r="H123" s="269">
        <f t="shared" si="26"/>
        <v>0.33013532678834995</v>
      </c>
      <c r="I123" s="269">
        <f t="shared" si="26"/>
        <v>0.33172607520218017</v>
      </c>
      <c r="J123" s="269">
        <f t="shared" si="26"/>
        <v>0.32919580025402223</v>
      </c>
      <c r="K123" s="269">
        <f t="shared" si="26"/>
        <v>0.32860542875995125</v>
      </c>
      <c r="L123" s="269">
        <f t="shared" si="26"/>
        <v>0.3239654522779894</v>
      </c>
      <c r="M123" s="269">
        <f t="shared" si="26"/>
        <v>0.35176783181504245</v>
      </c>
      <c r="N123" s="269">
        <f t="shared" si="26"/>
        <v>0.35620253379992273</v>
      </c>
      <c r="O123" s="269">
        <f t="shared" si="26"/>
        <v>0.35829590505982872</v>
      </c>
      <c r="P123" s="269">
        <f t="shared" si="26"/>
        <v>0.36572122143621272</v>
      </c>
      <c r="Q123" s="269">
        <f t="shared" si="26"/>
        <v>0.35523789286510077</v>
      </c>
      <c r="R123" s="269">
        <f t="shared" si="26"/>
        <v>0.35912469943789721</v>
      </c>
      <c r="S123" s="269">
        <f t="shared" si="26"/>
        <v>0.34966255777401761</v>
      </c>
      <c r="T123" s="269">
        <f t="shared" si="26"/>
        <v>0.35422520296130883</v>
      </c>
      <c r="U123" s="269">
        <f t="shared" si="26"/>
        <v>0.35273693786905935</v>
      </c>
      <c r="V123" s="269">
        <f t="shared" si="26"/>
        <v>0.3419270743961122</v>
      </c>
      <c r="W123" s="269">
        <f t="shared" si="26"/>
        <v>0.33305300912051461</v>
      </c>
      <c r="X123" s="269">
        <f t="shared" si="26"/>
        <v>0.34323244992200191</v>
      </c>
      <c r="Y123" s="269">
        <f t="shared" si="26"/>
        <v>0.33648575756607191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0.28576417645292868</v>
      </c>
      <c r="C125" s="269">
        <f t="shared" si="28"/>
        <v>0.30499281199229789</v>
      </c>
      <c r="D125" s="269">
        <f t="shared" si="28"/>
        <v>0.30437229890489081</v>
      </c>
      <c r="E125" s="269">
        <f t="shared" si="28"/>
        <v>0.31101285802170558</v>
      </c>
      <c r="F125" s="269">
        <f t="shared" si="28"/>
        <v>0.31198459693527825</v>
      </c>
      <c r="G125" s="269">
        <f t="shared" si="28"/>
        <v>0.2980220780325058</v>
      </c>
      <c r="H125" s="269">
        <f t="shared" si="28"/>
        <v>0.28516831961810302</v>
      </c>
      <c r="I125" s="269">
        <f t="shared" si="28"/>
        <v>0.28693998707383045</v>
      </c>
      <c r="J125" s="269">
        <f t="shared" si="28"/>
        <v>0.28958686852147869</v>
      </c>
      <c r="K125" s="269">
        <f t="shared" si="28"/>
        <v>0.29300097661425462</v>
      </c>
      <c r="L125" s="269">
        <f t="shared" si="28"/>
        <v>0.27515763880326888</v>
      </c>
      <c r="M125" s="269">
        <f t="shared" si="28"/>
        <v>0.27035337667364356</v>
      </c>
      <c r="N125" s="269">
        <f t="shared" si="28"/>
        <v>0.27762142056890099</v>
      </c>
      <c r="O125" s="269">
        <f t="shared" si="28"/>
        <v>0.28594187234200663</v>
      </c>
      <c r="P125" s="269">
        <f t="shared" si="28"/>
        <v>0.27428979001593362</v>
      </c>
      <c r="Q125" s="269">
        <f t="shared" si="28"/>
        <v>0.28900659867181139</v>
      </c>
      <c r="R125" s="269">
        <f t="shared" si="28"/>
        <v>0.28296710868108155</v>
      </c>
      <c r="S125" s="269">
        <f t="shared" si="28"/>
        <v>0.29517094449090431</v>
      </c>
      <c r="T125" s="269">
        <f t="shared" si="28"/>
        <v>0.28999071694319123</v>
      </c>
      <c r="U125" s="269">
        <f t="shared" si="28"/>
        <v>0.29452258944969262</v>
      </c>
      <c r="V125" s="269">
        <f t="shared" si="28"/>
        <v>0.30908584112986354</v>
      </c>
      <c r="W125" s="269">
        <f t="shared" si="28"/>
        <v>0.31227210752769757</v>
      </c>
      <c r="X125" s="269">
        <f t="shared" si="28"/>
        <v>0.30664866359362536</v>
      </c>
      <c r="Y125" s="269">
        <f t="shared" si="28"/>
        <v>0.32017160563201719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0.28576417645292868</v>
      </c>
      <c r="C126" s="270">
        <f t="shared" si="29"/>
        <v>0.30499281199229789</v>
      </c>
      <c r="D126" s="270">
        <f t="shared" si="29"/>
        <v>0.30437229890489081</v>
      </c>
      <c r="E126" s="270">
        <f t="shared" si="29"/>
        <v>0.31101285802170558</v>
      </c>
      <c r="F126" s="270">
        <f t="shared" si="29"/>
        <v>0.31198459693527825</v>
      </c>
      <c r="G126" s="270">
        <f t="shared" si="29"/>
        <v>0.2980220780325058</v>
      </c>
      <c r="H126" s="270">
        <f t="shared" si="29"/>
        <v>0.28516831961810302</v>
      </c>
      <c r="I126" s="270">
        <f t="shared" si="29"/>
        <v>0.28693998707383045</v>
      </c>
      <c r="J126" s="270">
        <f t="shared" si="29"/>
        <v>0.28958686852147869</v>
      </c>
      <c r="K126" s="270">
        <f t="shared" si="29"/>
        <v>0.29300097661425462</v>
      </c>
      <c r="L126" s="270">
        <f t="shared" si="29"/>
        <v>0.27515763880326888</v>
      </c>
      <c r="M126" s="270">
        <f t="shared" si="29"/>
        <v>0.27035337667364356</v>
      </c>
      <c r="N126" s="270">
        <f t="shared" si="29"/>
        <v>0.27762142056890099</v>
      </c>
      <c r="O126" s="270">
        <f t="shared" si="29"/>
        <v>0.28594187234200663</v>
      </c>
      <c r="P126" s="270">
        <f t="shared" si="29"/>
        <v>0.27428979001593362</v>
      </c>
      <c r="Q126" s="270">
        <f t="shared" si="29"/>
        <v>0.28900659867181139</v>
      </c>
      <c r="R126" s="270">
        <f t="shared" si="29"/>
        <v>0.28296710868108155</v>
      </c>
      <c r="S126" s="270">
        <f t="shared" si="29"/>
        <v>0.29517094449090431</v>
      </c>
      <c r="T126" s="270">
        <f t="shared" si="29"/>
        <v>0.28999071694319123</v>
      </c>
      <c r="U126" s="270">
        <f t="shared" si="29"/>
        <v>0.29452258944969262</v>
      </c>
      <c r="V126" s="270">
        <f t="shared" si="29"/>
        <v>0.30908584112986354</v>
      </c>
      <c r="W126" s="270">
        <f t="shared" si="29"/>
        <v>0.31227210752769757</v>
      </c>
      <c r="X126" s="270">
        <f t="shared" si="29"/>
        <v>0.30664866359362536</v>
      </c>
      <c r="Y126" s="270">
        <f t="shared" si="29"/>
        <v>0.32017160563201719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0.19652278762464809</v>
      </c>
      <c r="C128" s="269">
        <f t="shared" si="31"/>
        <v>0.19203262821798994</v>
      </c>
      <c r="D128" s="269">
        <f t="shared" si="31"/>
        <v>0.18905594710989707</v>
      </c>
      <c r="E128" s="269">
        <f t="shared" si="31"/>
        <v>0.19262843903193963</v>
      </c>
      <c r="F128" s="269">
        <f t="shared" si="31"/>
        <v>0.19390178527347612</v>
      </c>
      <c r="G128" s="269">
        <f t="shared" si="31"/>
        <v>0.19357909441396032</v>
      </c>
      <c r="H128" s="269">
        <f t="shared" si="31"/>
        <v>0.19539073255336525</v>
      </c>
      <c r="I128" s="269">
        <f t="shared" si="31"/>
        <v>0.1909894244056328</v>
      </c>
      <c r="J128" s="269">
        <f t="shared" si="31"/>
        <v>0.19026025055176671</v>
      </c>
      <c r="K128" s="269">
        <f t="shared" si="31"/>
        <v>0.18639546386903477</v>
      </c>
      <c r="L128" s="269">
        <f t="shared" si="31"/>
        <v>0.20555943888465686</v>
      </c>
      <c r="M128" s="269">
        <f t="shared" si="31"/>
        <v>0.18292822138887693</v>
      </c>
      <c r="N128" s="269">
        <f t="shared" si="31"/>
        <v>0.17917928042301029</v>
      </c>
      <c r="O128" s="269">
        <f t="shared" si="31"/>
        <v>0.16633045718107947</v>
      </c>
      <c r="P128" s="269">
        <f t="shared" si="31"/>
        <v>0.1654635326502838</v>
      </c>
      <c r="Q128" s="269">
        <f t="shared" si="31"/>
        <v>0.15846402257047998</v>
      </c>
      <c r="R128" s="269">
        <f t="shared" si="31"/>
        <v>0.15718122042998056</v>
      </c>
      <c r="S128" s="269">
        <f t="shared" si="31"/>
        <v>0.15872118325523707</v>
      </c>
      <c r="T128" s="269">
        <f t="shared" si="31"/>
        <v>0.16372043221222726</v>
      </c>
      <c r="U128" s="269">
        <f t="shared" si="31"/>
        <v>0.15977679862948391</v>
      </c>
      <c r="V128" s="269">
        <f t="shared" si="31"/>
        <v>0.16032660065421617</v>
      </c>
      <c r="W128" s="269">
        <f t="shared" si="31"/>
        <v>0.16609115301739014</v>
      </c>
      <c r="X128" s="269">
        <f t="shared" si="31"/>
        <v>0.16366951984639344</v>
      </c>
      <c r="Y128" s="269">
        <f t="shared" si="31"/>
        <v>0.16464415515274891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7.2603514893829005E-2</v>
      </c>
      <c r="C129" s="270">
        <f t="shared" si="32"/>
        <v>7.723729955199167E-2</v>
      </c>
      <c r="D129" s="270">
        <f t="shared" si="32"/>
        <v>7.631079134184468E-2</v>
      </c>
      <c r="E129" s="270">
        <f t="shared" si="32"/>
        <v>7.8810134044856275E-2</v>
      </c>
      <c r="F129" s="270">
        <f t="shared" si="32"/>
        <v>7.9368323712006722E-2</v>
      </c>
      <c r="G129" s="270">
        <f t="shared" si="32"/>
        <v>7.7176050485708789E-2</v>
      </c>
      <c r="H129" s="270">
        <f t="shared" si="32"/>
        <v>7.3595252381099929E-2</v>
      </c>
      <c r="I129" s="270">
        <f t="shared" si="32"/>
        <v>7.528356977789738E-2</v>
      </c>
      <c r="J129" s="270">
        <f t="shared" si="32"/>
        <v>7.6849789558804324E-2</v>
      </c>
      <c r="K129" s="270">
        <f t="shared" si="32"/>
        <v>7.6878715238346079E-2</v>
      </c>
      <c r="L129" s="270">
        <f t="shared" si="32"/>
        <v>7.4443112281548068E-2</v>
      </c>
      <c r="M129" s="270">
        <f t="shared" si="32"/>
        <v>7.2845849696628953E-2</v>
      </c>
      <c r="N129" s="270">
        <f t="shared" si="32"/>
        <v>7.4462670744305293E-2</v>
      </c>
      <c r="O129" s="270">
        <f t="shared" si="32"/>
        <v>7.717666254601091E-2</v>
      </c>
      <c r="P129" s="270">
        <f t="shared" si="32"/>
        <v>7.4576174051700014E-2</v>
      </c>
      <c r="Q129" s="270">
        <f t="shared" si="32"/>
        <v>7.8609678494955829E-2</v>
      </c>
      <c r="R129" s="270">
        <f t="shared" si="32"/>
        <v>7.7006147548476414E-2</v>
      </c>
      <c r="S129" s="270">
        <f t="shared" si="32"/>
        <v>8.0740327762673439E-2</v>
      </c>
      <c r="T129" s="270">
        <f t="shared" si="32"/>
        <v>7.9643687800308782E-2</v>
      </c>
      <c r="U129" s="270">
        <f t="shared" si="32"/>
        <v>8.1036248972189653E-2</v>
      </c>
      <c r="V129" s="270">
        <f t="shared" si="32"/>
        <v>8.4063792105638635E-2</v>
      </c>
      <c r="W129" s="270">
        <f t="shared" si="32"/>
        <v>8.5452730702894691E-2</v>
      </c>
      <c r="X129" s="270">
        <f t="shared" si="32"/>
        <v>8.3359269239318884E-2</v>
      </c>
      <c r="Y129" s="270">
        <f t="shared" si="32"/>
        <v>8.6618270965736946E-2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0.12391927273081908</v>
      </c>
      <c r="C130" s="270">
        <f t="shared" si="33"/>
        <v>0.1147953286659983</v>
      </c>
      <c r="D130" s="270">
        <f t="shared" si="33"/>
        <v>0.11274515576805239</v>
      </c>
      <c r="E130" s="270">
        <f t="shared" si="33"/>
        <v>0.11381830498708333</v>
      </c>
      <c r="F130" s="270">
        <f t="shared" si="33"/>
        <v>0.1145334615614694</v>
      </c>
      <c r="G130" s="270">
        <f t="shared" si="33"/>
        <v>0.11640304392825152</v>
      </c>
      <c r="H130" s="270">
        <f t="shared" si="33"/>
        <v>0.12179548017226535</v>
      </c>
      <c r="I130" s="270">
        <f t="shared" si="33"/>
        <v>0.11570585462773542</v>
      </c>
      <c r="J130" s="270">
        <f t="shared" si="33"/>
        <v>0.11341046099296237</v>
      </c>
      <c r="K130" s="270">
        <f t="shared" si="33"/>
        <v>0.10951674863068871</v>
      </c>
      <c r="L130" s="270">
        <f t="shared" si="33"/>
        <v>0.13111632660310879</v>
      </c>
      <c r="M130" s="270">
        <f t="shared" si="33"/>
        <v>0.11008237169224798</v>
      </c>
      <c r="N130" s="270">
        <f t="shared" si="33"/>
        <v>0.10471660967870501</v>
      </c>
      <c r="O130" s="270">
        <f t="shared" si="33"/>
        <v>8.9153794635068576E-2</v>
      </c>
      <c r="P130" s="270">
        <f t="shared" si="33"/>
        <v>9.0887358598583795E-2</v>
      </c>
      <c r="Q130" s="270">
        <f t="shared" si="33"/>
        <v>7.985434407552415E-2</v>
      </c>
      <c r="R130" s="270">
        <f t="shared" si="33"/>
        <v>8.0175072881504147E-2</v>
      </c>
      <c r="S130" s="270">
        <f t="shared" si="33"/>
        <v>7.7980855492563617E-2</v>
      </c>
      <c r="T130" s="270">
        <f t="shared" si="33"/>
        <v>8.407674441191848E-2</v>
      </c>
      <c r="U130" s="270">
        <f t="shared" si="33"/>
        <v>7.874054965729424E-2</v>
      </c>
      <c r="V130" s="270">
        <f t="shared" si="33"/>
        <v>7.6262808548577532E-2</v>
      </c>
      <c r="W130" s="270">
        <f t="shared" si="33"/>
        <v>8.0638422314495459E-2</v>
      </c>
      <c r="X130" s="270">
        <f t="shared" si="33"/>
        <v>8.0310250607074571E-2</v>
      </c>
      <c r="Y130" s="270">
        <f t="shared" si="33"/>
        <v>7.8025884187011965E-2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0.15263284268387695</v>
      </c>
      <c r="C132" s="281">
        <f t="shared" si="35"/>
        <v>0.15517289993857475</v>
      </c>
      <c r="D132" s="281">
        <f t="shared" si="35"/>
        <v>0.16036514270635308</v>
      </c>
      <c r="E132" s="281">
        <f t="shared" si="35"/>
        <v>0.16398890983273606</v>
      </c>
      <c r="F132" s="281">
        <f t="shared" si="35"/>
        <v>0.16924603075751629</v>
      </c>
      <c r="G132" s="281">
        <f t="shared" si="35"/>
        <v>0.17629225664036552</v>
      </c>
      <c r="H132" s="281">
        <f t="shared" si="35"/>
        <v>0.18770888675358183</v>
      </c>
      <c r="I132" s="281">
        <f t="shared" si="35"/>
        <v>0.18871132560947307</v>
      </c>
      <c r="J132" s="281">
        <f t="shared" si="35"/>
        <v>0.18928791324866692</v>
      </c>
      <c r="K132" s="281">
        <f t="shared" si="35"/>
        <v>0.19032092250308655</v>
      </c>
      <c r="L132" s="281">
        <f t="shared" si="35"/>
        <v>0.19370648406934204</v>
      </c>
      <c r="M132" s="281">
        <f t="shared" si="35"/>
        <v>0.19337795241995437</v>
      </c>
      <c r="N132" s="281">
        <f t="shared" si="35"/>
        <v>0.1854014380509364</v>
      </c>
      <c r="O132" s="281">
        <f t="shared" si="35"/>
        <v>0.187770555400013</v>
      </c>
      <c r="P132" s="281">
        <f t="shared" si="35"/>
        <v>0.19300450702475011</v>
      </c>
      <c r="Q132" s="281">
        <f t="shared" si="35"/>
        <v>0.19571812034025804</v>
      </c>
      <c r="R132" s="281">
        <f t="shared" si="35"/>
        <v>0.19917936026699123</v>
      </c>
      <c r="S132" s="281">
        <f t="shared" si="35"/>
        <v>0.19481925262041389</v>
      </c>
      <c r="T132" s="281">
        <f t="shared" si="35"/>
        <v>0.19045095963742512</v>
      </c>
      <c r="U132" s="281">
        <f t="shared" si="35"/>
        <v>0.19131768735012075</v>
      </c>
      <c r="V132" s="281">
        <f t="shared" si="35"/>
        <v>0.18697955442240752</v>
      </c>
      <c r="W132" s="281">
        <f t="shared" si="35"/>
        <v>0.18689375093763871</v>
      </c>
      <c r="X132" s="281">
        <f t="shared" si="35"/>
        <v>0.18480419810996238</v>
      </c>
      <c r="Y132" s="281">
        <f t="shared" si="35"/>
        <v>0.17706298305612295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3.6414504034776467</v>
      </c>
      <c r="C136" s="272">
        <f>IF(C$5=0,0,(C$5-C$52)/ISI_fec!C$5)</f>
        <v>3.5266195943846905</v>
      </c>
      <c r="D136" s="272">
        <f>IF(D$5=0,0,(D$5-D$52)/ISI_fec!D$5)</f>
        <v>3.5390150197192707</v>
      </c>
      <c r="E136" s="272">
        <f>IF(E$5=0,0,(E$5-E$52)/ISI_fec!E$5)</f>
        <v>3.5285588149058085</v>
      </c>
      <c r="F136" s="272">
        <f>IF(F$5=0,0,(F$5-F$52)/ISI_fec!F$5)</f>
        <v>3.497259295215617</v>
      </c>
      <c r="G136" s="272">
        <f>IF(G$5=0,0,(G$5-G$52)/ISI_fec!G$5)</f>
        <v>3.4637164853714268</v>
      </c>
      <c r="H136" s="272">
        <f>IF(H$5=0,0,(H$5-H$52)/ISI_fec!H$5)</f>
        <v>3.4730974643085237</v>
      </c>
      <c r="I136" s="272">
        <f>IF(I$5=0,0,(I$5-I$52)/ISI_fec!I$5)</f>
        <v>3.3948547515557119</v>
      </c>
      <c r="J136" s="272">
        <f>IF(J$5=0,0,(J$5-J$52)/ISI_fec!J$5)</f>
        <v>3.3717345380195081</v>
      </c>
      <c r="K136" s="272">
        <f>IF(K$5=0,0,(K$5-K$52)/ISI_fec!K$5)</f>
        <v>3.3104242492026015</v>
      </c>
      <c r="L136" s="272">
        <f>IF(L$5=0,0,(L$5-L$52)/ISI_fec!L$5)</f>
        <v>3.2569322821461157</v>
      </c>
      <c r="M136" s="272">
        <f>IF(M$5=0,0,(M$5-M$52)/ISI_fec!M$5)</f>
        <v>3.1783896039194404</v>
      </c>
      <c r="N136" s="272">
        <f>IF(N$5=0,0,(N$5-N$52)/ISI_fec!N$5)</f>
        <v>3.1426766957044645</v>
      </c>
      <c r="O136" s="272">
        <f>IF(O$5=0,0,(O$5-O$52)/ISI_fec!O$5)</f>
        <v>3.1341175498728004</v>
      </c>
      <c r="P136" s="272">
        <f>IF(P$5=0,0,(P$5-P$52)/ISI_fec!P$5)</f>
        <v>3.1115891058758898</v>
      </c>
      <c r="Q136" s="272">
        <f>IF(Q$5=0,0,(Q$5-Q$52)/ISI_fec!Q$5)</f>
        <v>3.1477831927870841</v>
      </c>
      <c r="R136" s="272">
        <f>IF(R$5=0,0,(R$5-R$52)/ISI_fec!R$5)</f>
        <v>3.0328704850862978</v>
      </c>
      <c r="S136" s="272">
        <f>IF(S$5=0,0,(S$5-S$52)/ISI_fec!S$5)</f>
        <v>3.0800311180438418</v>
      </c>
      <c r="T136" s="272">
        <f>IF(T$5=0,0,(T$5-T$52)/ISI_fec!T$5)</f>
        <v>3.2021624681602727</v>
      </c>
      <c r="U136" s="272">
        <f>IF(U$5=0,0,(U$5-U$52)/ISI_fec!U$5)</f>
        <v>3.12797145263194</v>
      </c>
      <c r="V136" s="272">
        <f>IF(V$5=0,0,(V$5-V$52)/ISI_fec!V$5)</f>
        <v>3.1305909167400316</v>
      </c>
      <c r="W136" s="272">
        <f>IF(W$5=0,0,(W$5-W$52)/ISI_fec!W$5)</f>
        <v>3.1003293149767006</v>
      </c>
      <c r="X136" s="272">
        <f>IF(X$5=0,0,(X$5-X$52)/ISI_fec!X$5)</f>
        <v>3.1912219217474402</v>
      </c>
      <c r="Y136" s="272">
        <f>IF(Y$5=0,0,(Y$5-Y$52)/ISI_fec!Y$5)</f>
        <v>3.2075046698527903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1.2971114297560111</v>
      </c>
      <c r="C141" s="275">
        <f>IF(C$10=0,0,C$10/ISI_fec!C$10)</f>
        <v>1.253071713401019</v>
      </c>
      <c r="D141" s="275">
        <f>IF(D$10=0,0,D$10/ISI_fec!D$10)</f>
        <v>1.2447932888293913</v>
      </c>
      <c r="E141" s="275">
        <f>IF(E$10=0,0,E$10/ISI_fec!E$10)</f>
        <v>1.2583329219236006</v>
      </c>
      <c r="F141" s="275">
        <f>IF(F$10=0,0,F$10/ISI_fec!F$10)</f>
        <v>1.2451002464112371</v>
      </c>
      <c r="G141" s="275">
        <f>IF(G$10=0,0,G$10/ISI_fec!G$10)</f>
        <v>1.1918915697187307</v>
      </c>
      <c r="H141" s="275">
        <f>IF(H$10=0,0,H$10/ISI_fec!H$10)</f>
        <v>1.1879720418365507</v>
      </c>
      <c r="I141" s="275">
        <f>IF(I$10=0,0,I$10/ISI_fec!I$10)</f>
        <v>1.1849811764755978</v>
      </c>
      <c r="J141" s="275">
        <f>IF(J$10=0,0,J$10/ISI_fec!J$10)</f>
        <v>1.1939743612971283</v>
      </c>
      <c r="K141" s="275">
        <f>IF(K$10=0,0,K$10/ISI_fec!K$10)</f>
        <v>1.1271001930325359</v>
      </c>
      <c r="L141" s="275">
        <f>IF(L$10=0,0,L$10/ISI_fec!L$10)</f>
        <v>1.1143270208810778</v>
      </c>
      <c r="M141" s="275">
        <f>IF(M$10=0,0,M$10/ISI_fec!M$10)</f>
        <v>1.057559977782613</v>
      </c>
      <c r="N141" s="275">
        <f>IF(N$10=0,0,N$10/ISI_fec!N$10)</f>
        <v>1.0329196195716785</v>
      </c>
      <c r="O141" s="275">
        <f>IF(O$10=0,0,O$10/ISI_fec!O$10)</f>
        <v>1.0265305530464441</v>
      </c>
      <c r="P141" s="275">
        <f>IF(P$10=0,0,P$10/ISI_fec!P$10)</f>
        <v>0.85653225559417911</v>
      </c>
      <c r="Q141" s="275">
        <f>IF(Q$10=0,0,Q$10/ISI_fec!Q$10)</f>
        <v>0.84417622329506303</v>
      </c>
      <c r="R141" s="275">
        <f>IF(R$10=0,0,R$10/ISI_fec!R$10)</f>
        <v>0.78619505001980217</v>
      </c>
      <c r="S141" s="275">
        <f>IF(S$10=0,0,S$10/ISI_fec!S$10)</f>
        <v>0.78220613038960118</v>
      </c>
      <c r="T141" s="275">
        <f>IF(T$10=0,0,T$10/ISI_fec!T$10)</f>
        <v>0.71290844610143689</v>
      </c>
      <c r="U141" s="275">
        <f>IF(U$10=0,0,U$10/ISI_fec!U$10)</f>
        <v>0.71013708961202937</v>
      </c>
      <c r="V141" s="275">
        <f>IF(V$10=0,0,V$10/ISI_fec!V$10)</f>
        <v>0.71791474501242158</v>
      </c>
      <c r="W141" s="275">
        <f>IF(W$10=0,0,W$10/ISI_fec!W$10)</f>
        <v>0.67645053429448221</v>
      </c>
      <c r="X141" s="275">
        <f>IF(X$10=0,0,X$10/ISI_fec!X$10)</f>
        <v>0.56889647860508019</v>
      </c>
      <c r="Y141" s="275">
        <f>IF(Y$10=0,0,Y$10/ISI_fec!Y$10)</f>
        <v>0.53228340398021035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4.5474270711035478</v>
      </c>
      <c r="C142" s="276">
        <f>IF(C$16=0,0,C$16/ISI_fec!C$16)</f>
        <v>4.3314599680346193</v>
      </c>
      <c r="D142" s="276">
        <f>IF(D$16=0,0,D$16/ISI_fec!D$16)</f>
        <v>4.3489665817207541</v>
      </c>
      <c r="E142" s="276">
        <f>IF(E$16=0,0,E$16/ISI_fec!E$16)</f>
        <v>4.3777570887854207</v>
      </c>
      <c r="F142" s="276">
        <f>IF(F$16=0,0,F$16/ISI_fec!F$16)</f>
        <v>4.2509362801450008</v>
      </c>
      <c r="G142" s="276">
        <f>IF(G$16=0,0,G$16/ISI_fec!G$16)</f>
        <v>4.1208286234131801</v>
      </c>
      <c r="H142" s="276">
        <f>IF(H$16=0,0,H$16/ISI_fec!H$16)</f>
        <v>4.166109267411783</v>
      </c>
      <c r="I142" s="276">
        <f>IF(I$16=0,0,I$16/ISI_fec!I$16)</f>
        <v>4.000012075590595</v>
      </c>
      <c r="J142" s="276">
        <f>IF(J$16=0,0,J$16/ISI_fec!J$16)</f>
        <v>3.9570732843909586</v>
      </c>
      <c r="K142" s="276">
        <f>IF(K$16=0,0,K$16/ISI_fec!K$16)</f>
        <v>3.937183104521468</v>
      </c>
      <c r="L142" s="276">
        <f>IF(L$16=0,0,L$16/ISI_fec!L$16)</f>
        <v>3.8264129508962537</v>
      </c>
      <c r="M142" s="276">
        <f>IF(M$16=0,0,M$16/ISI_fec!M$16)</f>
        <v>3.7389116123387365</v>
      </c>
      <c r="N142" s="276">
        <f>IF(N$16=0,0,N$16/ISI_fec!N$16)</f>
        <v>3.7317322772056891</v>
      </c>
      <c r="O142" s="276">
        <f>IF(O$16=0,0,O$16/ISI_fec!O$16)</f>
        <v>3.7351679971723093</v>
      </c>
      <c r="P142" s="276">
        <f>IF(P$16=0,0,P$16/ISI_fec!P$16)</f>
        <v>3.6775699310824379</v>
      </c>
      <c r="Q142" s="276">
        <f>IF(Q$16=0,0,Q$16/ISI_fec!Q$16)</f>
        <v>3.7419413201158895</v>
      </c>
      <c r="R142" s="276">
        <f>IF(R$16=0,0,R$16/ISI_fec!R$16)</f>
        <v>3.5440697690575997</v>
      </c>
      <c r="S142" s="276">
        <f>IF(S$16=0,0,S$16/ISI_fec!S$16)</f>
        <v>3.6268045592319273</v>
      </c>
      <c r="T142" s="276">
        <f>IF(T$16=0,0,T$16/ISI_fec!T$16)</f>
        <v>3.8083569580550294</v>
      </c>
      <c r="U142" s="276">
        <f>IF(U$16=0,0,U$16/ISI_fec!U$16)</f>
        <v>3.7056054770629174</v>
      </c>
      <c r="V142" s="276">
        <f>IF(V$16=0,0,V$16/ISI_fec!V$16)</f>
        <v>3.7418146943191446</v>
      </c>
      <c r="W142" s="276">
        <f>IF(W$16=0,0,W$16/ISI_fec!W$16)</f>
        <v>3.7072697161638497</v>
      </c>
      <c r="X142" s="276">
        <f>IF(X$16=0,0,X$16/ISI_fec!X$16)</f>
        <v>3.8733442856576512</v>
      </c>
      <c r="Y142" s="276">
        <f>IF(Y$16=0,0,Y$16/ISI_fec!Y$16)</f>
        <v>3.8554138457460452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5.1270433285536079</v>
      </c>
      <c r="C143" s="276">
        <f>IF(C$22=0,0,C$22/ISI_fec!C$22)</f>
        <v>5.0935830999464935</v>
      </c>
      <c r="D143" s="276">
        <f>IF(D$22=0,0,D$22/ISI_fec!D$22)</f>
        <v>5.112148702025622</v>
      </c>
      <c r="E143" s="276">
        <f>IF(E$22=0,0,E$22/ISI_fec!E$22)</f>
        <v>5.0117529256944762</v>
      </c>
      <c r="F143" s="276">
        <f>IF(F$22=0,0,F$22/ISI_fec!F$22)</f>
        <v>5.0664743592209618</v>
      </c>
      <c r="G143" s="276">
        <f>IF(G$22=0,0,G$22/ISI_fec!G$22)</f>
        <v>5.0750447413307489</v>
      </c>
      <c r="H143" s="276">
        <f>IF(H$22=0,0,H$22/ISI_fec!H$22)</f>
        <v>5.0320502300806105</v>
      </c>
      <c r="I143" s="276">
        <f>IF(I$22=0,0,I$22/ISI_fec!I$22)</f>
        <v>5.0238810191676118</v>
      </c>
      <c r="J143" s="276">
        <f>IF(J$22=0,0,J$22/ISI_fec!J$22)</f>
        <v>5.0311255537624655</v>
      </c>
      <c r="K143" s="276">
        <f>IF(K$22=0,0,K$22/ISI_fec!K$22)</f>
        <v>5.0193861878169184</v>
      </c>
      <c r="L143" s="276">
        <f>IF(L$22=0,0,L$22/ISI_fec!L$22)</f>
        <v>5.0321689109552814</v>
      </c>
      <c r="M143" s="276">
        <f>IF(M$22=0,0,M$22/ISI_fec!M$22)</f>
        <v>4.8583777389024689</v>
      </c>
      <c r="N143" s="276">
        <f>IF(N$22=0,0,N$22/ISI_fec!N$22)</f>
        <v>4.861756427914095</v>
      </c>
      <c r="O143" s="276">
        <f>IF(O$22=0,0,O$22/ISI_fec!O$22)</f>
        <v>4.8528573212770114</v>
      </c>
      <c r="P143" s="276">
        <f>IF(P$22=0,0,P$22/ISI_fec!P$22)</f>
        <v>4.9049259185992984</v>
      </c>
      <c r="Q143" s="276">
        <f>IF(Q$22=0,0,Q$22/ISI_fec!Q$22)</f>
        <v>4.9171906846655329</v>
      </c>
      <c r="R143" s="276">
        <f>IF(R$22=0,0,R$22/ISI_fec!R$22)</f>
        <v>4.8004778763493414</v>
      </c>
      <c r="S143" s="276">
        <f>IF(S$22=0,0,S$22/ISI_fec!S$22)</f>
        <v>4.8399151124841326</v>
      </c>
      <c r="T143" s="276">
        <f>IF(T$22=0,0,T$22/ISI_fec!T$22)</f>
        <v>5.034811403735354</v>
      </c>
      <c r="U143" s="276">
        <f>IF(U$22=0,0,U$22/ISI_fec!U$22)</f>
        <v>4.9399620078817357</v>
      </c>
      <c r="V143" s="276">
        <f>IF(V$22=0,0,V$22/ISI_fec!V$22)</f>
        <v>4.8773415709337247</v>
      </c>
      <c r="W143" s="276">
        <f>IF(W$22=0,0,W$22/ISI_fec!W$22)</f>
        <v>4.8403775061372194</v>
      </c>
      <c r="X143" s="276">
        <f>IF(X$22=0,0,X$22/ISI_fec!X$22)</f>
        <v>4.9347955181555401</v>
      </c>
      <c r="Y143" s="276">
        <f>IF(Y$22=0,0,Y$22/ISI_fec!Y$22)</f>
        <v>5.0152273207327829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1.4328447984963386</v>
      </c>
      <c r="C144" s="276">
        <f>IF(C$28=0,0,C$28/ISI_fec!C$28)</f>
        <v>1.3860093334976702</v>
      </c>
      <c r="D144" s="276">
        <f>IF(D$28=0,0,D$28/ISI_fec!D$28)</f>
        <v>1.3835134570696273</v>
      </c>
      <c r="E144" s="276">
        <f>IF(E$28=0,0,E$28/ISI_fec!E$28)</f>
        <v>1.3789486493068099</v>
      </c>
      <c r="F144" s="276">
        <f>IF(F$28=0,0,F$28/ISI_fec!F$28)</f>
        <v>1.3745778258468093</v>
      </c>
      <c r="G144" s="276">
        <f>IF(G$28=0,0,G$28/ISI_fec!G$28)</f>
        <v>1.3461176491266376</v>
      </c>
      <c r="H144" s="276">
        <f>IF(H$28=0,0,H$28/ISI_fec!H$28)</f>
        <v>1.3392170929802274</v>
      </c>
      <c r="I144" s="276">
        <f>IF(I$28=0,0,I$28/ISI_fec!I$28)</f>
        <v>1.3067305014674175</v>
      </c>
      <c r="J144" s="276">
        <f>IF(J$28=0,0,J$28/ISI_fec!J$28)</f>
        <v>1.3285688631258037</v>
      </c>
      <c r="K144" s="276">
        <f>IF(K$28=0,0,K$28/ISI_fec!K$28)</f>
        <v>1.2894712980841947</v>
      </c>
      <c r="L144" s="276">
        <f>IF(L$28=0,0,L$28/ISI_fec!L$28)</f>
        <v>1.2665360055286619</v>
      </c>
      <c r="M144" s="276">
        <f>IF(M$28=0,0,M$28/ISI_fec!M$28)</f>
        <v>1.2091990777552488</v>
      </c>
      <c r="N144" s="276">
        <f>IF(N$28=0,0,N$28/ISI_fec!N$28)</f>
        <v>1.1900301953771923</v>
      </c>
      <c r="O144" s="276">
        <f>IF(O$28=0,0,O$28/ISI_fec!O$28)</f>
        <v>1.1857860470472201</v>
      </c>
      <c r="P144" s="276">
        <f>IF(P$28=0,0,P$28/ISI_fec!P$28)</f>
        <v>1.1642564330101586</v>
      </c>
      <c r="Q144" s="276">
        <f>IF(Q$28=0,0,Q$28/ISI_fec!Q$28)</f>
        <v>1.1960321899220794</v>
      </c>
      <c r="R144" s="276">
        <f>IF(R$28=0,0,R$28/ISI_fec!R$28)</f>
        <v>1.1583060740624642</v>
      </c>
      <c r="S144" s="276">
        <f>IF(S$28=0,0,S$28/ISI_fec!S$28)</f>
        <v>1.1972867851201414</v>
      </c>
      <c r="T144" s="276">
        <f>IF(T$28=0,0,T$28/ISI_fec!T$28)</f>
        <v>1.1876368776481094</v>
      </c>
      <c r="U144" s="276">
        <f>IF(U$28=0,0,U$28/ISI_fec!U$28)</f>
        <v>1.1848620221924533</v>
      </c>
      <c r="V144" s="276">
        <f>IF(V$28=0,0,V$28/ISI_fec!V$28)</f>
        <v>1.2574892901824468</v>
      </c>
      <c r="W144" s="276">
        <f>IF(W$28=0,0,W$28/ISI_fec!W$28)</f>
        <v>1.2142836715072423</v>
      </c>
      <c r="X144" s="276">
        <f>IF(X$28=0,0,X$28/ISI_fec!X$28)</f>
        <v>1.184629048498022</v>
      </c>
      <c r="Y144" s="276">
        <f>IF(Y$28=0,0,Y$28/ISI_fec!Y$28)</f>
        <v>1.1911332577803524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2.4634859054973055</v>
      </c>
      <c r="C145" s="277">
        <f>IF(C$35=0,0,C$35/ISI_fec!C$35)</f>
        <v>2.3177430298282555</v>
      </c>
      <c r="D145" s="277">
        <f>IF(D$35=0,0,D$35/ISI_fec!D$35)</f>
        <v>2.3217537443164229</v>
      </c>
      <c r="E145" s="277">
        <f>IF(E$35=0,0,E$35/ISI_fec!E$35)</f>
        <v>2.3243356742670929</v>
      </c>
      <c r="F145" s="277">
        <f>IF(F$35=0,0,F$35/ISI_fec!F$35)</f>
        <v>2.3896783561984289</v>
      </c>
      <c r="G145" s="277">
        <f>IF(G$35=0,0,G$35/ISI_fec!G$35)</f>
        <v>2.3626439574236691</v>
      </c>
      <c r="H145" s="277">
        <f>IF(H$35=0,0,H$35/ISI_fec!H$35)</f>
        <v>2.3829457625927293</v>
      </c>
      <c r="I145" s="277">
        <f>IF(I$35=0,0,I$35/ISI_fec!I$35)</f>
        <v>2.3343397912003772</v>
      </c>
      <c r="J145" s="277">
        <f>IF(J$35=0,0,J$35/ISI_fec!J$35)</f>
        <v>2.3306178746296418</v>
      </c>
      <c r="K145" s="277">
        <f>IF(K$35=0,0,K$35/ISI_fec!K$35)</f>
        <v>2.0823576016751151</v>
      </c>
      <c r="L145" s="277">
        <f>IF(L$35=0,0,L$35/ISI_fec!L$35)</f>
        <v>2.1315990876618662</v>
      </c>
      <c r="M145" s="277">
        <f>IF(M$35=0,0,M$35/ISI_fec!M$35)</f>
        <v>2.02114332542277</v>
      </c>
      <c r="N145" s="277">
        <f>IF(N$35=0,0,N$35/ISI_fec!N$35)</f>
        <v>1.931016855858211</v>
      </c>
      <c r="O145" s="277">
        <f>IF(O$35=0,0,O$35/ISI_fec!O$35)</f>
        <v>1.9529641787325527</v>
      </c>
      <c r="P145" s="277">
        <f>IF(P$35=0,0,P$35/ISI_fec!P$35)</f>
        <v>1.9159683239689658</v>
      </c>
      <c r="Q145" s="277">
        <f>IF(Q$35=0,0,Q$35/ISI_fec!Q$35)</f>
        <v>1.9167744590873228</v>
      </c>
      <c r="R145" s="277">
        <f>IF(R$35=0,0,R$35/ISI_fec!R$35)</f>
        <v>1.8591928902047778</v>
      </c>
      <c r="S145" s="277">
        <f>IF(S$35=0,0,S$35/ISI_fec!S$35)</f>
        <v>1.9069648351604758</v>
      </c>
      <c r="T145" s="277">
        <f>IF(T$35=0,0,T$35/ISI_fec!T$35)</f>
        <v>1.993450154400948</v>
      </c>
      <c r="U145" s="277">
        <f>IF(U$35=0,0,U$35/ISI_fec!U$35)</f>
        <v>1.916768856027512</v>
      </c>
      <c r="V145" s="277">
        <f>IF(V$35=0,0,V$35/ISI_fec!V$35)</f>
        <v>1.9249074168703812</v>
      </c>
      <c r="W145" s="277">
        <f>IF(W$35=0,0,W$35/ISI_fec!W$35)</f>
        <v>1.9156171629761471</v>
      </c>
      <c r="X145" s="277">
        <f>IF(X$35=0,0,X$35/ISI_fec!X$35)</f>
        <v>1.9465491380922935</v>
      </c>
      <c r="Y145" s="277">
        <f>IF(Y$35=0,0,Y$35/ISI_fec!Y$35)</f>
        <v>1.9590607187799596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1.4159835201292981</v>
      </c>
      <c r="C147" s="272">
        <f>IF(C$54=0,0,(C$54-C$96)/ISI_fec!C$54)</f>
        <v>1.3591306613392451</v>
      </c>
      <c r="D147" s="272">
        <f>IF(D$54=0,0,(D$54-D$96)/ISI_fec!D$54)</f>
        <v>1.3301308651812078</v>
      </c>
      <c r="E147" s="272">
        <f>IF(E$54=0,0,(E$54-E$96)/ISI_fec!E$54)</f>
        <v>1.3020272139485651</v>
      </c>
      <c r="F147" s="272">
        <f>IF(F$54=0,0,(F$54-F$96)/ISI_fec!F$54)</f>
        <v>1.2870158983250868</v>
      </c>
      <c r="G147" s="272">
        <f>IF(G$54=0,0,(G$54-G$96)/ISI_fec!G$54)</f>
        <v>1.2647210817740968</v>
      </c>
      <c r="H147" s="272">
        <f>IF(H$54=0,0,(H$54-H$96)/ISI_fec!H$54)</f>
        <v>1.266431145663635</v>
      </c>
      <c r="I147" s="272">
        <f>IF(I$54=0,0,(I$54-I$96)/ISI_fec!I$54)</f>
        <v>1.2400507132312515</v>
      </c>
      <c r="J147" s="272">
        <f>IF(J$54=0,0,(J$54-J$96)/ISI_fec!J$54)</f>
        <v>1.2126396427852753</v>
      </c>
      <c r="K147" s="272">
        <f>IF(K$54=0,0,(K$54-K$96)/ISI_fec!K$54)</f>
        <v>1.1753320494281048</v>
      </c>
      <c r="L147" s="272">
        <f>IF(L$54=0,0,(L$54-L$96)/ISI_fec!L$54)</f>
        <v>1.1772605628637822</v>
      </c>
      <c r="M147" s="272">
        <f>IF(M$54=0,0,(M$54-M$96)/ISI_fec!M$54)</f>
        <v>1.1526876083807684</v>
      </c>
      <c r="N147" s="272">
        <f>IF(N$54=0,0,(N$54-N$96)/ISI_fec!N$54)</f>
        <v>1.1329201985422344</v>
      </c>
      <c r="O147" s="272">
        <f>IF(O$54=0,0,(O$54-O$96)/ISI_fec!O$54)</f>
        <v>1.1061025706033039</v>
      </c>
      <c r="P147" s="272">
        <f>IF(P$54=0,0,(P$54-P$96)/ISI_fec!P$54)</f>
        <v>1.129875936709422</v>
      </c>
      <c r="Q147" s="272">
        <f>IF(Q$54=0,0,(Q$54-Q$96)/ISI_fec!Q$54)</f>
        <v>1.1176603762799135</v>
      </c>
      <c r="R147" s="272">
        <f>IF(R$54=0,0,(R$54-R$96)/ISI_fec!R$54)</f>
        <v>1.0848567458296976</v>
      </c>
      <c r="S147" s="272">
        <f>IF(S$54=0,0,(S$54-S$96)/ISI_fec!S$54)</f>
        <v>1.0813530270041212</v>
      </c>
      <c r="T147" s="272">
        <f>IF(T$54=0,0,(T$54-T$96)/ISI_fec!T$54)</f>
        <v>1.1086000123347799</v>
      </c>
      <c r="U147" s="272">
        <f>IF(U$54=0,0,(U$54-U$96)/ISI_fec!U$54)</f>
        <v>1.0755581193137289</v>
      </c>
      <c r="V147" s="272">
        <f>IF(V$54=0,0,(V$54-V$96)/ISI_fec!V$54)</f>
        <v>1.0982932115199864</v>
      </c>
      <c r="W147" s="272">
        <f>IF(W$54=0,0,(W$54-W$96)/ISI_fec!W$54)</f>
        <v>1.1204358348608858</v>
      </c>
      <c r="X147" s="272">
        <f>IF(X$54=0,0,(X$54-X$96)/ISI_fec!X$54)</f>
        <v>1.1118097100353563</v>
      </c>
      <c r="Y147" s="272">
        <f>IF(Y$54=0,0,(Y$54-Y$96)/ISI_fec!Y$54)</f>
        <v>1.0831156485432263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1.3008812777202841</v>
      </c>
      <c r="C152" s="275">
        <f>IF(C$59=0,0,C$59/ISI_fec!C$59)</f>
        <v>1.3169936436700536</v>
      </c>
      <c r="D152" s="275">
        <f>IF(D$59=0,0,D$59/ISI_fec!D$59)</f>
        <v>1.3071183323348814</v>
      </c>
      <c r="E152" s="275">
        <f>IF(E$59=0,0,E$59/ISI_fec!E$59)</f>
        <v>1.335496720288974</v>
      </c>
      <c r="F152" s="275">
        <f>IF(F$59=0,0,F$59/ISI_fec!F$59)</f>
        <v>1.3413915369575626</v>
      </c>
      <c r="G152" s="275">
        <f>IF(G$59=0,0,G$59/ISI_fec!G$59)</f>
        <v>1.2832526926223964</v>
      </c>
      <c r="H152" s="275">
        <f>IF(H$59=0,0,H$59/ISI_fec!H$59)</f>
        <v>1.2321272380593926</v>
      </c>
      <c r="I152" s="275">
        <f>IF(I$59=0,0,I$59/ISI_fec!I$59)</f>
        <v>1.2254266695337941</v>
      </c>
      <c r="J152" s="275">
        <f>IF(J$59=0,0,J$59/ISI_fec!J$59)</f>
        <v>1.2184531384012167</v>
      </c>
      <c r="K152" s="275">
        <f>IF(K$59=0,0,K$59/ISI_fec!K$59)</f>
        <v>1.2104579922574532</v>
      </c>
      <c r="L152" s="275">
        <f>IF(L$59=0,0,L$59/ISI_fec!L$59)</f>
        <v>1.160525987193137</v>
      </c>
      <c r="M152" s="275">
        <f>IF(M$59=0,0,M$59/ISI_fec!M$59)</f>
        <v>1.1082168097556229</v>
      </c>
      <c r="N152" s="275">
        <f>IF(N$59=0,0,N$59/ISI_fec!N$59)</f>
        <v>1.0756582229854641</v>
      </c>
      <c r="O152" s="275">
        <f>IF(O$59=0,0,O$59/ISI_fec!O$59)</f>
        <v>1.0672344095609796</v>
      </c>
      <c r="P152" s="275">
        <f>IF(P$59=0,0,P$59/ISI_fec!P$59)</f>
        <v>0.77493141536296906</v>
      </c>
      <c r="Q152" s="275">
        <f>IF(Q$59=0,0,Q$59/ISI_fec!Q$59)</f>
        <v>0.76355701886599903</v>
      </c>
      <c r="R152" s="275">
        <f>IF(R$59=0,0,R$59/ISI_fec!R$59)</f>
        <v>0.72297372075870558</v>
      </c>
      <c r="S152" s="275">
        <f>IF(S$59=0,0,S$59/ISI_fec!S$59)</f>
        <v>0.72543994707143877</v>
      </c>
      <c r="T152" s="275">
        <f>IF(T$59=0,0,T$59/ISI_fec!T$59)</f>
        <v>0.71468029482616646</v>
      </c>
      <c r="U152" s="275">
        <f>IF(U$59=0,0,U$59/ISI_fec!U$59)</f>
        <v>0.67051837754633314</v>
      </c>
      <c r="V152" s="275">
        <f>IF(V$59=0,0,V$59/ISI_fec!V$59)</f>
        <v>0.64099888741067557</v>
      </c>
      <c r="W152" s="275">
        <f>IF(W$59=0,0,W$59/ISI_fec!W$59)</f>
        <v>0.62985715374776985</v>
      </c>
      <c r="X152" s="275">
        <f>IF(X$59=0,0,X$59/ISI_fec!X$59)</f>
        <v>0.57325174064175999</v>
      </c>
      <c r="Y152" s="275">
        <f>IF(Y$59=0,0,Y$59/ISI_fec!Y$59)</f>
        <v>0.49136972293212411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4.4903781215267022</v>
      </c>
      <c r="C153" s="276">
        <f>IF(C$65=0,0,C$65/ISI_fec!C$65)</f>
        <v>4.25140314618272</v>
      </c>
      <c r="D153" s="276">
        <f>IF(D$65=0,0,D$65/ISI_fec!D$65)</f>
        <v>4.1806097732338126</v>
      </c>
      <c r="E153" s="276">
        <f>IF(E$65=0,0,E$65/ISI_fec!E$65)</f>
        <v>3.9271867254409276</v>
      </c>
      <c r="F153" s="276">
        <f>IF(F$65=0,0,F$65/ISI_fec!F$65)</f>
        <v>3.8445281725312213</v>
      </c>
      <c r="G153" s="276">
        <f>IF(G$65=0,0,G$65/ISI_fec!G$65)</f>
        <v>3.9095156077577911</v>
      </c>
      <c r="H153" s="276">
        <f>IF(H$65=0,0,H$65/ISI_fec!H$65)</f>
        <v>3.922037557263387</v>
      </c>
      <c r="I153" s="276">
        <f>IF(I$65=0,0,I$65/ISI_fec!I$65)</f>
        <v>3.8922612185869134</v>
      </c>
      <c r="J153" s="276">
        <f>IF(J$65=0,0,J$65/ISI_fec!J$65)</f>
        <v>3.8416252738341621</v>
      </c>
      <c r="K153" s="276">
        <f>IF(K$65=0,0,K$65/ISI_fec!K$65)</f>
        <v>3.7401283736792434</v>
      </c>
      <c r="L153" s="276">
        <f>IF(L$65=0,0,L$65/ISI_fec!L$65)</f>
        <v>3.8144024941839714</v>
      </c>
      <c r="M153" s="276">
        <f>IF(M$65=0,0,M$65/ISI_fec!M$65)</f>
        <v>3.9021911586763953</v>
      </c>
      <c r="N153" s="276">
        <f>IF(N$65=0,0,N$65/ISI_fec!N$65)</f>
        <v>3.8618429319887815</v>
      </c>
      <c r="O153" s="276">
        <f>IF(O$65=0,0,O$65/ISI_fec!O$65)</f>
        <v>3.8021887882094081</v>
      </c>
      <c r="P153" s="276">
        <f>IF(P$65=0,0,P$65/ISI_fec!P$65)</f>
        <v>3.9759348841809548</v>
      </c>
      <c r="Q153" s="276">
        <f>IF(Q$65=0,0,Q$65/ISI_fec!Q$65)</f>
        <v>3.8367515207146328</v>
      </c>
      <c r="R153" s="276">
        <f>IF(R$65=0,0,R$65/ISI_fec!R$65)</f>
        <v>3.8493777116679131</v>
      </c>
      <c r="S153" s="276">
        <f>IF(S$65=0,0,S$65/ISI_fec!S$65)</f>
        <v>3.7135014238542077</v>
      </c>
      <c r="T153" s="276">
        <f>IF(T$65=0,0,T$65/ISI_fec!T$65)</f>
        <v>3.7830961676264439</v>
      </c>
      <c r="U153" s="276">
        <f>IF(U$65=0,0,U$65/ISI_fec!U$65)</f>
        <v>3.6766204688756874</v>
      </c>
      <c r="V153" s="276">
        <f>IF(V$65=0,0,V$65/ISI_fec!V$65)</f>
        <v>3.6037881184231204</v>
      </c>
      <c r="W153" s="276">
        <f>IF(W$65=0,0,W$65/ISI_fec!W$65)</f>
        <v>3.5178597439643533</v>
      </c>
      <c r="X153" s="276">
        <f>IF(X$65=0,0,X$65/ISI_fec!X$65)</f>
        <v>3.5663015627011116</v>
      </c>
      <c r="Y153" s="276">
        <f>IF(Y$65=0,0,Y$65/ISI_fec!Y$65)</f>
        <v>3.423706631341934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1.4594683727398801</v>
      </c>
      <c r="C155" s="276">
        <f>IF(C$72=0,0,C$72/ISI_fec!C$72)</f>
        <v>1.4824229812282474</v>
      </c>
      <c r="D155" s="276">
        <f>IF(D$72=0,0,D$72/ISI_fec!D$72)</f>
        <v>1.4540557453168645</v>
      </c>
      <c r="E155" s="276">
        <f>IF(E$72=0,0,E$72/ISI_fec!E$72)</f>
        <v>1.4555862789934317</v>
      </c>
      <c r="F155" s="276">
        <f>IF(F$72=0,0,F$72/ISI_fec!F$72)</f>
        <v>1.4542644761951706</v>
      </c>
      <c r="G155" s="276">
        <f>IF(G$72=0,0,G$72/ISI_fec!G$72)</f>
        <v>1.38763881618302</v>
      </c>
      <c r="H155" s="276">
        <f>IF(H$72=0,0,H$72/ISI_fec!H$72)</f>
        <v>1.3613812626507407</v>
      </c>
      <c r="I155" s="276">
        <f>IF(I$72=0,0,I$72/ISI_fec!I$72)</f>
        <v>1.3354669474858558</v>
      </c>
      <c r="J155" s="276">
        <f>IF(J$72=0,0,J$72/ISI_fec!J$72)</f>
        <v>1.3224714893741671</v>
      </c>
      <c r="K155" s="276">
        <f>IF(K$72=0,0,K$72/ISI_fec!K$72)</f>
        <v>1.3184256550849329</v>
      </c>
      <c r="L155" s="276">
        <f>IF(L$72=0,0,L$72/ISI_fec!L$72)</f>
        <v>1.2493899564603916</v>
      </c>
      <c r="M155" s="276">
        <f>IF(M$72=0,0,M$72/ISI_fec!M$72)</f>
        <v>1.2005523753134397</v>
      </c>
      <c r="N155" s="276">
        <f>IF(N$72=0,0,N$72/ISI_fec!N$72)</f>
        <v>1.2000111514197398</v>
      </c>
      <c r="O155" s="276">
        <f>IF(O$72=0,0,O$72/ISI_fec!O$72)</f>
        <v>1.2034787245110481</v>
      </c>
      <c r="P155" s="276">
        <f>IF(P$72=0,0,P$72/ISI_fec!P$72)</f>
        <v>1.1961921087616303</v>
      </c>
      <c r="Q155" s="276">
        <f>IF(Q$72=0,0,Q$72/ISI_fec!Q$72)</f>
        <v>1.2521449611241249</v>
      </c>
      <c r="R155" s="276">
        <f>IF(R$72=0,0,R$72/ISI_fec!R$72)</f>
        <v>1.1992308419230344</v>
      </c>
      <c r="S155" s="276">
        <f>IF(S$72=0,0,S$72/ISI_fec!S$72)</f>
        <v>1.2314143530625017</v>
      </c>
      <c r="T155" s="276">
        <f>IF(T$72=0,0,T$72/ISI_fec!T$72)</f>
        <v>1.2361021689285649</v>
      </c>
      <c r="U155" s="276">
        <f>IF(U$72=0,0,U$72/ISI_fec!U$72)</f>
        <v>1.2292968025727669</v>
      </c>
      <c r="V155" s="276">
        <f>IF(V$72=0,0,V$72/ISI_fec!V$72)</f>
        <v>1.2974853397446493</v>
      </c>
      <c r="W155" s="276">
        <f>IF(W$72=0,0,W$72/ISI_fec!W$72)</f>
        <v>1.3256576724567035</v>
      </c>
      <c r="X155" s="276">
        <f>IF(X$72=0,0,X$72/ISI_fec!X$72)</f>
        <v>1.3010342093231357</v>
      </c>
      <c r="Y155" s="276">
        <f>IF(Y$72=0,0,Y$72/ISI_fec!Y$72)</f>
        <v>1.3080764567518024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2.385805145421612</v>
      </c>
      <c r="C156" s="277">
        <f>IF(C$79=0,0,C$79/ISI_fec!C$79)</f>
        <v>2.2756640961070542</v>
      </c>
      <c r="D156" s="277">
        <f>IF(D$79=0,0,D$79/ISI_fec!D$79)</f>
        <v>2.2309254002435743</v>
      </c>
      <c r="E156" s="277">
        <f>IF(E$79=0,0,E$79/ISI_fec!E$79)</f>
        <v>2.2164678101236772</v>
      </c>
      <c r="F156" s="277">
        <f>IF(F$79=0,0,F$79/ISI_fec!F$79)</f>
        <v>2.2473641821630999</v>
      </c>
      <c r="G156" s="277">
        <f>IF(G$79=0,0,G$79/ISI_fec!G$79)</f>
        <v>2.2242860370712259</v>
      </c>
      <c r="H156" s="277">
        <f>IF(H$79=0,0,H$79/ISI_fec!H$79)</f>
        <v>2.2533086771707156</v>
      </c>
      <c r="I156" s="277">
        <f>IF(I$79=0,0,I$79/ISI_fec!I$79)</f>
        <v>2.1988862630271448</v>
      </c>
      <c r="J156" s="277">
        <f>IF(J$79=0,0,J$79/ISI_fec!J$79)</f>
        <v>2.1623084617680992</v>
      </c>
      <c r="K156" s="277">
        <f>IF(K$79=0,0,K$79/ISI_fec!K$79)</f>
        <v>1.838706737601068</v>
      </c>
      <c r="L156" s="277">
        <f>IF(L$79=0,0,L$79/ISI_fec!L$79)</f>
        <v>2.1258831035618497</v>
      </c>
      <c r="M156" s="277">
        <f>IF(M$79=0,0,M$79/ISI_fec!M$79)</f>
        <v>1.9876919186032276</v>
      </c>
      <c r="N156" s="277">
        <f>IF(N$79=0,0,N$79/ISI_fec!N$79)</f>
        <v>1.8625486375172786</v>
      </c>
      <c r="O156" s="277">
        <f>IF(O$79=0,0,O$79/ISI_fec!O$79)</f>
        <v>1.7772045439930391</v>
      </c>
      <c r="P156" s="277">
        <f>IF(P$79=0,0,P$79/ISI_fec!P$79)</f>
        <v>1.7955072739165281</v>
      </c>
      <c r="Q156" s="277">
        <f>IF(Q$79=0,0,Q$79/ISI_fec!Q$79)</f>
        <v>1.650806155078379</v>
      </c>
      <c r="R156" s="277">
        <f>IF(R$79=0,0,R$79/ISI_fec!R$79)</f>
        <v>1.5998643349069908</v>
      </c>
      <c r="S156" s="277">
        <f>IF(S$79=0,0,S$79/ISI_fec!S$79)</f>
        <v>1.6096863088310984</v>
      </c>
      <c r="T156" s="277">
        <f>IF(T$79=0,0,T$79/ISI_fec!T$79)</f>
        <v>1.7382270848704602</v>
      </c>
      <c r="U156" s="277">
        <f>IF(U$79=0,0,U$79/ISI_fec!U$79)</f>
        <v>1.594601646131238</v>
      </c>
      <c r="V156" s="277">
        <f>IF(V$79=0,0,V$79/ISI_fec!V$79)</f>
        <v>1.6270800106593482</v>
      </c>
      <c r="W156" s="277">
        <f>IF(W$79=0,0,W$79/ISI_fec!W$79)</f>
        <v>1.76757836706005</v>
      </c>
      <c r="X156" s="277">
        <f>IF(X$79=0,0,X$79/ISI_fec!X$79)</f>
        <v>1.6994619116943188</v>
      </c>
      <c r="Y156" s="277">
        <f>IF(Y$79=0,0,Y$79/ISI_fec!Y$79)</f>
        <v>1.6419977451496082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EU27: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23392.875885719368</v>
      </c>
      <c r="C3" s="203">
        <f t="shared" si="0"/>
        <v>22352.76496906819</v>
      </c>
      <c r="D3" s="203">
        <f t="shared" si="0"/>
        <v>21194.257868235189</v>
      </c>
      <c r="E3" s="203">
        <f t="shared" si="0"/>
        <v>21067.578533461456</v>
      </c>
      <c r="F3" s="203">
        <f t="shared" si="0"/>
        <v>23371.120364742732</v>
      </c>
      <c r="G3" s="203">
        <f t="shared" si="0"/>
        <v>24341.177642732764</v>
      </c>
      <c r="H3" s="203">
        <f t="shared" si="0"/>
        <v>26191.603902933522</v>
      </c>
      <c r="I3" s="203">
        <f t="shared" si="0"/>
        <v>28933.269218752801</v>
      </c>
      <c r="J3" s="203">
        <f t="shared" si="0"/>
        <v>26576.599657406419</v>
      </c>
      <c r="K3" s="203">
        <f t="shared" si="0"/>
        <v>22069.549422975724</v>
      </c>
      <c r="L3" s="203">
        <f t="shared" si="0"/>
        <v>25659.037917788755</v>
      </c>
      <c r="M3" s="203">
        <f t="shared" si="0"/>
        <v>27149.470083780281</v>
      </c>
      <c r="N3" s="203">
        <f t="shared" si="0"/>
        <v>26853.838885964156</v>
      </c>
      <c r="O3" s="203">
        <f t="shared" si="0"/>
        <v>25304.044077582264</v>
      </c>
      <c r="P3" s="203">
        <f t="shared" si="0"/>
        <v>25578.951147468724</v>
      </c>
      <c r="Q3" s="203">
        <f t="shared" si="0"/>
        <v>27971.956420163784</v>
      </c>
      <c r="R3" s="203">
        <f t="shared" si="0"/>
        <v>28195.114242505133</v>
      </c>
      <c r="S3" s="203">
        <f t="shared" si="0"/>
        <v>28867.549309943599</v>
      </c>
      <c r="T3" s="203">
        <f t="shared" si="0"/>
        <v>29309.71855064464</v>
      </c>
      <c r="U3" s="203">
        <f t="shared" si="0"/>
        <v>28313.091821018745</v>
      </c>
      <c r="V3" s="203">
        <f t="shared" si="0"/>
        <v>25553.14112467182</v>
      </c>
      <c r="W3" s="203">
        <f t="shared" si="0"/>
        <v>26959.753714031918</v>
      </c>
      <c r="X3" s="203">
        <f t="shared" si="0"/>
        <v>28751.247682607805</v>
      </c>
      <c r="Y3" s="203">
        <f t="shared" si="0"/>
        <v>30046.761180222733</v>
      </c>
      <c r="DA3" s="112"/>
    </row>
    <row r="4" spans="1:105" ht="12" customHeight="1" x14ac:dyDescent="0.25">
      <c r="A4" s="50" t="s">
        <v>45</v>
      </c>
      <c r="B4" s="241">
        <v>2346.3076541342912</v>
      </c>
      <c r="C4" s="241">
        <v>2300.560005095012</v>
      </c>
      <c r="D4" s="241">
        <v>2130.080665351647</v>
      </c>
      <c r="E4" s="241">
        <v>2180.3700900846438</v>
      </c>
      <c r="F4" s="241">
        <v>2306.4335536923759</v>
      </c>
      <c r="G4" s="241">
        <v>2353.8830312465279</v>
      </c>
      <c r="H4" s="241">
        <v>2598.4567854937391</v>
      </c>
      <c r="I4" s="241">
        <v>2625.7549784664579</v>
      </c>
      <c r="J4" s="241">
        <v>2428.6330191173888</v>
      </c>
      <c r="K4" s="241">
        <v>1551.0049323038591</v>
      </c>
      <c r="L4" s="241">
        <v>1940.391943275117</v>
      </c>
      <c r="M4" s="241">
        <v>2012.7318326248601</v>
      </c>
      <c r="N4" s="241">
        <v>1842.886544665774</v>
      </c>
      <c r="O4" s="241">
        <v>1792.265690938857</v>
      </c>
      <c r="P4" s="241">
        <v>1763.606021711103</v>
      </c>
      <c r="Q4" s="241">
        <v>1990.3382656127519</v>
      </c>
      <c r="R4" s="241">
        <v>1969.9191114478281</v>
      </c>
      <c r="S4" s="241">
        <v>2239.9157398447719</v>
      </c>
      <c r="T4" s="241">
        <v>2238.385829136429</v>
      </c>
      <c r="U4" s="241">
        <v>2200.710301070907</v>
      </c>
      <c r="V4" s="241">
        <v>1979.722253496029</v>
      </c>
      <c r="W4" s="241">
        <v>2141.0946127297962</v>
      </c>
      <c r="X4" s="241">
        <v>1827.910798960768</v>
      </c>
      <c r="Y4" s="241">
        <v>1662.6748424130069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10145.557388634965</v>
      </c>
      <c r="C5" s="282">
        <f t="shared" si="1"/>
        <v>9678.9310203767782</v>
      </c>
      <c r="D5" s="282">
        <f t="shared" si="1"/>
        <v>9079.2207357418647</v>
      </c>
      <c r="E5" s="282">
        <f t="shared" si="1"/>
        <v>8964.7047566184156</v>
      </c>
      <c r="F5" s="282">
        <f t="shared" si="1"/>
        <v>9849.6554023570661</v>
      </c>
      <c r="G5" s="282">
        <f t="shared" si="1"/>
        <v>10286.198673434923</v>
      </c>
      <c r="H5" s="282">
        <f t="shared" si="1"/>
        <v>11017.694050500053</v>
      </c>
      <c r="I5" s="282">
        <f t="shared" si="1"/>
        <v>12178.397384888596</v>
      </c>
      <c r="J5" s="282">
        <f t="shared" si="1"/>
        <v>11391.961103506161</v>
      </c>
      <c r="K5" s="282">
        <f t="shared" si="1"/>
        <v>9049.9530740240734</v>
      </c>
      <c r="L5" s="282">
        <f t="shared" si="1"/>
        <v>11944.839320390798</v>
      </c>
      <c r="M5" s="282">
        <f t="shared" si="1"/>
        <v>12824.602820744083</v>
      </c>
      <c r="N5" s="282">
        <f t="shared" si="1"/>
        <v>11919.545836725374</v>
      </c>
      <c r="O5" s="282">
        <f t="shared" si="1"/>
        <v>11789.680296765146</v>
      </c>
      <c r="P5" s="282">
        <f t="shared" si="1"/>
        <v>11039.634985212582</v>
      </c>
      <c r="Q5" s="282">
        <f t="shared" si="1"/>
        <v>12454.78134560294</v>
      </c>
      <c r="R5" s="282">
        <f t="shared" si="1"/>
        <v>12898.663761712916</v>
      </c>
      <c r="S5" s="282">
        <f t="shared" si="1"/>
        <v>13272.791433514209</v>
      </c>
      <c r="T5" s="282">
        <f t="shared" si="1"/>
        <v>13214.17196247557</v>
      </c>
      <c r="U5" s="282">
        <f t="shared" si="1"/>
        <v>13295.83195431429</v>
      </c>
      <c r="V5" s="282">
        <f t="shared" si="1"/>
        <v>11172.155111037349</v>
      </c>
      <c r="W5" s="282">
        <f t="shared" si="1"/>
        <v>11555.689639135151</v>
      </c>
      <c r="X5" s="282">
        <f t="shared" si="1"/>
        <v>12186.755095987806</v>
      </c>
      <c r="Y5" s="282">
        <f t="shared" si="1"/>
        <v>10755.834334598616</v>
      </c>
      <c r="DA5" s="94"/>
    </row>
    <row r="6" spans="1:105" ht="12" customHeight="1" x14ac:dyDescent="0.25">
      <c r="A6" s="99" t="s">
        <v>46</v>
      </c>
      <c r="B6" s="282">
        <v>5685.2649133979676</v>
      </c>
      <c r="C6" s="282">
        <v>5441.3952621146209</v>
      </c>
      <c r="D6" s="282">
        <v>5003.9755286548561</v>
      </c>
      <c r="E6" s="282">
        <v>4931.4634515354037</v>
      </c>
      <c r="F6" s="282">
        <v>5392.1037853318376</v>
      </c>
      <c r="G6" s="282">
        <v>5399.8226561678812</v>
      </c>
      <c r="H6" s="282">
        <v>5265.3358887094873</v>
      </c>
      <c r="I6" s="282">
        <v>5663.3860045639994</v>
      </c>
      <c r="J6" s="282">
        <v>5560.7562651243688</v>
      </c>
      <c r="K6" s="282">
        <v>3922.97322422245</v>
      </c>
      <c r="L6" s="282">
        <v>5585.6904270165196</v>
      </c>
      <c r="M6" s="282">
        <v>5961.1984902144086</v>
      </c>
      <c r="N6" s="282">
        <v>5188.7544602390908</v>
      </c>
      <c r="O6" s="282">
        <v>5207.7325841034881</v>
      </c>
      <c r="P6" s="282">
        <v>5069.4265607033176</v>
      </c>
      <c r="Q6" s="282">
        <v>5851.6835130605568</v>
      </c>
      <c r="R6" s="282">
        <v>5810.6434953883436</v>
      </c>
      <c r="S6" s="282">
        <v>5993.6941451318389</v>
      </c>
      <c r="T6" s="282">
        <v>5701.3087695435088</v>
      </c>
      <c r="U6" s="282">
        <v>5698.8023143318951</v>
      </c>
      <c r="V6" s="282">
        <v>5119.52556449445</v>
      </c>
      <c r="W6" s="282">
        <v>4956.7878214504481</v>
      </c>
      <c r="X6" s="282">
        <v>4752.676989347543</v>
      </c>
      <c r="Y6" s="282">
        <v>3101.4136063099568</v>
      </c>
      <c r="DA6" s="94" t="s">
        <v>434</v>
      </c>
    </row>
    <row r="7" spans="1:105" ht="12" customHeight="1" x14ac:dyDescent="0.25">
      <c r="A7" s="99" t="s">
        <v>80</v>
      </c>
      <c r="B7" s="282">
        <v>4460.2924752369972</v>
      </c>
      <c r="C7" s="282">
        <v>4237.5357582621573</v>
      </c>
      <c r="D7" s="282">
        <v>4075.2452070870081</v>
      </c>
      <c r="E7" s="282">
        <v>4033.2413050830128</v>
      </c>
      <c r="F7" s="282">
        <v>4457.5516170252286</v>
      </c>
      <c r="G7" s="282">
        <v>4886.3760172670418</v>
      </c>
      <c r="H7" s="282">
        <v>5752.3581617905666</v>
      </c>
      <c r="I7" s="282">
        <v>6515.0113803245968</v>
      </c>
      <c r="J7" s="282">
        <v>5831.204838381791</v>
      </c>
      <c r="K7" s="282">
        <v>5126.9798498016244</v>
      </c>
      <c r="L7" s="282">
        <v>6359.1488933742794</v>
      </c>
      <c r="M7" s="282">
        <v>6863.4043305296746</v>
      </c>
      <c r="N7" s="282">
        <v>6730.7913764862842</v>
      </c>
      <c r="O7" s="282">
        <v>6581.9477126616566</v>
      </c>
      <c r="P7" s="282">
        <v>5970.2084245092656</v>
      </c>
      <c r="Q7" s="282">
        <v>6603.097832542383</v>
      </c>
      <c r="R7" s="282">
        <v>7088.0202663245727</v>
      </c>
      <c r="S7" s="282">
        <v>7279.0972883823706</v>
      </c>
      <c r="T7" s="282">
        <v>7512.8631929320609</v>
      </c>
      <c r="U7" s="282">
        <v>7597.0296399823956</v>
      </c>
      <c r="V7" s="282">
        <v>6052.6295465428993</v>
      </c>
      <c r="W7" s="282">
        <v>6598.9018176847021</v>
      </c>
      <c r="X7" s="282">
        <v>7434.0781066402642</v>
      </c>
      <c r="Y7" s="282">
        <v>7654.4207282886591</v>
      </c>
      <c r="DA7" s="94" t="s">
        <v>435</v>
      </c>
    </row>
    <row r="8" spans="1:105" ht="12" customHeight="1" x14ac:dyDescent="0.25">
      <c r="A8" s="49" t="s">
        <v>47</v>
      </c>
      <c r="B8" s="242">
        <v>10901.010842950111</v>
      </c>
      <c r="C8" s="242">
        <v>10373.273943596399</v>
      </c>
      <c r="D8" s="242">
        <v>9984.9564671416774</v>
      </c>
      <c r="E8" s="242">
        <v>9922.5036867583985</v>
      </c>
      <c r="F8" s="242">
        <v>11215.03140869329</v>
      </c>
      <c r="G8" s="242">
        <v>11701.09593805131</v>
      </c>
      <c r="H8" s="242">
        <v>12575.45306693973</v>
      </c>
      <c r="I8" s="242">
        <v>14129.11685539775</v>
      </c>
      <c r="J8" s="242">
        <v>12756.005534782869</v>
      </c>
      <c r="K8" s="242">
        <v>11468.591416647791</v>
      </c>
      <c r="L8" s="242">
        <v>11773.80665412284</v>
      </c>
      <c r="M8" s="242">
        <v>12312.135430411339</v>
      </c>
      <c r="N8" s="242">
        <v>13091.406504573009</v>
      </c>
      <c r="O8" s="242">
        <v>11722.09808987826</v>
      </c>
      <c r="P8" s="242">
        <v>12775.710140545039</v>
      </c>
      <c r="Q8" s="242">
        <v>13526.83680894809</v>
      </c>
      <c r="R8" s="242">
        <v>13326.53136934439</v>
      </c>
      <c r="S8" s="242">
        <v>13354.842136584621</v>
      </c>
      <c r="T8" s="242">
        <v>13857.16075903264</v>
      </c>
      <c r="U8" s="242">
        <v>12816.54956563355</v>
      </c>
      <c r="V8" s="242">
        <v>12401.263760138439</v>
      </c>
      <c r="W8" s="242">
        <v>13262.96946216697</v>
      </c>
      <c r="X8" s="242">
        <v>14736.58178765923</v>
      </c>
      <c r="Y8" s="242">
        <v>17628.25200321111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5643</v>
      </c>
      <c r="C11" s="241">
        <v>4863</v>
      </c>
      <c r="D11" s="241">
        <v>5735</v>
      </c>
      <c r="E11" s="241">
        <v>6057</v>
      </c>
      <c r="F11" s="241">
        <v>6698</v>
      </c>
      <c r="G11" s="241">
        <v>7492</v>
      </c>
      <c r="H11" s="241">
        <v>7585</v>
      </c>
      <c r="I11" s="241">
        <v>7134</v>
      </c>
      <c r="J11" s="241">
        <v>7533</v>
      </c>
      <c r="K11" s="241">
        <v>5287</v>
      </c>
      <c r="L11" s="241">
        <v>6705</v>
      </c>
      <c r="M11" s="241">
        <v>7765</v>
      </c>
      <c r="N11" s="241">
        <v>7018</v>
      </c>
      <c r="O11" s="241">
        <v>7348</v>
      </c>
      <c r="P11" s="241">
        <v>6919</v>
      </c>
      <c r="Q11" s="241">
        <v>7289.5990000000002</v>
      </c>
      <c r="R11" s="241">
        <v>7308</v>
      </c>
      <c r="S11" s="241">
        <v>7292</v>
      </c>
      <c r="T11" s="241">
        <v>6428</v>
      </c>
      <c r="U11" s="241">
        <v>6223</v>
      </c>
      <c r="V11" s="241">
        <v>6135</v>
      </c>
      <c r="W11" s="241">
        <v>6355</v>
      </c>
      <c r="X11" s="241">
        <v>5541</v>
      </c>
      <c r="Y11" s="241">
        <v>3860.913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5026.9945959784545</v>
      </c>
      <c r="C12" s="282">
        <f t="shared" si="2"/>
        <v>4963.9441288112739</v>
      </c>
      <c r="D12" s="282">
        <f t="shared" si="2"/>
        <v>5069.1866647528295</v>
      </c>
      <c r="E12" s="282">
        <f t="shared" si="2"/>
        <v>5126.800443434101</v>
      </c>
      <c r="F12" s="282">
        <f t="shared" si="2"/>
        <v>5317.3666778871948</v>
      </c>
      <c r="G12" s="282">
        <f t="shared" si="2"/>
        <v>5828.5266528599423</v>
      </c>
      <c r="H12" s="282">
        <f t="shared" si="2"/>
        <v>6052.8930614806832</v>
      </c>
      <c r="I12" s="282">
        <f t="shared" si="2"/>
        <v>6353.3407520430392</v>
      </c>
      <c r="J12" s="282">
        <f t="shared" si="2"/>
        <v>6175.11710973756</v>
      </c>
      <c r="K12" s="282">
        <f t="shared" si="2"/>
        <v>4538.101664570202</v>
      </c>
      <c r="L12" s="282">
        <f t="shared" si="2"/>
        <v>5624.7537118885857</v>
      </c>
      <c r="M12" s="282">
        <f t="shared" si="2"/>
        <v>5710.995348983126</v>
      </c>
      <c r="N12" s="282">
        <f t="shared" si="2"/>
        <v>5333.6604221889374</v>
      </c>
      <c r="O12" s="282">
        <f t="shared" si="2"/>
        <v>5361.7321658110195</v>
      </c>
      <c r="P12" s="282">
        <f t="shared" si="2"/>
        <v>4975.2585685736722</v>
      </c>
      <c r="Q12" s="282">
        <f t="shared" si="2"/>
        <v>4975.3653858151902</v>
      </c>
      <c r="R12" s="282">
        <f t="shared" si="2"/>
        <v>5222.8791936951366</v>
      </c>
      <c r="S12" s="282">
        <f t="shared" si="2"/>
        <v>5617.9541706883938</v>
      </c>
      <c r="T12" s="282">
        <f t="shared" si="2"/>
        <v>5540.119514312124</v>
      </c>
      <c r="U12" s="282">
        <f t="shared" si="2"/>
        <v>5449.2408412114009</v>
      </c>
      <c r="V12" s="282">
        <f t="shared" si="2"/>
        <v>4898.1932927360349</v>
      </c>
      <c r="W12" s="282">
        <f t="shared" si="2"/>
        <v>5412.1114831754021</v>
      </c>
      <c r="X12" s="282">
        <f t="shared" si="2"/>
        <v>4568.725292517669</v>
      </c>
      <c r="Y12" s="282">
        <f t="shared" si="2"/>
        <v>3866.8310739130543</v>
      </c>
      <c r="DA12" s="94"/>
    </row>
    <row r="13" spans="1:105" ht="12" customHeight="1" x14ac:dyDescent="0.25">
      <c r="A13" s="99" t="s">
        <v>46</v>
      </c>
      <c r="B13" s="282">
        <v>2662.266000000001</v>
      </c>
      <c r="C13" s="282">
        <v>2684.6889999999999</v>
      </c>
      <c r="D13" s="282">
        <v>2707.1480000000001</v>
      </c>
      <c r="E13" s="282">
        <v>2754.34</v>
      </c>
      <c r="F13" s="282">
        <v>2890.7919999999999</v>
      </c>
      <c r="G13" s="282">
        <v>2898.951</v>
      </c>
      <c r="H13" s="282">
        <v>2676.3580000000002</v>
      </c>
      <c r="I13" s="282">
        <v>2739.0830000000001</v>
      </c>
      <c r="J13" s="282">
        <v>2732.8330000000001</v>
      </c>
      <c r="K13" s="282">
        <v>1918.566</v>
      </c>
      <c r="L13" s="282">
        <v>2150.6529999999998</v>
      </c>
      <c r="M13" s="282">
        <v>2355.462</v>
      </c>
      <c r="N13" s="282">
        <v>1971.962</v>
      </c>
      <c r="O13" s="282">
        <v>1876</v>
      </c>
      <c r="P13" s="282">
        <v>1802.567</v>
      </c>
      <c r="Q13" s="282">
        <v>1926.028</v>
      </c>
      <c r="R13" s="282">
        <v>1967.9</v>
      </c>
      <c r="S13" s="282">
        <v>2204.2240000000002</v>
      </c>
      <c r="T13" s="282">
        <v>2159.511</v>
      </c>
      <c r="U13" s="282">
        <v>2036.1489999999999</v>
      </c>
      <c r="V13" s="282">
        <v>1988.66</v>
      </c>
      <c r="W13" s="282">
        <v>1999.5619999999999</v>
      </c>
      <c r="X13" s="282">
        <v>1353.003398121384</v>
      </c>
      <c r="Y13" s="282">
        <v>925.12707504929961</v>
      </c>
      <c r="DA13" s="94" t="s">
        <v>441</v>
      </c>
    </row>
    <row r="14" spans="1:105" ht="12" customHeight="1" x14ac:dyDescent="0.25">
      <c r="A14" s="99" t="s">
        <v>80</v>
      </c>
      <c r="B14" s="282">
        <v>2364.7285959784531</v>
      </c>
      <c r="C14" s="282">
        <v>2279.2551288112741</v>
      </c>
      <c r="D14" s="282">
        <v>2362.0386647528289</v>
      </c>
      <c r="E14" s="282">
        <v>2372.4604434341009</v>
      </c>
      <c r="F14" s="282">
        <v>2426.5746778871949</v>
      </c>
      <c r="G14" s="282">
        <v>2929.5756528599418</v>
      </c>
      <c r="H14" s="282">
        <v>3376.535061480683</v>
      </c>
      <c r="I14" s="282">
        <v>3614.2577520430391</v>
      </c>
      <c r="J14" s="282">
        <v>3442.2841097375599</v>
      </c>
      <c r="K14" s="282">
        <v>2619.5356645702018</v>
      </c>
      <c r="L14" s="282">
        <v>3474.1007118885859</v>
      </c>
      <c r="M14" s="282">
        <v>3355.533348983126</v>
      </c>
      <c r="N14" s="282">
        <v>3361.698422188937</v>
      </c>
      <c r="O14" s="282">
        <v>3485.73216581102</v>
      </c>
      <c r="P14" s="282">
        <v>3172.6915685736722</v>
      </c>
      <c r="Q14" s="282">
        <v>3049.3373858151899</v>
      </c>
      <c r="R14" s="282">
        <v>3254.9791936951369</v>
      </c>
      <c r="S14" s="282">
        <v>3413.7301706883941</v>
      </c>
      <c r="T14" s="282">
        <v>3380.608514312124</v>
      </c>
      <c r="U14" s="282">
        <v>3413.0918412114011</v>
      </c>
      <c r="V14" s="282">
        <v>2909.533292736035</v>
      </c>
      <c r="W14" s="282">
        <v>3412.5494831754022</v>
      </c>
      <c r="X14" s="282">
        <v>3215.7218943962848</v>
      </c>
      <c r="Y14" s="282">
        <v>2941.7039988637548</v>
      </c>
      <c r="DA14" s="94" t="s">
        <v>442</v>
      </c>
    </row>
    <row r="15" spans="1:105" ht="12" customHeight="1" x14ac:dyDescent="0.25">
      <c r="A15" s="49" t="s">
        <v>443</v>
      </c>
      <c r="B15" s="242">
        <v>12898.66661666666</v>
      </c>
      <c r="C15" s="242">
        <v>13435.31463333333</v>
      </c>
      <c r="D15" s="242">
        <v>13207.16628333333</v>
      </c>
      <c r="E15" s="242">
        <v>12588.310600000001</v>
      </c>
      <c r="F15" s="242">
        <v>12789.790533333329</v>
      </c>
      <c r="G15" s="242">
        <v>12671.52028333333</v>
      </c>
      <c r="H15" s="242">
        <v>12372.7122</v>
      </c>
      <c r="I15" s="242">
        <v>12459.63445</v>
      </c>
      <c r="J15" s="242">
        <v>11684.197974999999</v>
      </c>
      <c r="K15" s="242">
        <v>11204.998900000001</v>
      </c>
      <c r="L15" s="242">
        <v>12090.30628333333</v>
      </c>
      <c r="M15" s="242">
        <v>12670.64568333333</v>
      </c>
      <c r="N15" s="242">
        <v>12251.192466666669</v>
      </c>
      <c r="O15" s="242">
        <v>12389.64172333333</v>
      </c>
      <c r="P15" s="242">
        <v>12651.78460333333</v>
      </c>
      <c r="Q15" s="242">
        <v>13276.655050955191</v>
      </c>
      <c r="R15" s="242">
        <v>13374.867973596431</v>
      </c>
      <c r="S15" s="242">
        <v>13405.887718328389</v>
      </c>
      <c r="T15" s="242">
        <v>13206.690921789979</v>
      </c>
      <c r="U15" s="242">
        <v>13309.057934017421</v>
      </c>
      <c r="V15" s="242">
        <v>13322.1667375631</v>
      </c>
      <c r="W15" s="242">
        <v>13805.53620220258</v>
      </c>
      <c r="X15" s="242">
        <v>12428.897152402251</v>
      </c>
      <c r="Y15" s="242">
        <v>12878.572287851081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7041.3793103448279</v>
      </c>
      <c r="C18" s="241">
        <v>7110.3085611553724</v>
      </c>
      <c r="D18" s="241">
        <v>6792.3817381821946</v>
      </c>
      <c r="E18" s="241">
        <v>6813.4565863190846</v>
      </c>
      <c r="F18" s="241">
        <v>7399.2923065589857</v>
      </c>
      <c r="G18" s="241">
        <v>8687.6746692705037</v>
      </c>
      <c r="H18" s="241">
        <v>8662.9711568374278</v>
      </c>
      <c r="I18" s="241">
        <v>8620.1697604157325</v>
      </c>
      <c r="J18" s="241">
        <v>8954.3483117597698</v>
      </c>
      <c r="K18" s="241">
        <v>8659.0840548704364</v>
      </c>
      <c r="L18" s="241">
        <v>8754.1411600698266</v>
      </c>
      <c r="M18" s="241">
        <v>9848.1275498213727</v>
      </c>
      <c r="N18" s="241">
        <v>9722.9190497339168</v>
      </c>
      <c r="O18" s="241">
        <v>9804.2715237098182</v>
      </c>
      <c r="P18" s="241">
        <v>9673.7816810286367</v>
      </c>
      <c r="Q18" s="241">
        <v>9582.5880718326134</v>
      </c>
      <c r="R18" s="241">
        <v>9582.5880718326134</v>
      </c>
      <c r="S18" s="241">
        <v>9490.5063728079967</v>
      </c>
      <c r="T18" s="241">
        <v>9470.8176314770044</v>
      </c>
      <c r="U18" s="241">
        <v>9280.2801612024268</v>
      </c>
      <c r="V18" s="241">
        <v>9212.5086808560136</v>
      </c>
      <c r="W18" s="241">
        <v>9121.3150716599903</v>
      </c>
      <c r="X18" s="241">
        <v>8924.5667129096382</v>
      </c>
      <c r="Y18" s="241">
        <v>8671.7406355415023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6108.0551753001409</v>
      </c>
      <c r="C19" s="282">
        <f t="shared" si="3"/>
        <v>6009.8142658564884</v>
      </c>
      <c r="D19" s="282">
        <f t="shared" si="3"/>
        <v>5892.1004390599373</v>
      </c>
      <c r="E19" s="282">
        <f t="shared" si="3"/>
        <v>5985.2755436958869</v>
      </c>
      <c r="F19" s="282">
        <f t="shared" si="3"/>
        <v>6005.086065611853</v>
      </c>
      <c r="G19" s="282">
        <f t="shared" si="3"/>
        <v>6503.4035210239617</v>
      </c>
      <c r="H19" s="282">
        <f t="shared" si="3"/>
        <v>6896.9377687506567</v>
      </c>
      <c r="I19" s="282">
        <f t="shared" si="3"/>
        <v>7049.9019786860936</v>
      </c>
      <c r="J19" s="282">
        <f t="shared" si="3"/>
        <v>7045.9783378832972</v>
      </c>
      <c r="K19" s="282">
        <f t="shared" si="3"/>
        <v>6969.7185250165348</v>
      </c>
      <c r="L19" s="282">
        <f t="shared" si="3"/>
        <v>6946.5360843018443</v>
      </c>
      <c r="M19" s="282">
        <f t="shared" si="3"/>
        <v>6985.310576627543</v>
      </c>
      <c r="N19" s="282">
        <f t="shared" si="3"/>
        <v>6803.5324813007846</v>
      </c>
      <c r="O19" s="282">
        <f t="shared" si="3"/>
        <v>6755.6871187912111</v>
      </c>
      <c r="P19" s="282">
        <f t="shared" si="3"/>
        <v>6887.2378726753568</v>
      </c>
      <c r="Q19" s="282">
        <f t="shared" si="3"/>
        <v>6928.8932087253397</v>
      </c>
      <c r="R19" s="282">
        <f t="shared" si="3"/>
        <v>7003.9340644387557</v>
      </c>
      <c r="S19" s="282">
        <f t="shared" si="3"/>
        <v>7076.9848656941031</v>
      </c>
      <c r="T19" s="282">
        <f t="shared" si="3"/>
        <v>6970.3795111098025</v>
      </c>
      <c r="U19" s="282">
        <f t="shared" si="3"/>
        <v>6982.8319233245702</v>
      </c>
      <c r="V19" s="282">
        <f t="shared" si="3"/>
        <v>6824.6115433779869</v>
      </c>
      <c r="W19" s="282">
        <f t="shared" si="3"/>
        <v>6777.6368084018195</v>
      </c>
      <c r="X19" s="282">
        <f t="shared" si="3"/>
        <v>6588.2890700549196</v>
      </c>
      <c r="Y19" s="282">
        <f t="shared" si="3"/>
        <v>6427.4269506794917</v>
      </c>
      <c r="DA19" s="94"/>
    </row>
    <row r="20" spans="1:105" ht="12" customHeight="1" x14ac:dyDescent="0.25">
      <c r="A20" s="99" t="s">
        <v>46</v>
      </c>
      <c r="B20" s="282">
        <v>3174.7310419668079</v>
      </c>
      <c r="C20" s="282">
        <v>3103.352797261105</v>
      </c>
      <c r="D20" s="282">
        <v>3095.3819748415408</v>
      </c>
      <c r="E20" s="282">
        <v>3125.4986970402401</v>
      </c>
      <c r="F20" s="282">
        <v>3178.4599941079532</v>
      </c>
      <c r="G20" s="282">
        <v>3139.2877558025748</v>
      </c>
      <c r="H20" s="282">
        <v>3167.6737649517781</v>
      </c>
      <c r="I20" s="282">
        <v>3094.5382476655031</v>
      </c>
      <c r="J20" s="282">
        <v>3070.143758476675</v>
      </c>
      <c r="K20" s="282">
        <v>2955.0115776631451</v>
      </c>
      <c r="L20" s="282">
        <v>2805.9481550561509</v>
      </c>
      <c r="M20" s="282">
        <v>2845.7788424816072</v>
      </c>
      <c r="N20" s="282">
        <v>2717.863977504795</v>
      </c>
      <c r="O20" s="282">
        <v>2652.1936595333891</v>
      </c>
      <c r="P20" s="282">
        <v>2748.1760365841219</v>
      </c>
      <c r="Q20" s="282">
        <v>2732.2006963850322</v>
      </c>
      <c r="R20" s="282">
        <v>2742.603113869322</v>
      </c>
      <c r="S20" s="282">
        <v>2709.9319356189858</v>
      </c>
      <c r="T20" s="282">
        <v>2661.3960805661618</v>
      </c>
      <c r="U20" s="282">
        <v>2545.4927344724838</v>
      </c>
      <c r="V20" s="282">
        <v>2556.454009470885</v>
      </c>
      <c r="W20" s="282">
        <v>2564.008717535266</v>
      </c>
      <c r="X20" s="282">
        <v>2378.2156815226799</v>
      </c>
      <c r="Y20" s="282">
        <v>2347.674823185605</v>
      </c>
      <c r="DA20" s="94" t="s">
        <v>447</v>
      </c>
    </row>
    <row r="21" spans="1:105" ht="12" customHeight="1" x14ac:dyDescent="0.25">
      <c r="A21" s="99" t="s">
        <v>80</v>
      </c>
      <c r="B21" s="282">
        <v>2933.3241333333331</v>
      </c>
      <c r="C21" s="282">
        <v>2906.4614685953838</v>
      </c>
      <c r="D21" s="282">
        <v>2796.7184642183961</v>
      </c>
      <c r="E21" s="282">
        <v>2859.7768466556472</v>
      </c>
      <c r="F21" s="282">
        <v>2826.6260715039002</v>
      </c>
      <c r="G21" s="282">
        <v>3364.1157652213869</v>
      </c>
      <c r="H21" s="282">
        <v>3729.264003798879</v>
      </c>
      <c r="I21" s="282">
        <v>3955.3637310205909</v>
      </c>
      <c r="J21" s="282">
        <v>3975.8345794066222</v>
      </c>
      <c r="K21" s="282">
        <v>4014.7069473533902</v>
      </c>
      <c r="L21" s="282">
        <v>4140.587929245693</v>
      </c>
      <c r="M21" s="282">
        <v>4139.5317341459358</v>
      </c>
      <c r="N21" s="282">
        <v>4085.6685037959901</v>
      </c>
      <c r="O21" s="282">
        <v>4103.493459257822</v>
      </c>
      <c r="P21" s="282">
        <v>4139.0618360912349</v>
      </c>
      <c r="Q21" s="282">
        <v>4196.692512340308</v>
      </c>
      <c r="R21" s="282">
        <v>4261.3309505694333</v>
      </c>
      <c r="S21" s="282">
        <v>4367.0529300751168</v>
      </c>
      <c r="T21" s="282">
        <v>4308.9834305436407</v>
      </c>
      <c r="U21" s="282">
        <v>4437.3391888520864</v>
      </c>
      <c r="V21" s="282">
        <v>4268.1575339071023</v>
      </c>
      <c r="W21" s="282">
        <v>4213.6280908665531</v>
      </c>
      <c r="X21" s="282">
        <v>4210.0733885322397</v>
      </c>
      <c r="Y21" s="282">
        <v>4079.7521274938872</v>
      </c>
      <c r="DA21" s="94" t="s">
        <v>448</v>
      </c>
    </row>
    <row r="22" spans="1:105" ht="12" customHeight="1" x14ac:dyDescent="0.25">
      <c r="A22" s="49" t="s">
        <v>443</v>
      </c>
      <c r="B22" s="242">
        <v>16853.440287356319</v>
      </c>
      <c r="C22" s="242">
        <v>16684.63211399491</v>
      </c>
      <c r="D22" s="242">
        <v>16178.16503099096</v>
      </c>
      <c r="E22" s="242">
        <v>15556.547567587621</v>
      </c>
      <c r="F22" s="242">
        <v>15821.815102087139</v>
      </c>
      <c r="G22" s="242">
        <v>15433.42228886309</v>
      </c>
      <c r="H22" s="242">
        <v>15233.33389906318</v>
      </c>
      <c r="I22" s="242">
        <v>15001.089863287059</v>
      </c>
      <c r="J22" s="242">
        <v>14625.71900272285</v>
      </c>
      <c r="K22" s="242">
        <v>14465.05466218726</v>
      </c>
      <c r="L22" s="242">
        <v>14223.543951235089</v>
      </c>
      <c r="M22" s="242">
        <v>15151.868512986781</v>
      </c>
      <c r="N22" s="242">
        <v>15004.12032423922</v>
      </c>
      <c r="O22" s="242">
        <v>14511.44593277091</v>
      </c>
      <c r="P22" s="242">
        <v>14895.431649538459</v>
      </c>
      <c r="Q22" s="242">
        <v>15074.81075894015</v>
      </c>
      <c r="R22" s="242">
        <v>15040.010300648861</v>
      </c>
      <c r="S22" s="242">
        <v>15371.43074998134</v>
      </c>
      <c r="T22" s="242">
        <v>15144.42282256271</v>
      </c>
      <c r="U22" s="242">
        <v>15470.15444625481</v>
      </c>
      <c r="V22" s="242">
        <v>15523.876274683509</v>
      </c>
      <c r="W22" s="242">
        <v>15557.59044827437</v>
      </c>
      <c r="X22" s="242">
        <v>15450.02059830691</v>
      </c>
      <c r="Y22" s="242">
        <v>15307.875740785341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68.929250810543351</v>
      </c>
      <c r="D24" s="241">
        <v>62.718362334768663</v>
      </c>
      <c r="E24" s="241">
        <v>253.6207426914541</v>
      </c>
      <c r="F24" s="241">
        <v>709.98959063749908</v>
      </c>
      <c r="G24" s="241">
        <v>1544.873677621865</v>
      </c>
      <c r="H24" s="241">
        <v>331.99625251908702</v>
      </c>
      <c r="I24" s="241">
        <v>62.718362334768663</v>
      </c>
      <c r="J24" s="241">
        <v>609.30397789551694</v>
      </c>
      <c r="K24" s="241">
        <v>0</v>
      </c>
      <c r="L24" s="241">
        <v>389.83147995849379</v>
      </c>
      <c r="M24" s="241">
        <v>1224.4762324327289</v>
      </c>
      <c r="N24" s="241">
        <v>62.718362334768663</v>
      </c>
      <c r="O24" s="241">
        <v>376.12684873500422</v>
      </c>
      <c r="P24" s="241">
        <v>62.718362334768663</v>
      </c>
      <c r="Q24" s="241">
        <v>200.97015771072711</v>
      </c>
      <c r="R24" s="241">
        <v>190.53747027457851</v>
      </c>
      <c r="S24" s="241">
        <v>162.56201405416209</v>
      </c>
      <c r="T24" s="241">
        <v>148.32115517815959</v>
      </c>
      <c r="U24" s="241">
        <v>124.1538703975972</v>
      </c>
      <c r="V24" s="241">
        <v>62.718362334768663</v>
      </c>
      <c r="W24" s="241">
        <v>263.68852004549569</v>
      </c>
      <c r="X24" s="241">
        <v>0</v>
      </c>
      <c r="Y24" s="241">
        <v>38.408143656564931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16.301153866277417</v>
      </c>
      <c r="D25" s="282">
        <f t="shared" si="4"/>
        <v>258.61275405188132</v>
      </c>
      <c r="E25" s="282">
        <f t="shared" si="4"/>
        <v>241.53653044192595</v>
      </c>
      <c r="F25" s="282">
        <f t="shared" si="4"/>
        <v>397.3155098264362</v>
      </c>
      <c r="G25" s="282">
        <f t="shared" si="4"/>
        <v>630.98902904696013</v>
      </c>
      <c r="H25" s="282">
        <f t="shared" si="4"/>
        <v>621.57394488479565</v>
      </c>
      <c r="I25" s="282">
        <f t="shared" si="4"/>
        <v>459.59805669660466</v>
      </c>
      <c r="J25" s="282">
        <f t="shared" si="4"/>
        <v>193.86977375220664</v>
      </c>
      <c r="K25" s="282">
        <f t="shared" si="4"/>
        <v>176.10205885157811</v>
      </c>
      <c r="L25" s="282">
        <f t="shared" si="4"/>
        <v>234.63224911229</v>
      </c>
      <c r="M25" s="282">
        <f t="shared" si="4"/>
        <v>234.04445467306175</v>
      </c>
      <c r="N25" s="282">
        <f t="shared" si="4"/>
        <v>132.84695103916354</v>
      </c>
      <c r="O25" s="282">
        <f t="shared" si="4"/>
        <v>169.6683251723278</v>
      </c>
      <c r="P25" s="282">
        <f t="shared" si="4"/>
        <v>444.93177233041786</v>
      </c>
      <c r="Q25" s="282">
        <f t="shared" si="4"/>
        <v>154.7433755439576</v>
      </c>
      <c r="R25" s="282">
        <f t="shared" si="4"/>
        <v>371.38630783566708</v>
      </c>
      <c r="S25" s="282">
        <f t="shared" si="4"/>
        <v>290.2321544048221</v>
      </c>
      <c r="T25" s="282">
        <f t="shared" si="4"/>
        <v>182.94364276514636</v>
      </c>
      <c r="U25" s="282">
        <f t="shared" si="4"/>
        <v>246.14658940917053</v>
      </c>
      <c r="V25" s="282">
        <f t="shared" si="4"/>
        <v>141.45938324240694</v>
      </c>
      <c r="W25" s="282">
        <f t="shared" si="4"/>
        <v>164.78621832955955</v>
      </c>
      <c r="X25" s="282">
        <f t="shared" si="4"/>
        <v>21.139691443016321</v>
      </c>
      <c r="Y25" s="282">
        <f t="shared" si="4"/>
        <v>102.27556331379412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16.00168962583939</v>
      </c>
      <c r="D26" s="282">
        <v>140.3213581198076</v>
      </c>
      <c r="E26" s="282">
        <v>151.31601902628799</v>
      </c>
      <c r="F26" s="282">
        <v>219.0555294199992</v>
      </c>
      <c r="G26" s="282">
        <v>76.376133650807645</v>
      </c>
      <c r="H26" s="282">
        <v>100.6346857864537</v>
      </c>
      <c r="I26" s="282">
        <v>129.50386698690201</v>
      </c>
      <c r="J26" s="282">
        <v>54.608730846466941</v>
      </c>
      <c r="K26" s="282">
        <v>17.44700088794821</v>
      </c>
      <c r="L26" s="282">
        <v>0</v>
      </c>
      <c r="M26" s="282">
        <v>88.655387705357441</v>
      </c>
      <c r="N26" s="282">
        <v>88.057421360254537</v>
      </c>
      <c r="O26" s="282">
        <v>0</v>
      </c>
      <c r="P26" s="282">
        <v>307.20317077491183</v>
      </c>
      <c r="Q26" s="282">
        <v>54.446470385203412</v>
      </c>
      <c r="R26" s="282">
        <v>98.652783747380155</v>
      </c>
      <c r="S26" s="282">
        <v>150.62998550158579</v>
      </c>
      <c r="T26" s="282">
        <v>33.803895877886553</v>
      </c>
      <c r="U26" s="282">
        <v>71.893471273151619</v>
      </c>
      <c r="V26" s="282">
        <v>128.15373968658801</v>
      </c>
      <c r="W26" s="282">
        <v>98.652783747380155</v>
      </c>
      <c r="X26" s="282">
        <v>0</v>
      </c>
      <c r="Y26" s="282">
        <v>16.00168962583939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0.29946424043802689</v>
      </c>
      <c r="D27" s="282">
        <v>118.2913959320737</v>
      </c>
      <c r="E27" s="282">
        <v>90.220511415637972</v>
      </c>
      <c r="F27" s="282">
        <v>178.25998040643699</v>
      </c>
      <c r="G27" s="282">
        <v>554.61289539615245</v>
      </c>
      <c r="H27" s="282">
        <v>520.93925909834195</v>
      </c>
      <c r="I27" s="282">
        <v>330.09418970970262</v>
      </c>
      <c r="J27" s="282">
        <v>139.26104290573971</v>
      </c>
      <c r="K27" s="282">
        <v>158.6550579636299</v>
      </c>
      <c r="L27" s="282">
        <v>234.63224911229</v>
      </c>
      <c r="M27" s="282">
        <v>145.38906696770431</v>
      </c>
      <c r="N27" s="282">
        <v>44.789529678909012</v>
      </c>
      <c r="O27" s="282">
        <v>169.6683251723278</v>
      </c>
      <c r="P27" s="282">
        <v>137.728601555506</v>
      </c>
      <c r="Q27" s="282">
        <v>100.2969051587542</v>
      </c>
      <c r="R27" s="282">
        <v>272.73352408828691</v>
      </c>
      <c r="S27" s="282">
        <v>139.6021689032363</v>
      </c>
      <c r="T27" s="282">
        <v>149.1397468872598</v>
      </c>
      <c r="U27" s="282">
        <v>174.25311813601891</v>
      </c>
      <c r="V27" s="282">
        <v>13.30564355581892</v>
      </c>
      <c r="W27" s="282">
        <v>66.13343458217939</v>
      </c>
      <c r="X27" s="282">
        <v>21.139691443016321</v>
      </c>
      <c r="Y27" s="282">
        <v>86.273873687954733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635.17121714492043</v>
      </c>
      <c r="D28" s="242">
        <v>189.841612527525</v>
      </c>
      <c r="E28" s="242">
        <v>148.89137096665451</v>
      </c>
      <c r="F28" s="242">
        <v>749.70424486737625</v>
      </c>
      <c r="G28" s="242">
        <v>24.361561307883491</v>
      </c>
      <c r="H28" s="242">
        <v>859.64744931459825</v>
      </c>
      <c r="I28" s="242">
        <v>124.2781804446882</v>
      </c>
      <c r="J28" s="242">
        <v>771.35765835762095</v>
      </c>
      <c r="K28" s="242">
        <v>224.10391352304879</v>
      </c>
      <c r="L28" s="242">
        <v>645.3746437598146</v>
      </c>
      <c r="M28" s="242">
        <v>1403.888313725181</v>
      </c>
      <c r="N28" s="242">
        <v>365.77351911195791</v>
      </c>
      <c r="O28" s="242">
        <v>497.05463581481371</v>
      </c>
      <c r="P28" s="242">
        <v>827.0295854329878</v>
      </c>
      <c r="Q28" s="242">
        <v>1006.4621696004619</v>
      </c>
      <c r="R28" s="242">
        <v>608.99914171723674</v>
      </c>
      <c r="S28" s="242">
        <v>891.35414936121526</v>
      </c>
      <c r="T28" s="242">
        <v>744.42842968327238</v>
      </c>
      <c r="U28" s="242">
        <v>857.54600173283336</v>
      </c>
      <c r="V28" s="242">
        <v>636.63598065609267</v>
      </c>
      <c r="W28" s="242">
        <v>886.98374561857474</v>
      </c>
      <c r="X28" s="242">
        <v>451.0312012451767</v>
      </c>
      <c r="Y28" s="242">
        <v>806.76554265355628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380.64518530794612</v>
      </c>
      <c r="E30" s="241">
        <f t="shared" si="5"/>
        <v>232.54589455456426</v>
      </c>
      <c r="F30" s="241">
        <f t="shared" si="5"/>
        <v>124.15387039759844</v>
      </c>
      <c r="G30" s="241">
        <f t="shared" si="5"/>
        <v>256.49131491034677</v>
      </c>
      <c r="H30" s="241">
        <f t="shared" si="5"/>
        <v>356.6997649521636</v>
      </c>
      <c r="I30" s="241">
        <f t="shared" si="5"/>
        <v>105.51975875646349</v>
      </c>
      <c r="J30" s="241">
        <f t="shared" si="5"/>
        <v>275.1254265514799</v>
      </c>
      <c r="K30" s="241">
        <f t="shared" si="5"/>
        <v>295.26425688933341</v>
      </c>
      <c r="L30" s="241">
        <f t="shared" si="5"/>
        <v>294.77437475910301</v>
      </c>
      <c r="M30" s="241">
        <f t="shared" si="5"/>
        <v>130.48984268118329</v>
      </c>
      <c r="N30" s="241">
        <f t="shared" si="5"/>
        <v>187.92686242222408</v>
      </c>
      <c r="O30" s="241">
        <f t="shared" si="5"/>
        <v>294.77437475910301</v>
      </c>
      <c r="P30" s="241">
        <f t="shared" si="5"/>
        <v>193.20820501594972</v>
      </c>
      <c r="Q30" s="241">
        <f t="shared" si="5"/>
        <v>292.16376690675133</v>
      </c>
      <c r="R30" s="241">
        <f t="shared" si="5"/>
        <v>190.53747027457939</v>
      </c>
      <c r="S30" s="241">
        <f t="shared" si="5"/>
        <v>254.64371307877809</v>
      </c>
      <c r="T30" s="241">
        <f t="shared" si="5"/>
        <v>168.00989650915108</v>
      </c>
      <c r="U30" s="241">
        <f t="shared" si="5"/>
        <v>314.69134067217419</v>
      </c>
      <c r="V30" s="241">
        <f t="shared" si="5"/>
        <v>130.48984268118147</v>
      </c>
      <c r="W30" s="241">
        <f t="shared" si="5"/>
        <v>354.88212924151958</v>
      </c>
      <c r="X30" s="241">
        <f t="shared" si="5"/>
        <v>196.74835875035205</v>
      </c>
      <c r="Y30" s="241">
        <f t="shared" si="5"/>
        <v>291.23422102470067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114.54206330992929</v>
      </c>
      <c r="D31" s="282">
        <f t="shared" si="6"/>
        <v>376.32658084843297</v>
      </c>
      <c r="E31" s="282">
        <f t="shared" si="6"/>
        <v>148.36142580597561</v>
      </c>
      <c r="F31" s="282">
        <f t="shared" si="6"/>
        <v>377.50498791047039</v>
      </c>
      <c r="G31" s="282">
        <f t="shared" si="6"/>
        <v>132.67157363485194</v>
      </c>
      <c r="H31" s="282">
        <f t="shared" si="6"/>
        <v>228.03969715810035</v>
      </c>
      <c r="I31" s="282">
        <f t="shared" si="6"/>
        <v>306.63384676116766</v>
      </c>
      <c r="J31" s="282">
        <f t="shared" si="6"/>
        <v>197.79341455500389</v>
      </c>
      <c r="K31" s="282">
        <f t="shared" si="6"/>
        <v>252.36187171834035</v>
      </c>
      <c r="L31" s="282">
        <f t="shared" si="6"/>
        <v>257.81468982698152</v>
      </c>
      <c r="M31" s="282">
        <f t="shared" si="6"/>
        <v>195.26996234736225</v>
      </c>
      <c r="N31" s="282">
        <f t="shared" si="6"/>
        <v>314.62504636592166</v>
      </c>
      <c r="O31" s="282">
        <f t="shared" si="6"/>
        <v>217.5136876819015</v>
      </c>
      <c r="P31" s="282">
        <f t="shared" si="6"/>
        <v>313.38101844627272</v>
      </c>
      <c r="Q31" s="282">
        <f t="shared" si="6"/>
        <v>113.08803949397452</v>
      </c>
      <c r="R31" s="282">
        <f t="shared" si="6"/>
        <v>296.34545212225157</v>
      </c>
      <c r="S31" s="282">
        <f t="shared" si="6"/>
        <v>217.18135314947449</v>
      </c>
      <c r="T31" s="282">
        <f t="shared" si="6"/>
        <v>289.54899734944684</v>
      </c>
      <c r="U31" s="282">
        <f t="shared" si="6"/>
        <v>233.69417719440298</v>
      </c>
      <c r="V31" s="282">
        <f t="shared" si="6"/>
        <v>299.67976318898991</v>
      </c>
      <c r="W31" s="282">
        <f t="shared" si="6"/>
        <v>211.76095330572798</v>
      </c>
      <c r="X31" s="282">
        <f t="shared" si="6"/>
        <v>210.4874297899155</v>
      </c>
      <c r="Y31" s="282">
        <f t="shared" si="6"/>
        <v>263.13768268922149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87.379934331542245</v>
      </c>
      <c r="D32" s="282">
        <f t="shared" si="7"/>
        <v>148.29218053937166</v>
      </c>
      <c r="E32" s="282">
        <f t="shared" si="7"/>
        <v>121.19929682758857</v>
      </c>
      <c r="F32" s="282">
        <f t="shared" si="7"/>
        <v>166.09423235228633</v>
      </c>
      <c r="G32" s="282">
        <f t="shared" si="7"/>
        <v>115.5483719561862</v>
      </c>
      <c r="H32" s="282">
        <f t="shared" si="7"/>
        <v>72.248676637250355</v>
      </c>
      <c r="I32" s="282">
        <f t="shared" si="7"/>
        <v>202.6393842731768</v>
      </c>
      <c r="J32" s="282">
        <f t="shared" si="7"/>
        <v>79.003220035295271</v>
      </c>
      <c r="K32" s="282">
        <f t="shared" si="7"/>
        <v>132.57918170147832</v>
      </c>
      <c r="L32" s="282">
        <f t="shared" si="7"/>
        <v>149.06342260699421</v>
      </c>
      <c r="M32" s="282">
        <f t="shared" si="7"/>
        <v>48.824700279901208</v>
      </c>
      <c r="N32" s="282">
        <f t="shared" si="7"/>
        <v>215.97228633706663</v>
      </c>
      <c r="O32" s="282">
        <f t="shared" si="7"/>
        <v>65.670317971405893</v>
      </c>
      <c r="P32" s="282">
        <f t="shared" si="7"/>
        <v>211.2207937241792</v>
      </c>
      <c r="Q32" s="282">
        <f t="shared" si="7"/>
        <v>70.421810584293326</v>
      </c>
      <c r="R32" s="282">
        <f t="shared" si="7"/>
        <v>88.2503662630902</v>
      </c>
      <c r="S32" s="282">
        <f t="shared" si="7"/>
        <v>183.3011637519221</v>
      </c>
      <c r="T32" s="282">
        <f t="shared" si="7"/>
        <v>82.339750930710579</v>
      </c>
      <c r="U32" s="282">
        <f t="shared" si="7"/>
        <v>187.7968173668296</v>
      </c>
      <c r="V32" s="282">
        <f t="shared" si="7"/>
        <v>117.19246468818665</v>
      </c>
      <c r="W32" s="282">
        <f t="shared" si="7"/>
        <v>91.098075682999024</v>
      </c>
      <c r="X32" s="282">
        <f t="shared" si="7"/>
        <v>185.79303601258607</v>
      </c>
      <c r="Y32" s="282">
        <f t="shared" si="7"/>
        <v>46.542547962914341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27.162128978387045</v>
      </c>
      <c r="D33" s="282">
        <f t="shared" si="8"/>
        <v>228.03440030906131</v>
      </c>
      <c r="E33" s="282">
        <f t="shared" si="8"/>
        <v>27.162128978387045</v>
      </c>
      <c r="F33" s="282">
        <f t="shared" si="8"/>
        <v>211.41075555818406</v>
      </c>
      <c r="G33" s="282">
        <f t="shared" si="8"/>
        <v>17.123201678665737</v>
      </c>
      <c r="H33" s="282">
        <f t="shared" si="8"/>
        <v>155.79102052085</v>
      </c>
      <c r="I33" s="282">
        <f t="shared" si="8"/>
        <v>103.99446248799086</v>
      </c>
      <c r="J33" s="282">
        <f t="shared" si="8"/>
        <v>118.79019451970862</v>
      </c>
      <c r="K33" s="282">
        <f t="shared" si="8"/>
        <v>119.78269001686203</v>
      </c>
      <c r="L33" s="282">
        <f t="shared" si="8"/>
        <v>108.75126721998731</v>
      </c>
      <c r="M33" s="282">
        <f t="shared" si="8"/>
        <v>146.44526206746104</v>
      </c>
      <c r="N33" s="282">
        <f t="shared" si="8"/>
        <v>98.652760028855027</v>
      </c>
      <c r="O33" s="282">
        <f t="shared" si="8"/>
        <v>151.84336971049561</v>
      </c>
      <c r="P33" s="282">
        <f t="shared" si="8"/>
        <v>102.16022472209352</v>
      </c>
      <c r="Q33" s="282">
        <f t="shared" si="8"/>
        <v>42.666228909681195</v>
      </c>
      <c r="R33" s="282">
        <f t="shared" si="8"/>
        <v>208.09508585916137</v>
      </c>
      <c r="S33" s="282">
        <f t="shared" si="8"/>
        <v>33.880189397552385</v>
      </c>
      <c r="T33" s="282">
        <f t="shared" si="8"/>
        <v>207.20924641873626</v>
      </c>
      <c r="U33" s="282">
        <f t="shared" si="8"/>
        <v>45.897359827573382</v>
      </c>
      <c r="V33" s="282">
        <f t="shared" si="8"/>
        <v>182.48729850080326</v>
      </c>
      <c r="W33" s="282">
        <f t="shared" si="8"/>
        <v>120.66287762272896</v>
      </c>
      <c r="X33" s="282">
        <f t="shared" si="8"/>
        <v>24.694393777329424</v>
      </c>
      <c r="Y33" s="282">
        <f t="shared" si="8"/>
        <v>216.59513472630715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803.97939050633067</v>
      </c>
      <c r="D34" s="242">
        <f t="shared" si="9"/>
        <v>696.30869553147568</v>
      </c>
      <c r="E34" s="242">
        <f t="shared" si="9"/>
        <v>770.50883436999356</v>
      </c>
      <c r="F34" s="242">
        <f t="shared" si="9"/>
        <v>484.43671036785781</v>
      </c>
      <c r="G34" s="242">
        <f t="shared" si="9"/>
        <v>412.75437453193263</v>
      </c>
      <c r="H34" s="242">
        <f t="shared" si="9"/>
        <v>1059.7358391145081</v>
      </c>
      <c r="I34" s="242">
        <f t="shared" si="9"/>
        <v>356.52221622080833</v>
      </c>
      <c r="J34" s="242">
        <f t="shared" si="9"/>
        <v>1146.728518921831</v>
      </c>
      <c r="K34" s="242">
        <f t="shared" si="9"/>
        <v>384.76825405863929</v>
      </c>
      <c r="L34" s="242">
        <f t="shared" si="9"/>
        <v>886.8853547119852</v>
      </c>
      <c r="M34" s="242">
        <f t="shared" si="9"/>
        <v>475.56375197349007</v>
      </c>
      <c r="N34" s="242">
        <f t="shared" si="9"/>
        <v>513.52170785951785</v>
      </c>
      <c r="O34" s="242">
        <f t="shared" si="9"/>
        <v>989.72902728312329</v>
      </c>
      <c r="P34" s="242">
        <f t="shared" si="9"/>
        <v>443.04386866543791</v>
      </c>
      <c r="Q34" s="242">
        <f t="shared" si="9"/>
        <v>827.08306019877091</v>
      </c>
      <c r="R34" s="242">
        <f t="shared" si="9"/>
        <v>643.79960000852589</v>
      </c>
      <c r="S34" s="242">
        <f t="shared" si="9"/>
        <v>559.93370002873598</v>
      </c>
      <c r="T34" s="242">
        <f t="shared" si="9"/>
        <v>971.4363571019021</v>
      </c>
      <c r="U34" s="242">
        <f t="shared" si="9"/>
        <v>531.81437804073357</v>
      </c>
      <c r="V34" s="242">
        <f t="shared" si="9"/>
        <v>582.91415222739306</v>
      </c>
      <c r="W34" s="242">
        <f t="shared" si="9"/>
        <v>853.26957202771337</v>
      </c>
      <c r="X34" s="242">
        <f t="shared" si="9"/>
        <v>558.60105121263587</v>
      </c>
      <c r="Y34" s="242">
        <f t="shared" si="9"/>
        <v>948.91040017512569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1398.3793103448279</v>
      </c>
      <c r="C36" s="241">
        <f t="shared" si="10"/>
        <v>2247.3085611553724</v>
      </c>
      <c r="D36" s="241">
        <f t="shared" si="10"/>
        <v>1057.3817381821946</v>
      </c>
      <c r="E36" s="241">
        <f t="shared" si="10"/>
        <v>756.45658631908464</v>
      </c>
      <c r="F36" s="241">
        <f t="shared" si="10"/>
        <v>701.29230655898573</v>
      </c>
      <c r="G36" s="241">
        <f t="shared" si="10"/>
        <v>1195.6746692705037</v>
      </c>
      <c r="H36" s="241">
        <f t="shared" si="10"/>
        <v>1077.9711568374278</v>
      </c>
      <c r="I36" s="241">
        <f t="shared" si="10"/>
        <v>1486.1697604157325</v>
      </c>
      <c r="J36" s="241">
        <f t="shared" si="10"/>
        <v>1421.3483117597698</v>
      </c>
      <c r="K36" s="241">
        <f t="shared" si="10"/>
        <v>3372.0840548704364</v>
      </c>
      <c r="L36" s="241">
        <f t="shared" si="10"/>
        <v>2049.1411600698266</v>
      </c>
      <c r="M36" s="241">
        <f t="shared" si="10"/>
        <v>2083.1275498213727</v>
      </c>
      <c r="N36" s="241">
        <f t="shared" si="10"/>
        <v>2704.9190497339168</v>
      </c>
      <c r="O36" s="241">
        <f t="shared" si="10"/>
        <v>2456.2715237098182</v>
      </c>
      <c r="P36" s="241">
        <f t="shared" si="10"/>
        <v>2754.7816810286367</v>
      </c>
      <c r="Q36" s="241">
        <f t="shared" si="10"/>
        <v>2292.9890718326133</v>
      </c>
      <c r="R36" s="241">
        <f t="shared" si="10"/>
        <v>2274.5880718326134</v>
      </c>
      <c r="S36" s="241">
        <f t="shared" si="10"/>
        <v>2198.5063728079967</v>
      </c>
      <c r="T36" s="241">
        <f t="shared" si="10"/>
        <v>3042.8176314770044</v>
      </c>
      <c r="U36" s="241">
        <f t="shared" si="10"/>
        <v>3057.2801612024268</v>
      </c>
      <c r="V36" s="241">
        <f t="shared" si="10"/>
        <v>3077.5086808560136</v>
      </c>
      <c r="W36" s="241">
        <f t="shared" si="10"/>
        <v>2766.3150716599903</v>
      </c>
      <c r="X36" s="241">
        <f t="shared" si="10"/>
        <v>3383.5667129096382</v>
      </c>
      <c r="Y36" s="241">
        <f t="shared" si="10"/>
        <v>4810.8276355415019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1081.0605793216869</v>
      </c>
      <c r="C37" s="282">
        <f t="shared" si="11"/>
        <v>1045.870137045215</v>
      </c>
      <c r="D37" s="282">
        <f t="shared" si="11"/>
        <v>822.91377430710781</v>
      </c>
      <c r="E37" s="282">
        <f t="shared" si="11"/>
        <v>858.47510026178634</v>
      </c>
      <c r="F37" s="282">
        <f t="shared" si="11"/>
        <v>687.71938772465865</v>
      </c>
      <c r="G37" s="282">
        <f t="shared" si="11"/>
        <v>674.87686816401992</v>
      </c>
      <c r="H37" s="282">
        <f t="shared" si="11"/>
        <v>844.04470726997397</v>
      </c>
      <c r="I37" s="282">
        <f t="shared" si="11"/>
        <v>696.56122664305485</v>
      </c>
      <c r="J37" s="282">
        <f t="shared" si="11"/>
        <v>870.86122814573719</v>
      </c>
      <c r="K37" s="282">
        <f t="shared" si="11"/>
        <v>2431.6168604463337</v>
      </c>
      <c r="L37" s="282">
        <f t="shared" si="11"/>
        <v>1321.7823724132581</v>
      </c>
      <c r="M37" s="282">
        <f t="shared" si="11"/>
        <v>1274.3152276444171</v>
      </c>
      <c r="N37" s="282">
        <f t="shared" si="11"/>
        <v>1469.8720591118481</v>
      </c>
      <c r="O37" s="282">
        <f t="shared" si="11"/>
        <v>1393.9549529801911</v>
      </c>
      <c r="P37" s="282">
        <f t="shared" si="11"/>
        <v>1911.9793041016846</v>
      </c>
      <c r="Q37" s="282">
        <f t="shared" si="11"/>
        <v>1953.5278229101502</v>
      </c>
      <c r="R37" s="282">
        <f t="shared" si="11"/>
        <v>1781.0548707436183</v>
      </c>
      <c r="S37" s="282">
        <f t="shared" si="11"/>
        <v>1459.0306950057084</v>
      </c>
      <c r="T37" s="282">
        <f t="shared" si="11"/>
        <v>1430.2599967976785</v>
      </c>
      <c r="U37" s="282">
        <f t="shared" si="11"/>
        <v>1533.5910821131693</v>
      </c>
      <c r="V37" s="282">
        <f t="shared" si="11"/>
        <v>1926.4182506419522</v>
      </c>
      <c r="W37" s="282">
        <f t="shared" si="11"/>
        <v>1365.525325226417</v>
      </c>
      <c r="X37" s="282">
        <f t="shared" si="11"/>
        <v>2019.5637775372509</v>
      </c>
      <c r="Y37" s="282">
        <f t="shared" si="11"/>
        <v>2560.5958767664379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512.46504196680689</v>
      </c>
      <c r="C38" s="282">
        <f t="shared" si="12"/>
        <v>418.66379726110517</v>
      </c>
      <c r="D38" s="282">
        <f t="shared" si="12"/>
        <v>388.23397484154066</v>
      </c>
      <c r="E38" s="282">
        <f t="shared" si="12"/>
        <v>371.15869704023999</v>
      </c>
      <c r="F38" s="282">
        <f t="shared" si="12"/>
        <v>287.66799410795329</v>
      </c>
      <c r="G38" s="282">
        <f t="shared" si="12"/>
        <v>240.33675580257477</v>
      </c>
      <c r="H38" s="282">
        <f t="shared" si="12"/>
        <v>491.31576495177796</v>
      </c>
      <c r="I38" s="282">
        <f t="shared" si="12"/>
        <v>355.45524766550307</v>
      </c>
      <c r="J38" s="282">
        <f t="shared" si="12"/>
        <v>337.31075847667489</v>
      </c>
      <c r="K38" s="282">
        <f t="shared" si="12"/>
        <v>1036.4455776631451</v>
      </c>
      <c r="L38" s="282">
        <f t="shared" si="12"/>
        <v>655.29515505615109</v>
      </c>
      <c r="M38" s="282">
        <f t="shared" si="12"/>
        <v>490.31684248160718</v>
      </c>
      <c r="N38" s="282">
        <f t="shared" si="12"/>
        <v>745.90197750479501</v>
      </c>
      <c r="O38" s="282">
        <f t="shared" si="12"/>
        <v>776.19365953338911</v>
      </c>
      <c r="P38" s="282">
        <f t="shared" si="12"/>
        <v>945.6090365841219</v>
      </c>
      <c r="Q38" s="282">
        <f t="shared" si="12"/>
        <v>806.17269638503217</v>
      </c>
      <c r="R38" s="282">
        <f t="shared" si="12"/>
        <v>774.7031138693219</v>
      </c>
      <c r="S38" s="282">
        <f t="shared" si="12"/>
        <v>505.70793561898563</v>
      </c>
      <c r="T38" s="282">
        <f t="shared" si="12"/>
        <v>501.88508056616183</v>
      </c>
      <c r="U38" s="282">
        <f t="shared" si="12"/>
        <v>509.3437344724839</v>
      </c>
      <c r="V38" s="282">
        <f t="shared" si="12"/>
        <v>567.79400947088493</v>
      </c>
      <c r="W38" s="282">
        <f t="shared" si="12"/>
        <v>564.44671753526609</v>
      </c>
      <c r="X38" s="282">
        <f t="shared" si="12"/>
        <v>1025.212283401296</v>
      </c>
      <c r="Y38" s="282">
        <f t="shared" si="12"/>
        <v>1422.5477481363055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568.59553735487998</v>
      </c>
      <c r="C39" s="282">
        <f t="shared" si="13"/>
        <v>627.20633978410979</v>
      </c>
      <c r="D39" s="282">
        <f t="shared" si="13"/>
        <v>434.67979946556716</v>
      </c>
      <c r="E39" s="282">
        <f t="shared" si="13"/>
        <v>487.31640322154635</v>
      </c>
      <c r="F39" s="282">
        <f t="shared" si="13"/>
        <v>400.05139361670535</v>
      </c>
      <c r="G39" s="282">
        <f t="shared" si="13"/>
        <v>434.54011236144515</v>
      </c>
      <c r="H39" s="282">
        <f t="shared" si="13"/>
        <v>352.728942318196</v>
      </c>
      <c r="I39" s="282">
        <f t="shared" si="13"/>
        <v>341.10597897755179</v>
      </c>
      <c r="J39" s="282">
        <f t="shared" si="13"/>
        <v>533.55046966906229</v>
      </c>
      <c r="K39" s="282">
        <f t="shared" si="13"/>
        <v>1395.1712827831884</v>
      </c>
      <c r="L39" s="282">
        <f t="shared" si="13"/>
        <v>666.48721735710706</v>
      </c>
      <c r="M39" s="282">
        <f t="shared" si="13"/>
        <v>783.99838516280988</v>
      </c>
      <c r="N39" s="282">
        <f t="shared" si="13"/>
        <v>723.97008160705309</v>
      </c>
      <c r="O39" s="282">
        <f t="shared" si="13"/>
        <v>617.76129344680203</v>
      </c>
      <c r="P39" s="282">
        <f t="shared" si="13"/>
        <v>966.37026751756275</v>
      </c>
      <c r="Q39" s="282">
        <f t="shared" si="13"/>
        <v>1147.3551265251181</v>
      </c>
      <c r="R39" s="282">
        <f t="shared" si="13"/>
        <v>1006.3517568742964</v>
      </c>
      <c r="S39" s="282">
        <f t="shared" si="13"/>
        <v>953.32275938672274</v>
      </c>
      <c r="T39" s="282">
        <f t="shared" si="13"/>
        <v>928.37491623151664</v>
      </c>
      <c r="U39" s="282">
        <f t="shared" si="13"/>
        <v>1024.2473476406853</v>
      </c>
      <c r="V39" s="282">
        <f t="shared" si="13"/>
        <v>1358.6242411710673</v>
      </c>
      <c r="W39" s="282">
        <f t="shared" si="13"/>
        <v>801.07860769115086</v>
      </c>
      <c r="X39" s="282">
        <f t="shared" si="13"/>
        <v>994.35149413595491</v>
      </c>
      <c r="Y39" s="282">
        <f t="shared" si="13"/>
        <v>1138.0481286301324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3954.7736706896594</v>
      </c>
      <c r="C40" s="242">
        <f t="shared" si="14"/>
        <v>3249.3174806615807</v>
      </c>
      <c r="D40" s="242">
        <f t="shared" si="14"/>
        <v>2970.9987476576298</v>
      </c>
      <c r="E40" s="242">
        <f t="shared" si="14"/>
        <v>2968.2369675876198</v>
      </c>
      <c r="F40" s="242">
        <f t="shared" si="14"/>
        <v>3032.0245687538099</v>
      </c>
      <c r="G40" s="242">
        <f t="shared" si="14"/>
        <v>2761.9020055297606</v>
      </c>
      <c r="H40" s="242">
        <f t="shared" si="14"/>
        <v>2860.6216990631801</v>
      </c>
      <c r="I40" s="242">
        <f t="shared" si="14"/>
        <v>2541.4554132870599</v>
      </c>
      <c r="J40" s="242">
        <f t="shared" si="14"/>
        <v>2941.5210277228507</v>
      </c>
      <c r="K40" s="242">
        <f t="shared" si="14"/>
        <v>3260.0557621872595</v>
      </c>
      <c r="L40" s="242">
        <f t="shared" si="14"/>
        <v>2133.2376679017598</v>
      </c>
      <c r="M40" s="242">
        <f t="shared" si="14"/>
        <v>2481.2228296534504</v>
      </c>
      <c r="N40" s="242">
        <f t="shared" si="14"/>
        <v>2752.9278575725511</v>
      </c>
      <c r="O40" s="242">
        <f t="shared" si="14"/>
        <v>2121.8042094375796</v>
      </c>
      <c r="P40" s="242">
        <f t="shared" si="14"/>
        <v>2243.6470462051293</v>
      </c>
      <c r="Q40" s="242">
        <f t="shared" si="14"/>
        <v>1798.155707984959</v>
      </c>
      <c r="R40" s="242">
        <f t="shared" si="14"/>
        <v>1665.1423270524301</v>
      </c>
      <c r="S40" s="242">
        <f t="shared" si="14"/>
        <v>1965.543031652951</v>
      </c>
      <c r="T40" s="242">
        <f t="shared" si="14"/>
        <v>1937.731900772731</v>
      </c>
      <c r="U40" s="242">
        <f t="shared" si="14"/>
        <v>2161.0965122373891</v>
      </c>
      <c r="V40" s="242">
        <f t="shared" si="14"/>
        <v>2201.7095371204086</v>
      </c>
      <c r="W40" s="242">
        <f t="shared" si="14"/>
        <v>1752.0542460717897</v>
      </c>
      <c r="X40" s="242">
        <f t="shared" si="14"/>
        <v>3021.1234459046591</v>
      </c>
      <c r="Y40" s="242">
        <f t="shared" si="14"/>
        <v>2429.3034529342603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11105.87640777768</v>
      </c>
      <c r="C43" s="210">
        <v>11130.41828421798</v>
      </c>
      <c r="D43" s="210">
        <v>11288.37161514288</v>
      </c>
      <c r="E43" s="210">
        <v>11083.78003178389</v>
      </c>
      <c r="F43" s="210">
        <v>11541.68562905854</v>
      </c>
      <c r="G43" s="210">
        <v>11272.552921634981</v>
      </c>
      <c r="H43" s="210">
        <v>10808.67492527431</v>
      </c>
      <c r="I43" s="210">
        <v>10880.281712451781</v>
      </c>
      <c r="J43" s="210">
        <v>10451.87851150116</v>
      </c>
      <c r="K43" s="210">
        <v>8612.8022146047915</v>
      </c>
      <c r="L43" s="210">
        <v>9440.161134063148</v>
      </c>
      <c r="M43" s="210">
        <v>9813.0641721278171</v>
      </c>
      <c r="N43" s="210">
        <v>9027.0733640348153</v>
      </c>
      <c r="O43" s="210">
        <v>8867.4355117277828</v>
      </c>
      <c r="P43" s="210">
        <v>8739.2223488430718</v>
      </c>
      <c r="Q43" s="210">
        <v>9246.2101109438245</v>
      </c>
      <c r="R43" s="210">
        <v>9421.2634574440544</v>
      </c>
      <c r="S43" s="210">
        <v>9544.7966375815104</v>
      </c>
      <c r="T43" s="210">
        <v>9818.0327640800569</v>
      </c>
      <c r="U43" s="210">
        <v>9516.184831560844</v>
      </c>
      <c r="V43" s="210">
        <v>9170.289544861309</v>
      </c>
      <c r="W43" s="210">
        <v>9707.7365861950748</v>
      </c>
      <c r="X43" s="210">
        <v>8080.5921578518301</v>
      </c>
      <c r="Y43" s="210">
        <v>7160.3902181989552</v>
      </c>
      <c r="DA43" s="109" t="s">
        <v>457</v>
      </c>
    </row>
    <row r="44" spans="1:105" ht="12" customHeight="1" x14ac:dyDescent="0.25">
      <c r="A44" s="24" t="s">
        <v>28</v>
      </c>
      <c r="B44" s="213">
        <v>579.66430782459156</v>
      </c>
      <c r="C44" s="213">
        <v>557.63817712811692</v>
      </c>
      <c r="D44" s="213">
        <v>607.93949269131554</v>
      </c>
      <c r="E44" s="213">
        <v>489.51100601891648</v>
      </c>
      <c r="F44" s="213">
        <v>438.1639982803095</v>
      </c>
      <c r="G44" s="213">
        <v>570.00672398968186</v>
      </c>
      <c r="H44" s="213">
        <v>427.21631986242471</v>
      </c>
      <c r="I44" s="213">
        <v>464.73754084264829</v>
      </c>
      <c r="J44" s="213">
        <v>371.34733447979357</v>
      </c>
      <c r="K44" s="213">
        <v>235.10592433362001</v>
      </c>
      <c r="L44" s="213">
        <v>294.18165090283748</v>
      </c>
      <c r="M44" s="213">
        <v>342.20616079105753</v>
      </c>
      <c r="N44" s="213">
        <v>336.55499140154768</v>
      </c>
      <c r="O44" s="213">
        <v>305.13360705073092</v>
      </c>
      <c r="P44" s="213">
        <v>278.29432072227002</v>
      </c>
      <c r="Q44" s="213">
        <v>306.3517325881341</v>
      </c>
      <c r="R44" s="213">
        <v>318.7628288907996</v>
      </c>
      <c r="S44" s="213">
        <v>157.77068357695609</v>
      </c>
      <c r="T44" s="213">
        <v>195.9148839208942</v>
      </c>
      <c r="U44" s="213">
        <v>199.70141444539979</v>
      </c>
      <c r="V44" s="213">
        <v>173.88172828890799</v>
      </c>
      <c r="W44" s="213">
        <v>182.48296216681001</v>
      </c>
      <c r="X44" s="213">
        <v>173.3472699914015</v>
      </c>
      <c r="Y44" s="213">
        <v>113.2647119518487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1593.5513112639724</v>
      </c>
      <c r="C45" s="204">
        <f t="shared" si="15"/>
        <v>1309.0703353396386</v>
      </c>
      <c r="D45" s="204">
        <f t="shared" si="15"/>
        <v>1245.8503224419603</v>
      </c>
      <c r="E45" s="204">
        <f t="shared" si="15"/>
        <v>1294.9256878761823</v>
      </c>
      <c r="F45" s="204">
        <f t="shared" si="15"/>
        <v>1275.5190025795357</v>
      </c>
      <c r="G45" s="204">
        <f t="shared" si="15"/>
        <v>1195.2604901117797</v>
      </c>
      <c r="H45" s="204">
        <f t="shared" si="15"/>
        <v>1149.1360705073087</v>
      </c>
      <c r="I45" s="204">
        <f t="shared" si="15"/>
        <v>956.23574806534816</v>
      </c>
      <c r="J45" s="204">
        <f t="shared" si="15"/>
        <v>974.39032674118653</v>
      </c>
      <c r="K45" s="204">
        <f t="shared" si="15"/>
        <v>718.48239466895961</v>
      </c>
      <c r="L45" s="204">
        <f t="shared" si="15"/>
        <v>726.17736457437661</v>
      </c>
      <c r="M45" s="204">
        <f t="shared" si="15"/>
        <v>600.20627687016326</v>
      </c>
      <c r="N45" s="204">
        <f t="shared" si="15"/>
        <v>396.35070937231296</v>
      </c>
      <c r="O45" s="204">
        <f t="shared" si="15"/>
        <v>379.44215391229579</v>
      </c>
      <c r="P45" s="204">
        <f t="shared" si="15"/>
        <v>305.11766981943248</v>
      </c>
      <c r="Q45" s="204">
        <f t="shared" si="15"/>
        <v>282.79649613069648</v>
      </c>
      <c r="R45" s="204">
        <f t="shared" si="15"/>
        <v>314.30707222699908</v>
      </c>
      <c r="S45" s="204">
        <f t="shared" si="15"/>
        <v>309.90537403267416</v>
      </c>
      <c r="T45" s="204">
        <f t="shared" si="15"/>
        <v>311.23437231298362</v>
      </c>
      <c r="U45" s="204">
        <f t="shared" si="15"/>
        <v>306.02934221840064</v>
      </c>
      <c r="V45" s="204">
        <f t="shared" si="15"/>
        <v>301.24202493551155</v>
      </c>
      <c r="W45" s="204">
        <f t="shared" si="15"/>
        <v>294.70507308684432</v>
      </c>
      <c r="X45" s="204">
        <f t="shared" si="15"/>
        <v>247.70911435941531</v>
      </c>
      <c r="Y45" s="204">
        <f t="shared" si="15"/>
        <v>223.37332330180564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380.58288907996558</v>
      </c>
      <c r="C47" s="204">
        <v>160.16895958727429</v>
      </c>
      <c r="D47" s="204">
        <v>148.48538263112641</v>
      </c>
      <c r="E47" s="204">
        <v>134.79750644883919</v>
      </c>
      <c r="F47" s="204">
        <v>126.13172828890799</v>
      </c>
      <c r="G47" s="204">
        <v>132.27360275150471</v>
      </c>
      <c r="H47" s="204">
        <v>135.42863284608771</v>
      </c>
      <c r="I47" s="204">
        <v>136.5609630266552</v>
      </c>
      <c r="J47" s="204">
        <v>129.534630266552</v>
      </c>
      <c r="K47" s="204">
        <v>108.8708512467756</v>
      </c>
      <c r="L47" s="204">
        <v>119.7189165950129</v>
      </c>
      <c r="M47" s="204">
        <v>104.86354256233879</v>
      </c>
      <c r="N47" s="204">
        <v>86.569217540842644</v>
      </c>
      <c r="O47" s="204">
        <v>76.439638865004298</v>
      </c>
      <c r="P47" s="204">
        <v>78.156921754084266</v>
      </c>
      <c r="Q47" s="204">
        <v>77.319776440240744</v>
      </c>
      <c r="R47" s="204">
        <v>82.806362854686142</v>
      </c>
      <c r="S47" s="204">
        <v>85.951160791057603</v>
      </c>
      <c r="T47" s="204">
        <v>88.826160791057603</v>
      </c>
      <c r="U47" s="204">
        <v>73.805073086844359</v>
      </c>
      <c r="V47" s="204">
        <v>71.948688736027506</v>
      </c>
      <c r="W47" s="204">
        <v>76.77130266552021</v>
      </c>
      <c r="X47" s="204">
        <v>65.544711951848655</v>
      </c>
      <c r="Y47" s="204">
        <v>64.609716251074801</v>
      </c>
      <c r="DA47" s="71" t="s">
        <v>460</v>
      </c>
    </row>
    <row r="48" spans="1:105" ht="12" customHeight="1" x14ac:dyDescent="0.25">
      <c r="A48" s="18" t="s">
        <v>71</v>
      </c>
      <c r="B48" s="204">
        <v>206.57203353396389</v>
      </c>
      <c r="C48" s="204">
        <v>177.17654772141009</v>
      </c>
      <c r="D48" s="204">
        <v>150.69847377472061</v>
      </c>
      <c r="E48" s="204">
        <v>161.51706792777301</v>
      </c>
      <c r="F48" s="204">
        <v>136.0033748925193</v>
      </c>
      <c r="G48" s="204">
        <v>134.54535683576961</v>
      </c>
      <c r="H48" s="204">
        <v>117.4712381771281</v>
      </c>
      <c r="I48" s="204">
        <v>161.49116509028369</v>
      </c>
      <c r="J48" s="204">
        <v>158.42330180567501</v>
      </c>
      <c r="K48" s="204">
        <v>127.3564058469476</v>
      </c>
      <c r="L48" s="204">
        <v>132.97102321582119</v>
      </c>
      <c r="M48" s="204">
        <v>121.4608125537403</v>
      </c>
      <c r="N48" s="204">
        <v>116.14402407566639</v>
      </c>
      <c r="O48" s="204">
        <v>101.3150257953568</v>
      </c>
      <c r="P48" s="204">
        <v>61.895141874462603</v>
      </c>
      <c r="Q48" s="204">
        <v>61.564316423043842</v>
      </c>
      <c r="R48" s="204">
        <v>70.758727429062759</v>
      </c>
      <c r="S48" s="204">
        <v>74.737080825451429</v>
      </c>
      <c r="T48" s="204">
        <v>76.287962166809976</v>
      </c>
      <c r="U48" s="204">
        <v>81.319862424763542</v>
      </c>
      <c r="V48" s="204">
        <v>76.919539982803087</v>
      </c>
      <c r="W48" s="204">
        <v>85.225580395528794</v>
      </c>
      <c r="X48" s="204">
        <v>77.523602751504725</v>
      </c>
      <c r="Y48" s="204">
        <v>74.453804815133282</v>
      </c>
      <c r="DA48" s="71" t="s">
        <v>461</v>
      </c>
    </row>
    <row r="49" spans="1:105" ht="12" customHeight="1" x14ac:dyDescent="0.25">
      <c r="A49" s="18" t="s">
        <v>32</v>
      </c>
      <c r="B49" s="204">
        <v>977.81431642304381</v>
      </c>
      <c r="C49" s="204">
        <v>941.95062338779007</v>
      </c>
      <c r="D49" s="204">
        <v>917.2723129836628</v>
      </c>
      <c r="E49" s="204">
        <v>860.71360705073073</v>
      </c>
      <c r="F49" s="204">
        <v>879.41992691315568</v>
      </c>
      <c r="G49" s="204">
        <v>813.90825451418732</v>
      </c>
      <c r="H49" s="204">
        <v>876.13800515907133</v>
      </c>
      <c r="I49" s="204">
        <v>638.48907996560615</v>
      </c>
      <c r="J49" s="204">
        <v>597.81528374892514</v>
      </c>
      <c r="K49" s="204">
        <v>416.13508168529671</v>
      </c>
      <c r="L49" s="204">
        <v>431.66165090283738</v>
      </c>
      <c r="M49" s="204">
        <v>333.79002579535683</v>
      </c>
      <c r="N49" s="204">
        <v>179.16689595872739</v>
      </c>
      <c r="O49" s="204">
        <v>189.22901977644031</v>
      </c>
      <c r="P49" s="204">
        <v>149.08693035253651</v>
      </c>
      <c r="Q49" s="204">
        <v>107.8531384350817</v>
      </c>
      <c r="R49" s="204">
        <v>125.8460877042132</v>
      </c>
      <c r="S49" s="204">
        <v>124.02734307824591</v>
      </c>
      <c r="T49" s="204">
        <v>131.5699054170249</v>
      </c>
      <c r="U49" s="204">
        <v>135.10713671539119</v>
      </c>
      <c r="V49" s="204">
        <v>99.121754084264822</v>
      </c>
      <c r="W49" s="204">
        <v>113.7112639724849</v>
      </c>
      <c r="X49" s="204">
        <v>61.074290627687013</v>
      </c>
      <c r="Y49" s="204">
        <v>58.801461736887362</v>
      </c>
      <c r="DA49" s="71" t="s">
        <v>462</v>
      </c>
    </row>
    <row r="50" spans="1:105" ht="12" customHeight="1" x14ac:dyDescent="0.25">
      <c r="A50" s="18" t="s">
        <v>33</v>
      </c>
      <c r="B50" s="204">
        <v>28.582072226999131</v>
      </c>
      <c r="C50" s="204">
        <v>29.774204643164229</v>
      </c>
      <c r="D50" s="204">
        <v>29.394153052450552</v>
      </c>
      <c r="E50" s="204">
        <v>137.89750644883921</v>
      </c>
      <c r="F50" s="204">
        <v>133.96397248495279</v>
      </c>
      <c r="G50" s="204">
        <v>114.5332760103181</v>
      </c>
      <c r="H50" s="204">
        <v>20.098194325021488</v>
      </c>
      <c r="I50" s="204">
        <v>19.6945399828031</v>
      </c>
      <c r="J50" s="204">
        <v>88.617110920034392</v>
      </c>
      <c r="K50" s="204">
        <v>66.120055889939806</v>
      </c>
      <c r="L50" s="204">
        <v>41.82577386070507</v>
      </c>
      <c r="M50" s="204">
        <v>40.091895958727427</v>
      </c>
      <c r="N50" s="204">
        <v>14.470571797076531</v>
      </c>
      <c r="O50" s="204">
        <v>12.458469475494409</v>
      </c>
      <c r="P50" s="204">
        <v>15.978675838349099</v>
      </c>
      <c r="Q50" s="204">
        <v>36.059264832330179</v>
      </c>
      <c r="R50" s="204">
        <v>34.89589423903697</v>
      </c>
      <c r="S50" s="204">
        <v>25.189789337919169</v>
      </c>
      <c r="T50" s="204">
        <v>14.550343938091141</v>
      </c>
      <c r="U50" s="204">
        <v>15.797269991401549</v>
      </c>
      <c r="V50" s="204">
        <v>53.252042132416157</v>
      </c>
      <c r="W50" s="204">
        <v>18.9969260533104</v>
      </c>
      <c r="X50" s="204">
        <v>43.566509028374902</v>
      </c>
      <c r="Y50" s="204">
        <v>25.508340498710229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2632.6054684863766</v>
      </c>
      <c r="C51" s="204">
        <f t="shared" si="16"/>
        <v>2745.4152661646731</v>
      </c>
      <c r="D51" s="204">
        <f t="shared" si="16"/>
        <v>2877.5642125905065</v>
      </c>
      <c r="E51" s="204">
        <f t="shared" si="16"/>
        <v>2711.9260370921947</v>
      </c>
      <c r="F51" s="204">
        <f t="shared" si="16"/>
        <v>2897.1767636002228</v>
      </c>
      <c r="G51" s="204">
        <f t="shared" si="16"/>
        <v>2638.012721732905</v>
      </c>
      <c r="H51" s="204">
        <f t="shared" si="16"/>
        <v>2755.8832831096825</v>
      </c>
      <c r="I51" s="204">
        <f t="shared" si="16"/>
        <v>2776.1570968298074</v>
      </c>
      <c r="J51" s="204">
        <f t="shared" si="16"/>
        <v>2699.4312295100253</v>
      </c>
      <c r="K51" s="204">
        <f t="shared" si="16"/>
        <v>2585.3895536135283</v>
      </c>
      <c r="L51" s="204">
        <f t="shared" si="16"/>
        <v>2809.0612697188994</v>
      </c>
      <c r="M51" s="204">
        <f t="shared" si="16"/>
        <v>2952.9928927500864</v>
      </c>
      <c r="N51" s="204">
        <f t="shared" si="16"/>
        <v>2761.3876046236842</v>
      </c>
      <c r="O51" s="204">
        <f t="shared" si="16"/>
        <v>2952.1557408706299</v>
      </c>
      <c r="P51" s="204">
        <f t="shared" si="16"/>
        <v>2938.6054732218176</v>
      </c>
      <c r="Q51" s="204">
        <f t="shared" si="16"/>
        <v>3145.5068425056206</v>
      </c>
      <c r="R51" s="204">
        <f t="shared" si="16"/>
        <v>3279.178223713674</v>
      </c>
      <c r="S51" s="204">
        <f t="shared" si="16"/>
        <v>3295.2840871061385</v>
      </c>
      <c r="T51" s="204">
        <f t="shared" si="16"/>
        <v>3626.4388989854156</v>
      </c>
      <c r="U51" s="204">
        <f t="shared" si="16"/>
        <v>3603.5187787812301</v>
      </c>
      <c r="V51" s="204">
        <f t="shared" si="16"/>
        <v>3471.9748917661022</v>
      </c>
      <c r="W51" s="204">
        <f t="shared" si="16"/>
        <v>3872.0688846852026</v>
      </c>
      <c r="X51" s="204">
        <f t="shared" si="16"/>
        <v>3387.5557389305168</v>
      </c>
      <c r="Y51" s="204">
        <f t="shared" si="16"/>
        <v>3015.835180735156</v>
      </c>
      <c r="DA51" s="71"/>
    </row>
    <row r="52" spans="1:105" ht="12" customHeight="1" x14ac:dyDescent="0.25">
      <c r="A52" s="18" t="s">
        <v>73</v>
      </c>
      <c r="B52" s="204">
        <v>2576.5435596299708</v>
      </c>
      <c r="C52" s="204">
        <v>2682.830485425206</v>
      </c>
      <c r="D52" s="204">
        <v>2810.5751326249001</v>
      </c>
      <c r="E52" s="204">
        <v>2651.2830448308018</v>
      </c>
      <c r="F52" s="204">
        <v>2855.0682511324671</v>
      </c>
      <c r="G52" s="204">
        <v>2615.059669282346</v>
      </c>
      <c r="H52" s="204">
        <v>2733.1690096788998</v>
      </c>
      <c r="I52" s="204">
        <v>2753.490630793694</v>
      </c>
      <c r="J52" s="204">
        <v>2670.2920205676351</v>
      </c>
      <c r="K52" s="204">
        <v>2559.4508605782748</v>
      </c>
      <c r="L52" s="204">
        <v>2786.1320349811522</v>
      </c>
      <c r="M52" s="204">
        <v>2928.972170480095</v>
      </c>
      <c r="N52" s="204">
        <v>2738.19087203555</v>
      </c>
      <c r="O52" s="204">
        <v>2925.7704442240261</v>
      </c>
      <c r="P52" s="204">
        <v>2906.9273132906051</v>
      </c>
      <c r="Q52" s="204">
        <v>3112.956885497882</v>
      </c>
      <c r="R52" s="204">
        <v>3249.200665674121</v>
      </c>
      <c r="S52" s="204">
        <v>3261.3026597630601</v>
      </c>
      <c r="T52" s="204">
        <v>3591.4342558211852</v>
      </c>
      <c r="U52" s="204">
        <v>3571.897884542193</v>
      </c>
      <c r="V52" s="204">
        <v>3439.0638857471859</v>
      </c>
      <c r="W52" s="204">
        <v>3842.333373077292</v>
      </c>
      <c r="X52" s="204">
        <v>3354.951611673423</v>
      </c>
      <c r="Y52" s="204">
        <v>2986.7829881298248</v>
      </c>
      <c r="DA52" s="71" t="s">
        <v>464</v>
      </c>
    </row>
    <row r="53" spans="1:105" ht="12" customHeight="1" x14ac:dyDescent="0.25">
      <c r="A53" s="18" t="s">
        <v>36</v>
      </c>
      <c r="B53" s="204">
        <v>56.061908856405843</v>
      </c>
      <c r="C53" s="204">
        <v>62.584780739466893</v>
      </c>
      <c r="D53" s="204">
        <v>66.98907996560618</v>
      </c>
      <c r="E53" s="204">
        <v>60.642992261392948</v>
      </c>
      <c r="F53" s="204">
        <v>42.108512467755801</v>
      </c>
      <c r="G53" s="204">
        <v>22.9530524505589</v>
      </c>
      <c r="H53" s="204">
        <v>22.714273430782459</v>
      </c>
      <c r="I53" s="204">
        <v>22.666466036113501</v>
      </c>
      <c r="J53" s="204">
        <v>29.139208942390368</v>
      </c>
      <c r="K53" s="204">
        <v>25.93869303525365</v>
      </c>
      <c r="L53" s="204">
        <v>22.929234737747201</v>
      </c>
      <c r="M53" s="204">
        <v>24.020722269991399</v>
      </c>
      <c r="N53" s="204">
        <v>23.196732588134129</v>
      </c>
      <c r="O53" s="204">
        <v>26.38529664660361</v>
      </c>
      <c r="P53" s="204">
        <v>31.67815993121237</v>
      </c>
      <c r="Q53" s="204">
        <v>32.549957007738598</v>
      </c>
      <c r="R53" s="204">
        <v>29.977558039552878</v>
      </c>
      <c r="S53" s="204">
        <v>33.981427343078238</v>
      </c>
      <c r="T53" s="204">
        <v>35.004643164230437</v>
      </c>
      <c r="U53" s="204">
        <v>31.620894239036971</v>
      </c>
      <c r="V53" s="204">
        <v>32.911006018916588</v>
      </c>
      <c r="W53" s="204">
        <v>29.735511607910571</v>
      </c>
      <c r="X53" s="204">
        <v>32.604127257093722</v>
      </c>
      <c r="Y53" s="204">
        <v>29.05219260533104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7.3707632759285922</v>
      </c>
      <c r="C54" s="204">
        <f t="shared" si="17"/>
        <v>7.3068228684432528</v>
      </c>
      <c r="D54" s="204">
        <f t="shared" si="17"/>
        <v>7.307892664157877</v>
      </c>
      <c r="E54" s="204">
        <f t="shared" si="17"/>
        <v>12.035013608291615</v>
      </c>
      <c r="F54" s="204">
        <f t="shared" si="17"/>
        <v>12.600284202941053</v>
      </c>
      <c r="G54" s="204">
        <f t="shared" si="17"/>
        <v>70.509357253756491</v>
      </c>
      <c r="H54" s="204">
        <f t="shared" si="17"/>
        <v>11.974956867983094</v>
      </c>
      <c r="I54" s="204">
        <f t="shared" si="17"/>
        <v>13.073854658944558</v>
      </c>
      <c r="J54" s="204">
        <f t="shared" si="17"/>
        <v>17.602054132147579</v>
      </c>
      <c r="K54" s="204">
        <f t="shared" si="17"/>
        <v>14.477308454720475</v>
      </c>
      <c r="L54" s="204">
        <f t="shared" si="17"/>
        <v>17.596996760413379</v>
      </c>
      <c r="M54" s="204">
        <f t="shared" si="17"/>
        <v>17.897878689854728</v>
      </c>
      <c r="N54" s="204">
        <f t="shared" si="17"/>
        <v>10.618257261517888</v>
      </c>
      <c r="O54" s="204">
        <f t="shared" si="17"/>
        <v>26.90798667830585</v>
      </c>
      <c r="P54" s="204">
        <f t="shared" si="17"/>
        <v>22.256755242922811</v>
      </c>
      <c r="Q54" s="204">
        <f t="shared" si="17"/>
        <v>20.602137741729258</v>
      </c>
      <c r="R54" s="204">
        <f t="shared" si="17"/>
        <v>22.142546714043924</v>
      </c>
      <c r="S54" s="204">
        <f t="shared" si="17"/>
        <v>24.112086158949417</v>
      </c>
      <c r="T54" s="204">
        <f t="shared" si="17"/>
        <v>24.441543512527296</v>
      </c>
      <c r="U54" s="204">
        <f t="shared" si="17"/>
        <v>23.796134464911439</v>
      </c>
      <c r="V54" s="204">
        <f t="shared" si="17"/>
        <v>39.636587746968409</v>
      </c>
      <c r="W54" s="204">
        <f t="shared" si="17"/>
        <v>39.083956883904911</v>
      </c>
      <c r="X54" s="204">
        <f t="shared" si="17"/>
        <v>41.380262429481753</v>
      </c>
      <c r="Y54" s="204">
        <f t="shared" si="17"/>
        <v>42.752616999482399</v>
      </c>
      <c r="DA54" s="71"/>
    </row>
    <row r="55" spans="1:105" ht="12" customHeight="1" x14ac:dyDescent="0.25">
      <c r="A55" s="18" t="s">
        <v>38</v>
      </c>
      <c r="B55" s="204">
        <v>7.3207222699914007</v>
      </c>
      <c r="C55" s="204">
        <v>7.2609845227858978</v>
      </c>
      <c r="D55" s="204">
        <v>7.260963026655201</v>
      </c>
      <c r="E55" s="204">
        <v>11.536242476354261</v>
      </c>
      <c r="F55" s="204">
        <v>11.321281169389509</v>
      </c>
      <c r="G55" s="204">
        <v>70.095227858985382</v>
      </c>
      <c r="H55" s="204">
        <v>11.16612209802236</v>
      </c>
      <c r="I55" s="204">
        <v>12.28875752364574</v>
      </c>
      <c r="J55" s="204">
        <v>17.220743766122101</v>
      </c>
      <c r="K55" s="204">
        <v>13.972527944969899</v>
      </c>
      <c r="L55" s="204">
        <v>16.796883061049009</v>
      </c>
      <c r="M55" s="204">
        <v>16.420700773860698</v>
      </c>
      <c r="N55" s="204">
        <v>8.9978933791917441</v>
      </c>
      <c r="O55" s="204">
        <v>23.855223559759239</v>
      </c>
      <c r="P55" s="204">
        <v>13.343035253654341</v>
      </c>
      <c r="Q55" s="204">
        <v>11.692067927773</v>
      </c>
      <c r="R55" s="204">
        <v>12.12188306104901</v>
      </c>
      <c r="S55" s="204">
        <v>12.069067067927771</v>
      </c>
      <c r="T55" s="204">
        <v>9.7307179707652622</v>
      </c>
      <c r="U55" s="204">
        <v>7.7403912295786768</v>
      </c>
      <c r="V55" s="204">
        <v>22.306190885640589</v>
      </c>
      <c r="W55" s="204">
        <v>8.8661865864144449</v>
      </c>
      <c r="X55" s="204">
        <v>10.49426053310404</v>
      </c>
      <c r="Y55" s="204">
        <v>10.03346947549441</v>
      </c>
      <c r="DA55" s="71" t="s">
        <v>466</v>
      </c>
    </row>
    <row r="56" spans="1:105" ht="12" customHeight="1" x14ac:dyDescent="0.25">
      <c r="A56" s="18" t="s">
        <v>74</v>
      </c>
      <c r="B56" s="204">
        <v>3.8899527380468223E-2</v>
      </c>
      <c r="C56" s="204">
        <v>3.0907524062989671E-2</v>
      </c>
      <c r="D56" s="204">
        <v>2.6501081033345971E-2</v>
      </c>
      <c r="E56" s="204">
        <v>0.47288810127014919</v>
      </c>
      <c r="F56" s="204">
        <v>0.4841134419094969</v>
      </c>
      <c r="G56" s="204">
        <v>0.12700311662239999</v>
      </c>
      <c r="H56" s="204">
        <v>0.50841938386878593</v>
      </c>
      <c r="I56" s="204">
        <v>0.48808803691573421</v>
      </c>
      <c r="J56" s="204">
        <v>0.1076354942737941</v>
      </c>
      <c r="K56" s="204">
        <v>0.19974131338383341</v>
      </c>
      <c r="L56" s="204">
        <v>0.43838634300951579</v>
      </c>
      <c r="M56" s="204">
        <v>1.0709077658202</v>
      </c>
      <c r="N56" s="204">
        <v>1.179033381474581</v>
      </c>
      <c r="O56" s="204">
        <v>2.5463657501787749</v>
      </c>
      <c r="P56" s="204">
        <v>2.1082843018281028</v>
      </c>
      <c r="Q56" s="204">
        <v>0.66994167322691978</v>
      </c>
      <c r="R56" s="204">
        <v>0.64211162596473459</v>
      </c>
      <c r="S56" s="204">
        <v>1.0785233839733761</v>
      </c>
      <c r="T56" s="204">
        <v>1.5307433189699919</v>
      </c>
      <c r="U56" s="204">
        <v>2.0228153718216699</v>
      </c>
      <c r="V56" s="204">
        <v>2.6413120172160771</v>
      </c>
      <c r="W56" s="204">
        <v>13.886816948503309</v>
      </c>
      <c r="X56" s="204">
        <v>16.542200880317399</v>
      </c>
      <c r="Y56" s="204">
        <v>19.717169221850948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0.76388650042992257</v>
      </c>
      <c r="G57" s="204">
        <v>8.5984522785898529E-4</v>
      </c>
      <c r="H57" s="204">
        <v>6.1049011177987961E-3</v>
      </c>
      <c r="I57" s="204">
        <v>6.1049011177987953E-3</v>
      </c>
      <c r="J57" s="204">
        <v>6.964746345657781E-3</v>
      </c>
      <c r="K57" s="204">
        <v>1.1435941530524499E-2</v>
      </c>
      <c r="L57" s="204">
        <v>1.298366294067068E-2</v>
      </c>
      <c r="M57" s="204">
        <v>9.630266552020636E-3</v>
      </c>
      <c r="N57" s="204">
        <v>8.7704213241616494E-3</v>
      </c>
      <c r="O57" s="204">
        <v>8.856405846947548E-3</v>
      </c>
      <c r="P57" s="204">
        <v>1.066208082545142E-2</v>
      </c>
      <c r="Q57" s="204">
        <v>6.2768701633705926E-3</v>
      </c>
      <c r="R57" s="204">
        <v>0.20593293207222699</v>
      </c>
      <c r="S57" s="204">
        <v>0.32674118658641438</v>
      </c>
      <c r="T57" s="204">
        <v>0.43026655202063629</v>
      </c>
      <c r="U57" s="204">
        <v>0.49363714531384351</v>
      </c>
      <c r="V57" s="204">
        <v>0.46586414445399821</v>
      </c>
      <c r="W57" s="204">
        <v>0.77093723129836622</v>
      </c>
      <c r="X57" s="204">
        <v>0.95365434221840062</v>
      </c>
      <c r="Y57" s="204">
        <v>1.1483233018056751</v>
      </c>
      <c r="DA57" s="71" t="s">
        <v>468</v>
      </c>
    </row>
    <row r="58" spans="1:105" ht="12" customHeight="1" x14ac:dyDescent="0.25">
      <c r="A58" s="18" t="s">
        <v>76</v>
      </c>
      <c r="B58" s="204">
        <v>9.888220120378332E-3</v>
      </c>
      <c r="C58" s="204">
        <v>1.255374032674119E-2</v>
      </c>
      <c r="D58" s="204">
        <v>1.6079105760963028E-2</v>
      </c>
      <c r="E58" s="204">
        <v>1.788478073946689E-2</v>
      </c>
      <c r="F58" s="204">
        <v>2.0808254514187441E-2</v>
      </c>
      <c r="G58" s="204">
        <v>0.21315563198624249</v>
      </c>
      <c r="H58" s="204">
        <v>0.2149613069647463</v>
      </c>
      <c r="I58" s="204">
        <v>0.2149613069647463</v>
      </c>
      <c r="J58" s="204">
        <v>0.226225279449699</v>
      </c>
      <c r="K58" s="204">
        <v>0.23000859845227861</v>
      </c>
      <c r="L58" s="204">
        <v>0.23465176268271709</v>
      </c>
      <c r="M58" s="204">
        <v>0.23465176268271709</v>
      </c>
      <c r="N58" s="204">
        <v>0.23465176268271709</v>
      </c>
      <c r="O58" s="204">
        <v>0.23465176268271709</v>
      </c>
      <c r="P58" s="204">
        <v>0.23490971625107479</v>
      </c>
      <c r="Q58" s="204">
        <v>0.23490971625107479</v>
      </c>
      <c r="R58" s="204">
        <v>0.23490971625107479</v>
      </c>
      <c r="S58" s="204">
        <v>0.23490971625107479</v>
      </c>
      <c r="T58" s="204">
        <v>0.37394668959587268</v>
      </c>
      <c r="U58" s="204">
        <v>0.2312123817712812</v>
      </c>
      <c r="V58" s="204">
        <v>0.2256233877901978</v>
      </c>
      <c r="W58" s="204">
        <v>0.2255374032674119</v>
      </c>
      <c r="X58" s="204">
        <v>0.2228503869303525</v>
      </c>
      <c r="Y58" s="204">
        <v>0.21883061049011179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1.2532584363458251E-3</v>
      </c>
      <c r="C60" s="204">
        <v>2.3770812676243468E-3</v>
      </c>
      <c r="D60" s="204">
        <v>4.3494507083674206E-3</v>
      </c>
      <c r="E60" s="204">
        <v>7.9982499277393218E-3</v>
      </c>
      <c r="F60" s="204">
        <v>1.01948366979363E-2</v>
      </c>
      <c r="G60" s="204">
        <v>7.3110800934600817E-2</v>
      </c>
      <c r="H60" s="204">
        <v>7.9349178009402804E-2</v>
      </c>
      <c r="I60" s="204">
        <v>7.5942890300538482E-2</v>
      </c>
      <c r="J60" s="204">
        <v>4.0484845956324539E-2</v>
      </c>
      <c r="K60" s="204">
        <v>6.3594656383937326E-2</v>
      </c>
      <c r="L60" s="204">
        <v>0.1140919307314677</v>
      </c>
      <c r="M60" s="204">
        <v>0.16198812093909501</v>
      </c>
      <c r="N60" s="204">
        <v>0.19790831684468549</v>
      </c>
      <c r="O60" s="204">
        <v>0.26288919983817022</v>
      </c>
      <c r="P60" s="204">
        <v>6.5598638903638422</v>
      </c>
      <c r="Q60" s="204">
        <v>7.9989415543148947</v>
      </c>
      <c r="R60" s="204">
        <v>8.9377093787068773</v>
      </c>
      <c r="S60" s="204">
        <v>10.40284480421078</v>
      </c>
      <c r="T60" s="204">
        <v>12.375868981175531</v>
      </c>
      <c r="U60" s="204">
        <v>13.30807833642597</v>
      </c>
      <c r="V60" s="204">
        <v>13.997597311867549</v>
      </c>
      <c r="W60" s="204">
        <v>15.33447871442138</v>
      </c>
      <c r="X60" s="204">
        <v>13.16729628691156</v>
      </c>
      <c r="Y60" s="204">
        <v>11.634824389841249</v>
      </c>
      <c r="DA60" s="71" t="s">
        <v>471</v>
      </c>
    </row>
    <row r="61" spans="1:105" ht="12" customHeight="1" x14ac:dyDescent="0.25">
      <c r="A61" s="14" t="s">
        <v>39</v>
      </c>
      <c r="B61" s="204">
        <v>88.474527085124663</v>
      </c>
      <c r="C61" s="204">
        <v>97.556814273430774</v>
      </c>
      <c r="D61" s="204">
        <v>90.021044711951845</v>
      </c>
      <c r="E61" s="204">
        <v>101.47979363714531</v>
      </c>
      <c r="F61" s="204">
        <v>111.0573946689596</v>
      </c>
      <c r="G61" s="204">
        <v>127.1619088564058</v>
      </c>
      <c r="H61" s="204">
        <v>120.36360705073091</v>
      </c>
      <c r="I61" s="204">
        <v>177.2104901117799</v>
      </c>
      <c r="J61" s="204">
        <v>158.10197764402409</v>
      </c>
      <c r="K61" s="204">
        <v>170.55030094582969</v>
      </c>
      <c r="L61" s="204">
        <v>223.32330180567499</v>
      </c>
      <c r="M61" s="204">
        <v>195.90507308684431</v>
      </c>
      <c r="N61" s="204">
        <v>197.60367583834909</v>
      </c>
      <c r="O61" s="204">
        <v>168.55526655202061</v>
      </c>
      <c r="P61" s="204">
        <v>134.59009028374891</v>
      </c>
      <c r="Q61" s="204">
        <v>141.1580610490112</v>
      </c>
      <c r="R61" s="204">
        <v>152.635124677558</v>
      </c>
      <c r="S61" s="204">
        <v>132.31902407566639</v>
      </c>
      <c r="T61" s="204">
        <v>131.52839638865001</v>
      </c>
      <c r="U61" s="204">
        <v>142.30900687876181</v>
      </c>
      <c r="V61" s="204">
        <v>145.0909501289768</v>
      </c>
      <c r="W61" s="204">
        <v>137.91822871883059</v>
      </c>
      <c r="X61" s="204">
        <v>122.14567927773</v>
      </c>
      <c r="Y61" s="204">
        <v>104.4350386930352</v>
      </c>
      <c r="DA61" s="71" t="s">
        <v>472</v>
      </c>
    </row>
    <row r="62" spans="1:105" ht="12" customHeight="1" x14ac:dyDescent="0.25">
      <c r="A62" s="21" t="s">
        <v>40</v>
      </c>
      <c r="B62" s="207">
        <v>6204.2100298416872</v>
      </c>
      <c r="C62" s="207">
        <v>6413.4308684436801</v>
      </c>
      <c r="D62" s="207">
        <v>6459.6886500429919</v>
      </c>
      <c r="E62" s="207">
        <v>6473.9024935511598</v>
      </c>
      <c r="F62" s="207">
        <v>6807.1681857265676</v>
      </c>
      <c r="G62" s="207">
        <v>6671.601719690455</v>
      </c>
      <c r="H62" s="207">
        <v>6344.1006878761818</v>
      </c>
      <c r="I62" s="207">
        <v>6492.8669819432498</v>
      </c>
      <c r="J62" s="207">
        <v>6231.0055889939804</v>
      </c>
      <c r="K62" s="207">
        <v>4888.7967325881336</v>
      </c>
      <c r="L62" s="207">
        <v>5369.8205503009458</v>
      </c>
      <c r="M62" s="207">
        <v>5703.8558899398104</v>
      </c>
      <c r="N62" s="207">
        <v>5324.5581255374027</v>
      </c>
      <c r="O62" s="207">
        <v>5035.2407566638012</v>
      </c>
      <c r="P62" s="207">
        <v>5060.3580395528797</v>
      </c>
      <c r="Q62" s="207">
        <v>5349.7948409286328</v>
      </c>
      <c r="R62" s="207">
        <v>5334.23766122098</v>
      </c>
      <c r="S62" s="207">
        <v>5625.4053826311256</v>
      </c>
      <c r="T62" s="207">
        <v>5528.4746689595868</v>
      </c>
      <c r="U62" s="207">
        <v>5240.8301547721403</v>
      </c>
      <c r="V62" s="207">
        <v>5038.4633619948409</v>
      </c>
      <c r="W62" s="207">
        <v>5181.4774806534824</v>
      </c>
      <c r="X62" s="207">
        <v>4108.4540928632841</v>
      </c>
      <c r="Y62" s="207">
        <v>3660.7293465176272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11105.87640777768</v>
      </c>
      <c r="C63" s="284">
        <f t="shared" si="18"/>
        <v>11130.418284217982</v>
      </c>
      <c r="D63" s="284">
        <f t="shared" si="18"/>
        <v>11288.371615142885</v>
      </c>
      <c r="E63" s="284">
        <f t="shared" si="18"/>
        <v>11083.780031783892</v>
      </c>
      <c r="F63" s="284">
        <f t="shared" si="18"/>
        <v>11541.685629058538</v>
      </c>
      <c r="G63" s="284">
        <f t="shared" si="18"/>
        <v>11272.552921634982</v>
      </c>
      <c r="H63" s="284">
        <f t="shared" si="18"/>
        <v>10808.67492527431</v>
      </c>
      <c r="I63" s="284">
        <f t="shared" si="18"/>
        <v>10880.281712451779</v>
      </c>
      <c r="J63" s="284">
        <f t="shared" si="18"/>
        <v>10451.878511501158</v>
      </c>
      <c r="K63" s="284">
        <f t="shared" si="18"/>
        <v>8612.8022146047915</v>
      </c>
      <c r="L63" s="284">
        <f t="shared" si="18"/>
        <v>9440.161134063148</v>
      </c>
      <c r="M63" s="284">
        <f t="shared" si="18"/>
        <v>9813.0641721278189</v>
      </c>
      <c r="N63" s="284">
        <f t="shared" si="18"/>
        <v>9027.0733640348135</v>
      </c>
      <c r="O63" s="284">
        <f t="shared" si="18"/>
        <v>8867.4355117277828</v>
      </c>
      <c r="P63" s="284">
        <f t="shared" si="18"/>
        <v>8739.22234884307</v>
      </c>
      <c r="Q63" s="284">
        <f t="shared" si="18"/>
        <v>9246.2101109438263</v>
      </c>
      <c r="R63" s="284">
        <f t="shared" si="18"/>
        <v>9421.2634574440526</v>
      </c>
      <c r="S63" s="284">
        <f t="shared" si="18"/>
        <v>9544.7966375815122</v>
      </c>
      <c r="T63" s="284">
        <f t="shared" si="18"/>
        <v>9818.0327640800569</v>
      </c>
      <c r="U63" s="284">
        <f t="shared" si="18"/>
        <v>9516.1848315608459</v>
      </c>
      <c r="V63" s="284">
        <f t="shared" si="18"/>
        <v>9170.289544861309</v>
      </c>
      <c r="W63" s="284">
        <f t="shared" si="18"/>
        <v>9707.7365861950748</v>
      </c>
      <c r="X63" s="284">
        <f t="shared" si="18"/>
        <v>8080.5921578518301</v>
      </c>
      <c r="Y63" s="284">
        <f t="shared" si="18"/>
        <v>7160.3902181989552</v>
      </c>
      <c r="DA63" s="118"/>
    </row>
    <row r="64" spans="1:105" ht="12" customHeight="1" x14ac:dyDescent="0.25">
      <c r="A64" s="51" t="s">
        <v>45</v>
      </c>
      <c r="B64" s="241">
        <f>NFM_fec!B5</f>
        <v>2207.2467166417609</v>
      </c>
      <c r="C64" s="241">
        <f>NFM_fec!C5</f>
        <v>1982.682472301085</v>
      </c>
      <c r="D64" s="241">
        <f>NFM_fec!D5</f>
        <v>2302.226567178705</v>
      </c>
      <c r="E64" s="241">
        <f>NFM_fec!E5</f>
        <v>2376.269278221705</v>
      </c>
      <c r="F64" s="241">
        <f>NFM_fec!F5</f>
        <v>2588.2781972940938</v>
      </c>
      <c r="G64" s="241">
        <f>NFM_fec!G5</f>
        <v>2435.0843724878732</v>
      </c>
      <c r="H64" s="241">
        <f>NFM_fec!H5</f>
        <v>2525.4446062843608</v>
      </c>
      <c r="I64" s="241">
        <f>NFM_fec!I5</f>
        <v>2313.8269009167079</v>
      </c>
      <c r="J64" s="241">
        <f>NFM_fec!J5</f>
        <v>2338.7947503216278</v>
      </c>
      <c r="K64" s="241">
        <f>NFM_fec!K5</f>
        <v>1710.7602313748</v>
      </c>
      <c r="L64" s="241">
        <f>NFM_fec!L5</f>
        <v>2076.929210569072</v>
      </c>
      <c r="M64" s="241">
        <f>NFM_fec!M5</f>
        <v>2237.8920975354749</v>
      </c>
      <c r="N64" s="241">
        <f>NFM_fec!N5</f>
        <v>2000.68630807164</v>
      </c>
      <c r="O64" s="241">
        <f>NFM_fec!O5</f>
        <v>2059.5042716182261</v>
      </c>
      <c r="P64" s="241">
        <f>NFM_fec!P5</f>
        <v>1978.6175970902009</v>
      </c>
      <c r="Q64" s="241">
        <f>NFM_fec!Q5</f>
        <v>2135.8345628682141</v>
      </c>
      <c r="R64" s="241">
        <f>NFM_fec!R5</f>
        <v>2163.7417736393309</v>
      </c>
      <c r="S64" s="241">
        <f>NFM_fec!S5</f>
        <v>2093.3571562063771</v>
      </c>
      <c r="T64" s="241">
        <f>NFM_fec!T5</f>
        <v>1985.79083729785</v>
      </c>
      <c r="U64" s="241">
        <f>NFM_fec!U5</f>
        <v>1922.314113864644</v>
      </c>
      <c r="V64" s="241">
        <f>NFM_fec!V5</f>
        <v>1907.075133732113</v>
      </c>
      <c r="W64" s="241">
        <f>NFM_fec!W5</f>
        <v>1976.625518961235</v>
      </c>
      <c r="X64" s="241">
        <f>NFM_fec!X5</f>
        <v>1727.2464632827539</v>
      </c>
      <c r="Y64" s="241">
        <f>NFM_fec!Y5</f>
        <v>1281.4150788105071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4165.7353408408471</v>
      </c>
      <c r="C65" s="282">
        <f t="shared" si="19"/>
        <v>4267.3556106703927</v>
      </c>
      <c r="D65" s="282">
        <f t="shared" si="19"/>
        <v>4261.3483920434992</v>
      </c>
      <c r="E65" s="282">
        <f t="shared" si="19"/>
        <v>4205.4329639044017</v>
      </c>
      <c r="F65" s="282">
        <f t="shared" si="19"/>
        <v>4394.4724070111788</v>
      </c>
      <c r="G65" s="282">
        <f t="shared" si="19"/>
        <v>4377.2541291584348</v>
      </c>
      <c r="H65" s="282">
        <f t="shared" si="19"/>
        <v>4102.8668647385166</v>
      </c>
      <c r="I65" s="282">
        <f t="shared" si="19"/>
        <v>4276.8997352864035</v>
      </c>
      <c r="J65" s="282">
        <f t="shared" si="19"/>
        <v>4218.62003094998</v>
      </c>
      <c r="K65" s="282">
        <f t="shared" si="19"/>
        <v>3061.7974663481446</v>
      </c>
      <c r="L65" s="282">
        <f t="shared" si="19"/>
        <v>3400.4422854870954</v>
      </c>
      <c r="M65" s="282">
        <f t="shared" si="19"/>
        <v>3655.5989102237454</v>
      </c>
      <c r="N65" s="282">
        <f t="shared" si="19"/>
        <v>3174.6911529130748</v>
      </c>
      <c r="O65" s="282">
        <f t="shared" si="19"/>
        <v>2983.7810415583817</v>
      </c>
      <c r="P65" s="282">
        <f t="shared" si="19"/>
        <v>2825.5516586459212</v>
      </c>
      <c r="Q65" s="282">
        <f t="shared" si="19"/>
        <v>2965.1684654934379</v>
      </c>
      <c r="R65" s="282">
        <f t="shared" si="19"/>
        <v>3001.4214548032801</v>
      </c>
      <c r="S65" s="282">
        <f t="shared" si="19"/>
        <v>3251.9465039656047</v>
      </c>
      <c r="T65" s="282">
        <f t="shared" si="19"/>
        <v>3457.043477921125</v>
      </c>
      <c r="U65" s="282">
        <f t="shared" si="19"/>
        <v>3280.7501623885364</v>
      </c>
      <c r="V65" s="282">
        <f t="shared" si="19"/>
        <v>3062.4337259620502</v>
      </c>
      <c r="W65" s="282">
        <f t="shared" si="19"/>
        <v>3255.8152771433683</v>
      </c>
      <c r="X65" s="282">
        <f t="shared" si="19"/>
        <v>2380.1231980302409</v>
      </c>
      <c r="Y65" s="282">
        <f t="shared" si="19"/>
        <v>1766.4661877030021</v>
      </c>
      <c r="DA65" s="94"/>
    </row>
    <row r="66" spans="1:105" ht="12" customHeight="1" x14ac:dyDescent="0.25">
      <c r="A66" s="44" t="s">
        <v>46</v>
      </c>
      <c r="B66" s="282">
        <f>NFM_fec!B34</f>
        <v>3741.2721587097149</v>
      </c>
      <c r="C66" s="282">
        <f>NFM_fec!C34</f>
        <v>3842.254255848713</v>
      </c>
      <c r="D66" s="282">
        <f>NFM_fec!D34</f>
        <v>3825.2275870591579</v>
      </c>
      <c r="E66" s="282">
        <f>NFM_fec!E34</f>
        <v>3780.3169617019048</v>
      </c>
      <c r="F66" s="282">
        <f>NFM_fec!F34</f>
        <v>3961.5131453904442</v>
      </c>
      <c r="G66" s="282">
        <f>NFM_fec!G34</f>
        <v>3901.4678133774278</v>
      </c>
      <c r="H66" s="282">
        <f>NFM_fec!H34</f>
        <v>3579.2976804312138</v>
      </c>
      <c r="I66" s="282">
        <f>NFM_fec!I34</f>
        <v>3714.0363651320881</v>
      </c>
      <c r="J66" s="282">
        <f>NFM_fec!J34</f>
        <v>3684.6602402383592</v>
      </c>
      <c r="K66" s="282">
        <f>NFM_fec!K34</f>
        <v>2619.0538226915228</v>
      </c>
      <c r="L66" s="282">
        <f>NFM_fec!L34</f>
        <v>2842.5066150365428</v>
      </c>
      <c r="M66" s="282">
        <f>NFM_fec!M34</f>
        <v>3106.1969785707902</v>
      </c>
      <c r="N66" s="282">
        <f>NFM_fec!N34</f>
        <v>2608.7595758445132</v>
      </c>
      <c r="O66" s="282">
        <f>NFM_fec!O34</f>
        <v>2390.7382127900441</v>
      </c>
      <c r="P66" s="282">
        <f>NFM_fec!P34</f>
        <v>2285.0827979305559</v>
      </c>
      <c r="Q66" s="282">
        <f>NFM_fec!Q34</f>
        <v>2492.4833793498469</v>
      </c>
      <c r="R66" s="282">
        <f>NFM_fec!R34</f>
        <v>2495.1770445408288</v>
      </c>
      <c r="S66" s="282">
        <f>NFM_fec!S34</f>
        <v>2715.4491603022379</v>
      </c>
      <c r="T66" s="282">
        <f>NFM_fec!T34</f>
        <v>2885.4930342130951</v>
      </c>
      <c r="U66" s="282">
        <f>NFM_fec!U34</f>
        <v>2730.1434983939289</v>
      </c>
      <c r="V66" s="282">
        <f>NFM_fec!V34</f>
        <v>2596.3332862149132</v>
      </c>
      <c r="W66" s="282">
        <f>NFM_fec!W34</f>
        <v>2672.7300186113771</v>
      </c>
      <c r="X66" s="282">
        <f>NFM_fec!X34</f>
        <v>1812.3589552280471</v>
      </c>
      <c r="Y66" s="282">
        <f>NFM_fec!Y34</f>
        <v>1263.005568455809</v>
      </c>
      <c r="DA66" s="94"/>
    </row>
    <row r="67" spans="1:105" ht="12" customHeight="1" x14ac:dyDescent="0.25">
      <c r="A67" s="44" t="s">
        <v>80</v>
      </c>
      <c r="B67" s="282">
        <f>NFM_fec!B72</f>
        <v>424.4631821311325</v>
      </c>
      <c r="C67" s="282">
        <f>NFM_fec!C72</f>
        <v>425.1013548216801</v>
      </c>
      <c r="D67" s="282">
        <f>NFM_fec!D72</f>
        <v>436.12080498434102</v>
      </c>
      <c r="E67" s="282">
        <f>NFM_fec!E72</f>
        <v>425.11600220249682</v>
      </c>
      <c r="F67" s="282">
        <f>NFM_fec!F72</f>
        <v>432.95926162073482</v>
      </c>
      <c r="G67" s="282">
        <f>NFM_fec!G72</f>
        <v>475.78631578100658</v>
      </c>
      <c r="H67" s="282">
        <f>NFM_fec!H72</f>
        <v>523.56918430730229</v>
      </c>
      <c r="I67" s="282">
        <f>NFM_fec!I72</f>
        <v>562.8633701543157</v>
      </c>
      <c r="J67" s="282">
        <f>NFM_fec!J72</f>
        <v>533.95979071162105</v>
      </c>
      <c r="K67" s="282">
        <f>NFM_fec!K72</f>
        <v>442.7436436566216</v>
      </c>
      <c r="L67" s="282">
        <f>NFM_fec!L72</f>
        <v>557.93567045055238</v>
      </c>
      <c r="M67" s="282">
        <f>NFM_fec!M72</f>
        <v>549.40193165295511</v>
      </c>
      <c r="N67" s="282">
        <f>NFM_fec!N72</f>
        <v>565.93157706856152</v>
      </c>
      <c r="O67" s="282">
        <f>NFM_fec!O72</f>
        <v>593.0428287683377</v>
      </c>
      <c r="P67" s="282">
        <f>NFM_fec!P72</f>
        <v>540.46886071536528</v>
      </c>
      <c r="Q67" s="282">
        <f>NFM_fec!Q72</f>
        <v>472.68508614359092</v>
      </c>
      <c r="R67" s="282">
        <f>NFM_fec!R72</f>
        <v>506.24441026245148</v>
      </c>
      <c r="S67" s="282">
        <f>NFM_fec!S72</f>
        <v>536.49734366336668</v>
      </c>
      <c r="T67" s="282">
        <f>NFM_fec!T72</f>
        <v>571.55044370803</v>
      </c>
      <c r="U67" s="282">
        <f>NFM_fec!U72</f>
        <v>550.60666399460752</v>
      </c>
      <c r="V67" s="282">
        <f>NFM_fec!V72</f>
        <v>466.10043974713687</v>
      </c>
      <c r="W67" s="282">
        <f>NFM_fec!W72</f>
        <v>583.08525853199137</v>
      </c>
      <c r="X67" s="282">
        <f>NFM_fec!X72</f>
        <v>567.76424280219362</v>
      </c>
      <c r="Y67" s="282">
        <f>NFM_fec!Y72</f>
        <v>503.46061924719311</v>
      </c>
      <c r="DA67" s="94"/>
    </row>
    <row r="68" spans="1:105" ht="12" customHeight="1" x14ac:dyDescent="0.25">
      <c r="A68" s="52" t="s">
        <v>47</v>
      </c>
      <c r="B68" s="242">
        <f>NFM_fec!B115</f>
        <v>4732.8943502950706</v>
      </c>
      <c r="C68" s="242">
        <f>NFM_fec!C115</f>
        <v>4880.3802012465039</v>
      </c>
      <c r="D68" s="242">
        <f>NFM_fec!D115</f>
        <v>4724.7966559206807</v>
      </c>
      <c r="E68" s="242">
        <f>NFM_fec!E115</f>
        <v>4502.0777896577856</v>
      </c>
      <c r="F68" s="242">
        <f>NFM_fec!F115</f>
        <v>4558.9350247532648</v>
      </c>
      <c r="G68" s="242">
        <f>NFM_fec!G115</f>
        <v>4460.2144199886752</v>
      </c>
      <c r="H68" s="242">
        <f>NFM_fec!H115</f>
        <v>4180.3634542514337</v>
      </c>
      <c r="I68" s="242">
        <f>NFM_fec!I115</f>
        <v>4289.5550762486664</v>
      </c>
      <c r="J68" s="242">
        <f>NFM_fec!J115</f>
        <v>3894.4637302295509</v>
      </c>
      <c r="K68" s="242">
        <f>NFM_fec!K115</f>
        <v>3840.2445168818472</v>
      </c>
      <c r="L68" s="242">
        <f>NFM_fec!L115</f>
        <v>3962.7896380069801</v>
      </c>
      <c r="M68" s="242">
        <f>NFM_fec!M115</f>
        <v>3919.5731643685981</v>
      </c>
      <c r="N68" s="242">
        <f>NFM_fec!N115</f>
        <v>3851.6959030500989</v>
      </c>
      <c r="O68" s="242">
        <f>NFM_fec!O115</f>
        <v>3824.150198551175</v>
      </c>
      <c r="P68" s="242">
        <f>NFM_fec!P115</f>
        <v>3935.0530931069479</v>
      </c>
      <c r="Q68" s="242">
        <f>NFM_fec!Q115</f>
        <v>4145.2070825821729</v>
      </c>
      <c r="R68" s="242">
        <f>NFM_fec!R115</f>
        <v>4256.100229001443</v>
      </c>
      <c r="S68" s="242">
        <f>NFM_fec!S115</f>
        <v>4199.4929774095299</v>
      </c>
      <c r="T68" s="242">
        <f>NFM_fec!T115</f>
        <v>4375.1984488610824</v>
      </c>
      <c r="U68" s="242">
        <f>NFM_fec!U115</f>
        <v>4313.1205553076652</v>
      </c>
      <c r="V68" s="242">
        <f>NFM_fec!V115</f>
        <v>4200.7806851671467</v>
      </c>
      <c r="W68" s="242">
        <f>NFM_fec!W115</f>
        <v>4475.2957900904703</v>
      </c>
      <c r="X68" s="242">
        <f>NFM_fec!X115</f>
        <v>3973.222496538835</v>
      </c>
      <c r="Y68" s="242">
        <f>NFM_fec!Y115</f>
        <v>4112.5089516854459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20610.412861570989</v>
      </c>
      <c r="C70" s="203">
        <f t="shared" si="20"/>
        <v>19970.308015806171</v>
      </c>
      <c r="D70" s="203">
        <f t="shared" si="20"/>
        <v>20441.490134453925</v>
      </c>
      <c r="E70" s="203">
        <f t="shared" si="20"/>
        <v>19742.765365748623</v>
      </c>
      <c r="F70" s="203">
        <f t="shared" si="20"/>
        <v>19852.907049802139</v>
      </c>
      <c r="G70" s="203">
        <f t="shared" si="20"/>
        <v>19369.081058461583</v>
      </c>
      <c r="H70" s="203">
        <f t="shared" si="20"/>
        <v>18467.629688196208</v>
      </c>
      <c r="I70" s="203">
        <f t="shared" si="20"/>
        <v>18302.022037398801</v>
      </c>
      <c r="J70" s="203">
        <f t="shared" si="20"/>
        <v>17890.631413566953</v>
      </c>
      <c r="K70" s="203">
        <f t="shared" si="20"/>
        <v>14233.670572091782</v>
      </c>
      <c r="L70" s="203">
        <f t="shared" si="20"/>
        <v>15433.340465971718</v>
      </c>
      <c r="M70" s="203">
        <f t="shared" si="20"/>
        <v>15938.120713990651</v>
      </c>
      <c r="N70" s="203">
        <f t="shared" si="20"/>
        <v>14438.747497624898</v>
      </c>
      <c r="O70" s="203">
        <f t="shared" si="20"/>
        <v>14570.938851527077</v>
      </c>
      <c r="P70" s="203">
        <f t="shared" si="20"/>
        <v>14186.541566650398</v>
      </c>
      <c r="Q70" s="203">
        <f t="shared" si="20"/>
        <v>14842.67477857795</v>
      </c>
      <c r="R70" s="203">
        <f t="shared" si="20"/>
        <v>15304.958037569688</v>
      </c>
      <c r="S70" s="203">
        <f t="shared" si="20"/>
        <v>14731.478467744864</v>
      </c>
      <c r="T70" s="203">
        <f t="shared" si="20"/>
        <v>15621.461361357437</v>
      </c>
      <c r="U70" s="203">
        <f t="shared" si="20"/>
        <v>15318.665452043477</v>
      </c>
      <c r="V70" s="203">
        <f t="shared" si="20"/>
        <v>14745.933888082753</v>
      </c>
      <c r="W70" s="203">
        <f t="shared" si="20"/>
        <v>15615.732474675464</v>
      </c>
      <c r="X70" s="203">
        <f t="shared" si="20"/>
        <v>13072.064714261636</v>
      </c>
      <c r="Y70" s="203">
        <f t="shared" si="20"/>
        <v>11177.824976584972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13911.801371570989</v>
      </c>
      <c r="C71" s="213">
        <f>NFM_emi!C5+(NFM_emi!C34-NFM_emi!C70)+NFM_emi!C72+(NFM_emi!C115-NFM_emi!C158)</f>
        <v>13273.949605806172</v>
      </c>
      <c r="D71" s="213">
        <f>NFM_emi!D5+(NFM_emi!D34-NFM_emi!D70)+NFM_emi!D72+(NFM_emi!D115-NFM_emi!D158)</f>
        <v>13638.813564453925</v>
      </c>
      <c r="E71" s="213">
        <f>NFM_emi!E5+(NFM_emi!E34-NFM_emi!E70)+NFM_emi!E72+(NFM_emi!E115-NFM_emi!E158)</f>
        <v>12964.912385748623</v>
      </c>
      <c r="F71" s="213">
        <f>NFM_emi!F5+(NFM_emi!F34-NFM_emi!F70)+NFM_emi!F72+(NFM_emi!F115-NFM_emi!F158)</f>
        <v>13039.90141980214</v>
      </c>
      <c r="G71" s="213">
        <f>NFM_emi!G5+(NFM_emi!G34-NFM_emi!G70)+NFM_emi!G72+(NFM_emi!G115-NFM_emi!G158)</f>
        <v>12645.534278461584</v>
      </c>
      <c r="H71" s="213">
        <f>NFM_emi!H5+(NFM_emi!H34-NFM_emi!H70)+NFM_emi!H72+(NFM_emi!H115-NFM_emi!H158)</f>
        <v>12134.689068196209</v>
      </c>
      <c r="I71" s="213">
        <f>NFM_emi!I5+(NFM_emi!I34-NFM_emi!I70)+NFM_emi!I72+(NFM_emi!I115-NFM_emi!I158)</f>
        <v>11706.033127398801</v>
      </c>
      <c r="J71" s="213">
        <f>NFM_emi!J5+(NFM_emi!J34-NFM_emi!J70)+NFM_emi!J72+(NFM_emi!J115-NFM_emi!J158)</f>
        <v>11331.175613566953</v>
      </c>
      <c r="K71" s="213">
        <f>NFM_emi!K5+(NFM_emi!K34-NFM_emi!K70)+NFM_emi!K72+(NFM_emi!K115-NFM_emi!K158)</f>
        <v>9574.2820020917825</v>
      </c>
      <c r="L71" s="213">
        <f>NFM_emi!L5+(NFM_emi!L34-NFM_emi!L70)+NFM_emi!L72+(NFM_emi!L115-NFM_emi!L158)</f>
        <v>10336.557415971718</v>
      </c>
      <c r="M71" s="213">
        <f>NFM_emi!M5+(NFM_emi!M34-NFM_emi!M70)+NFM_emi!M72+(NFM_emi!M115-NFM_emi!M158)</f>
        <v>10466.029393990651</v>
      </c>
      <c r="N71" s="213">
        <f>NFM_emi!N5+(NFM_emi!N34-NFM_emi!N70)+NFM_emi!N72+(NFM_emi!N115-NFM_emi!N158)</f>
        <v>9302.911007624898</v>
      </c>
      <c r="O71" s="213">
        <f>NFM_emi!O5+(NFM_emi!O34-NFM_emi!O70)+NFM_emi!O72+(NFM_emi!O115-NFM_emi!O158)</f>
        <v>9580.4609915270776</v>
      </c>
      <c r="P71" s="213">
        <f>NFM_emi!P5+(NFM_emi!P34-NFM_emi!P70)+NFM_emi!P72+(NFM_emi!P115-NFM_emi!P158)</f>
        <v>9226.6390366503983</v>
      </c>
      <c r="Q71" s="213">
        <f>NFM_emi!Q5+(NFM_emi!Q34-NFM_emi!Q70)+NFM_emi!Q72+(NFM_emi!Q115-NFM_emi!Q158)</f>
        <v>9770.1004673277166</v>
      </c>
      <c r="R71" s="213">
        <f>NFM_emi!R5+(NFM_emi!R34-NFM_emi!R70)+NFM_emi!R72+(NFM_emi!R115-NFM_emi!R158)</f>
        <v>10200.5156243236</v>
      </c>
      <c r="S71" s="213">
        <f>NFM_emi!S5+(NFM_emi!S34-NFM_emi!S70)+NFM_emi!S72+(NFM_emi!S115-NFM_emi!S158)</f>
        <v>9590.9338457524627</v>
      </c>
      <c r="T71" s="213">
        <f>NFM_emi!T5+(NFM_emi!T34-NFM_emi!T70)+NFM_emi!T72+(NFM_emi!T115-NFM_emi!T158)</f>
        <v>10513.077063967818</v>
      </c>
      <c r="U71" s="213">
        <f>NFM_emi!U5+(NFM_emi!U34-NFM_emi!U70)+NFM_emi!U72+(NFM_emi!U115-NFM_emi!U158)</f>
        <v>10440.621619449059</v>
      </c>
      <c r="V71" s="213">
        <f>NFM_emi!V5+(NFM_emi!V34-NFM_emi!V70)+NFM_emi!V72+(NFM_emi!V115-NFM_emi!V158)</f>
        <v>10059.894427005653</v>
      </c>
      <c r="W71" s="213">
        <f>NFM_emi!W5+(NFM_emi!W34-NFM_emi!W70)+NFM_emi!W72+(NFM_emi!W115-NFM_emi!W158)</f>
        <v>10939.812664675464</v>
      </c>
      <c r="X71" s="213">
        <f>NFM_emi!X5+(NFM_emi!X34-NFM_emi!X70)+NFM_emi!X72+(NFM_emi!X115-NFM_emi!X158)</f>
        <v>9686.6853842616365</v>
      </c>
      <c r="Y71" s="213">
        <f>NFM_emi!Y5+(NFM_emi!Y34-NFM_emi!Y70)+NFM_emi!Y72+(NFM_emi!Y115-NFM_emi!Y158)</f>
        <v>8445.8534965849722</v>
      </c>
      <c r="DA71" s="85"/>
    </row>
    <row r="72" spans="1:105" ht="12" customHeight="1" x14ac:dyDescent="0.25">
      <c r="A72" s="14" t="s">
        <v>146</v>
      </c>
      <c r="B72" s="204">
        <f>NFM_emi!B70+NFM_emi!B158</f>
        <v>6698.6114899999993</v>
      </c>
      <c r="C72" s="204">
        <f>NFM_emi!C70+NFM_emi!C158</f>
        <v>6696.3584099999998</v>
      </c>
      <c r="D72" s="204">
        <f>NFM_emi!D70+NFM_emi!D158</f>
        <v>6802.6765699999996</v>
      </c>
      <c r="E72" s="204">
        <f>NFM_emi!E70+NFM_emi!E158</f>
        <v>6777.8529799999997</v>
      </c>
      <c r="F72" s="204">
        <f>NFM_emi!F70+NFM_emi!F158</f>
        <v>6813.0056299999997</v>
      </c>
      <c r="G72" s="204">
        <f>NFM_emi!G70+NFM_emi!G158</f>
        <v>6723.5467799999997</v>
      </c>
      <c r="H72" s="204">
        <f>NFM_emi!H70+NFM_emi!H158</f>
        <v>6332.9406200000003</v>
      </c>
      <c r="I72" s="204">
        <f>NFM_emi!I70+NFM_emi!I158</f>
        <v>6595.98891</v>
      </c>
      <c r="J72" s="204">
        <f>NFM_emi!J70+NFM_emi!J158</f>
        <v>6559.4557999999997</v>
      </c>
      <c r="K72" s="204">
        <f>NFM_emi!K70+NFM_emi!K158</f>
        <v>4659.3885700000001</v>
      </c>
      <c r="L72" s="204">
        <f>NFM_emi!L70+NFM_emi!L158</f>
        <v>5096.78305</v>
      </c>
      <c r="M72" s="204">
        <f>NFM_emi!M70+NFM_emi!M158</f>
        <v>5472.0913200000005</v>
      </c>
      <c r="N72" s="204">
        <f>NFM_emi!N70+NFM_emi!N158</f>
        <v>5135.8364899999997</v>
      </c>
      <c r="O72" s="204">
        <f>NFM_emi!O70+NFM_emi!O158</f>
        <v>4990.47786</v>
      </c>
      <c r="P72" s="204">
        <f>NFM_emi!P70+NFM_emi!P158</f>
        <v>4959.9025299999994</v>
      </c>
      <c r="Q72" s="204">
        <f>NFM_emi!Q70+NFM_emi!Q158</f>
        <v>5072.5743112502332</v>
      </c>
      <c r="R72" s="204">
        <f>NFM_emi!R70+NFM_emi!R158</f>
        <v>5104.4424132460881</v>
      </c>
      <c r="S72" s="204">
        <f>NFM_emi!S70+NFM_emi!S158</f>
        <v>5140.5446219924015</v>
      </c>
      <c r="T72" s="204">
        <f>NFM_emi!T70+NFM_emi!T158</f>
        <v>5108.3842973896199</v>
      </c>
      <c r="U72" s="204">
        <f>NFM_emi!U70+NFM_emi!U158</f>
        <v>4878.0438325944178</v>
      </c>
      <c r="V72" s="204">
        <f>NFM_emi!V70+NFM_emi!V158</f>
        <v>4686.0394610771009</v>
      </c>
      <c r="W72" s="204">
        <f>NFM_emi!W70+NFM_emi!W158</f>
        <v>4675.9198099999994</v>
      </c>
      <c r="X72" s="204">
        <f>NFM_emi!X70+NFM_emi!X158</f>
        <v>3385.3793299999998</v>
      </c>
      <c r="Y72" s="204">
        <f>NFM_emi!Y70+NFM_emi!Y158</f>
        <v>2731.9714800000002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20610.412861570989</v>
      </c>
      <c r="C73" s="210">
        <f t="shared" si="21"/>
        <v>19970.308015806171</v>
      </c>
      <c r="D73" s="210">
        <f t="shared" si="21"/>
        <v>20441.490134453925</v>
      </c>
      <c r="E73" s="210">
        <f t="shared" si="21"/>
        <v>19742.765365748623</v>
      </c>
      <c r="F73" s="210">
        <f t="shared" si="21"/>
        <v>19852.907049802139</v>
      </c>
      <c r="G73" s="210">
        <f t="shared" si="21"/>
        <v>19369.081058461583</v>
      </c>
      <c r="H73" s="210">
        <f t="shared" si="21"/>
        <v>18467.629688196208</v>
      </c>
      <c r="I73" s="210">
        <f t="shared" si="21"/>
        <v>18302.022037398801</v>
      </c>
      <c r="J73" s="210">
        <f t="shared" si="21"/>
        <v>17890.631413566953</v>
      </c>
      <c r="K73" s="210">
        <f t="shared" si="21"/>
        <v>14233.670572091782</v>
      </c>
      <c r="L73" s="210">
        <f t="shared" si="21"/>
        <v>15433.34046597172</v>
      </c>
      <c r="M73" s="210">
        <f t="shared" si="21"/>
        <v>15938.120713990651</v>
      </c>
      <c r="N73" s="210">
        <f t="shared" si="21"/>
        <v>14438.747497624898</v>
      </c>
      <c r="O73" s="210">
        <f t="shared" si="21"/>
        <v>14570.938851527078</v>
      </c>
      <c r="P73" s="210">
        <f t="shared" si="21"/>
        <v>14186.541566650398</v>
      </c>
      <c r="Q73" s="210">
        <f t="shared" si="21"/>
        <v>14842.674778577948</v>
      </c>
      <c r="R73" s="210">
        <f t="shared" si="21"/>
        <v>15304.95803756969</v>
      </c>
      <c r="S73" s="210">
        <f t="shared" si="21"/>
        <v>14731.478467744862</v>
      </c>
      <c r="T73" s="210">
        <f t="shared" si="21"/>
        <v>15621.461361357437</v>
      </c>
      <c r="U73" s="210">
        <f t="shared" si="21"/>
        <v>15318.665452043479</v>
      </c>
      <c r="V73" s="210">
        <f t="shared" si="21"/>
        <v>14745.933888082754</v>
      </c>
      <c r="W73" s="210">
        <f t="shared" si="21"/>
        <v>15615.732474675466</v>
      </c>
      <c r="X73" s="210">
        <f t="shared" si="21"/>
        <v>13072.064714261636</v>
      </c>
      <c r="Y73" s="210">
        <f t="shared" si="21"/>
        <v>11177.824976584972</v>
      </c>
      <c r="DA73" s="109"/>
    </row>
    <row r="74" spans="1:105" ht="12" customHeight="1" x14ac:dyDescent="0.25">
      <c r="A74" s="51" t="s">
        <v>45</v>
      </c>
      <c r="B74" s="241">
        <f>NFM_emi!B$5</f>
        <v>5120.5044524466985</v>
      </c>
      <c r="C74" s="241">
        <f>NFM_emi!C$5</f>
        <v>4592.2833650007406</v>
      </c>
      <c r="D74" s="241">
        <f>NFM_emi!D$5</f>
        <v>5173.485240182541</v>
      </c>
      <c r="E74" s="241">
        <f>NFM_emi!E$5</f>
        <v>5296.8187640531069</v>
      </c>
      <c r="F74" s="241">
        <f>NFM_emi!F$5</f>
        <v>5621.5895173028384</v>
      </c>
      <c r="G74" s="241">
        <f>NFM_emi!G$5</f>
        <v>5354.7123933312178</v>
      </c>
      <c r="H74" s="241">
        <f>NFM_emi!H$5</f>
        <v>5613.6175556220169</v>
      </c>
      <c r="I74" s="241">
        <f>NFM_emi!I$5</f>
        <v>4840.9630647433933</v>
      </c>
      <c r="J74" s="241">
        <f>NFM_emi!J$5</f>
        <v>4840.8632094380064</v>
      </c>
      <c r="K74" s="241">
        <f>NFM_emi!K$5</f>
        <v>3464.646191161155</v>
      </c>
      <c r="L74" s="241">
        <f>NFM_emi!L$5</f>
        <v>4213.4309137779273</v>
      </c>
      <c r="M74" s="241">
        <f>NFM_emi!M$5</f>
        <v>4431.8420874024941</v>
      </c>
      <c r="N74" s="241">
        <f>NFM_emi!N$5</f>
        <v>3692.0225787408031</v>
      </c>
      <c r="O74" s="241">
        <f>NFM_emi!O$5</f>
        <v>3869.8974027595609</v>
      </c>
      <c r="P74" s="241">
        <f>NFM_emi!P$5</f>
        <v>3590.6777938127188</v>
      </c>
      <c r="Q74" s="241">
        <f>NFM_emi!Q$5</f>
        <v>3901.3766626285778</v>
      </c>
      <c r="R74" s="241">
        <f>NFM_emi!R$5</f>
        <v>4028.6078840014839</v>
      </c>
      <c r="S74" s="241">
        <f>NFM_emi!S$5</f>
        <v>3624.7061436591562</v>
      </c>
      <c r="T74" s="241">
        <f>NFM_emi!T$5</f>
        <v>3572.1658860131288</v>
      </c>
      <c r="U74" s="241">
        <f>NFM_emi!U$5</f>
        <v>3516.791762513818</v>
      </c>
      <c r="V74" s="241">
        <f>NFM_emi!V$5</f>
        <v>3597.095854294103</v>
      </c>
      <c r="W74" s="241">
        <f>NFM_emi!W$5</f>
        <v>3769.7827724674548</v>
      </c>
      <c r="X74" s="241">
        <f>NFM_emi!X$5</f>
        <v>3227.0598052188302</v>
      </c>
      <c r="Y74" s="241">
        <f>NFM_emi!Y$5</f>
        <v>2302.3963002875339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5657.2875896225505</v>
      </c>
      <c r="C75" s="282">
        <f t="shared" si="22"/>
        <v>5640.4218638665134</v>
      </c>
      <c r="D75" s="282">
        <f t="shared" si="22"/>
        <v>5751.2409462578726</v>
      </c>
      <c r="E75" s="282">
        <f t="shared" si="22"/>
        <v>5742.0448490119898</v>
      </c>
      <c r="F75" s="282">
        <f t="shared" si="22"/>
        <v>5834.3252695605215</v>
      </c>
      <c r="G75" s="282">
        <f t="shared" si="22"/>
        <v>5839.1999098285251</v>
      </c>
      <c r="H75" s="282">
        <f t="shared" si="22"/>
        <v>5547.4284001472115</v>
      </c>
      <c r="I75" s="282">
        <f t="shared" si="22"/>
        <v>5874.6710760745154</v>
      </c>
      <c r="J75" s="282">
        <f t="shared" si="22"/>
        <v>5857.2570940237692</v>
      </c>
      <c r="K75" s="282">
        <f t="shared" si="22"/>
        <v>4264.4807824248019</v>
      </c>
      <c r="L75" s="282">
        <f t="shared" si="22"/>
        <v>4673.4408654616145</v>
      </c>
      <c r="M75" s="282">
        <f t="shared" si="22"/>
        <v>5027.4649938839202</v>
      </c>
      <c r="N75" s="282">
        <f t="shared" si="22"/>
        <v>4495.8345391181256</v>
      </c>
      <c r="O75" s="282">
        <f t="shared" si="22"/>
        <v>4490.9326574580891</v>
      </c>
      <c r="P75" s="282">
        <f t="shared" si="22"/>
        <v>4400.8594330743417</v>
      </c>
      <c r="Q75" s="282">
        <f t="shared" si="22"/>
        <v>4519.2091974104906</v>
      </c>
      <c r="R75" s="282">
        <f t="shared" si="22"/>
        <v>4586.1626844413786</v>
      </c>
      <c r="S75" s="282">
        <f t="shared" si="22"/>
        <v>4548.6762170469028</v>
      </c>
      <c r="T75" s="282">
        <f t="shared" si="22"/>
        <v>4755.6132711838409</v>
      </c>
      <c r="U75" s="282">
        <f t="shared" si="22"/>
        <v>4525.3889814165786</v>
      </c>
      <c r="V75" s="282">
        <f t="shared" si="22"/>
        <v>4278.8519081993745</v>
      </c>
      <c r="W75" s="282">
        <f t="shared" si="22"/>
        <v>4472.6638392349923</v>
      </c>
      <c r="X75" s="282">
        <f t="shared" si="22"/>
        <v>3216.8722416098831</v>
      </c>
      <c r="Y75" s="282">
        <f t="shared" si="22"/>
        <v>2671.7373460081553</v>
      </c>
      <c r="DA75" s="94"/>
    </row>
    <row r="76" spans="1:105" ht="12" customHeight="1" x14ac:dyDescent="0.25">
      <c r="A76" s="44" t="s">
        <v>46</v>
      </c>
      <c r="B76" s="282">
        <f>NFM_emi!B$34</f>
        <v>5040.5531569046307</v>
      </c>
      <c r="C76" s="282">
        <f>NFM_emi!C$34</f>
        <v>5016.8546026610857</v>
      </c>
      <c r="D76" s="282">
        <f>NFM_emi!D$34</f>
        <v>5130.9272290073986</v>
      </c>
      <c r="E76" s="282">
        <f>NFM_emi!E$34</f>
        <v>5153.3919822235639</v>
      </c>
      <c r="F76" s="282">
        <f>NFM_emi!F$34</f>
        <v>5248.231001420646</v>
      </c>
      <c r="G76" s="282">
        <f>NFM_emi!G$34</f>
        <v>5214.0100475734271</v>
      </c>
      <c r="H76" s="282">
        <f>NFM_emi!H$34</f>
        <v>4878.94880888023</v>
      </c>
      <c r="I76" s="282">
        <f>NFM_emi!I$34</f>
        <v>5174.8195421723931</v>
      </c>
      <c r="J76" s="282">
        <f>NFM_emi!J$34</f>
        <v>5170.2077314428643</v>
      </c>
      <c r="K76" s="282">
        <f>NFM_emi!K$34</f>
        <v>3627.5308637591552</v>
      </c>
      <c r="L76" s="282">
        <f>NFM_emi!L$34</f>
        <v>3867.1993223280301</v>
      </c>
      <c r="M76" s="282">
        <f>NFM_emi!M$34</f>
        <v>4262.9274918964065</v>
      </c>
      <c r="N76" s="282">
        <f>NFM_emi!N$34</f>
        <v>3747.6614470490404</v>
      </c>
      <c r="O76" s="282">
        <f>NFM_emi!O$34</f>
        <v>3685.1337675750674</v>
      </c>
      <c r="P76" s="282">
        <f>NFM_emi!P$34</f>
        <v>3660.5463605073965</v>
      </c>
      <c r="Q76" s="282">
        <f>NFM_emi!Q$34</f>
        <v>3869.2498058579322</v>
      </c>
      <c r="R76" s="282">
        <f>NFM_emi!R$34</f>
        <v>3884.5493683772738</v>
      </c>
      <c r="S76" s="282">
        <f>NFM_emi!S$34</f>
        <v>3792.0850514740027</v>
      </c>
      <c r="T76" s="282">
        <f>NFM_emi!T$34</f>
        <v>3910.2679398179835</v>
      </c>
      <c r="U76" s="282">
        <f>NFM_emi!U$34</f>
        <v>3714.9033518500246</v>
      </c>
      <c r="V76" s="282">
        <f>NFM_emi!V$34</f>
        <v>3611.2385879502094</v>
      </c>
      <c r="W76" s="282">
        <f>NFM_emi!W$34</f>
        <v>3621.3976190090243</v>
      </c>
      <c r="X76" s="282">
        <f>NFM_emi!X$34</f>
        <v>2385.2673467755299</v>
      </c>
      <c r="Y76" s="282">
        <f>NFM_emi!Y$34</f>
        <v>1951.1395245215879</v>
      </c>
      <c r="DA76" s="94"/>
    </row>
    <row r="77" spans="1:105" ht="12" customHeight="1" x14ac:dyDescent="0.25">
      <c r="A77" s="44" t="s">
        <v>80</v>
      </c>
      <c r="B77" s="282">
        <f>NFM_emi!B$72</f>
        <v>616.73443271791962</v>
      </c>
      <c r="C77" s="282">
        <f>NFM_emi!C$72</f>
        <v>623.5672612054276</v>
      </c>
      <c r="D77" s="282">
        <f>NFM_emi!D$72</f>
        <v>620.31371725047393</v>
      </c>
      <c r="E77" s="282">
        <f>NFM_emi!E$72</f>
        <v>588.65286678842608</v>
      </c>
      <c r="F77" s="282">
        <f>NFM_emi!F$72</f>
        <v>586.09426813987579</v>
      </c>
      <c r="G77" s="282">
        <f>NFM_emi!G$72</f>
        <v>625.18986225509798</v>
      </c>
      <c r="H77" s="282">
        <f>NFM_emi!H$72</f>
        <v>668.47959126698197</v>
      </c>
      <c r="I77" s="282">
        <f>NFM_emi!I$72</f>
        <v>699.85153390212247</v>
      </c>
      <c r="J77" s="282">
        <f>NFM_emi!J$72</f>
        <v>687.04936258090527</v>
      </c>
      <c r="K77" s="282">
        <f>NFM_emi!K$72</f>
        <v>636.94991866564624</v>
      </c>
      <c r="L77" s="282">
        <f>NFM_emi!L$72</f>
        <v>806.2415431335844</v>
      </c>
      <c r="M77" s="282">
        <f>NFM_emi!M$72</f>
        <v>764.53750198751402</v>
      </c>
      <c r="N77" s="282">
        <f>NFM_emi!N$72</f>
        <v>748.17309206908533</v>
      </c>
      <c r="O77" s="282">
        <f>NFM_emi!O$72</f>
        <v>805.79888988302207</v>
      </c>
      <c r="P77" s="282">
        <f>NFM_emi!P$72</f>
        <v>740.31307256694492</v>
      </c>
      <c r="Q77" s="282">
        <f>NFM_emi!Q$72</f>
        <v>649.95939155255826</v>
      </c>
      <c r="R77" s="282">
        <f>NFM_emi!R$72</f>
        <v>701.61331606410431</v>
      </c>
      <c r="S77" s="282">
        <f>NFM_emi!S$72</f>
        <v>756.59116557290008</v>
      </c>
      <c r="T77" s="282">
        <f>NFM_emi!T$72</f>
        <v>845.34533136585708</v>
      </c>
      <c r="U77" s="282">
        <f>NFM_emi!U$72</f>
        <v>810.48562956655371</v>
      </c>
      <c r="V77" s="282">
        <f>NFM_emi!V$72</f>
        <v>667.61332024916499</v>
      </c>
      <c r="W77" s="282">
        <f>NFM_emi!W$72</f>
        <v>851.26622022596837</v>
      </c>
      <c r="X77" s="282">
        <f>NFM_emi!X$72</f>
        <v>831.60489483435333</v>
      </c>
      <c r="Y77" s="282">
        <f>NFM_emi!Y$72</f>
        <v>720.59782148656757</v>
      </c>
      <c r="DA77" s="94"/>
    </row>
    <row r="78" spans="1:105" ht="12" customHeight="1" x14ac:dyDescent="0.25">
      <c r="A78" s="52" t="s">
        <v>47</v>
      </c>
      <c r="B78" s="242">
        <f>NFM_emi!B$115</f>
        <v>9832.6208195017389</v>
      </c>
      <c r="C78" s="242">
        <f>NFM_emi!C$115</f>
        <v>9737.6027869389181</v>
      </c>
      <c r="D78" s="242">
        <f>NFM_emi!D$115</f>
        <v>9516.7639480135113</v>
      </c>
      <c r="E78" s="242">
        <f>NFM_emi!E$115</f>
        <v>8703.9017526835269</v>
      </c>
      <c r="F78" s="242">
        <f>NFM_emi!F$115</f>
        <v>8396.9922629387784</v>
      </c>
      <c r="G78" s="242">
        <f>NFM_emi!G$115</f>
        <v>8175.168755301841</v>
      </c>
      <c r="H78" s="242">
        <f>NFM_emi!H$115</f>
        <v>7306.5837324269796</v>
      </c>
      <c r="I78" s="242">
        <f>NFM_emi!I$115</f>
        <v>7586.3878965808935</v>
      </c>
      <c r="J78" s="242">
        <f>NFM_emi!J$115</f>
        <v>7192.5111101051771</v>
      </c>
      <c r="K78" s="242">
        <f>NFM_emi!K$115</f>
        <v>6504.5435985058257</v>
      </c>
      <c r="L78" s="242">
        <f>NFM_emi!L$115</f>
        <v>6546.468686732177</v>
      </c>
      <c r="M78" s="242">
        <f>NFM_emi!M$115</f>
        <v>6478.8136327042375</v>
      </c>
      <c r="N78" s="242">
        <f>NFM_emi!N$115</f>
        <v>6250.8903797659696</v>
      </c>
      <c r="O78" s="242">
        <f>NFM_emi!O$115</f>
        <v>6210.1087913094289</v>
      </c>
      <c r="P78" s="242">
        <f>NFM_emi!P$115</f>
        <v>6195.0043397633372</v>
      </c>
      <c r="Q78" s="242">
        <f>NFM_emi!Q$115</f>
        <v>6422.0889185388805</v>
      </c>
      <c r="R78" s="242">
        <f>NFM_emi!R$115</f>
        <v>6690.1874691268267</v>
      </c>
      <c r="S78" s="242">
        <f>NFM_emi!S$115</f>
        <v>6558.0961070388039</v>
      </c>
      <c r="T78" s="242">
        <f>NFM_emi!T$115</f>
        <v>7293.6822041604673</v>
      </c>
      <c r="U78" s="242">
        <f>NFM_emi!U$115</f>
        <v>7276.4847081130811</v>
      </c>
      <c r="V78" s="242">
        <f>NFM_emi!V$115</f>
        <v>6869.9861255892774</v>
      </c>
      <c r="W78" s="242">
        <f>NFM_emi!W$115</f>
        <v>7373.2858629730181</v>
      </c>
      <c r="X78" s="242">
        <f>NFM_emi!X$115</f>
        <v>6628.132667432923</v>
      </c>
      <c r="Y78" s="242">
        <f>NFM_emi!Y$115</f>
        <v>6203.6913302892817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415.79083007873311</v>
      </c>
      <c r="C81" s="287">
        <f t="shared" si="23"/>
        <v>473.07423505963641</v>
      </c>
      <c r="D81" s="287">
        <f t="shared" si="23"/>
        <v>371.41772717552698</v>
      </c>
      <c r="E81" s="287">
        <f t="shared" si="23"/>
        <v>359.97525013779824</v>
      </c>
      <c r="F81" s="287">
        <f t="shared" si="23"/>
        <v>344.34660401498599</v>
      </c>
      <c r="G81" s="287">
        <f t="shared" si="23"/>
        <v>314.18620278250506</v>
      </c>
      <c r="H81" s="287">
        <f t="shared" si="23"/>
        <v>342.57835009805393</v>
      </c>
      <c r="I81" s="287">
        <f t="shared" si="23"/>
        <v>368.0620939818416</v>
      </c>
      <c r="J81" s="287">
        <f t="shared" si="23"/>
        <v>322.39917949255124</v>
      </c>
      <c r="K81" s="287">
        <f t="shared" si="23"/>
        <v>293.36200724491374</v>
      </c>
      <c r="L81" s="287">
        <f t="shared" si="23"/>
        <v>289.39477155482729</v>
      </c>
      <c r="M81" s="287">
        <f t="shared" si="23"/>
        <v>259.20564489695556</v>
      </c>
      <c r="N81" s="287">
        <f t="shared" si="23"/>
        <v>262.59426398771359</v>
      </c>
      <c r="O81" s="287">
        <f t="shared" si="23"/>
        <v>243.91204286048679</v>
      </c>
      <c r="P81" s="287">
        <f t="shared" si="23"/>
        <v>254.89319579579461</v>
      </c>
      <c r="Q81" s="287">
        <f t="shared" si="23"/>
        <v>273.03810067093565</v>
      </c>
      <c r="R81" s="287">
        <f t="shared" si="23"/>
        <v>269.556528660075</v>
      </c>
      <c r="S81" s="287">
        <f t="shared" si="23"/>
        <v>307.17440206318867</v>
      </c>
      <c r="T81" s="287">
        <f t="shared" si="23"/>
        <v>348.22430447050857</v>
      </c>
      <c r="U81" s="287">
        <f t="shared" si="23"/>
        <v>353.64137892831542</v>
      </c>
      <c r="V81" s="287">
        <f t="shared" si="23"/>
        <v>322.69311385428347</v>
      </c>
      <c r="W81" s="287">
        <f t="shared" si="23"/>
        <v>336.91496659792233</v>
      </c>
      <c r="X81" s="287">
        <f t="shared" si="23"/>
        <v>329.88825103063851</v>
      </c>
      <c r="Y81" s="287">
        <f t="shared" si="23"/>
        <v>430.64291850476991</v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2018.2152964221025</v>
      </c>
      <c r="C82" s="288">
        <f t="shared" si="24"/>
        <v>1949.846889734154</v>
      </c>
      <c r="D82" s="288">
        <f t="shared" si="24"/>
        <v>1791.0606446733723</v>
      </c>
      <c r="E82" s="288">
        <f t="shared" si="24"/>
        <v>1748.5963917514136</v>
      </c>
      <c r="F82" s="288">
        <f t="shared" si="24"/>
        <v>1852.3558744439895</v>
      </c>
      <c r="G82" s="288">
        <f t="shared" si="24"/>
        <v>1764.8025454919539</v>
      </c>
      <c r="H82" s="288">
        <f t="shared" si="24"/>
        <v>1820.2360323552223</v>
      </c>
      <c r="I82" s="288">
        <f t="shared" si="24"/>
        <v>1916.8493962758723</v>
      </c>
      <c r="J82" s="288">
        <f t="shared" si="24"/>
        <v>1844.8170133554463</v>
      </c>
      <c r="K82" s="288">
        <f t="shared" si="24"/>
        <v>1994.2155868121529</v>
      </c>
      <c r="L82" s="288">
        <f t="shared" si="24"/>
        <v>2123.6199720432132</v>
      </c>
      <c r="M82" s="288">
        <f t="shared" si="24"/>
        <v>2245.5985405464521</v>
      </c>
      <c r="N82" s="288">
        <f t="shared" si="24"/>
        <v>2234.7777873405721</v>
      </c>
      <c r="O82" s="288">
        <f t="shared" si="24"/>
        <v>2198.8566254655188</v>
      </c>
      <c r="P82" s="288">
        <f t="shared" si="24"/>
        <v>2218.9067830453423</v>
      </c>
      <c r="Q82" s="288">
        <f t="shared" si="24"/>
        <v>2503.2897847285003</v>
      </c>
      <c r="R82" s="288">
        <f t="shared" si="24"/>
        <v>2469.6462015211259</v>
      </c>
      <c r="S82" s="288">
        <f t="shared" si="24"/>
        <v>2362.5666978140966</v>
      </c>
      <c r="T82" s="288">
        <f t="shared" si="24"/>
        <v>2385.1781407131389</v>
      </c>
      <c r="U82" s="288">
        <f t="shared" si="24"/>
        <v>2439.9420656471743</v>
      </c>
      <c r="V82" s="288">
        <f t="shared" si="24"/>
        <v>2280.8726490245963</v>
      </c>
      <c r="W82" s="288">
        <f t="shared" si="24"/>
        <v>2135.1536595390266</v>
      </c>
      <c r="X82" s="288">
        <f t="shared" si="24"/>
        <v>2667.4300413610772</v>
      </c>
      <c r="Y82" s="288">
        <f t="shared" si="24"/>
        <v>2781.5630238313488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845.12695512764606</v>
      </c>
      <c r="C83" s="289">
        <f t="shared" si="25"/>
        <v>772.09013906232337</v>
      </c>
      <c r="D83" s="289">
        <f t="shared" si="25"/>
        <v>756.02564947956375</v>
      </c>
      <c r="E83" s="289">
        <f t="shared" si="25"/>
        <v>788.23155878902423</v>
      </c>
      <c r="F83" s="289">
        <f t="shared" si="25"/>
        <v>876.87373608380608</v>
      </c>
      <c r="G83" s="289">
        <f t="shared" si="25"/>
        <v>923.41689682189087</v>
      </c>
      <c r="H83" s="289">
        <f t="shared" si="25"/>
        <v>1016.3861297072546</v>
      </c>
      <c r="I83" s="289">
        <f t="shared" si="25"/>
        <v>1133.9912829784305</v>
      </c>
      <c r="J83" s="289">
        <f t="shared" si="25"/>
        <v>1091.7313761779933</v>
      </c>
      <c r="K83" s="289">
        <f t="shared" si="25"/>
        <v>1023.5245464100661</v>
      </c>
      <c r="L83" s="289">
        <f t="shared" si="25"/>
        <v>973.82203380184092</v>
      </c>
      <c r="M83" s="289">
        <f t="shared" si="25"/>
        <v>971.70544722960983</v>
      </c>
      <c r="N83" s="289">
        <f t="shared" si="25"/>
        <v>1068.5822249705418</v>
      </c>
      <c r="O83" s="289">
        <f t="shared" si="25"/>
        <v>946.12082832081501</v>
      </c>
      <c r="P83" s="289">
        <f t="shared" si="25"/>
        <v>1009.7951033073278</v>
      </c>
      <c r="Q83" s="289">
        <f t="shared" si="25"/>
        <v>1018.8437341357981</v>
      </c>
      <c r="R83" s="289">
        <f t="shared" si="25"/>
        <v>996.38601260607106</v>
      </c>
      <c r="S83" s="289">
        <f t="shared" si="25"/>
        <v>996.19230126222976</v>
      </c>
      <c r="T83" s="289">
        <f t="shared" si="25"/>
        <v>1049.253052191101</v>
      </c>
      <c r="U83" s="289">
        <f t="shared" si="25"/>
        <v>962.99449812108492</v>
      </c>
      <c r="V83" s="289">
        <f t="shared" si="25"/>
        <v>930.87438435760691</v>
      </c>
      <c r="W83" s="289">
        <f t="shared" si="25"/>
        <v>960.69933597008367</v>
      </c>
      <c r="X83" s="289">
        <f t="shared" si="25"/>
        <v>1185.6709092496553</v>
      </c>
      <c r="Y83" s="289">
        <f t="shared" si="25"/>
        <v>1368.8048340451999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0.39114774351262821</v>
      </c>
      <c r="C85" s="252">
        <f t="shared" si="26"/>
        <v>0.40770768503004012</v>
      </c>
      <c r="D85" s="252">
        <f t="shared" si="26"/>
        <v>0.40143444937728073</v>
      </c>
      <c r="E85" s="252">
        <f t="shared" si="26"/>
        <v>0.39231786003330116</v>
      </c>
      <c r="F85" s="252">
        <f t="shared" si="26"/>
        <v>0.38642552960497073</v>
      </c>
      <c r="G85" s="252">
        <f t="shared" si="26"/>
        <v>0.32502460924824789</v>
      </c>
      <c r="H85" s="252">
        <f t="shared" si="26"/>
        <v>0.33295248599661975</v>
      </c>
      <c r="I85" s="252">
        <f t="shared" si="26"/>
        <v>0.32433794518036274</v>
      </c>
      <c r="J85" s="252">
        <f t="shared" si="26"/>
        <v>0.31047321788419324</v>
      </c>
      <c r="K85" s="252">
        <f t="shared" si="26"/>
        <v>0.32357863275483262</v>
      </c>
      <c r="L85" s="252">
        <f t="shared" si="26"/>
        <v>0.30975827152409724</v>
      </c>
      <c r="M85" s="252">
        <f t="shared" si="26"/>
        <v>0.28820245943792339</v>
      </c>
      <c r="N85" s="252">
        <f t="shared" si="26"/>
        <v>0.28507926874774009</v>
      </c>
      <c r="O85" s="252">
        <f t="shared" si="26"/>
        <v>0.28028092972485386</v>
      </c>
      <c r="P85" s="252">
        <f t="shared" si="26"/>
        <v>0.28596872338346596</v>
      </c>
      <c r="Q85" s="252">
        <f t="shared" si="26"/>
        <v>0.29299753839247045</v>
      </c>
      <c r="R85" s="252">
        <f t="shared" si="26"/>
        <v>0.29607851308693633</v>
      </c>
      <c r="S85" s="252">
        <f t="shared" si="26"/>
        <v>0.28707585795479662</v>
      </c>
      <c r="T85" s="252">
        <f t="shared" si="26"/>
        <v>0.30892825720252798</v>
      </c>
      <c r="U85" s="252">
        <f t="shared" si="26"/>
        <v>0.30890472663741669</v>
      </c>
      <c r="V85" s="252">
        <f t="shared" si="26"/>
        <v>0.31085169253987172</v>
      </c>
      <c r="W85" s="252">
        <f t="shared" si="26"/>
        <v>0.31103470007257827</v>
      </c>
      <c r="X85" s="252">
        <f t="shared" si="26"/>
        <v>0.31172107260111059</v>
      </c>
      <c r="Y85" s="252">
        <f t="shared" si="26"/>
        <v>0.33189431588085694</v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0.82867312890556788</v>
      </c>
      <c r="C86" s="291">
        <f t="shared" si="27"/>
        <v>0.8596703548499256</v>
      </c>
      <c r="D86" s="291">
        <f t="shared" si="27"/>
        <v>0.84063749746553873</v>
      </c>
      <c r="E86" s="291">
        <f t="shared" si="27"/>
        <v>0.8202841148791552</v>
      </c>
      <c r="F86" s="291">
        <f t="shared" si="27"/>
        <v>0.82643772250765313</v>
      </c>
      <c r="G86" s="291">
        <f t="shared" si="27"/>
        <v>0.7510052522468269</v>
      </c>
      <c r="H86" s="291">
        <f t="shared" si="27"/>
        <v>0.67783567676889644</v>
      </c>
      <c r="I86" s="291">
        <f t="shared" si="27"/>
        <v>0.67317335905697862</v>
      </c>
      <c r="J86" s="291">
        <f t="shared" si="27"/>
        <v>0.68316437663953378</v>
      </c>
      <c r="K86" s="291">
        <f t="shared" si="27"/>
        <v>0.67468683882782154</v>
      </c>
      <c r="L86" s="291">
        <f t="shared" si="27"/>
        <v>0.60454954290707097</v>
      </c>
      <c r="M86" s="291">
        <f t="shared" si="27"/>
        <v>0.64009838685556708</v>
      </c>
      <c r="N86" s="291">
        <f t="shared" si="27"/>
        <v>0.59521808694565892</v>
      </c>
      <c r="O86" s="291">
        <f t="shared" si="27"/>
        <v>0.55649572736669006</v>
      </c>
      <c r="P86" s="291">
        <f t="shared" si="27"/>
        <v>0.56792056527344714</v>
      </c>
      <c r="Q86" s="291">
        <f t="shared" si="27"/>
        <v>0.59596999125876438</v>
      </c>
      <c r="R86" s="291">
        <f t="shared" si="27"/>
        <v>0.57466798359542437</v>
      </c>
      <c r="S86" s="291">
        <f t="shared" si="27"/>
        <v>0.57884888433810933</v>
      </c>
      <c r="T86" s="291">
        <f t="shared" si="27"/>
        <v>0.6240016066423002</v>
      </c>
      <c r="U86" s="291">
        <f t="shared" si="27"/>
        <v>0.60205637041713223</v>
      </c>
      <c r="V86" s="291">
        <f t="shared" si="27"/>
        <v>0.6252170020533091</v>
      </c>
      <c r="W86" s="291">
        <f t="shared" si="27"/>
        <v>0.60157949208265593</v>
      </c>
      <c r="X86" s="291">
        <f t="shared" si="27"/>
        <v>0.52096001524281532</v>
      </c>
      <c r="Y86" s="291">
        <f t="shared" si="27"/>
        <v>0.45682527990947897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1.4052961494868332</v>
      </c>
      <c r="C87" s="291">
        <f t="shared" si="28"/>
        <v>1.4311729425079454</v>
      </c>
      <c r="D87" s="291">
        <f t="shared" si="28"/>
        <v>1.4130101446463799</v>
      </c>
      <c r="E87" s="291">
        <f t="shared" si="28"/>
        <v>1.3724946672167941</v>
      </c>
      <c r="F87" s="291">
        <f t="shared" si="28"/>
        <v>1.3703902409410447</v>
      </c>
      <c r="G87" s="291">
        <f t="shared" si="28"/>
        <v>1.3458205445271161</v>
      </c>
      <c r="H87" s="291">
        <f t="shared" si="28"/>
        <v>1.3373762704508192</v>
      </c>
      <c r="I87" s="291">
        <f t="shared" si="28"/>
        <v>1.3559415195275528</v>
      </c>
      <c r="J87" s="291">
        <f t="shared" si="28"/>
        <v>1.348293232787499</v>
      </c>
      <c r="K87" s="291">
        <f t="shared" si="28"/>
        <v>1.3651100992572176</v>
      </c>
      <c r="L87" s="291">
        <f t="shared" si="28"/>
        <v>1.321694673681223</v>
      </c>
      <c r="M87" s="291">
        <f t="shared" si="28"/>
        <v>1.3187209042518155</v>
      </c>
      <c r="N87" s="291">
        <f t="shared" si="28"/>
        <v>1.3229258859169259</v>
      </c>
      <c r="O87" s="291">
        <f t="shared" si="28"/>
        <v>1.2743807104424543</v>
      </c>
      <c r="P87" s="291">
        <f t="shared" si="28"/>
        <v>1.2676825870719679</v>
      </c>
      <c r="Q87" s="291">
        <f t="shared" si="28"/>
        <v>1.2941054747645657</v>
      </c>
      <c r="R87" s="291">
        <f t="shared" si="28"/>
        <v>1.2679389422942369</v>
      </c>
      <c r="S87" s="291">
        <f t="shared" si="28"/>
        <v>1.2319297677106491</v>
      </c>
      <c r="T87" s="291">
        <f t="shared" si="28"/>
        <v>1.3361789007849902</v>
      </c>
      <c r="U87" s="291">
        <f t="shared" si="28"/>
        <v>1.3408367945538018</v>
      </c>
      <c r="V87" s="291">
        <f t="shared" si="28"/>
        <v>1.3055692205881917</v>
      </c>
      <c r="W87" s="291">
        <f t="shared" si="28"/>
        <v>1.3366577373501682</v>
      </c>
      <c r="X87" s="291">
        <f t="shared" si="28"/>
        <v>1.3395080586970205</v>
      </c>
      <c r="Y87" s="291">
        <f t="shared" si="28"/>
        <v>1.365223873043067</v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0.17949763150536202</v>
      </c>
      <c r="C88" s="291">
        <f t="shared" si="29"/>
        <v>0.18650889470341483</v>
      </c>
      <c r="D88" s="291">
        <f t="shared" si="29"/>
        <v>0.18463745386233044</v>
      </c>
      <c r="E88" s="291">
        <f t="shared" si="29"/>
        <v>0.17918781464998751</v>
      </c>
      <c r="F88" s="291">
        <f t="shared" si="29"/>
        <v>0.17842404174336396</v>
      </c>
      <c r="G88" s="291">
        <f t="shared" si="29"/>
        <v>0.16240792939295812</v>
      </c>
      <c r="H88" s="291">
        <f t="shared" si="29"/>
        <v>0.15506108326258752</v>
      </c>
      <c r="I88" s="291">
        <f t="shared" si="29"/>
        <v>0.15573415311515754</v>
      </c>
      <c r="J88" s="291">
        <f t="shared" si="29"/>
        <v>0.15511787339143548</v>
      </c>
      <c r="K88" s="291">
        <f t="shared" si="29"/>
        <v>0.16901607778997901</v>
      </c>
      <c r="L88" s="291">
        <f t="shared" si="29"/>
        <v>0.16059858844657618</v>
      </c>
      <c r="M88" s="291">
        <f t="shared" si="29"/>
        <v>0.163730136021282</v>
      </c>
      <c r="N88" s="291">
        <f t="shared" si="29"/>
        <v>0.16834692051289382</v>
      </c>
      <c r="O88" s="291">
        <f t="shared" si="29"/>
        <v>0.17013436505106677</v>
      </c>
      <c r="P88" s="291">
        <f t="shared" si="29"/>
        <v>0.17035026854449031</v>
      </c>
      <c r="Q88" s="291">
        <f t="shared" si="29"/>
        <v>0.15501239329646246</v>
      </c>
      <c r="R88" s="291">
        <f t="shared" si="29"/>
        <v>0.15552923079909142</v>
      </c>
      <c r="S88" s="291">
        <f t="shared" si="29"/>
        <v>0.1571586847343531</v>
      </c>
      <c r="T88" s="291">
        <f t="shared" si="29"/>
        <v>0.16906732657399326</v>
      </c>
      <c r="U88" s="291">
        <f t="shared" si="29"/>
        <v>0.16132195956355569</v>
      </c>
      <c r="V88" s="291">
        <f t="shared" si="29"/>
        <v>0.1601976650038022</v>
      </c>
      <c r="W88" s="291">
        <f t="shared" si="29"/>
        <v>0.17086499738882213</v>
      </c>
      <c r="X88" s="291">
        <f t="shared" si="29"/>
        <v>0.17655887587529856</v>
      </c>
      <c r="Y88" s="291">
        <f t="shared" si="29"/>
        <v>0.17114591387904998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0.36692896180288825</v>
      </c>
      <c r="C89" s="253">
        <f t="shared" si="30"/>
        <v>0.36325016082155354</v>
      </c>
      <c r="D89" s="253">
        <f t="shared" si="30"/>
        <v>0.35774492079221393</v>
      </c>
      <c r="E89" s="253">
        <f t="shared" si="30"/>
        <v>0.35763955408422998</v>
      </c>
      <c r="F89" s="253">
        <f t="shared" si="30"/>
        <v>0.35645110941196123</v>
      </c>
      <c r="G89" s="253">
        <f t="shared" si="30"/>
        <v>0.35198731645918857</v>
      </c>
      <c r="H89" s="253">
        <f t="shared" si="30"/>
        <v>0.3378696106946894</v>
      </c>
      <c r="I89" s="253">
        <f t="shared" si="30"/>
        <v>0.34427615781686649</v>
      </c>
      <c r="J89" s="253">
        <f t="shared" si="30"/>
        <v>0.33331031693936625</v>
      </c>
      <c r="K89" s="253">
        <f t="shared" si="30"/>
        <v>0.34272600570106676</v>
      </c>
      <c r="L89" s="253">
        <f t="shared" si="30"/>
        <v>0.32776586011470576</v>
      </c>
      <c r="M89" s="253">
        <f t="shared" si="30"/>
        <v>0.30934281190770824</v>
      </c>
      <c r="N89" s="253">
        <f t="shared" si="30"/>
        <v>0.31439355095676469</v>
      </c>
      <c r="O89" s="253">
        <f t="shared" si="30"/>
        <v>0.30865704464634985</v>
      </c>
      <c r="P89" s="253">
        <f t="shared" si="30"/>
        <v>0.31102751244043397</v>
      </c>
      <c r="Q89" s="253">
        <f t="shared" si="30"/>
        <v>0.31221772853727531</v>
      </c>
      <c r="R89" s="253">
        <f t="shared" si="30"/>
        <v>0.31821624238859686</v>
      </c>
      <c r="S89" s="253">
        <f t="shared" si="30"/>
        <v>0.31325735868039734</v>
      </c>
      <c r="T89" s="253">
        <f t="shared" si="30"/>
        <v>0.33128650278642902</v>
      </c>
      <c r="U89" s="253">
        <f t="shared" si="30"/>
        <v>0.32407406870500588</v>
      </c>
      <c r="V89" s="253">
        <f t="shared" si="30"/>
        <v>0.31532263241554026</v>
      </c>
      <c r="W89" s="253">
        <f t="shared" si="30"/>
        <v>0.32416674908841764</v>
      </c>
      <c r="X89" s="253">
        <f t="shared" si="30"/>
        <v>0.319676190720662</v>
      </c>
      <c r="Y89" s="253">
        <f t="shared" si="30"/>
        <v>0.31932957006150092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0.15244431235438019</v>
      </c>
      <c r="C91" s="252">
        <f>IF(NFM_ued!C$5=0,"",NFM_ued!C$5/C$11)</f>
        <v>0.16097058986941143</v>
      </c>
      <c r="D91" s="252">
        <f>IF(NFM_ued!D$5=0,"",NFM_ued!D$5/D$11)</f>
        <v>0.15740520525020663</v>
      </c>
      <c r="E91" s="252">
        <f>IF(NFM_ued!E$5=0,"",NFM_ued!E$5/E$11)</f>
        <v>0.15303347064353554</v>
      </c>
      <c r="F91" s="252">
        <f>IF(NFM_ued!F$5=0,"",NFM_ued!F$5/F$11)</f>
        <v>0.1524142169408752</v>
      </c>
      <c r="G91" s="252">
        <f>IF(NFM_ued!G$5=0,"",NFM_ued!G$5/G$11)</f>
        <v>0.12751247979802297</v>
      </c>
      <c r="H91" s="252">
        <f>IF(NFM_ued!H$5=0,"",NFM_ued!H$5/H$11)</f>
        <v>0.13216134190581358</v>
      </c>
      <c r="I91" s="252">
        <f>IF(NFM_ued!I$5=0,"",NFM_ued!I$5/I$11)</f>
        <v>0.1284301594418247</v>
      </c>
      <c r="J91" s="252">
        <f>IF(NFM_ued!J$5=0,"",NFM_ued!J$5/J$11)</f>
        <v>0.12413787162145147</v>
      </c>
      <c r="K91" s="252">
        <f>IF(NFM_ued!K$5=0,"",NFM_ued!K$5/K$11)</f>
        <v>0.13466317149129678</v>
      </c>
      <c r="L91" s="252">
        <f>IF(NFM_ued!L$5=0,"",NFM_ued!L$5/L$11)</f>
        <v>0.1308859879485125</v>
      </c>
      <c r="M91" s="252">
        <f>IF(NFM_ued!M$5=0,"",NFM_ued!M$5/M$11)</f>
        <v>0.12336787270288017</v>
      </c>
      <c r="N91" s="252">
        <f>IF(NFM_ued!N$5=0,"",NFM_ued!N$5/N$11)</f>
        <v>0.12375445815859033</v>
      </c>
      <c r="O91" s="252">
        <f>IF(NFM_ued!O$5=0,"",NFM_ued!O$5/O$11)</f>
        <v>0.12329243580095832</v>
      </c>
      <c r="P91" s="252">
        <f>IF(NFM_ued!P$5=0,"",NFM_ued!P$5/P$11)</f>
        <v>0.12694849757673801</v>
      </c>
      <c r="Q91" s="252">
        <f>IF(NFM_ued!Q$5=0,"",NFM_ued!Q$5/Q$11)</f>
        <v>0.13063364945776762</v>
      </c>
      <c r="R91" s="252">
        <f>IF(NFM_ued!R$5=0,"",NFM_ued!R$5/R$11)</f>
        <v>0.1325436841526059</v>
      </c>
      <c r="S91" s="252">
        <f>IF(NFM_ued!S$5=0,"",NFM_ued!S$5/S$11)</f>
        <v>0.13048081234051573</v>
      </c>
      <c r="T91" s="252">
        <f>IF(NFM_ued!T$5=0,"",NFM_ued!T$5/T$11)</f>
        <v>0.14231001192019083</v>
      </c>
      <c r="U91" s="252">
        <f>IF(NFM_ued!U$5=0,"",NFM_ued!U$5/U$11)</f>
        <v>0.14267781365477886</v>
      </c>
      <c r="V91" s="252">
        <f>IF(NFM_ued!V$5=0,"",NFM_ued!V$5/V$11)</f>
        <v>0.14391089109343957</v>
      </c>
      <c r="W91" s="252">
        <f>IF(NFM_ued!W$5=0,"",NFM_ued!W$5/W$11)</f>
        <v>0.14473669722210297</v>
      </c>
      <c r="X91" s="252">
        <f>IF(NFM_ued!X$5=0,"",NFM_ued!X$5/X$11)</f>
        <v>0.14390700686436558</v>
      </c>
      <c r="Y91" s="252">
        <f>IF(NFM_ued!Y$5=0,"",NFM_ued!Y$5/Y$11)</f>
        <v>0.1543936948470796</v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0.42197965861291054</v>
      </c>
      <c r="C92" s="291">
        <f>IF(SUM(NFM_ued!C$34,NFM_ued!C$72)=0,"",SUM(NFM_ued!C$34,NFM_ued!C$72)/C$12)</f>
        <v>0.43750631992668593</v>
      </c>
      <c r="D92" s="291">
        <f>IF(SUM(NFM_ued!D$34,NFM_ued!D$72)=0,"",SUM(NFM_ued!D$34,NFM_ued!D$72)/D$12)</f>
        <v>0.42910890479750063</v>
      </c>
      <c r="E92" s="291">
        <f>IF(SUM(NFM_ued!E$34,NFM_ued!E$72)=0,"",SUM(NFM_ued!E$34,NFM_ued!E$72)/E$12)</f>
        <v>0.41977233437280276</v>
      </c>
      <c r="F92" s="291">
        <f>IF(SUM(NFM_ued!F$34,NFM_ued!F$72)=0,"",SUM(NFM_ued!F$34,NFM_ued!F$72)/F$12)</f>
        <v>0.42496765070052334</v>
      </c>
      <c r="G92" s="291">
        <f>IF(SUM(NFM_ued!G$34,NFM_ued!G$72)=0,"",SUM(NFM_ued!G$34,NFM_ued!G$72)/G$12)</f>
        <v>0.38617796868335103</v>
      </c>
      <c r="H92" s="291">
        <f>IF(SUM(NFM_ued!H$34,NFM_ued!H$72)=0,"",SUM(NFM_ued!H$34,NFM_ued!H$72)/H$12)</f>
        <v>0.34839149780130596</v>
      </c>
      <c r="I92" s="291">
        <f>IF(SUM(NFM_ued!I$34,NFM_ued!I$72)=0,"",SUM(NFM_ued!I$34,NFM_ued!I$72)/I$12)</f>
        <v>0.34557854008365535</v>
      </c>
      <c r="J92" s="291">
        <f>IF(SUM(NFM_ued!J$34,NFM_ued!J$72)=0,"",SUM(NFM_ued!J$34,NFM_ued!J$72)/J$12)</f>
        <v>0.35148450721197594</v>
      </c>
      <c r="K92" s="291">
        <f>IF(SUM(NFM_ued!K$34,NFM_ued!K$72)=0,"",SUM(NFM_ued!K$34,NFM_ued!K$72)/K$12)</f>
        <v>0.34376325926998486</v>
      </c>
      <c r="L92" s="291">
        <f>IF(SUM(NFM_ued!L$34,NFM_ued!L$72)=0,"",SUM(NFM_ued!L$34,NFM_ued!L$72)/L$12)</f>
        <v>0.31034724519201112</v>
      </c>
      <c r="M92" s="291">
        <f>IF(SUM(NFM_ued!M$34,NFM_ued!M$72)=0,"",SUM(NFM_ued!M$34,NFM_ued!M$72)/M$12)</f>
        <v>0.33232541838327978</v>
      </c>
      <c r="N92" s="291">
        <f>IF(SUM(NFM_ued!N$34,NFM_ued!N$72)=0,"",SUM(NFM_ued!N$34,NFM_ued!N$72)/N$12)</f>
        <v>0.30766182016008492</v>
      </c>
      <c r="O92" s="291">
        <f>IF(SUM(NFM_ued!O$34,NFM_ued!O$72)=0,"",SUM(NFM_ued!O$34,NFM_ued!O$72)/O$12)</f>
        <v>0.28911069998199918</v>
      </c>
      <c r="P92" s="291">
        <f>IF(SUM(NFM_ued!P$34,NFM_ued!P$72)=0,"",SUM(NFM_ued!P$34,NFM_ued!P$72)/P$12)</f>
        <v>0.30049547553846234</v>
      </c>
      <c r="Q92" s="291">
        <f>IF(SUM(NFM_ued!Q$34,NFM_ued!Q$72)=0,"",SUM(NFM_ued!Q$34,NFM_ued!Q$72)/Q$12)</f>
        <v>0.32089018306544004</v>
      </c>
      <c r="R92" s="291">
        <f>IF(SUM(NFM_ued!R$34,NFM_ued!R$72)=0,"",SUM(NFM_ued!R$34,NFM_ued!R$72)/R$12)</f>
        <v>0.31294240028483233</v>
      </c>
      <c r="S92" s="291">
        <f>IF(SUM(NFM_ued!S$34,NFM_ued!S$72)=0,"",SUM(NFM_ued!S$34,NFM_ued!S$72)/S$12)</f>
        <v>0.31911719306512615</v>
      </c>
      <c r="T92" s="291">
        <f>IF(SUM(NFM_ued!T$34,NFM_ued!T$72)=0,"",SUM(NFM_ued!T$34,NFM_ued!T$72)/T$12)</f>
        <v>0.34358834240565606</v>
      </c>
      <c r="U92" s="291">
        <f>IF(SUM(NFM_ued!U$34,NFM_ued!U$72)=0,"",SUM(NFM_ued!U$34,NFM_ued!U$72)/U$12)</f>
        <v>0.33357280976512715</v>
      </c>
      <c r="V92" s="291">
        <f>IF(SUM(NFM_ued!V$34,NFM_ued!V$72)=0,"",SUM(NFM_ued!V$34,NFM_ued!V$72)/V$12)</f>
        <v>0.35050104213833683</v>
      </c>
      <c r="W92" s="291">
        <f>IF(SUM(NFM_ued!W$34,NFM_ued!W$72)=0,"",SUM(NFM_ued!W$34,NFM_ued!W$72)/W$12)</f>
        <v>0.33926320642363766</v>
      </c>
      <c r="X92" s="291">
        <f>IF(SUM(NFM_ued!X$34,NFM_ued!X$72)=0,"",SUM(NFM_ued!X$34,NFM_ued!X$72)/X$12)</f>
        <v>0.29306742164340721</v>
      </c>
      <c r="Y92" s="291">
        <f>IF(SUM(NFM_ued!Y$34,NFM_ued!Y$72)=0,"",SUM(NFM_ued!Y$34,NFM_ued!Y$72)/Y$12)</f>
        <v>0.25536865899796651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0.72371752209617568</v>
      </c>
      <c r="C93" s="291">
        <f>IF(NFM_ued!C$34=0,"",NFM_ued!C$34/C$13)</f>
        <v>0.73672922354899661</v>
      </c>
      <c r="D93" s="291">
        <f>IF(NFM_ued!D$34=0,"",NFM_ued!D$34/D$13)</f>
        <v>0.73009801246792527</v>
      </c>
      <c r="E93" s="291">
        <f>IF(NFM_ued!E$34=0,"",NFM_ued!E$34/E$13)</f>
        <v>0.70984180838690891</v>
      </c>
      <c r="F93" s="291">
        <f>IF(NFM_ued!F$34=0,"",NFM_ued!F$34/F$13)</f>
        <v>0.71207805950903635</v>
      </c>
      <c r="G93" s="291">
        <f>IF(NFM_ued!G$34=0,"",NFM_ued!G$34/G$13)</f>
        <v>0.6992706251971168</v>
      </c>
      <c r="H93" s="291">
        <f>IF(NFM_ued!H$34=0,"",NFM_ued!H$34/H$13)</f>
        <v>0.69434841494244193</v>
      </c>
      <c r="I93" s="291">
        <f>IF(NFM_ued!I$34=0,"",NFM_ued!I$34/I$13)</f>
        <v>0.70307714327883641</v>
      </c>
      <c r="J93" s="291">
        <f>IF(NFM_ued!J$34=0,"",NFM_ued!J$34/J$13)</f>
        <v>0.70147442614261568</v>
      </c>
      <c r="K93" s="291">
        <f>IF(NFM_ued!K$34=0,"",NFM_ued!K$34/K$13)</f>
        <v>0.70439660311514807</v>
      </c>
      <c r="L93" s="291">
        <f>IF(NFM_ued!L$34=0,"",NFM_ued!L$34/L$13)</f>
        <v>0.68777919636917395</v>
      </c>
      <c r="M93" s="291">
        <f>IF(NFM_ued!M$34=0,"",NFM_ued!M$34/M$13)</f>
        <v>0.69331670203337181</v>
      </c>
      <c r="N93" s="291">
        <f>IF(NFM_ued!N$34=0,"",NFM_ued!N$34/N$13)</f>
        <v>0.69481017489743313</v>
      </c>
      <c r="O93" s="291">
        <f>IF(NFM_ued!O$34=0,"",NFM_ued!O$34/O$13)</f>
        <v>0.67534173108967277</v>
      </c>
      <c r="P93" s="291">
        <f>IF(NFM_ued!P$34=0,"",NFM_ued!P$34/P$13)</f>
        <v>0.68374298176107073</v>
      </c>
      <c r="Q93" s="291">
        <f>IF(NFM_ued!Q$34=0,"",NFM_ued!Q$34/Q$13)</f>
        <v>0.70468898660367141</v>
      </c>
      <c r="R93" s="291">
        <f>IF(NFM_ued!R$34=0,"",NFM_ued!R$34/R$13)</f>
        <v>0.69873598476150056</v>
      </c>
      <c r="S93" s="291">
        <f>IF(NFM_ued!S$34=0,"",NFM_ued!S$34/S$13)</f>
        <v>0.68900888177410735</v>
      </c>
      <c r="T93" s="291">
        <f>IF(NFM_ued!T$34=0,"",NFM_ued!T$34/T$13)</f>
        <v>0.74682714351498414</v>
      </c>
      <c r="U93" s="291">
        <f>IF(NFM_ued!U$34=0,"",NFM_ued!U$34/U$13)</f>
        <v>0.7536638946856149</v>
      </c>
      <c r="V93" s="291">
        <f>IF(NFM_ued!V$34=0,"",NFM_ued!V$34/V$13)</f>
        <v>0.74242652860142411</v>
      </c>
      <c r="W93" s="291">
        <f>IF(NFM_ued!W$34=0,"",NFM_ued!W$34/W$13)</f>
        <v>0.76730553980243377</v>
      </c>
      <c r="X93" s="291">
        <f>IF(NFM_ued!X$34=0,"",NFM_ued!X$34/X$13)</f>
        <v>0.77069840363406272</v>
      </c>
      <c r="Y93" s="291">
        <f>IF(NFM_ued!Y$34=0,"",NFM_ued!Y$34/Y$13)</f>
        <v>0.78316064380740824</v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8.22762117859588E-2</v>
      </c>
      <c r="C94" s="291">
        <f>IF(NFM_ued!C$72=0,"",NFM_ued!C$72/C$14)</f>
        <v>8.5057650294058054E-2</v>
      </c>
      <c r="D94" s="291">
        <f>IF(NFM_ued!D$72=0,"",NFM_ued!D$72/D$14)</f>
        <v>8.4143315109729888E-2</v>
      </c>
      <c r="E94" s="291">
        <f>IF(NFM_ued!E$72=0,"",NFM_ued!E$72/E$14)</f>
        <v>8.3012260135465699E-2</v>
      </c>
      <c r="F94" s="291">
        <f>IF(NFM_ued!F$72=0,"",NFM_ued!F$72/F$14)</f>
        <v>8.2931413174532717E-2</v>
      </c>
      <c r="G94" s="291">
        <f>IF(NFM_ued!G$72=0,"",NFM_ued!G$72/G$14)</f>
        <v>7.6358261925762672E-2</v>
      </c>
      <c r="H94" s="291">
        <f>IF(NFM_ued!H$72=0,"",NFM_ued!H$72/H$14)</f>
        <v>7.4174128223633909E-2</v>
      </c>
      <c r="I94" s="291">
        <f>IF(NFM_ued!I$72=0,"",NFM_ued!I$72/I$14)</f>
        <v>7.464646669123022E-2</v>
      </c>
      <c r="J94" s="291">
        <f>IF(NFM_ued!J$72=0,"",NFM_ued!J$72/J$14)</f>
        <v>7.3627139943735473E-2</v>
      </c>
      <c r="K94" s="291">
        <f>IF(NFM_ued!K$72=0,"",NFM_ued!K$72/K$14)</f>
        <v>7.9632909251955264E-2</v>
      </c>
      <c r="L94" s="291">
        <f>IF(NFM_ued!L$72=0,"",NFM_ued!L$72/L$14)</f>
        <v>7.6696805722238262E-2</v>
      </c>
      <c r="M94" s="291">
        <f>IF(NFM_ued!M$72=0,"",NFM_ued!M$72/M$14)</f>
        <v>7.89227063444643E-2</v>
      </c>
      <c r="N94" s="291">
        <f>IF(NFM_ued!N$72=0,"",NFM_ued!N$72/N$14)</f>
        <v>8.056178082715075E-2</v>
      </c>
      <c r="O94" s="291">
        <f>IF(NFM_ued!O$72=0,"",NFM_ued!O$72/O$14)</f>
        <v>8.1243491633416418E-2</v>
      </c>
      <c r="P94" s="291">
        <f>IF(NFM_ued!P$72=0,"",NFM_ued!P$72/P$14)</f>
        <v>8.2753128821872912E-2</v>
      </c>
      <c r="Q94" s="291">
        <f>IF(NFM_ued!Q$72=0,"",NFM_ued!Q$72/Q$14)</f>
        <v>7.8474487964021206E-2</v>
      </c>
      <c r="R94" s="291">
        <f>IF(NFM_ued!R$72=0,"",NFM_ued!R$72/R$14)</f>
        <v>7.9698760398529869E-2</v>
      </c>
      <c r="S94" s="291">
        <f>IF(NFM_ued!S$72=0,"",NFM_ued!S$72/S$14)</f>
        <v>8.0280466995340791E-2</v>
      </c>
      <c r="T94" s="291">
        <f>IF(NFM_ued!T$72=0,"",NFM_ued!T$72/T$14)</f>
        <v>8.600198689131637E-2</v>
      </c>
      <c r="U94" s="291">
        <f>IF(NFM_ued!U$72=0,"",NFM_ued!U$72/U$14)</f>
        <v>8.2958972732786226E-2</v>
      </c>
      <c r="V94" s="291">
        <f>IF(NFM_ued!V$72=0,"",NFM_ued!V$72/V$14)</f>
        <v>8.2620781116558545E-2</v>
      </c>
      <c r="W94" s="291">
        <f>IF(NFM_ued!W$72=0,"",NFM_ued!W$72/W$14)</f>
        <v>8.8454481616765807E-2</v>
      </c>
      <c r="X94" s="291">
        <f>IF(NFM_ued!X$72=0,"",NFM_ued!X$72/X$14)</f>
        <v>9.2105907276278182E-2</v>
      </c>
      <c r="Y94" s="291">
        <f>IF(NFM_ued!Y$72=0,"",NFM_ued!Y$72/Y$14)</f>
        <v>8.938504700647408E-2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0.14298584744701787</v>
      </c>
      <c r="C95" s="253">
        <f>IF(NFM_ued!C$115=0,"",NFM_ued!C$115/C$15)</f>
        <v>0.14219340320197618</v>
      </c>
      <c r="D95" s="253">
        <f>IF(NFM_ued!D$115=0,"",NFM_ued!D$115/D$15)</f>
        <v>0.14082660936382921</v>
      </c>
      <c r="E95" s="253">
        <f>IF(NFM_ued!E$115=0,"",NFM_ued!E$115/E$15)</f>
        <v>0.14323128101991978</v>
      </c>
      <c r="F95" s="253">
        <f>IF(NFM_ued!F$115=0,"",NFM_ued!F$115/F$15)</f>
        <v>0.14383017739304788</v>
      </c>
      <c r="G95" s="253">
        <f>IF(NFM_ued!G$115=0,"",NFM_ued!G$115/G$15)</f>
        <v>0.14180833145826768</v>
      </c>
      <c r="H95" s="253">
        <f>IF(NFM_ued!H$115=0,"",NFM_ued!H$115/H$15)</f>
        <v>0.13882796824353474</v>
      </c>
      <c r="I95" s="253">
        <f>IF(NFM_ued!I$115=0,"",NFM_ued!I$115/I$15)</f>
        <v>0.14281354432889243</v>
      </c>
      <c r="J95" s="253">
        <f>IF(NFM_ued!J$115=0,"",NFM_ued!J$115/J$15)</f>
        <v>0.13927349895377009</v>
      </c>
      <c r="K95" s="253">
        <f>IF(NFM_ued!K$115=0,"",NFM_ued!K$115/K$15)</f>
        <v>0.14052862310491337</v>
      </c>
      <c r="L95" s="253">
        <f>IF(NFM_ued!L$115=0,"",NFM_ued!L$115/L$15)</f>
        <v>0.13775446050257495</v>
      </c>
      <c r="M95" s="253">
        <f>IF(NFM_ued!M$115=0,"",NFM_ued!M$115/M$15)</f>
        <v>0.13151196334658269</v>
      </c>
      <c r="N95" s="253">
        <f>IF(NFM_ued!N$115=0,"",NFM_ued!N$115/N$15)</f>
        <v>0.13489498649396728</v>
      </c>
      <c r="O95" s="253">
        <f>IF(NFM_ued!O$115=0,"",NFM_ued!O$115/O$15)</f>
        <v>0.13312894430490524</v>
      </c>
      <c r="P95" s="253">
        <f>IF(NFM_ued!P$115=0,"",NFM_ued!P$115/P$15)</f>
        <v>0.13526893426950543</v>
      </c>
      <c r="Q95" s="253">
        <f>IF(NFM_ued!Q$115=0,"",NFM_ued!Q$115/Q$15)</f>
        <v>0.13708274635671533</v>
      </c>
      <c r="R95" s="253">
        <f>IF(NFM_ued!R$115=0,"",NFM_ued!R$115/R$15)</f>
        <v>0.14016614998961177</v>
      </c>
      <c r="S95" s="253">
        <f>IF(NFM_ued!S$115=0,"",NFM_ued!S$115/S$15)</f>
        <v>0.13835461519163461</v>
      </c>
      <c r="T95" s="253">
        <f>IF(NFM_ued!T$115=0,"",NFM_ued!T$115/T$15)</f>
        <v>0.14626710205737969</v>
      </c>
      <c r="U95" s="253">
        <f>IF(NFM_ued!U$115=0,"",NFM_ued!U$115/U$15)</f>
        <v>0.14370370083679476</v>
      </c>
      <c r="V95" s="253">
        <f>IF(NFM_ued!V$115=0,"",NFM_ued!V$115/V$15)</f>
        <v>0.14217271395395931</v>
      </c>
      <c r="W95" s="253">
        <f>IF(NFM_ued!W$115=0,"",NFM_ued!W$115/W$15)</f>
        <v>0.1470034201342198</v>
      </c>
      <c r="X95" s="253">
        <f>IF(NFM_ued!X$115=0,"",NFM_ued!X$115/X$15)</f>
        <v>0.14681574678529274</v>
      </c>
      <c r="Y95" s="253">
        <f>IF(NFM_ued!Y$115=0,"",NFM_ued!Y$115/Y$15)</f>
        <v>0.14743021343444324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1.8558114735670102</v>
      </c>
      <c r="C96" s="292">
        <f t="shared" si="31"/>
        <v>1.7942100203118536</v>
      </c>
      <c r="D96" s="292">
        <f t="shared" si="31"/>
        <v>1.8108448969763282</v>
      </c>
      <c r="E96" s="292">
        <f t="shared" si="31"/>
        <v>1.7812303482326597</v>
      </c>
      <c r="F96" s="292">
        <f t="shared" si="31"/>
        <v>1.72010464397145</v>
      </c>
      <c r="G96" s="292">
        <f t="shared" si="31"/>
        <v>1.7182515081643344</v>
      </c>
      <c r="H96" s="292">
        <f t="shared" si="31"/>
        <v>1.708593311934351</v>
      </c>
      <c r="I96" s="292">
        <f t="shared" si="31"/>
        <v>1.6821275883374711</v>
      </c>
      <c r="J96" s="292">
        <f t="shared" si="31"/>
        <v>1.7117144438562173</v>
      </c>
      <c r="K96" s="292">
        <f t="shared" si="31"/>
        <v>1.6526178376598086</v>
      </c>
      <c r="L96" s="292">
        <f t="shared" si="31"/>
        <v>1.6348598553348042</v>
      </c>
      <c r="M96" s="292">
        <f t="shared" si="31"/>
        <v>1.6241736968621803</v>
      </c>
      <c r="N96" s="292">
        <f t="shared" si="31"/>
        <v>1.5994937578718469</v>
      </c>
      <c r="O96" s="292">
        <f t="shared" si="31"/>
        <v>1.6431964836119786</v>
      </c>
      <c r="P96" s="292">
        <f t="shared" si="31"/>
        <v>1.6233185288538245</v>
      </c>
      <c r="Q96" s="292">
        <f t="shared" si="31"/>
        <v>1.6052711976564473</v>
      </c>
      <c r="R96" s="292">
        <f t="shared" si="31"/>
        <v>1.6245122649103645</v>
      </c>
      <c r="S96" s="292">
        <f t="shared" si="31"/>
        <v>1.5434041213346967</v>
      </c>
      <c r="T96" s="292">
        <f t="shared" si="31"/>
        <v>1.5910989234533439</v>
      </c>
      <c r="U96" s="292">
        <f t="shared" si="31"/>
        <v>1.6097486254405704</v>
      </c>
      <c r="V96" s="292">
        <f t="shared" si="31"/>
        <v>1.6080118098720046</v>
      </c>
      <c r="W96" s="292">
        <f t="shared" si="31"/>
        <v>1.6085863410098993</v>
      </c>
      <c r="X96" s="292">
        <f t="shared" si="31"/>
        <v>1.6177112343876485</v>
      </c>
      <c r="Y96" s="292">
        <f t="shared" si="31"/>
        <v>1.5610636621695901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2.3198604912808953</v>
      </c>
      <c r="C97" s="255">
        <f t="shared" si="32"/>
        <v>2.3161970860976919</v>
      </c>
      <c r="D97" s="255">
        <f t="shared" si="32"/>
        <v>2.2471659887595075</v>
      </c>
      <c r="E97" s="255">
        <f t="shared" si="32"/>
        <v>2.2290482028270011</v>
      </c>
      <c r="F97" s="255">
        <f t="shared" si="32"/>
        <v>2.1719417654485169</v>
      </c>
      <c r="G97" s="255">
        <f t="shared" si="32"/>
        <v>2.1989843365716415</v>
      </c>
      <c r="H97" s="255">
        <f t="shared" si="32"/>
        <v>2.2228234749845601</v>
      </c>
      <c r="I97" s="255">
        <f t="shared" si="32"/>
        <v>2.0921889458651668</v>
      </c>
      <c r="J97" s="255">
        <f t="shared" si="32"/>
        <v>2.0698110463828847</v>
      </c>
      <c r="K97" s="255">
        <f t="shared" si="32"/>
        <v>2.0252085170210545</v>
      </c>
      <c r="L97" s="255">
        <f t="shared" si="32"/>
        <v>2.0286829673041482</v>
      </c>
      <c r="M97" s="255">
        <f t="shared" si="32"/>
        <v>1.9803645101044649</v>
      </c>
      <c r="N97" s="255">
        <f t="shared" si="32"/>
        <v>1.8453780404482081</v>
      </c>
      <c r="O97" s="255">
        <f t="shared" si="32"/>
        <v>1.8790431542629646</v>
      </c>
      <c r="P97" s="255">
        <f t="shared" si="32"/>
        <v>1.8147406548356031</v>
      </c>
      <c r="Q97" s="255">
        <f t="shared" si="32"/>
        <v>1.8266286773585196</v>
      </c>
      <c r="R97" s="255">
        <f t="shared" si="32"/>
        <v>1.8618709187397715</v>
      </c>
      <c r="S97" s="255">
        <f t="shared" si="32"/>
        <v>1.7315278154578837</v>
      </c>
      <c r="T97" s="255">
        <f t="shared" si="32"/>
        <v>1.7988631123275434</v>
      </c>
      <c r="U97" s="255">
        <f t="shared" si="32"/>
        <v>1.8294573905216855</v>
      </c>
      <c r="V97" s="255">
        <f t="shared" si="32"/>
        <v>1.8861846555854611</v>
      </c>
      <c r="W97" s="255">
        <f t="shared" si="32"/>
        <v>1.9071810701141649</v>
      </c>
      <c r="X97" s="255">
        <f t="shared" si="32"/>
        <v>1.8683261907426778</v>
      </c>
      <c r="Y97" s="255">
        <f t="shared" si="32"/>
        <v>1.7967607361267888</v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1.3580525709731324</v>
      </c>
      <c r="C98" s="293">
        <f t="shared" si="33"/>
        <v>1.3217604480308156</v>
      </c>
      <c r="D98" s="293">
        <f t="shared" si="33"/>
        <v>1.3496293701299336</v>
      </c>
      <c r="E98" s="293">
        <f t="shared" si="33"/>
        <v>1.3653873211858236</v>
      </c>
      <c r="F98" s="293">
        <f t="shared" si="33"/>
        <v>1.3276509053173535</v>
      </c>
      <c r="G98" s="293">
        <f t="shared" si="33"/>
        <v>1.3339869556422492</v>
      </c>
      <c r="H98" s="293">
        <f t="shared" si="33"/>
        <v>1.3520858909227023</v>
      </c>
      <c r="I98" s="293">
        <f t="shared" si="33"/>
        <v>1.3735816688910798</v>
      </c>
      <c r="J98" s="293">
        <f t="shared" si="33"/>
        <v>1.3884296407478984</v>
      </c>
      <c r="K98" s="293">
        <f t="shared" si="33"/>
        <v>1.3928030280562995</v>
      </c>
      <c r="L98" s="293">
        <f t="shared" si="33"/>
        <v>1.3743626484729967</v>
      </c>
      <c r="M98" s="293">
        <f t="shared" si="33"/>
        <v>1.3752780645117897</v>
      </c>
      <c r="N98" s="293">
        <f t="shared" si="33"/>
        <v>1.4161486338577467</v>
      </c>
      <c r="O98" s="293">
        <f t="shared" si="33"/>
        <v>1.5051146833189026</v>
      </c>
      <c r="P98" s="293">
        <f t="shared" si="33"/>
        <v>1.5575221991104384</v>
      </c>
      <c r="Q98" s="293">
        <f t="shared" si="33"/>
        <v>1.5240986304831898</v>
      </c>
      <c r="R98" s="293">
        <f t="shared" si="33"/>
        <v>1.5279969019685595</v>
      </c>
      <c r="S98" s="293">
        <f t="shared" si="33"/>
        <v>1.3987549338526921</v>
      </c>
      <c r="T98" s="293">
        <f t="shared" si="33"/>
        <v>1.3756301595731171</v>
      </c>
      <c r="U98" s="293">
        <f t="shared" si="33"/>
        <v>1.3793762881724245</v>
      </c>
      <c r="V98" s="293">
        <f t="shared" si="33"/>
        <v>1.3972063695370882</v>
      </c>
      <c r="W98" s="293">
        <f t="shared" si="33"/>
        <v>1.3737461921240444</v>
      </c>
      <c r="X98" s="293">
        <f t="shared" si="33"/>
        <v>1.3515570304394851</v>
      </c>
      <c r="Y98" s="293">
        <f t="shared" si="33"/>
        <v>1.5124757918419651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1.347283208245136</v>
      </c>
      <c r="C99" s="293">
        <f t="shared" si="34"/>
        <v>1.3057060435353505</v>
      </c>
      <c r="D99" s="293">
        <f t="shared" si="34"/>
        <v>1.3413390738803244</v>
      </c>
      <c r="E99" s="293">
        <f t="shared" si="34"/>
        <v>1.3632169033528603</v>
      </c>
      <c r="F99" s="293">
        <f t="shared" si="34"/>
        <v>1.3248046412587087</v>
      </c>
      <c r="G99" s="293">
        <f t="shared" si="34"/>
        <v>1.3364226739729927</v>
      </c>
      <c r="H99" s="293">
        <f t="shared" si="34"/>
        <v>1.3631022743803867</v>
      </c>
      <c r="I99" s="293">
        <f t="shared" si="34"/>
        <v>1.3933141825843034</v>
      </c>
      <c r="J99" s="293">
        <f t="shared" si="34"/>
        <v>1.4031708201970898</v>
      </c>
      <c r="K99" s="293">
        <f t="shared" si="34"/>
        <v>1.3850539581623607</v>
      </c>
      <c r="L99" s="293">
        <f t="shared" si="34"/>
        <v>1.3604891196632498</v>
      </c>
      <c r="M99" s="293">
        <f t="shared" si="34"/>
        <v>1.3723944493236375</v>
      </c>
      <c r="N99" s="293">
        <f t="shared" si="34"/>
        <v>1.4365683529252937</v>
      </c>
      <c r="O99" s="293">
        <f t="shared" si="34"/>
        <v>1.5414208665173905</v>
      </c>
      <c r="P99" s="293">
        <f t="shared" si="34"/>
        <v>1.601931607827298</v>
      </c>
      <c r="Q99" s="293">
        <f t="shared" si="34"/>
        <v>1.5523673449197517</v>
      </c>
      <c r="R99" s="293">
        <f t="shared" si="34"/>
        <v>1.556823142821163</v>
      </c>
      <c r="S99" s="293">
        <f t="shared" si="34"/>
        <v>1.3964853796238748</v>
      </c>
      <c r="T99" s="293">
        <f t="shared" si="34"/>
        <v>1.355147246399212</v>
      </c>
      <c r="U99" s="293">
        <f t="shared" si="34"/>
        <v>1.3606989354352268</v>
      </c>
      <c r="V99" s="293">
        <f t="shared" si="34"/>
        <v>1.3908994685404525</v>
      </c>
      <c r="W99" s="293">
        <f t="shared" si="34"/>
        <v>1.3549432953540625</v>
      </c>
      <c r="X99" s="293">
        <f t="shared" si="34"/>
        <v>1.3161119875810663</v>
      </c>
      <c r="Y99" s="293">
        <f t="shared" si="34"/>
        <v>1.5448384181766621</v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1.452975095793791</v>
      </c>
      <c r="C100" s="293">
        <f t="shared" si="35"/>
        <v>1.4668672638481692</v>
      </c>
      <c r="D100" s="293">
        <f t="shared" si="35"/>
        <v>1.422343786769692</v>
      </c>
      <c r="E100" s="293">
        <f t="shared" si="35"/>
        <v>1.3846876234690202</v>
      </c>
      <c r="F100" s="293">
        <f t="shared" si="35"/>
        <v>1.3536938000723142</v>
      </c>
      <c r="G100" s="293">
        <f t="shared" si="35"/>
        <v>1.3140139628203564</v>
      </c>
      <c r="H100" s="293">
        <f t="shared" si="35"/>
        <v>1.2767741328233451</v>
      </c>
      <c r="I100" s="293">
        <f t="shared" si="35"/>
        <v>1.2433772936942935</v>
      </c>
      <c r="J100" s="293">
        <f t="shared" si="35"/>
        <v>1.2867061800014157</v>
      </c>
      <c r="K100" s="293">
        <f t="shared" si="35"/>
        <v>1.4386427174991701</v>
      </c>
      <c r="L100" s="293">
        <f t="shared" si="35"/>
        <v>1.4450439106761475</v>
      </c>
      <c r="M100" s="293">
        <f t="shared" si="35"/>
        <v>1.3915813868496829</v>
      </c>
      <c r="N100" s="293">
        <f t="shared" si="35"/>
        <v>1.3220204038525414</v>
      </c>
      <c r="O100" s="293">
        <f t="shared" si="35"/>
        <v>1.3587532818777142</v>
      </c>
      <c r="P100" s="293">
        <f t="shared" si="35"/>
        <v>1.3697608250493203</v>
      </c>
      <c r="Q100" s="293">
        <f t="shared" si="35"/>
        <v>1.3750368069685943</v>
      </c>
      <c r="R100" s="293">
        <f t="shared" si="35"/>
        <v>1.3859181491018697</v>
      </c>
      <c r="S100" s="293">
        <f t="shared" si="35"/>
        <v>1.4102421465997688</v>
      </c>
      <c r="T100" s="293">
        <f t="shared" si="35"/>
        <v>1.4790388856695422</v>
      </c>
      <c r="U100" s="293">
        <f t="shared" si="35"/>
        <v>1.4719865969048485</v>
      </c>
      <c r="V100" s="293">
        <f t="shared" si="35"/>
        <v>1.4323378896860737</v>
      </c>
      <c r="W100" s="293">
        <f t="shared" si="35"/>
        <v>1.4599343882731055</v>
      </c>
      <c r="X100" s="293">
        <f t="shared" si="35"/>
        <v>1.4647010715750208</v>
      </c>
      <c r="Y100" s="293">
        <f t="shared" si="35"/>
        <v>1.4312893480408697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2.0775069316492831</v>
      </c>
      <c r="C101" s="256">
        <f t="shared" si="36"/>
        <v>1.9952549566633815</v>
      </c>
      <c r="D101" s="256">
        <f t="shared" si="36"/>
        <v>2.0142166194788462</v>
      </c>
      <c r="E101" s="256">
        <f t="shared" si="36"/>
        <v>1.9333077213099716</v>
      </c>
      <c r="F101" s="256">
        <f t="shared" si="36"/>
        <v>1.841875836647449</v>
      </c>
      <c r="G101" s="256">
        <f t="shared" si="36"/>
        <v>1.8329093593941159</v>
      </c>
      <c r="H101" s="256">
        <f t="shared" si="36"/>
        <v>1.7478345632832899</v>
      </c>
      <c r="I101" s="256">
        <f t="shared" si="36"/>
        <v>1.768572208942331</v>
      </c>
      <c r="J101" s="256">
        <f t="shared" si="36"/>
        <v>1.8468553331940338</v>
      </c>
      <c r="K101" s="256">
        <f t="shared" si="36"/>
        <v>1.6937837082799359</v>
      </c>
      <c r="L101" s="256">
        <f t="shared" si="36"/>
        <v>1.6519849108176774</v>
      </c>
      <c r="M101" s="256">
        <f t="shared" si="36"/>
        <v>1.6529385626988049</v>
      </c>
      <c r="N101" s="256">
        <f t="shared" si="36"/>
        <v>1.6228930157274319</v>
      </c>
      <c r="O101" s="256">
        <f t="shared" si="36"/>
        <v>1.6239186404504202</v>
      </c>
      <c r="P101" s="256">
        <f t="shared" si="36"/>
        <v>1.5743127711834835</v>
      </c>
      <c r="Q101" s="256">
        <f t="shared" si="36"/>
        <v>1.5492806006059341</v>
      </c>
      <c r="R101" s="256">
        <f t="shared" si="36"/>
        <v>1.5719055259881565</v>
      </c>
      <c r="S101" s="256">
        <f t="shared" si="36"/>
        <v>1.561639974710515</v>
      </c>
      <c r="T101" s="256">
        <f t="shared" si="36"/>
        <v>1.6670517439178334</v>
      </c>
      <c r="U101" s="256">
        <f t="shared" si="36"/>
        <v>1.6870580394880783</v>
      </c>
      <c r="V101" s="256">
        <f t="shared" si="36"/>
        <v>1.6354069970486746</v>
      </c>
      <c r="W101" s="256">
        <f t="shared" si="36"/>
        <v>1.6475527448486178</v>
      </c>
      <c r="X101" s="256">
        <f t="shared" si="36"/>
        <v>1.6682007295606629</v>
      </c>
      <c r="Y101" s="256">
        <f t="shared" si="36"/>
        <v>1.5084930885674541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EU27: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2207.2467166417609</v>
      </c>
      <c r="C5" s="223">
        <v>1982.682472301085</v>
      </c>
      <c r="D5" s="223">
        <v>2302.226567178705</v>
      </c>
      <c r="E5" s="223">
        <v>2376.269278221705</v>
      </c>
      <c r="F5" s="223">
        <v>2588.2781972940938</v>
      </c>
      <c r="G5" s="223">
        <v>2435.0843724878732</v>
      </c>
      <c r="H5" s="223">
        <v>2525.4446062843608</v>
      </c>
      <c r="I5" s="223">
        <v>2313.8269009167079</v>
      </c>
      <c r="J5" s="223">
        <v>2338.7947503216278</v>
      </c>
      <c r="K5" s="223">
        <v>1710.7602313748</v>
      </c>
      <c r="L5" s="223">
        <v>2076.929210569072</v>
      </c>
      <c r="M5" s="223">
        <v>2237.8920975354749</v>
      </c>
      <c r="N5" s="223">
        <v>2000.68630807164</v>
      </c>
      <c r="O5" s="223">
        <v>2059.5042716182261</v>
      </c>
      <c r="P5" s="223">
        <v>1978.6175970902009</v>
      </c>
      <c r="Q5" s="223">
        <v>2135.8345628682141</v>
      </c>
      <c r="R5" s="223">
        <v>2163.7417736393309</v>
      </c>
      <c r="S5" s="223">
        <v>2093.3571562063771</v>
      </c>
      <c r="T5" s="223">
        <v>1985.79083729785</v>
      </c>
      <c r="U5" s="223">
        <v>1922.314113864644</v>
      </c>
      <c r="V5" s="223">
        <v>1907.075133732113</v>
      </c>
      <c r="W5" s="223">
        <v>1976.625518961235</v>
      </c>
      <c r="X5" s="223">
        <v>1727.2464632827539</v>
      </c>
      <c r="Y5" s="223">
        <v>1281.4150788105071</v>
      </c>
      <c r="DA5" s="89" t="s">
        <v>474</v>
      </c>
    </row>
    <row r="6" spans="1:105" ht="12" customHeight="1" x14ac:dyDescent="0.25">
      <c r="A6" s="55" t="s">
        <v>91</v>
      </c>
      <c r="B6" s="259">
        <v>3.310870074960059</v>
      </c>
      <c r="C6" s="259">
        <v>2.974023708448545</v>
      </c>
      <c r="D6" s="259">
        <v>3.453339850764686</v>
      </c>
      <c r="E6" s="259">
        <v>3.5644039173302642</v>
      </c>
      <c r="F6" s="259">
        <v>3.8824172959385659</v>
      </c>
      <c r="G6" s="259">
        <v>3.6526265587297821</v>
      </c>
      <c r="H6" s="259">
        <v>3.7881669094237491</v>
      </c>
      <c r="I6" s="259">
        <v>3.4707403513744199</v>
      </c>
      <c r="J6" s="259">
        <v>3.508192125482231</v>
      </c>
      <c r="K6" s="259">
        <v>2.5661403470613711</v>
      </c>
      <c r="L6" s="259">
        <v>3.1153938158518999</v>
      </c>
      <c r="M6" s="259">
        <v>3.35683814630183</v>
      </c>
      <c r="N6" s="259">
        <v>3.0010294621061169</v>
      </c>
      <c r="O6" s="259">
        <v>3.0892564074256752</v>
      </c>
      <c r="P6" s="259">
        <v>2.9679263956332078</v>
      </c>
      <c r="Q6" s="259">
        <v>3.2037518443013639</v>
      </c>
      <c r="R6" s="259">
        <v>3.2456126604581681</v>
      </c>
      <c r="S6" s="259">
        <v>3.1400357343103091</v>
      </c>
      <c r="T6" s="259">
        <v>2.9786862559470411</v>
      </c>
      <c r="U6" s="259">
        <v>2.8834711707969918</v>
      </c>
      <c r="V6" s="259">
        <v>2.8606127005970321</v>
      </c>
      <c r="W6" s="259">
        <v>2.964938278440584</v>
      </c>
      <c r="X6" s="259">
        <v>2.5908696949229149</v>
      </c>
      <c r="Y6" s="259">
        <v>1.922122618215597</v>
      </c>
      <c r="DA6" s="67" t="s">
        <v>475</v>
      </c>
    </row>
    <row r="7" spans="1:105" ht="12" customHeight="1" x14ac:dyDescent="0.25">
      <c r="A7" s="173" t="s">
        <v>92</v>
      </c>
      <c r="B7" s="224">
        <v>1.65543503748003</v>
      </c>
      <c r="C7" s="224">
        <v>1.487011854224273</v>
      </c>
      <c r="D7" s="224">
        <v>1.726669925382343</v>
      </c>
      <c r="E7" s="224">
        <v>1.7822019586651321</v>
      </c>
      <c r="F7" s="224">
        <v>1.9412086479692829</v>
      </c>
      <c r="G7" s="224">
        <v>1.8263132793648911</v>
      </c>
      <c r="H7" s="224">
        <v>1.894083454711875</v>
      </c>
      <c r="I7" s="224">
        <v>1.73537017568721</v>
      </c>
      <c r="J7" s="224">
        <v>1.754096062741116</v>
      </c>
      <c r="K7" s="224">
        <v>1.283070173530686</v>
      </c>
      <c r="L7" s="224">
        <v>1.5576969079259499</v>
      </c>
      <c r="M7" s="224">
        <v>1.678419073150915</v>
      </c>
      <c r="N7" s="224">
        <v>1.5005147310530591</v>
      </c>
      <c r="O7" s="224">
        <v>1.544628203712838</v>
      </c>
      <c r="P7" s="224">
        <v>1.4839631978166039</v>
      </c>
      <c r="Q7" s="224">
        <v>1.6018759221506831</v>
      </c>
      <c r="R7" s="224">
        <v>1.622806330229084</v>
      </c>
      <c r="S7" s="224">
        <v>1.5700178671551539</v>
      </c>
      <c r="T7" s="224">
        <v>1.489343127973521</v>
      </c>
      <c r="U7" s="224">
        <v>1.4417355853984959</v>
      </c>
      <c r="V7" s="224">
        <v>1.430306350298516</v>
      </c>
      <c r="W7" s="224">
        <v>1.482469139220292</v>
      </c>
      <c r="X7" s="224">
        <v>1.2954348474614581</v>
      </c>
      <c r="Y7" s="224">
        <v>0.96106130910779863</v>
      </c>
      <c r="DA7" s="177" t="s">
        <v>476</v>
      </c>
    </row>
    <row r="8" spans="1:105" ht="12" customHeight="1" x14ac:dyDescent="0.25">
      <c r="A8" s="173" t="s">
        <v>93</v>
      </c>
      <c r="B8" s="224">
        <v>41.937687616160709</v>
      </c>
      <c r="C8" s="224">
        <v>37.670966973681537</v>
      </c>
      <c r="D8" s="224">
        <v>43.742304776352647</v>
      </c>
      <c r="E8" s="224">
        <v>45.149116286183308</v>
      </c>
      <c r="F8" s="224">
        <v>49.177285748555128</v>
      </c>
      <c r="G8" s="224">
        <v>46.266603077243872</v>
      </c>
      <c r="H8" s="224">
        <v>47.983447519367452</v>
      </c>
      <c r="I8" s="224">
        <v>43.962711117409278</v>
      </c>
      <c r="J8" s="224">
        <v>44.437100256108216</v>
      </c>
      <c r="K8" s="224">
        <v>32.504444396110671</v>
      </c>
      <c r="L8" s="224">
        <v>39.461655000790707</v>
      </c>
      <c r="M8" s="224">
        <v>42.519949853156483</v>
      </c>
      <c r="N8" s="224">
        <v>38.013039853344118</v>
      </c>
      <c r="O8" s="224">
        <v>39.130581160725193</v>
      </c>
      <c r="P8" s="224">
        <v>37.59373434468727</v>
      </c>
      <c r="Q8" s="224">
        <v>40.58085669448392</v>
      </c>
      <c r="R8" s="224">
        <v>41.111093699136767</v>
      </c>
      <c r="S8" s="224">
        <v>39.773785967930543</v>
      </c>
      <c r="T8" s="224">
        <v>37.730025908662483</v>
      </c>
      <c r="U8" s="224">
        <v>36.523968163428528</v>
      </c>
      <c r="V8" s="224">
        <v>36.234427540895723</v>
      </c>
      <c r="W8" s="224">
        <v>37.555884860247367</v>
      </c>
      <c r="X8" s="224">
        <v>32.817682802356899</v>
      </c>
      <c r="Y8" s="224">
        <v>24.346886497397549</v>
      </c>
      <c r="DA8" s="177" t="s">
        <v>477</v>
      </c>
    </row>
    <row r="9" spans="1:105" ht="12" customHeight="1" x14ac:dyDescent="0.25">
      <c r="A9" s="173" t="s">
        <v>94</v>
      </c>
      <c r="B9" s="224">
        <v>1.103623358320023</v>
      </c>
      <c r="C9" s="224">
        <v>0.99134123614951819</v>
      </c>
      <c r="D9" s="224">
        <v>1.1511132835882329</v>
      </c>
      <c r="E9" s="224">
        <v>1.188134639110092</v>
      </c>
      <c r="F9" s="224">
        <v>1.2941390986461929</v>
      </c>
      <c r="G9" s="224">
        <v>1.2175421862432649</v>
      </c>
      <c r="H9" s="224">
        <v>1.262722303141254</v>
      </c>
      <c r="I9" s="224">
        <v>1.156913450458144</v>
      </c>
      <c r="J9" s="224">
        <v>1.169397375160748</v>
      </c>
      <c r="K9" s="224">
        <v>0.85538011568712646</v>
      </c>
      <c r="L9" s="224">
        <v>1.0384646052839701</v>
      </c>
      <c r="M9" s="224">
        <v>1.1189460487672811</v>
      </c>
      <c r="N9" s="224">
        <v>1.000343154035376</v>
      </c>
      <c r="O9" s="224">
        <v>1.029752135808562</v>
      </c>
      <c r="P9" s="224">
        <v>0.98930879854440601</v>
      </c>
      <c r="Q9" s="224">
        <v>1.0679172814337921</v>
      </c>
      <c r="R9" s="224">
        <v>1.0818708868193929</v>
      </c>
      <c r="S9" s="224">
        <v>1.04667857810344</v>
      </c>
      <c r="T9" s="224">
        <v>0.99289541864901687</v>
      </c>
      <c r="U9" s="224">
        <v>0.96115705693233389</v>
      </c>
      <c r="V9" s="224">
        <v>0.95353756686568059</v>
      </c>
      <c r="W9" s="224">
        <v>0.98831275948019814</v>
      </c>
      <c r="X9" s="224">
        <v>0.86362323164097476</v>
      </c>
      <c r="Y9" s="224">
        <v>0.64070753940520131</v>
      </c>
      <c r="DA9" s="177" t="s">
        <v>478</v>
      </c>
    </row>
    <row r="10" spans="1:105" ht="12" customHeight="1" x14ac:dyDescent="0.25">
      <c r="A10" s="56" t="s">
        <v>95</v>
      </c>
      <c r="B10" s="260">
        <v>5.3263376060105436</v>
      </c>
      <c r="C10" s="260">
        <v>4.6843554698372341</v>
      </c>
      <c r="D10" s="260">
        <v>5.4952922433364142</v>
      </c>
      <c r="E10" s="260">
        <v>5.6579549047565054</v>
      </c>
      <c r="F10" s="260">
        <v>6.1982520817956193</v>
      </c>
      <c r="G10" s="260">
        <v>5.8763481778972384</v>
      </c>
      <c r="H10" s="260">
        <v>5.9353324341351721</v>
      </c>
      <c r="I10" s="260">
        <v>5.6721985892234166</v>
      </c>
      <c r="J10" s="260">
        <v>5.842982855005415</v>
      </c>
      <c r="K10" s="260">
        <v>4.2836869324035014</v>
      </c>
      <c r="L10" s="260">
        <v>5.0982508795454704</v>
      </c>
      <c r="M10" s="260">
        <v>5.540917430495468</v>
      </c>
      <c r="N10" s="260">
        <v>5.2865379775595196</v>
      </c>
      <c r="O10" s="260">
        <v>5.4430164856984433</v>
      </c>
      <c r="P10" s="260">
        <v>7.8245856441532418</v>
      </c>
      <c r="Q10" s="260">
        <v>8.6918351188889442</v>
      </c>
      <c r="R10" s="260">
        <v>8.8873875721773157</v>
      </c>
      <c r="S10" s="260">
        <v>8.8232146718441484</v>
      </c>
      <c r="T10" s="260">
        <v>8.8830228766453612</v>
      </c>
      <c r="U10" s="260">
        <v>9.3473943818015162</v>
      </c>
      <c r="V10" s="260">
        <v>9.6656285243430951</v>
      </c>
      <c r="W10" s="260">
        <v>10.11767177701376</v>
      </c>
      <c r="X10" s="260">
        <v>9.7473922882038888</v>
      </c>
      <c r="Y10" s="260">
        <v>7.0424463060796976</v>
      </c>
      <c r="DA10" s="68" t="s">
        <v>479</v>
      </c>
    </row>
    <row r="11" spans="1:105" ht="12" customHeight="1" x14ac:dyDescent="0.25">
      <c r="A11" s="37" t="s">
        <v>159</v>
      </c>
      <c r="B11" s="226">
        <v>0.22669664853320001</v>
      </c>
      <c r="C11" s="226">
        <v>0.17550391135747301</v>
      </c>
      <c r="D11" s="226">
        <v>0.17784327936834299</v>
      </c>
      <c r="E11" s="226">
        <v>0.20195178866021959</v>
      </c>
      <c r="F11" s="226">
        <v>0.12104587138219799</v>
      </c>
      <c r="G11" s="226">
        <v>0.1029332336102496</v>
      </c>
      <c r="H11" s="226">
        <v>7.0553800484820337E-2</v>
      </c>
      <c r="I11" s="226">
        <v>9.1733431790441994E-2</v>
      </c>
      <c r="J11" s="226">
        <v>9.2003484942419028E-2</v>
      </c>
      <c r="K11" s="226">
        <v>8.2809981348930431E-2</v>
      </c>
      <c r="L11" s="226">
        <v>9.0316816347747964E-2</v>
      </c>
      <c r="M11" s="226">
        <v>7.3977962850181864E-2</v>
      </c>
      <c r="N11" s="226">
        <v>5.1430663549831508E-2</v>
      </c>
      <c r="O11" s="226">
        <v>5.2753948270793771E-2</v>
      </c>
      <c r="P11" s="226">
        <v>2.5049335439593839E-2</v>
      </c>
      <c r="Q11" s="226">
        <v>2.067994886064406E-2</v>
      </c>
      <c r="R11" s="226">
        <v>2.2659627626280199E-2</v>
      </c>
      <c r="S11" s="226">
        <v>2.1678846780948679E-2</v>
      </c>
      <c r="T11" s="226">
        <v>2.01372616214083E-2</v>
      </c>
      <c r="U11" s="226">
        <v>1.7449261870621489E-2</v>
      </c>
      <c r="V11" s="226">
        <v>2.3848632245550051E-2</v>
      </c>
      <c r="W11" s="226">
        <v>1.6993020148662361E-2</v>
      </c>
      <c r="X11" s="226">
        <v>1.8229642306334781E-2</v>
      </c>
      <c r="Y11" s="226">
        <v>1.2696274925994729E-2</v>
      </c>
      <c r="DA11" s="69" t="s">
        <v>480</v>
      </c>
    </row>
    <row r="12" spans="1:105" ht="12" customHeight="1" x14ac:dyDescent="0.25">
      <c r="A12" s="37" t="s">
        <v>35</v>
      </c>
      <c r="B12" s="226">
        <v>1.501177930508123</v>
      </c>
      <c r="C12" s="226">
        <v>1.379345968959258</v>
      </c>
      <c r="D12" s="226">
        <v>1.807437343139521</v>
      </c>
      <c r="E12" s="226">
        <v>1.781489707837618</v>
      </c>
      <c r="F12" s="226">
        <v>1.996874955452528</v>
      </c>
      <c r="G12" s="226">
        <v>1.712628797567791</v>
      </c>
      <c r="H12" s="226">
        <v>2.8362753755469829</v>
      </c>
      <c r="I12" s="226">
        <v>2.1775502402305409</v>
      </c>
      <c r="J12" s="226">
        <v>2.1657063334657969</v>
      </c>
      <c r="K12" s="226">
        <v>1.6473898814731811</v>
      </c>
      <c r="L12" s="226">
        <v>2.0712043399402731</v>
      </c>
      <c r="M12" s="226">
        <v>2.2090957166164391</v>
      </c>
      <c r="N12" s="226">
        <v>1.8850078799424279</v>
      </c>
      <c r="O12" s="226">
        <v>2.1865463462325061</v>
      </c>
      <c r="P12" s="226">
        <v>2.021449755461397</v>
      </c>
      <c r="Q12" s="226">
        <v>2.142638939476865</v>
      </c>
      <c r="R12" s="226">
        <v>2.2000677057746261</v>
      </c>
      <c r="S12" s="226">
        <v>1.9697332262380289</v>
      </c>
      <c r="T12" s="226">
        <v>2.0124169011606212</v>
      </c>
      <c r="U12" s="226">
        <v>1.9722229343743931</v>
      </c>
      <c r="V12" s="226">
        <v>2.1111710517569069</v>
      </c>
      <c r="W12" s="226">
        <v>2.2434515495994578</v>
      </c>
      <c r="X12" s="226">
        <v>1.852339320188596</v>
      </c>
      <c r="Y12" s="226">
        <v>1.449037784610727</v>
      </c>
      <c r="DA12" s="69" t="s">
        <v>481</v>
      </c>
    </row>
    <row r="13" spans="1:105" ht="12" customHeight="1" x14ac:dyDescent="0.25">
      <c r="A13" s="37" t="s">
        <v>96</v>
      </c>
      <c r="B13" s="226">
        <v>3.5219366981394649E-3</v>
      </c>
      <c r="C13" s="226">
        <v>4.0656760886551022E-3</v>
      </c>
      <c r="D13" s="226">
        <v>5.5412185884278634E-3</v>
      </c>
      <c r="E13" s="226">
        <v>6.5678933845335274E-3</v>
      </c>
      <c r="F13" s="226">
        <v>8.0362653337915924E-3</v>
      </c>
      <c r="G13" s="226">
        <v>6.7106733137195368E-2</v>
      </c>
      <c r="H13" s="226">
        <v>7.0650528113031047E-2</v>
      </c>
      <c r="I13" s="226">
        <v>7.5514560108793011E-2</v>
      </c>
      <c r="J13" s="226">
        <v>0.1049371419857137</v>
      </c>
      <c r="K13" s="226">
        <v>9.3692606495304379E-2</v>
      </c>
      <c r="L13" s="226">
        <v>8.9723619558349815E-2</v>
      </c>
      <c r="M13" s="226">
        <v>9.6021434525591517E-2</v>
      </c>
      <c r="N13" s="226">
        <v>0.11658490350020061</v>
      </c>
      <c r="O13" s="226">
        <v>0.1248275276045399</v>
      </c>
      <c r="P13" s="226">
        <v>0.1289170497160739</v>
      </c>
      <c r="Q13" s="226">
        <v>0.12659313158448049</v>
      </c>
      <c r="R13" s="226">
        <v>0.12216534272083129</v>
      </c>
      <c r="S13" s="226">
        <v>9.978073335843067E-2</v>
      </c>
      <c r="T13" s="226">
        <v>0.11478516990672261</v>
      </c>
      <c r="U13" s="226">
        <v>0.10317791289946319</v>
      </c>
      <c r="V13" s="226">
        <v>0.1030203389680782</v>
      </c>
      <c r="W13" s="226">
        <v>0.100358397843632</v>
      </c>
      <c r="X13" s="226">
        <v>0.1175333942743706</v>
      </c>
      <c r="Y13" s="226">
        <v>8.9460584582157818E-2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3.4022679282352848</v>
      </c>
      <c r="Q14" s="226">
        <v>4.1052226160184633</v>
      </c>
      <c r="R14" s="226">
        <v>4.3864756286298263</v>
      </c>
      <c r="S14" s="226">
        <v>4.1887259876615461</v>
      </c>
      <c r="T14" s="226">
        <v>4.6723894256764043</v>
      </c>
      <c r="U14" s="226">
        <v>5.4814313031836344</v>
      </c>
      <c r="V14" s="226">
        <v>5.9334303138959248</v>
      </c>
      <c r="W14" s="226">
        <v>6.2860468983130362</v>
      </c>
      <c r="X14" s="226">
        <v>6.3463852850930973</v>
      </c>
      <c r="Y14" s="226">
        <v>4.3641179689727219</v>
      </c>
      <c r="DA14" s="69" t="s">
        <v>483</v>
      </c>
    </row>
    <row r="15" spans="1:105" ht="12" customHeight="1" x14ac:dyDescent="0.25">
      <c r="A15" s="37" t="s">
        <v>40</v>
      </c>
      <c r="B15" s="226">
        <v>3.5949410902710812</v>
      </c>
      <c r="C15" s="226">
        <v>3.125439913431848</v>
      </c>
      <c r="D15" s="226">
        <v>3.5044704022401221</v>
      </c>
      <c r="E15" s="226">
        <v>3.667945514874134</v>
      </c>
      <c r="F15" s="226">
        <v>4.0722949896271006</v>
      </c>
      <c r="G15" s="226">
        <v>3.9936794135820022</v>
      </c>
      <c r="H15" s="226">
        <v>2.957852729990337</v>
      </c>
      <c r="I15" s="226">
        <v>3.3274003570936399</v>
      </c>
      <c r="J15" s="226">
        <v>3.4803358946114851</v>
      </c>
      <c r="K15" s="226">
        <v>2.4597944630860851</v>
      </c>
      <c r="L15" s="226">
        <v>2.847006103699099</v>
      </c>
      <c r="M15" s="226">
        <v>3.1618223165032551</v>
      </c>
      <c r="N15" s="226">
        <v>3.2335145305670601</v>
      </c>
      <c r="O15" s="226">
        <v>3.078888663590603</v>
      </c>
      <c r="P15" s="226">
        <v>2.2469015753008912</v>
      </c>
      <c r="Q15" s="226">
        <v>2.2967004829484918</v>
      </c>
      <c r="R15" s="226">
        <v>2.156019267425751</v>
      </c>
      <c r="S15" s="226">
        <v>2.5432958778051939</v>
      </c>
      <c r="T15" s="226">
        <v>2.0632941182802051</v>
      </c>
      <c r="U15" s="226">
        <v>1.7731129694734049</v>
      </c>
      <c r="V15" s="226">
        <v>1.4941581874766361</v>
      </c>
      <c r="W15" s="226">
        <v>1.4708219111089731</v>
      </c>
      <c r="X15" s="226">
        <v>1.412904646341488</v>
      </c>
      <c r="Y15" s="226">
        <v>1.1271336929880971</v>
      </c>
      <c r="DA15" s="69" t="s">
        <v>484</v>
      </c>
    </row>
    <row r="16" spans="1:105" ht="12" customHeight="1" x14ac:dyDescent="0.25">
      <c r="A16" s="57" t="s">
        <v>485</v>
      </c>
      <c r="B16" s="294">
        <v>1269.032872484815</v>
      </c>
      <c r="C16" s="294">
        <v>1155.4779668836661</v>
      </c>
      <c r="D16" s="294">
        <v>1326.981029212594</v>
      </c>
      <c r="E16" s="294">
        <v>1369.2957019382679</v>
      </c>
      <c r="F16" s="294">
        <v>1483.116386979043</v>
      </c>
      <c r="G16" s="294">
        <v>1411.7599473053181</v>
      </c>
      <c r="H16" s="294">
        <v>1439.7328717668399</v>
      </c>
      <c r="I16" s="294">
        <v>1293.9251115985851</v>
      </c>
      <c r="J16" s="294">
        <v>1293.66325144447</v>
      </c>
      <c r="K16" s="294">
        <v>952.05774293022114</v>
      </c>
      <c r="L16" s="294">
        <v>1174.0807819981151</v>
      </c>
      <c r="M16" s="294">
        <v>1250.91083501752</v>
      </c>
      <c r="N16" s="294">
        <v>1066.692036179121</v>
      </c>
      <c r="O16" s="294">
        <v>1098.4572226925391</v>
      </c>
      <c r="P16" s="294">
        <v>1027.836242289369</v>
      </c>
      <c r="Q16" s="294">
        <v>1134.1226741770911</v>
      </c>
      <c r="R16" s="294">
        <v>1174.252531014826</v>
      </c>
      <c r="S16" s="294">
        <v>1108.3877788134159</v>
      </c>
      <c r="T16" s="294">
        <v>1072.4200824563879</v>
      </c>
      <c r="U16" s="294">
        <v>1050.6333246951431</v>
      </c>
      <c r="V16" s="294">
        <v>1063.114770413112</v>
      </c>
      <c r="W16" s="294">
        <v>1106.419714925169</v>
      </c>
      <c r="X16" s="294">
        <v>944.22020452822119</v>
      </c>
      <c r="Y16" s="294">
        <v>684.89212342510041</v>
      </c>
      <c r="DA16" s="70" t="s">
        <v>486</v>
      </c>
    </row>
    <row r="17" spans="1:105" ht="12" customHeight="1" x14ac:dyDescent="0.25">
      <c r="A17" s="46" t="s">
        <v>28</v>
      </c>
      <c r="B17" s="229">
        <v>180.32537610704489</v>
      </c>
      <c r="C17" s="229">
        <v>161.4007196881505</v>
      </c>
      <c r="D17" s="229">
        <v>173.7257910292002</v>
      </c>
      <c r="E17" s="229">
        <v>161.54137764684731</v>
      </c>
      <c r="F17" s="229">
        <v>148.2382426259438</v>
      </c>
      <c r="G17" s="229">
        <v>243.55042630401951</v>
      </c>
      <c r="H17" s="229">
        <v>203.61947344063401</v>
      </c>
      <c r="I17" s="229">
        <v>184.20444472526799</v>
      </c>
      <c r="J17" s="229">
        <v>145.69720207179199</v>
      </c>
      <c r="K17" s="229">
        <v>90.562198855194723</v>
      </c>
      <c r="L17" s="229">
        <v>150.01976873608501</v>
      </c>
      <c r="M17" s="229">
        <v>184.92061356370419</v>
      </c>
      <c r="N17" s="229">
        <v>184.43596716151859</v>
      </c>
      <c r="O17" s="229">
        <v>168.8196837406025</v>
      </c>
      <c r="P17" s="229">
        <v>153.1936433247171</v>
      </c>
      <c r="Q17" s="229">
        <v>174.5744729843193</v>
      </c>
      <c r="R17" s="229">
        <v>175.53648934394141</v>
      </c>
      <c r="S17" s="229">
        <v>68.528407689187617</v>
      </c>
      <c r="T17" s="229">
        <v>58.39813612482812</v>
      </c>
      <c r="U17" s="229">
        <v>50.514412499026733</v>
      </c>
      <c r="V17" s="229">
        <v>49.964506938764018</v>
      </c>
      <c r="W17" s="229">
        <v>58.202457180900602</v>
      </c>
      <c r="X17" s="229">
        <v>21.87216907632671</v>
      </c>
      <c r="Y17" s="229">
        <v>3.7904227343447912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53.067448189769841</v>
      </c>
      <c r="C19" s="229">
        <v>33.481081829748483</v>
      </c>
      <c r="D19" s="229">
        <v>35.267429028355593</v>
      </c>
      <c r="E19" s="229">
        <v>34.116951080591981</v>
      </c>
      <c r="F19" s="229">
        <v>33.584716086785228</v>
      </c>
      <c r="G19" s="229">
        <v>34.535355973840844</v>
      </c>
      <c r="H19" s="229">
        <v>34.455226592953473</v>
      </c>
      <c r="I19" s="229">
        <v>34.787683109463728</v>
      </c>
      <c r="J19" s="229">
        <v>34.67575198917045</v>
      </c>
      <c r="K19" s="229">
        <v>27.03560129375953</v>
      </c>
      <c r="L19" s="229">
        <v>24.340951621552961</v>
      </c>
      <c r="M19" s="229">
        <v>17.481186238238038</v>
      </c>
      <c r="N19" s="229">
        <v>12.2066722534557</v>
      </c>
      <c r="O19" s="229">
        <v>8.7064264525894988</v>
      </c>
      <c r="P19" s="229">
        <v>11.28650235321782</v>
      </c>
      <c r="Q19" s="229">
        <v>9.0358092206050422</v>
      </c>
      <c r="R19" s="229">
        <v>10.29052198676834</v>
      </c>
      <c r="S19" s="229">
        <v>12.16956775189138</v>
      </c>
      <c r="T19" s="229">
        <v>11.18158931122985</v>
      </c>
      <c r="U19" s="229">
        <v>11.766561635032531</v>
      </c>
      <c r="V19" s="229">
        <v>9.5679773476892827</v>
      </c>
      <c r="W19" s="229">
        <v>8.2422920133859421</v>
      </c>
      <c r="X19" s="229">
        <v>6.37265927777666</v>
      </c>
      <c r="Y19" s="229">
        <v>5.6039098530438931</v>
      </c>
      <c r="DA19" s="73" t="s">
        <v>489</v>
      </c>
    </row>
    <row r="20" spans="1:105" ht="12" customHeight="1" x14ac:dyDescent="0.25">
      <c r="A20" s="46" t="s">
        <v>159</v>
      </c>
      <c r="B20" s="229">
        <v>41.995526474852007</v>
      </c>
      <c r="C20" s="229">
        <v>38.695295974824781</v>
      </c>
      <c r="D20" s="229">
        <v>33.753581915436357</v>
      </c>
      <c r="E20" s="229">
        <v>41.140480272498984</v>
      </c>
      <c r="F20" s="229">
        <v>38.230269888893062</v>
      </c>
      <c r="G20" s="229">
        <v>37.526504350938787</v>
      </c>
      <c r="H20" s="229">
        <v>31.407033303815279</v>
      </c>
      <c r="I20" s="229">
        <v>59.709535192752377</v>
      </c>
      <c r="J20" s="229">
        <v>66.314749549167658</v>
      </c>
      <c r="K20" s="229">
        <v>44.897173422721139</v>
      </c>
      <c r="L20" s="229">
        <v>40.067586819155068</v>
      </c>
      <c r="M20" s="229">
        <v>47.552495202018783</v>
      </c>
      <c r="N20" s="229">
        <v>48.751436019996703</v>
      </c>
      <c r="O20" s="229">
        <v>37.340482682062813</v>
      </c>
      <c r="P20" s="229">
        <v>17.601657354638551</v>
      </c>
      <c r="Q20" s="229">
        <v>17.19483727963366</v>
      </c>
      <c r="R20" s="229">
        <v>18.32910172993304</v>
      </c>
      <c r="S20" s="229">
        <v>18.1423860445692</v>
      </c>
      <c r="T20" s="229">
        <v>17.4067858696352</v>
      </c>
      <c r="U20" s="229">
        <v>16.077555076698989</v>
      </c>
      <c r="V20" s="229">
        <v>15.793246703048821</v>
      </c>
      <c r="W20" s="229">
        <v>15.469087233910651</v>
      </c>
      <c r="X20" s="229">
        <v>13.864239508409851</v>
      </c>
      <c r="Y20" s="229">
        <v>11.303321320094611</v>
      </c>
      <c r="DA20" s="73" t="s">
        <v>490</v>
      </c>
    </row>
    <row r="21" spans="1:105" ht="12" customHeight="1" x14ac:dyDescent="0.25">
      <c r="A21" s="46" t="s">
        <v>32</v>
      </c>
      <c r="B21" s="229">
        <v>388.39710546698512</v>
      </c>
      <c r="C21" s="229">
        <v>341.40096146064678</v>
      </c>
      <c r="D21" s="229">
        <v>350.95360080580451</v>
      </c>
      <c r="E21" s="229">
        <v>352.37886701888289</v>
      </c>
      <c r="F21" s="229">
        <v>362.39903702199263</v>
      </c>
      <c r="G21" s="229">
        <v>342.58365712317459</v>
      </c>
      <c r="H21" s="229">
        <v>365.3394691284733</v>
      </c>
      <c r="I21" s="229">
        <v>260.80393256400458</v>
      </c>
      <c r="J21" s="229">
        <v>255.20326787407251</v>
      </c>
      <c r="K21" s="229">
        <v>166.1900208874622</v>
      </c>
      <c r="L21" s="229">
        <v>197.26416513008269</v>
      </c>
      <c r="M21" s="229">
        <v>136.78025642571569</v>
      </c>
      <c r="N21" s="229">
        <v>70.920933650850088</v>
      </c>
      <c r="O21" s="229">
        <v>77.524019711398893</v>
      </c>
      <c r="P21" s="229">
        <v>60.486878411626087</v>
      </c>
      <c r="Q21" s="229">
        <v>32.974850611832572</v>
      </c>
      <c r="R21" s="229">
        <v>30.871706195077969</v>
      </c>
      <c r="S21" s="229">
        <v>34.475947900565238</v>
      </c>
      <c r="T21" s="229">
        <v>25.14854453122631</v>
      </c>
      <c r="U21" s="229">
        <v>26.180548836467771</v>
      </c>
      <c r="V21" s="229">
        <v>18.43883813008177</v>
      </c>
      <c r="W21" s="229">
        <v>19.687711770824929</v>
      </c>
      <c r="X21" s="229">
        <v>14.20201607879212</v>
      </c>
      <c r="Y21" s="229">
        <v>9.0202997851383007</v>
      </c>
      <c r="DA21" s="73" t="s">
        <v>491</v>
      </c>
    </row>
    <row r="22" spans="1:105" ht="12" customHeight="1" x14ac:dyDescent="0.25">
      <c r="A22" s="46" t="s">
        <v>33</v>
      </c>
      <c r="B22" s="229">
        <v>28.122760092937941</v>
      </c>
      <c r="C22" s="229">
        <v>29.000763297641122</v>
      </c>
      <c r="D22" s="229">
        <v>29.021534514083349</v>
      </c>
      <c r="E22" s="229">
        <v>77.077488025301008</v>
      </c>
      <c r="F22" s="229">
        <v>87.478141681846267</v>
      </c>
      <c r="G22" s="229">
        <v>65.85801173715457</v>
      </c>
      <c r="H22" s="229">
        <v>8.3542183459322406</v>
      </c>
      <c r="I22" s="229">
        <v>7.4856524659524553</v>
      </c>
      <c r="J22" s="229">
        <v>56.461893938313338</v>
      </c>
      <c r="K22" s="229">
        <v>42.272309345544748</v>
      </c>
      <c r="L22" s="229">
        <v>28.07295481311494</v>
      </c>
      <c r="M22" s="229">
        <v>30.778335379564108</v>
      </c>
      <c r="N22" s="229">
        <v>9.3165124355761364</v>
      </c>
      <c r="O22" s="229">
        <v>7.0473210258797936</v>
      </c>
      <c r="P22" s="229">
        <v>7.305817696223345</v>
      </c>
      <c r="Q22" s="229">
        <v>21.797299065783822</v>
      </c>
      <c r="R22" s="229">
        <v>21.786350036836438</v>
      </c>
      <c r="S22" s="229">
        <v>16.18044859441466</v>
      </c>
      <c r="T22" s="229">
        <v>5.4568833812107584</v>
      </c>
      <c r="U22" s="229">
        <v>5.2497574914942158</v>
      </c>
      <c r="V22" s="229">
        <v>27.104297635319721</v>
      </c>
      <c r="W22" s="229">
        <v>6.9508142087826288</v>
      </c>
      <c r="X22" s="229">
        <v>29.77871543951985</v>
      </c>
      <c r="Y22" s="229">
        <v>8.0250738938087256</v>
      </c>
      <c r="DA22" s="73" t="s">
        <v>492</v>
      </c>
    </row>
    <row r="23" spans="1:105" ht="12" customHeight="1" x14ac:dyDescent="0.25">
      <c r="A23" s="46" t="s">
        <v>35</v>
      </c>
      <c r="B23" s="229">
        <v>515.46160910436072</v>
      </c>
      <c r="C23" s="229">
        <v>488.02456196177047</v>
      </c>
      <c r="D23" s="229">
        <v>646.30665174705177</v>
      </c>
      <c r="E23" s="229">
        <v>639.17254385583658</v>
      </c>
      <c r="F23" s="229">
        <v>742.0097362075345</v>
      </c>
      <c r="G23" s="229">
        <v>581.07889643377371</v>
      </c>
      <c r="H23" s="229">
        <v>730.43295154155521</v>
      </c>
      <c r="I23" s="229">
        <v>683.5825476808252</v>
      </c>
      <c r="J23" s="229">
        <v>672.85271846499347</v>
      </c>
      <c r="K23" s="229">
        <v>527.8420333015539</v>
      </c>
      <c r="L23" s="229">
        <v>643.09602676993961</v>
      </c>
      <c r="M23" s="229">
        <v>755.81128020547146</v>
      </c>
      <c r="N23" s="229">
        <v>680.67608182792583</v>
      </c>
      <c r="O23" s="229">
        <v>753.52107928548958</v>
      </c>
      <c r="P23" s="229">
        <v>750.28532173207395</v>
      </c>
      <c r="Q23" s="229">
        <v>843.29195178304678</v>
      </c>
      <c r="R23" s="229">
        <v>879.81932645747543</v>
      </c>
      <c r="S23" s="229">
        <v>929.26013006323865</v>
      </c>
      <c r="T23" s="229">
        <v>926.16588652143025</v>
      </c>
      <c r="U23" s="229">
        <v>908.32628431986689</v>
      </c>
      <c r="V23" s="229">
        <v>902.37052674751715</v>
      </c>
      <c r="W23" s="229">
        <v>966.913447782395</v>
      </c>
      <c r="X23" s="229">
        <v>833.95676619143387</v>
      </c>
      <c r="Y23" s="229">
        <v>631.5452500581232</v>
      </c>
      <c r="DA23" s="73" t="s">
        <v>493</v>
      </c>
    </row>
    <row r="24" spans="1:105" ht="12" customHeight="1" x14ac:dyDescent="0.25">
      <c r="A24" s="46" t="s">
        <v>36</v>
      </c>
      <c r="B24" s="229">
        <v>0.89442920510541368</v>
      </c>
      <c r="C24" s="229">
        <v>0.80965876915095436</v>
      </c>
      <c r="D24" s="229">
        <v>0.76595769247216239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1.6946227404582059</v>
      </c>
      <c r="C25" s="229">
        <v>1.707692241776571</v>
      </c>
      <c r="D25" s="229">
        <v>1.7828950244260831</v>
      </c>
      <c r="E25" s="229">
        <v>3.4051213908350859</v>
      </c>
      <c r="F25" s="229">
        <v>4.0175574514940688</v>
      </c>
      <c r="G25" s="229">
        <v>42.880090303124717</v>
      </c>
      <c r="H25" s="229">
        <v>3.8124158206842589</v>
      </c>
      <c r="I25" s="229">
        <v>3.459300599126478</v>
      </c>
      <c r="J25" s="229">
        <v>4.5825553256741829</v>
      </c>
      <c r="K25" s="229">
        <v>4.8254185817188473</v>
      </c>
      <c r="L25" s="229">
        <v>5.6660010584122338</v>
      </c>
      <c r="M25" s="229">
        <v>6.1800316925226566</v>
      </c>
      <c r="N25" s="229">
        <v>5.066888002796885</v>
      </c>
      <c r="O25" s="229">
        <v>4.7448152339340197</v>
      </c>
      <c r="P25" s="229">
        <v>4.9782366882019433</v>
      </c>
      <c r="Q25" s="229">
        <v>4.6847825454059508</v>
      </c>
      <c r="R25" s="229">
        <v>4.9114406451570796</v>
      </c>
      <c r="S25" s="229">
        <v>4.8874630780730719</v>
      </c>
      <c r="T25" s="229">
        <v>4.0795174417148292</v>
      </c>
      <c r="U25" s="229">
        <v>3.4817303529708021</v>
      </c>
      <c r="V25" s="229">
        <v>11.599406323891939</v>
      </c>
      <c r="W25" s="229">
        <v>4.5004194257508168</v>
      </c>
      <c r="X25" s="229">
        <v>5.6073891750729592</v>
      </c>
      <c r="Y25" s="229">
        <v>4.0486369501358901</v>
      </c>
      <c r="DA25" s="73" t="s">
        <v>495</v>
      </c>
    </row>
    <row r="26" spans="1:105" ht="12" customHeight="1" x14ac:dyDescent="0.25">
      <c r="A26" s="46" t="s">
        <v>39</v>
      </c>
      <c r="B26" s="229">
        <v>59.073995103301229</v>
      </c>
      <c r="C26" s="229">
        <v>60.95723165995642</v>
      </c>
      <c r="D26" s="229">
        <v>55.403587455763422</v>
      </c>
      <c r="E26" s="229">
        <v>60.462872647474221</v>
      </c>
      <c r="F26" s="229">
        <v>67.158686014553766</v>
      </c>
      <c r="G26" s="229">
        <v>63.74700507929122</v>
      </c>
      <c r="H26" s="229">
        <v>62.312083592792114</v>
      </c>
      <c r="I26" s="229">
        <v>59.892015261192547</v>
      </c>
      <c r="J26" s="229">
        <v>57.875112231286607</v>
      </c>
      <c r="K26" s="229">
        <v>48.432987242266051</v>
      </c>
      <c r="L26" s="229">
        <v>85.553327049772022</v>
      </c>
      <c r="M26" s="229">
        <v>71.40663631028508</v>
      </c>
      <c r="N26" s="229">
        <v>55.317544827001399</v>
      </c>
      <c r="O26" s="229">
        <v>40.75339456058169</v>
      </c>
      <c r="P26" s="229">
        <v>22.698184728670402</v>
      </c>
      <c r="Q26" s="229">
        <v>30.568670686463911</v>
      </c>
      <c r="R26" s="229">
        <v>32.707594619636232</v>
      </c>
      <c r="S26" s="229">
        <v>24.743427691476558</v>
      </c>
      <c r="T26" s="229">
        <v>24.58273927511253</v>
      </c>
      <c r="U26" s="229">
        <v>29.036474483584708</v>
      </c>
      <c r="V26" s="229">
        <v>28.275970586798898</v>
      </c>
      <c r="W26" s="229">
        <v>26.453485309218671</v>
      </c>
      <c r="X26" s="229">
        <v>18.566249780889109</v>
      </c>
      <c r="Y26" s="229">
        <v>11.55520883041093</v>
      </c>
      <c r="DA26" s="73" t="s">
        <v>496</v>
      </c>
    </row>
    <row r="27" spans="1:105" ht="12" customHeight="1" x14ac:dyDescent="0.25">
      <c r="A27" s="57" t="s">
        <v>497</v>
      </c>
      <c r="B27" s="261">
        <v>884.87989046401412</v>
      </c>
      <c r="C27" s="261">
        <v>779.39680617507713</v>
      </c>
      <c r="D27" s="261">
        <v>919.67681788668699</v>
      </c>
      <c r="E27" s="261">
        <v>949.63176457739087</v>
      </c>
      <c r="F27" s="261">
        <v>1042.6685074421459</v>
      </c>
      <c r="G27" s="261">
        <v>964.48499190307621</v>
      </c>
      <c r="H27" s="261">
        <v>1024.847981896741</v>
      </c>
      <c r="I27" s="261">
        <v>963.90385563397081</v>
      </c>
      <c r="J27" s="261">
        <v>988.41973020266028</v>
      </c>
      <c r="K27" s="261">
        <v>717.2097664797858</v>
      </c>
      <c r="L27" s="261">
        <v>852.57696736155913</v>
      </c>
      <c r="M27" s="261">
        <v>932.7661919660826</v>
      </c>
      <c r="N27" s="261">
        <v>885.19280671442073</v>
      </c>
      <c r="O27" s="261">
        <v>910.80981453231652</v>
      </c>
      <c r="P27" s="261">
        <v>899.92183641999736</v>
      </c>
      <c r="Q27" s="261">
        <v>946.5656518298639</v>
      </c>
      <c r="R27" s="261">
        <v>933.54047147568474</v>
      </c>
      <c r="S27" s="261">
        <v>930.61564457361715</v>
      </c>
      <c r="T27" s="261">
        <v>861.2967812535843</v>
      </c>
      <c r="U27" s="261">
        <v>820.52306281114306</v>
      </c>
      <c r="V27" s="261">
        <v>792.81585063600085</v>
      </c>
      <c r="W27" s="261">
        <v>817.09652722166334</v>
      </c>
      <c r="X27" s="261">
        <v>735.71125588994664</v>
      </c>
      <c r="Y27" s="261">
        <v>561.60973111520127</v>
      </c>
      <c r="DA27" s="70" t="s">
        <v>498</v>
      </c>
    </row>
    <row r="28" spans="1:105" ht="12" customHeight="1" x14ac:dyDescent="0.25">
      <c r="A28" s="18" t="s">
        <v>31</v>
      </c>
      <c r="B28" s="295">
        <v>27.053812688913069</v>
      </c>
      <c r="C28" s="295">
        <v>19.37666836065144</v>
      </c>
      <c r="D28" s="295">
        <v>20.11391626381636</v>
      </c>
      <c r="E28" s="295">
        <v>19.19660269805058</v>
      </c>
      <c r="F28" s="295">
        <v>16.691546009446139</v>
      </c>
      <c r="G28" s="295">
        <v>16.22398567514286</v>
      </c>
      <c r="H28" s="295">
        <v>15.992548241992459</v>
      </c>
      <c r="I28" s="295">
        <v>15.21874763664945</v>
      </c>
      <c r="J28" s="295">
        <v>14.403695863208149</v>
      </c>
      <c r="K28" s="295">
        <v>10.050491632676041</v>
      </c>
      <c r="L28" s="295">
        <v>8.6792239446170409</v>
      </c>
      <c r="M28" s="295">
        <v>7.8106516445255956</v>
      </c>
      <c r="N28" s="295">
        <v>3.1290793440135629</v>
      </c>
      <c r="O28" s="295">
        <v>2.2077149435829719</v>
      </c>
      <c r="P28" s="295">
        <v>3.498831035724177</v>
      </c>
      <c r="Q28" s="295">
        <v>3.088406303090466</v>
      </c>
      <c r="R28" s="295">
        <v>3.120911669121528</v>
      </c>
      <c r="S28" s="295">
        <v>2.8493759731075912</v>
      </c>
      <c r="T28" s="295">
        <v>2.603326436292575</v>
      </c>
      <c r="U28" s="295">
        <v>3.111978270906913</v>
      </c>
      <c r="V28" s="295">
        <v>3.639848071721945</v>
      </c>
      <c r="W28" s="295">
        <v>3.3150008830539428</v>
      </c>
      <c r="X28" s="295">
        <v>2.714124211116951</v>
      </c>
      <c r="Y28" s="295">
        <v>2.4043248359071958</v>
      </c>
      <c r="DA28" s="122" t="s">
        <v>499</v>
      </c>
    </row>
    <row r="29" spans="1:105" ht="12" customHeight="1" x14ac:dyDescent="0.25">
      <c r="A29" s="18" t="s">
        <v>159</v>
      </c>
      <c r="B29" s="295">
        <v>18.455026600050552</v>
      </c>
      <c r="C29" s="295">
        <v>16.98878696114156</v>
      </c>
      <c r="D29" s="295">
        <v>16.076965944620159</v>
      </c>
      <c r="E29" s="295">
        <v>18.574478586010091</v>
      </c>
      <c r="F29" s="295">
        <v>12.742640218674151</v>
      </c>
      <c r="G29" s="295">
        <v>11.366775577303191</v>
      </c>
      <c r="H29" s="295">
        <v>9.9236421518282185</v>
      </c>
      <c r="I29" s="295">
        <v>14.60586703319891</v>
      </c>
      <c r="J29" s="295">
        <v>14.294091294496139</v>
      </c>
      <c r="K29" s="295">
        <v>13.06754053290901</v>
      </c>
      <c r="L29" s="295">
        <v>14.10819553071582</v>
      </c>
      <c r="M29" s="295">
        <v>12.11007017497583</v>
      </c>
      <c r="N29" s="295">
        <v>8.4362193301287896</v>
      </c>
      <c r="O29" s="295">
        <v>8.6541614354361425</v>
      </c>
      <c r="P29" s="295">
        <v>4.4127327011595474</v>
      </c>
      <c r="Q29" s="295">
        <v>4.1139508845945576</v>
      </c>
      <c r="R29" s="295">
        <v>4.8146236125553799</v>
      </c>
      <c r="S29" s="295">
        <v>4.8620711778426067</v>
      </c>
      <c r="T29" s="295">
        <v>5.6435111812880452</v>
      </c>
      <c r="U29" s="295">
        <v>5.6422575679238456</v>
      </c>
      <c r="V29" s="295">
        <v>6.0371048011739257</v>
      </c>
      <c r="W29" s="295">
        <v>5.6990219903284789</v>
      </c>
      <c r="X29" s="295">
        <v>5.4907076171274234</v>
      </c>
      <c r="Y29" s="295">
        <v>3.798628285716052</v>
      </c>
      <c r="DA29" s="122" t="s">
        <v>500</v>
      </c>
    </row>
    <row r="30" spans="1:105" ht="12" customHeight="1" x14ac:dyDescent="0.25">
      <c r="A30" s="18" t="s">
        <v>32</v>
      </c>
      <c r="B30" s="295">
        <v>249.653860906056</v>
      </c>
      <c r="C30" s="295">
        <v>224.50030407971599</v>
      </c>
      <c r="D30" s="295">
        <v>228.74223867676699</v>
      </c>
      <c r="E30" s="295">
        <v>226.69132831959249</v>
      </c>
      <c r="F30" s="295">
        <v>233.92516721185689</v>
      </c>
      <c r="G30" s="295">
        <v>206.74052724500439</v>
      </c>
      <c r="H30" s="295">
        <v>233.55431283985999</v>
      </c>
      <c r="I30" s="295">
        <v>153.02156036015521</v>
      </c>
      <c r="J30" s="295">
        <v>144.4164202848622</v>
      </c>
      <c r="K30" s="295">
        <v>84.25520823003221</v>
      </c>
      <c r="L30" s="295">
        <v>111.58160907510469</v>
      </c>
      <c r="M30" s="295">
        <v>80.194112897188845</v>
      </c>
      <c r="N30" s="295">
        <v>36.923532064179803</v>
      </c>
      <c r="O30" s="295">
        <v>38.80222651341338</v>
      </c>
      <c r="P30" s="295">
        <v>20.846571994241391</v>
      </c>
      <c r="Q30" s="295">
        <v>6.9127137822475797</v>
      </c>
      <c r="R30" s="295">
        <v>6.4379202356661551</v>
      </c>
      <c r="S30" s="295">
        <v>7.0261067819656304</v>
      </c>
      <c r="T30" s="295">
        <v>7.11161958985591</v>
      </c>
      <c r="U30" s="295">
        <v>9.0475377739922163</v>
      </c>
      <c r="V30" s="295">
        <v>6.137912779418321</v>
      </c>
      <c r="W30" s="295">
        <v>6.883948273499608</v>
      </c>
      <c r="X30" s="295">
        <v>5.7010381362733336</v>
      </c>
      <c r="Y30" s="295">
        <v>3.0741390431743119</v>
      </c>
      <c r="DA30" s="122" t="s">
        <v>501</v>
      </c>
    </row>
    <row r="31" spans="1:105" ht="12" customHeight="1" x14ac:dyDescent="0.25">
      <c r="A31" s="18" t="s">
        <v>35</v>
      </c>
      <c r="B31" s="295">
        <v>226.3965916907475</v>
      </c>
      <c r="C31" s="295">
        <v>213.0905545053549</v>
      </c>
      <c r="D31" s="295">
        <v>266.8800674324898</v>
      </c>
      <c r="E31" s="295">
        <v>257.37356125446888</v>
      </c>
      <c r="F31" s="295">
        <v>287.81930160834241</v>
      </c>
      <c r="G31" s="295">
        <v>257.04067858903858</v>
      </c>
      <c r="H31" s="295">
        <v>320.13763191239752</v>
      </c>
      <c r="I31" s="295">
        <v>286.29499854868038</v>
      </c>
      <c r="J31" s="295">
        <v>286.76826068890409</v>
      </c>
      <c r="K31" s="295">
        <v>232.57642095551449</v>
      </c>
      <c r="L31" s="295">
        <v>282.83217747218299</v>
      </c>
      <c r="M31" s="295">
        <v>323.7191866512045</v>
      </c>
      <c r="N31" s="295">
        <v>293.29263993822138</v>
      </c>
      <c r="O31" s="295">
        <v>342.93026454533288</v>
      </c>
      <c r="P31" s="295">
        <v>331.87305409848392</v>
      </c>
      <c r="Q31" s="295">
        <v>369.66072378025422</v>
      </c>
      <c r="R31" s="295">
        <v>389.27410422042391</v>
      </c>
      <c r="S31" s="295">
        <v>353.1782449303509</v>
      </c>
      <c r="T31" s="295">
        <v>382.47383498449051</v>
      </c>
      <c r="U31" s="295">
        <v>390.90255929941952</v>
      </c>
      <c r="V31" s="295">
        <v>408.62495156995368</v>
      </c>
      <c r="W31" s="295">
        <v>443.5645682744663</v>
      </c>
      <c r="X31" s="295">
        <v>379.71218294443918</v>
      </c>
      <c r="Y31" s="295">
        <v>277.92081654331702</v>
      </c>
      <c r="DA31" s="122" t="s">
        <v>502</v>
      </c>
    </row>
    <row r="32" spans="1:105" ht="12" customHeight="1" x14ac:dyDescent="0.25">
      <c r="A32" s="47" t="s">
        <v>40</v>
      </c>
      <c r="B32" s="296">
        <v>363.32059857824709</v>
      </c>
      <c r="C32" s="296">
        <v>305.44049226821318</v>
      </c>
      <c r="D32" s="296">
        <v>387.86362956899359</v>
      </c>
      <c r="E32" s="296">
        <v>427.79579371926877</v>
      </c>
      <c r="F32" s="296">
        <v>491.48985239382671</v>
      </c>
      <c r="G32" s="296">
        <v>473.1130248165872</v>
      </c>
      <c r="H32" s="296">
        <v>445.23984675066328</v>
      </c>
      <c r="I32" s="296">
        <v>494.76268205528669</v>
      </c>
      <c r="J32" s="296">
        <v>528.53726207118973</v>
      </c>
      <c r="K32" s="296">
        <v>377.26010512865412</v>
      </c>
      <c r="L32" s="296">
        <v>435.3757613389385</v>
      </c>
      <c r="M32" s="296">
        <v>508.93217059818778</v>
      </c>
      <c r="N32" s="296">
        <v>543.41133603787728</v>
      </c>
      <c r="O32" s="296">
        <v>518.21544709455111</v>
      </c>
      <c r="P32" s="296">
        <v>539.29064659038841</v>
      </c>
      <c r="Q32" s="296">
        <v>562.78985707967706</v>
      </c>
      <c r="R32" s="296">
        <v>529.89291173791776</v>
      </c>
      <c r="S32" s="296">
        <v>562.69984571035036</v>
      </c>
      <c r="T32" s="296">
        <v>463.46448906165728</v>
      </c>
      <c r="U32" s="296">
        <v>411.81872989890059</v>
      </c>
      <c r="V32" s="296">
        <v>368.37603341373301</v>
      </c>
      <c r="W32" s="296">
        <v>357.63398780031503</v>
      </c>
      <c r="X32" s="296">
        <v>342.09320298098982</v>
      </c>
      <c r="Y32" s="296">
        <v>274.41182240708667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3741.2721587097149</v>
      </c>
      <c r="C34" s="223">
        <v>3842.254255848713</v>
      </c>
      <c r="D34" s="223">
        <v>3825.2275870591579</v>
      </c>
      <c r="E34" s="223">
        <v>3780.3169617019048</v>
      </c>
      <c r="F34" s="223">
        <v>3961.5131453904442</v>
      </c>
      <c r="G34" s="223">
        <v>3901.4678133774278</v>
      </c>
      <c r="H34" s="223">
        <v>3579.2976804312138</v>
      </c>
      <c r="I34" s="223">
        <v>3714.0363651320881</v>
      </c>
      <c r="J34" s="223">
        <v>3684.6602402383592</v>
      </c>
      <c r="K34" s="223">
        <v>2619.0538226915228</v>
      </c>
      <c r="L34" s="223">
        <v>2842.5066150365428</v>
      </c>
      <c r="M34" s="223">
        <v>3106.1969785707902</v>
      </c>
      <c r="N34" s="223">
        <v>2608.7595758445132</v>
      </c>
      <c r="O34" s="223">
        <v>2390.7382127900441</v>
      </c>
      <c r="P34" s="223">
        <v>2285.0827979305559</v>
      </c>
      <c r="Q34" s="223">
        <v>2492.4833793498469</v>
      </c>
      <c r="R34" s="223">
        <v>2495.1770445408288</v>
      </c>
      <c r="S34" s="223">
        <v>2715.4491603022379</v>
      </c>
      <c r="T34" s="223">
        <v>2885.4930342130951</v>
      </c>
      <c r="U34" s="223">
        <v>2730.1434983939289</v>
      </c>
      <c r="V34" s="223">
        <v>2596.3332862149132</v>
      </c>
      <c r="W34" s="223">
        <v>2672.7300186113771</v>
      </c>
      <c r="X34" s="223">
        <v>1812.3589552280471</v>
      </c>
      <c r="Y34" s="223">
        <v>1263.005568455809</v>
      </c>
      <c r="DA34" s="89" t="s">
        <v>504</v>
      </c>
    </row>
    <row r="35" spans="1:105" ht="12" customHeight="1" x14ac:dyDescent="0.25">
      <c r="A35" s="55" t="s">
        <v>91</v>
      </c>
      <c r="B35" s="259">
        <v>4.3188028152358022</v>
      </c>
      <c r="C35" s="259">
        <v>4.4355473199729811</v>
      </c>
      <c r="D35" s="259">
        <v>4.4158591115414154</v>
      </c>
      <c r="E35" s="259">
        <v>4.3654105181583223</v>
      </c>
      <c r="F35" s="259">
        <v>4.5755959423421366</v>
      </c>
      <c r="G35" s="259">
        <v>4.50846711068729</v>
      </c>
      <c r="H35" s="259">
        <v>4.1383900623319354</v>
      </c>
      <c r="I35" s="259">
        <v>4.2942632179848808</v>
      </c>
      <c r="J35" s="259">
        <v>4.2596668454342081</v>
      </c>
      <c r="K35" s="259">
        <v>3.0279288801321078</v>
      </c>
      <c r="L35" s="259">
        <v>3.2854519551028591</v>
      </c>
      <c r="M35" s="259">
        <v>3.5901178438618691</v>
      </c>
      <c r="N35" s="259">
        <v>3.017550920014187</v>
      </c>
      <c r="O35" s="259">
        <v>2.765724826527133</v>
      </c>
      <c r="P35" s="259">
        <v>2.6449268316133052</v>
      </c>
      <c r="Q35" s="259">
        <v>2.8847153931484222</v>
      </c>
      <c r="R35" s="259">
        <v>2.8871908873612151</v>
      </c>
      <c r="S35" s="259">
        <v>3.14146084765683</v>
      </c>
      <c r="T35" s="259">
        <v>3.3377013058756</v>
      </c>
      <c r="U35" s="259">
        <v>3.1591251482483118</v>
      </c>
      <c r="V35" s="259">
        <v>3.0036484856236081</v>
      </c>
      <c r="W35" s="259">
        <v>3.0922126419067339</v>
      </c>
      <c r="X35" s="259">
        <v>2.097502955880675</v>
      </c>
      <c r="Y35" s="259">
        <v>1.4609492496377241</v>
      </c>
      <c r="DA35" s="67" t="s">
        <v>505</v>
      </c>
    </row>
    <row r="36" spans="1:105" ht="12" customHeight="1" x14ac:dyDescent="0.25">
      <c r="A36" s="173" t="s">
        <v>92</v>
      </c>
      <c r="B36" s="224">
        <v>2.0070608836253472</v>
      </c>
      <c r="C36" s="224">
        <v>2.061315115379017</v>
      </c>
      <c r="D36" s="224">
        <v>2.0521654888037411</v>
      </c>
      <c r="E36" s="224">
        <v>2.0287207049724612</v>
      </c>
      <c r="F36" s="224">
        <v>2.126399381502754</v>
      </c>
      <c r="G36" s="224">
        <v>2.095202853681986</v>
      </c>
      <c r="H36" s="224">
        <v>1.9232183479154259</v>
      </c>
      <c r="I36" s="224">
        <v>1.9956566894888399</v>
      </c>
      <c r="J36" s="224">
        <v>1.9795788482369019</v>
      </c>
      <c r="K36" s="224">
        <v>1.4071579263293701</v>
      </c>
      <c r="L36" s="224">
        <v>1.526835650114611</v>
      </c>
      <c r="M36" s="224">
        <v>1.668421875293955</v>
      </c>
      <c r="N36" s="224">
        <v>1.402335016209227</v>
      </c>
      <c r="O36" s="224">
        <v>1.285304829063151</v>
      </c>
      <c r="P36" s="224">
        <v>1.2291668341640529</v>
      </c>
      <c r="Q36" s="224">
        <v>1.3406028646538231</v>
      </c>
      <c r="R36" s="224">
        <v>1.3417532917084249</v>
      </c>
      <c r="S36" s="224">
        <v>1.459919207825259</v>
      </c>
      <c r="T36" s="224">
        <v>1.551117293110869</v>
      </c>
      <c r="U36" s="224">
        <v>1.468128271371455</v>
      </c>
      <c r="V36" s="224">
        <v>1.3958741905021439</v>
      </c>
      <c r="W36" s="224">
        <v>1.4370322755946301</v>
      </c>
      <c r="X36" s="224">
        <v>0.97476460865157499</v>
      </c>
      <c r="Y36" s="224">
        <v>0.67894141440434852</v>
      </c>
      <c r="DA36" s="177" t="s">
        <v>506</v>
      </c>
    </row>
    <row r="37" spans="1:105" ht="12" customHeight="1" x14ac:dyDescent="0.25">
      <c r="A37" s="173" t="s">
        <v>93</v>
      </c>
      <c r="B37" s="224">
        <v>58.857058144436877</v>
      </c>
      <c r="C37" s="224">
        <v>60.448063429308753</v>
      </c>
      <c r="D37" s="224">
        <v>60.179750640327399</v>
      </c>
      <c r="E37" s="224">
        <v>59.492232380966513</v>
      </c>
      <c r="F37" s="224">
        <v>62.356659459845417</v>
      </c>
      <c r="G37" s="224">
        <v>61.441821316751913</v>
      </c>
      <c r="H37" s="224">
        <v>56.398375879481229</v>
      </c>
      <c r="I37" s="224">
        <v>58.52263016426997</v>
      </c>
      <c r="J37" s="224">
        <v>58.051147487724002</v>
      </c>
      <c r="K37" s="224">
        <v>41.264904599592093</v>
      </c>
      <c r="L37" s="224">
        <v>44.774453714364583</v>
      </c>
      <c r="M37" s="224">
        <v>48.926469607763607</v>
      </c>
      <c r="N37" s="224">
        <v>41.123472765768547</v>
      </c>
      <c r="O37" s="224">
        <v>37.691562659947998</v>
      </c>
      <c r="P37" s="224">
        <v>36.045316022965032</v>
      </c>
      <c r="Q37" s="224">
        <v>39.313177491160502</v>
      </c>
      <c r="R37" s="224">
        <v>39.346913763236778</v>
      </c>
      <c r="S37" s="224">
        <v>42.81212911984148</v>
      </c>
      <c r="T37" s="224">
        <v>45.486512867792797</v>
      </c>
      <c r="U37" s="224">
        <v>43.052859899057871</v>
      </c>
      <c r="V37" s="224">
        <v>40.934009059208741</v>
      </c>
      <c r="W37" s="224">
        <v>42.140969858039348</v>
      </c>
      <c r="X37" s="224">
        <v>28.58497104727315</v>
      </c>
      <c r="Y37" s="224">
        <v>19.909956210238349</v>
      </c>
      <c r="DA37" s="177" t="s">
        <v>507</v>
      </c>
    </row>
    <row r="38" spans="1:105" ht="12" customHeight="1" x14ac:dyDescent="0.25">
      <c r="A38" s="173" t="s">
        <v>94</v>
      </c>
      <c r="B38" s="224">
        <v>1.439600938411933</v>
      </c>
      <c r="C38" s="224">
        <v>1.4785157733243259</v>
      </c>
      <c r="D38" s="224">
        <v>1.4719530371804721</v>
      </c>
      <c r="E38" s="224">
        <v>1.4551368393861071</v>
      </c>
      <c r="F38" s="224">
        <v>1.525198647447378</v>
      </c>
      <c r="G38" s="224">
        <v>1.5028223702290959</v>
      </c>
      <c r="H38" s="224">
        <v>1.3794633541106449</v>
      </c>
      <c r="I38" s="224">
        <v>1.431421072661627</v>
      </c>
      <c r="J38" s="224">
        <v>1.419888948478069</v>
      </c>
      <c r="K38" s="224">
        <v>1.009309626710702</v>
      </c>
      <c r="L38" s="224">
        <v>1.095150651700953</v>
      </c>
      <c r="M38" s="224">
        <v>1.1967059479539559</v>
      </c>
      <c r="N38" s="224">
        <v>1.005850306671396</v>
      </c>
      <c r="O38" s="224">
        <v>0.92190827550904408</v>
      </c>
      <c r="P38" s="224">
        <v>0.88164227720443489</v>
      </c>
      <c r="Q38" s="224">
        <v>0.96157179771614021</v>
      </c>
      <c r="R38" s="224">
        <v>0.96239696245373807</v>
      </c>
      <c r="S38" s="224">
        <v>1.0471536158856101</v>
      </c>
      <c r="T38" s="224">
        <v>1.112567101958533</v>
      </c>
      <c r="U38" s="224">
        <v>1.0530417160827701</v>
      </c>
      <c r="V38" s="224">
        <v>1.0012161618745361</v>
      </c>
      <c r="W38" s="224">
        <v>1.030737547302244</v>
      </c>
      <c r="X38" s="224">
        <v>0.69916765196022501</v>
      </c>
      <c r="Y38" s="224">
        <v>0.48698308321257439</v>
      </c>
      <c r="DA38" s="177" t="s">
        <v>508</v>
      </c>
    </row>
    <row r="39" spans="1:105" ht="12" customHeight="1" x14ac:dyDescent="0.25">
      <c r="A39" s="56" t="s">
        <v>95</v>
      </c>
      <c r="B39" s="260">
        <v>7.9852215966063547</v>
      </c>
      <c r="C39" s="260">
        <v>8.0600221432947272</v>
      </c>
      <c r="D39" s="260">
        <v>7.9167057661294553</v>
      </c>
      <c r="E39" s="260">
        <v>7.7930457732532954</v>
      </c>
      <c r="F39" s="260">
        <v>8.089655519733979</v>
      </c>
      <c r="G39" s="260">
        <v>8.1435962594555562</v>
      </c>
      <c r="H39" s="260">
        <v>7.4806423674825711</v>
      </c>
      <c r="I39" s="260">
        <v>8.6507756883408273</v>
      </c>
      <c r="J39" s="260">
        <v>8.5908138844765993</v>
      </c>
      <c r="K39" s="260">
        <v>5.8549899880742151</v>
      </c>
      <c r="L39" s="260">
        <v>5.9971952025314783</v>
      </c>
      <c r="M39" s="260">
        <v>6.7008061316938319</v>
      </c>
      <c r="N39" s="260">
        <v>5.6026479600655668</v>
      </c>
      <c r="O39" s="260">
        <v>5.4743341349146162</v>
      </c>
      <c r="P39" s="260">
        <v>5.8458970122502958</v>
      </c>
      <c r="Q39" s="260">
        <v>6.4210507021668626</v>
      </c>
      <c r="R39" s="260">
        <v>6.2602890026449636</v>
      </c>
      <c r="S39" s="260">
        <v>7.4988557917394827</v>
      </c>
      <c r="T39" s="260">
        <v>8.9179552918748648</v>
      </c>
      <c r="U39" s="260">
        <v>8.2016249455544408</v>
      </c>
      <c r="V39" s="260">
        <v>8.0506766591859051</v>
      </c>
      <c r="W39" s="260">
        <v>8.4182820351464009</v>
      </c>
      <c r="X39" s="260">
        <v>4.8728379562466531</v>
      </c>
      <c r="Y39" s="260">
        <v>3.9995239981399822</v>
      </c>
      <c r="DA39" s="68" t="s">
        <v>509</v>
      </c>
    </row>
    <row r="40" spans="1:105" ht="12" customHeight="1" x14ac:dyDescent="0.25">
      <c r="A40" s="37" t="s">
        <v>159</v>
      </c>
      <c r="B40" s="226">
        <v>0.26348650964204029</v>
      </c>
      <c r="C40" s="226">
        <v>0.217704447123444</v>
      </c>
      <c r="D40" s="226">
        <v>0.16603468576954661</v>
      </c>
      <c r="E40" s="226">
        <v>0.18952960738236191</v>
      </c>
      <c r="F40" s="226">
        <v>0.1131289774228993</v>
      </c>
      <c r="G40" s="226">
        <v>0.1221153074659828</v>
      </c>
      <c r="H40" s="226">
        <v>8.9913242207093291E-2</v>
      </c>
      <c r="I40" s="226">
        <v>0.1091588577318245</v>
      </c>
      <c r="J40" s="226">
        <v>0.10538375976523549</v>
      </c>
      <c r="K40" s="226">
        <v>6.6653947561299415E-2</v>
      </c>
      <c r="L40" s="226">
        <v>7.8291482536312157E-2</v>
      </c>
      <c r="M40" s="226">
        <v>6.9615221493637969E-2</v>
      </c>
      <c r="N40" s="226">
        <v>4.7819811062428018E-2</v>
      </c>
      <c r="O40" s="226">
        <v>4.4771785800637488E-2</v>
      </c>
      <c r="P40" s="226">
        <v>3.1700134178940187E-2</v>
      </c>
      <c r="Q40" s="226">
        <v>2.967949905114467E-2</v>
      </c>
      <c r="R40" s="226">
        <v>3.9720090328802998E-2</v>
      </c>
      <c r="S40" s="226">
        <v>5.8830937712170669E-2</v>
      </c>
      <c r="T40" s="226">
        <v>4.3458690256987592E-2</v>
      </c>
      <c r="U40" s="226">
        <v>4.8349314596163498E-2</v>
      </c>
      <c r="V40" s="226">
        <v>4.3971658525007472E-2</v>
      </c>
      <c r="W40" s="226">
        <v>4.2017836818378763E-2</v>
      </c>
      <c r="X40" s="226">
        <v>3.8668665316516977E-2</v>
      </c>
      <c r="Y40" s="226">
        <v>3.3463405159369561E-2</v>
      </c>
      <c r="DA40" s="69" t="s">
        <v>510</v>
      </c>
    </row>
    <row r="41" spans="1:105" ht="12" customHeight="1" x14ac:dyDescent="0.25">
      <c r="A41" s="37" t="s">
        <v>35</v>
      </c>
      <c r="B41" s="226">
        <v>3.221600509181592</v>
      </c>
      <c r="C41" s="226">
        <v>3.1125519737517608</v>
      </c>
      <c r="D41" s="226">
        <v>3.0263654747642259</v>
      </c>
      <c r="E41" s="226">
        <v>2.814332315774037</v>
      </c>
      <c r="F41" s="226">
        <v>2.8771301882414062</v>
      </c>
      <c r="G41" s="226">
        <v>2.9449040907795858</v>
      </c>
      <c r="H41" s="226">
        <v>2.687653594051012</v>
      </c>
      <c r="I41" s="226">
        <v>3.929135690385352</v>
      </c>
      <c r="J41" s="226">
        <v>3.9786709435550782</v>
      </c>
      <c r="K41" s="226">
        <v>2.7069009244527842</v>
      </c>
      <c r="L41" s="226">
        <v>2.3535879040196019</v>
      </c>
      <c r="M41" s="226">
        <v>2.7897764781841108</v>
      </c>
      <c r="N41" s="226">
        <v>2.3839368256260789</v>
      </c>
      <c r="O41" s="226">
        <v>2.677381005258495</v>
      </c>
      <c r="P41" s="226">
        <v>2.8941179692109849</v>
      </c>
      <c r="Q41" s="226">
        <v>3.0937682936853999</v>
      </c>
      <c r="R41" s="226">
        <v>2.7240828014445682</v>
      </c>
      <c r="S41" s="226">
        <v>2.0978806109426791</v>
      </c>
      <c r="T41" s="226">
        <v>3.1134387892446109</v>
      </c>
      <c r="U41" s="226">
        <v>3.1557215204581932</v>
      </c>
      <c r="V41" s="226">
        <v>3.2616277592783911</v>
      </c>
      <c r="W41" s="226">
        <v>3.4620255013687911</v>
      </c>
      <c r="X41" s="226">
        <v>2.9467152754673811</v>
      </c>
      <c r="Y41" s="226">
        <v>2.731523768960749</v>
      </c>
      <c r="DA41" s="69" t="s">
        <v>511</v>
      </c>
    </row>
    <row r="42" spans="1:105" ht="12" customHeight="1" x14ac:dyDescent="0.25">
      <c r="A42" s="37" t="s">
        <v>96</v>
      </c>
      <c r="B42" s="226">
        <v>3.0864964139160219E-3</v>
      </c>
      <c r="C42" s="226">
        <v>4.2886641805949012E-3</v>
      </c>
      <c r="D42" s="226">
        <v>5.0447719613423286E-3</v>
      </c>
      <c r="E42" s="226">
        <v>5.1994479728612007E-3</v>
      </c>
      <c r="F42" s="226">
        <v>6.0443833225110894E-3</v>
      </c>
      <c r="G42" s="226">
        <v>6.5908195136335876E-2</v>
      </c>
      <c r="H42" s="226">
        <v>5.9687066607147753E-2</v>
      </c>
      <c r="I42" s="226">
        <v>6.2468536798299903E-2</v>
      </c>
      <c r="J42" s="226">
        <v>6.7789435062039202E-2</v>
      </c>
      <c r="K42" s="226">
        <v>5.9366955842521933E-2</v>
      </c>
      <c r="L42" s="226">
        <v>6.006919521941767E-2</v>
      </c>
      <c r="M42" s="226">
        <v>5.8876746931080789E-2</v>
      </c>
      <c r="N42" s="226">
        <v>3.5822184849512453E-2</v>
      </c>
      <c r="O42" s="226">
        <v>2.6889465523862739E-2</v>
      </c>
      <c r="P42" s="226">
        <v>1.8571683774700781E-2</v>
      </c>
      <c r="Q42" s="226">
        <v>1.984403781571344E-2</v>
      </c>
      <c r="R42" s="226">
        <v>2.242924937674904E-2</v>
      </c>
      <c r="S42" s="226">
        <v>5.3933659892473583E-2</v>
      </c>
      <c r="T42" s="226">
        <v>9.2336828616184002E-2</v>
      </c>
      <c r="U42" s="226">
        <v>4.0436466746816863E-2</v>
      </c>
      <c r="V42" s="226">
        <v>3.6690164406790841E-2</v>
      </c>
      <c r="W42" s="226">
        <v>3.6785186346819057E-2</v>
      </c>
      <c r="X42" s="226">
        <v>4.4613767584818123E-4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0.49012790952905111</v>
      </c>
      <c r="Q43" s="226">
        <v>0.64351194898617525</v>
      </c>
      <c r="R43" s="226">
        <v>0.8053458826239922</v>
      </c>
      <c r="S43" s="226">
        <v>2.2438489960552541</v>
      </c>
      <c r="T43" s="226">
        <v>2.882498959234725</v>
      </c>
      <c r="U43" s="226">
        <v>2.271849360377828</v>
      </c>
      <c r="V43" s="226">
        <v>2.2362256058670331</v>
      </c>
      <c r="W43" s="226">
        <v>2.4646958707324722</v>
      </c>
      <c r="X43" s="226">
        <v>0.15778134490007781</v>
      </c>
      <c r="Y43" s="226">
        <v>0.1034232284079121</v>
      </c>
      <c r="DA43" s="69" t="s">
        <v>513</v>
      </c>
    </row>
    <row r="44" spans="1:105" ht="12" customHeight="1" x14ac:dyDescent="0.25">
      <c r="A44" s="37" t="s">
        <v>40</v>
      </c>
      <c r="B44" s="226">
        <v>4.4970480813688072</v>
      </c>
      <c r="C44" s="226">
        <v>4.7254770582389263</v>
      </c>
      <c r="D44" s="226">
        <v>4.7192608336343396</v>
      </c>
      <c r="E44" s="226">
        <v>4.7839844021240374</v>
      </c>
      <c r="F44" s="226">
        <v>5.0933519707471619</v>
      </c>
      <c r="G44" s="226">
        <v>5.0106686660736512</v>
      </c>
      <c r="H44" s="226">
        <v>4.6433884646173169</v>
      </c>
      <c r="I44" s="226">
        <v>4.5500126034253521</v>
      </c>
      <c r="J44" s="226">
        <v>4.438969746094247</v>
      </c>
      <c r="K44" s="226">
        <v>3.0220681602176089</v>
      </c>
      <c r="L44" s="226">
        <v>3.5052466207561461</v>
      </c>
      <c r="M44" s="226">
        <v>3.7825376850850021</v>
      </c>
      <c r="N44" s="226">
        <v>3.1350691385275482</v>
      </c>
      <c r="O44" s="226">
        <v>2.7252918783316211</v>
      </c>
      <c r="P44" s="226">
        <v>2.4113793155566192</v>
      </c>
      <c r="Q44" s="226">
        <v>2.6342469226284289</v>
      </c>
      <c r="R44" s="226">
        <v>2.668710978870851</v>
      </c>
      <c r="S44" s="226">
        <v>3.0443615871369061</v>
      </c>
      <c r="T44" s="226">
        <v>2.7862220245223579</v>
      </c>
      <c r="U44" s="226">
        <v>2.6852682833754389</v>
      </c>
      <c r="V44" s="226">
        <v>2.472161471108683</v>
      </c>
      <c r="W44" s="226">
        <v>2.4127576398799402</v>
      </c>
      <c r="X44" s="226">
        <v>1.729226532886829</v>
      </c>
      <c r="Y44" s="226">
        <v>1.131113595611952</v>
      </c>
      <c r="DA44" s="69" t="s">
        <v>514</v>
      </c>
    </row>
    <row r="45" spans="1:105" ht="12" customHeight="1" x14ac:dyDescent="0.25">
      <c r="A45" s="57" t="s">
        <v>515</v>
      </c>
      <c r="B45" s="261">
        <v>3073.2469847072939</v>
      </c>
      <c r="C45" s="261">
        <v>3174.5798143584379</v>
      </c>
      <c r="D45" s="261">
        <v>3164.9165184324761</v>
      </c>
      <c r="E45" s="261">
        <v>3130.525162621675</v>
      </c>
      <c r="F45" s="261">
        <v>3293.358059653719</v>
      </c>
      <c r="G45" s="261">
        <v>3234.0103307176919</v>
      </c>
      <c r="H45" s="261">
        <v>2972.1807966675319</v>
      </c>
      <c r="I45" s="261">
        <v>3026.7188402735328</v>
      </c>
      <c r="J45" s="261">
        <v>3001.3724950318579</v>
      </c>
      <c r="K45" s="261">
        <v>2156.5537622242032</v>
      </c>
      <c r="L45" s="261">
        <v>2365.7263969906062</v>
      </c>
      <c r="M45" s="261">
        <v>2569.643756549618</v>
      </c>
      <c r="N45" s="261">
        <v>2164.9131911013019</v>
      </c>
      <c r="O45" s="261">
        <v>1960.2397565127651</v>
      </c>
      <c r="P45" s="261">
        <v>1856.8463685314689</v>
      </c>
      <c r="Q45" s="261">
        <v>2026.871898917314</v>
      </c>
      <c r="R45" s="261">
        <v>2048.0736940182328</v>
      </c>
      <c r="S45" s="261">
        <v>2264.5786897583721</v>
      </c>
      <c r="T45" s="261">
        <v>2371.0117635523379</v>
      </c>
      <c r="U45" s="261">
        <v>2231.314793611376</v>
      </c>
      <c r="V45" s="261">
        <v>2108.386061258092</v>
      </c>
      <c r="W45" s="261">
        <v>2171.65377163124</v>
      </c>
      <c r="X45" s="261">
        <v>1443.176072661302</v>
      </c>
      <c r="Y45" s="261">
        <v>965.94405564853264</v>
      </c>
      <c r="DA45" s="70" t="s">
        <v>516</v>
      </c>
    </row>
    <row r="46" spans="1:105" ht="12" customHeight="1" x14ac:dyDescent="0.25">
      <c r="A46" s="57" t="s">
        <v>517</v>
      </c>
      <c r="B46" s="294">
        <v>443.59296088564452</v>
      </c>
      <c r="C46" s="294">
        <v>441.82601574723441</v>
      </c>
      <c r="D46" s="294">
        <v>432.73913445747598</v>
      </c>
      <c r="E46" s="294">
        <v>426.52045835025808</v>
      </c>
      <c r="F46" s="294">
        <v>440.73205224176161</v>
      </c>
      <c r="G46" s="294">
        <v>440.12507916125742</v>
      </c>
      <c r="H46" s="294">
        <v>406.88368076220479</v>
      </c>
      <c r="I46" s="294">
        <v>467.11206799056879</v>
      </c>
      <c r="J46" s="294">
        <v>463.68822347144749</v>
      </c>
      <c r="K46" s="294">
        <v>314.48124195845259</v>
      </c>
      <c r="L46" s="294">
        <v>320.51372743416232</v>
      </c>
      <c r="M46" s="294">
        <v>361.37131998669162</v>
      </c>
      <c r="N46" s="294">
        <v>300.57456389482172</v>
      </c>
      <c r="O46" s="294">
        <v>294.16393195241278</v>
      </c>
      <c r="P46" s="294">
        <v>295.29295278201351</v>
      </c>
      <c r="Q46" s="294">
        <v>319.32489444699843</v>
      </c>
      <c r="R46" s="294">
        <v>303.25972089761552</v>
      </c>
      <c r="S46" s="294">
        <v>306.42599754454289</v>
      </c>
      <c r="T46" s="294">
        <v>352.80843557166338</v>
      </c>
      <c r="U46" s="294">
        <v>342.02526602849042</v>
      </c>
      <c r="V46" s="294">
        <v>333.41985240767701</v>
      </c>
      <c r="W46" s="294">
        <v>343.29917510295439</v>
      </c>
      <c r="X46" s="294">
        <v>257.44262467571548</v>
      </c>
      <c r="Y46" s="294">
        <v>212.1022737763264</v>
      </c>
      <c r="DA46" s="70" t="s">
        <v>518</v>
      </c>
    </row>
    <row r="47" spans="1:105" ht="12" customHeight="1" x14ac:dyDescent="0.25">
      <c r="A47" s="60" t="s">
        <v>519</v>
      </c>
      <c r="B47" s="262">
        <v>232.5874783338171</v>
      </c>
      <c r="C47" s="262">
        <v>211.09854523073551</v>
      </c>
      <c r="D47" s="262">
        <v>200.82862093107639</v>
      </c>
      <c r="E47" s="262">
        <v>189.38778040989661</v>
      </c>
      <c r="F47" s="262">
        <v>188.00703455433899</v>
      </c>
      <c r="G47" s="262">
        <v>188.44383078204629</v>
      </c>
      <c r="H47" s="262">
        <v>177.1281820480431</v>
      </c>
      <c r="I47" s="262">
        <v>238.61228422020079</v>
      </c>
      <c r="J47" s="262">
        <v>239.55144705461299</v>
      </c>
      <c r="K47" s="262">
        <v>160.8809926421435</v>
      </c>
      <c r="L47" s="262">
        <v>139.36530675651531</v>
      </c>
      <c r="M47" s="262">
        <v>163.93165636918479</v>
      </c>
      <c r="N47" s="262">
        <v>135.16898733421161</v>
      </c>
      <c r="O47" s="262">
        <v>150.80495580676609</v>
      </c>
      <c r="P47" s="262">
        <v>161.57278425934049</v>
      </c>
      <c r="Q47" s="262">
        <v>172.214767307637</v>
      </c>
      <c r="R47" s="262">
        <v>153.23017591431909</v>
      </c>
      <c r="S47" s="262">
        <v>123.5465166051162</v>
      </c>
      <c r="T47" s="262">
        <v>182.951432441511</v>
      </c>
      <c r="U47" s="262">
        <v>184.66309179045211</v>
      </c>
      <c r="V47" s="262">
        <v>187.95868511924201</v>
      </c>
      <c r="W47" s="262">
        <v>201.59833709183289</v>
      </c>
      <c r="X47" s="262">
        <v>164.9093824567266</v>
      </c>
      <c r="Y47" s="262">
        <v>152.5437460015273</v>
      </c>
      <c r="DA47" s="72" t="s">
        <v>520</v>
      </c>
    </row>
    <row r="48" spans="1:105" ht="12" customHeight="1" x14ac:dyDescent="0.25">
      <c r="A48" s="59" t="s">
        <v>31</v>
      </c>
      <c r="B48" s="297">
        <v>26.668426214371021</v>
      </c>
      <c r="C48" s="297">
        <v>7.8957448186089856</v>
      </c>
      <c r="D48" s="297">
        <v>6.6027702489341884</v>
      </c>
      <c r="E48" s="297">
        <v>6.5789358155248383</v>
      </c>
      <c r="F48" s="297">
        <v>5.9237421359980544</v>
      </c>
      <c r="G48" s="297">
        <v>5.7512501058609722</v>
      </c>
      <c r="H48" s="297">
        <v>5.4931304815967321</v>
      </c>
      <c r="I48" s="297">
        <v>6.1395599756736123</v>
      </c>
      <c r="J48" s="297">
        <v>7.309168100651207</v>
      </c>
      <c r="K48" s="297">
        <v>4.8422609963886947</v>
      </c>
      <c r="L48" s="297">
        <v>5.5206174659056941</v>
      </c>
      <c r="M48" s="297">
        <v>8.7017460292848323</v>
      </c>
      <c r="N48" s="297">
        <v>4.9140106330384414</v>
      </c>
      <c r="O48" s="297">
        <v>4.5615077398599926</v>
      </c>
      <c r="P48" s="297">
        <v>4.3420713343867412</v>
      </c>
      <c r="Q48" s="297">
        <v>4.5028324767776517</v>
      </c>
      <c r="R48" s="297">
        <v>4.3035681068265417</v>
      </c>
      <c r="S48" s="297">
        <v>4.4049201098560413</v>
      </c>
      <c r="T48" s="297">
        <v>3.8379149389394489</v>
      </c>
      <c r="U48" s="297">
        <v>2.4465560300380171</v>
      </c>
      <c r="V48" s="297">
        <v>2.197051467660045</v>
      </c>
      <c r="W48" s="297">
        <v>2.877830708093486</v>
      </c>
      <c r="X48" s="297">
        <v>2.9016205958983372</v>
      </c>
      <c r="Y48" s="297">
        <v>2.8105225895835191</v>
      </c>
      <c r="DA48" s="71" t="s">
        <v>521</v>
      </c>
    </row>
    <row r="49" spans="1:105" ht="12" customHeight="1" x14ac:dyDescent="0.25">
      <c r="A49" s="59" t="s">
        <v>159</v>
      </c>
      <c r="B49" s="297">
        <v>10.96717742514967</v>
      </c>
      <c r="C49" s="297">
        <v>9.2407984661209035</v>
      </c>
      <c r="D49" s="297">
        <v>7.0288373684649494</v>
      </c>
      <c r="E49" s="297">
        <v>7.7858429489493117</v>
      </c>
      <c r="F49" s="297">
        <v>5.7855708653216746</v>
      </c>
      <c r="G49" s="297">
        <v>6.2670836990637628</v>
      </c>
      <c r="H49" s="297">
        <v>4.5059146169265656</v>
      </c>
      <c r="I49" s="297">
        <v>5.6236626401780629</v>
      </c>
      <c r="J49" s="297">
        <v>5.3426359740027944</v>
      </c>
      <c r="K49" s="297">
        <v>3.4702862918879549</v>
      </c>
      <c r="L49" s="297">
        <v>4.0826796917381962</v>
      </c>
      <c r="M49" s="297">
        <v>3.563167318822773</v>
      </c>
      <c r="N49" s="297">
        <v>2.4735286726972752</v>
      </c>
      <c r="O49" s="297">
        <v>2.3479852280042319</v>
      </c>
      <c r="P49" s="297">
        <v>1.6641277342711329</v>
      </c>
      <c r="Q49" s="297">
        <v>1.556898119722157</v>
      </c>
      <c r="R49" s="297">
        <v>2.085127439185793</v>
      </c>
      <c r="S49" s="297">
        <v>3.2309536523163129</v>
      </c>
      <c r="T49" s="297">
        <v>2.6606923379946719</v>
      </c>
      <c r="U49" s="297">
        <v>2.8124332169188668</v>
      </c>
      <c r="V49" s="297">
        <v>2.4959061963206119</v>
      </c>
      <c r="W49" s="297">
        <v>2.485134533470458</v>
      </c>
      <c r="X49" s="297">
        <v>2.007222986743054</v>
      </c>
      <c r="Y49" s="297">
        <v>1.6984238974197909</v>
      </c>
      <c r="DA49" s="71" t="s">
        <v>522</v>
      </c>
    </row>
    <row r="50" spans="1:105" ht="12" customHeight="1" x14ac:dyDescent="0.25">
      <c r="A50" s="59" t="s">
        <v>32</v>
      </c>
      <c r="B50" s="297">
        <v>41.2029922252961</v>
      </c>
      <c r="C50" s="297">
        <v>38.135473216281419</v>
      </c>
      <c r="D50" s="297">
        <v>34.777964294472113</v>
      </c>
      <c r="E50" s="297">
        <v>33.50380866558659</v>
      </c>
      <c r="F50" s="297">
        <v>30.655479471073431</v>
      </c>
      <c r="G50" s="297">
        <v>26.805273445910078</v>
      </c>
      <c r="H50" s="297">
        <v>32.89832305826743</v>
      </c>
      <c r="I50" s="297">
        <v>23.13264899843643</v>
      </c>
      <c r="J50" s="297">
        <v>20.966325088138699</v>
      </c>
      <c r="K50" s="297">
        <v>13.82949709131745</v>
      </c>
      <c r="L50" s="297">
        <v>6.1272411646684617</v>
      </c>
      <c r="M50" s="297">
        <v>8.9789714895405055</v>
      </c>
      <c r="N50" s="297">
        <v>2.1262043995281861</v>
      </c>
      <c r="O50" s="297">
        <v>2.379132094569604</v>
      </c>
      <c r="P50" s="297">
        <v>2.3922077209889419</v>
      </c>
      <c r="Q50" s="297">
        <v>1.938995742949704</v>
      </c>
      <c r="R50" s="297">
        <v>1.613918929987336</v>
      </c>
      <c r="S50" s="297">
        <v>1.999153221858762</v>
      </c>
      <c r="T50" s="297">
        <v>2.2847037235293461</v>
      </c>
      <c r="U50" s="297">
        <v>2.1022031411160862</v>
      </c>
      <c r="V50" s="297">
        <v>1.56863710274074</v>
      </c>
      <c r="W50" s="297">
        <v>1.902058888676653</v>
      </c>
      <c r="X50" s="297">
        <v>1.1398692122385541</v>
      </c>
      <c r="Y50" s="297">
        <v>0.80166968069284739</v>
      </c>
      <c r="DA50" s="71" t="s">
        <v>523</v>
      </c>
    </row>
    <row r="51" spans="1:105" ht="12" customHeight="1" x14ac:dyDescent="0.25">
      <c r="A51" s="59" t="s">
        <v>35</v>
      </c>
      <c r="B51" s="297">
        <v>153.74888246900031</v>
      </c>
      <c r="C51" s="297">
        <v>155.8265287297242</v>
      </c>
      <c r="D51" s="297">
        <v>152.4190490192052</v>
      </c>
      <c r="E51" s="297">
        <v>141.51919297983591</v>
      </c>
      <c r="F51" s="297">
        <v>145.6422420819458</v>
      </c>
      <c r="G51" s="297">
        <v>149.62022353121151</v>
      </c>
      <c r="H51" s="297">
        <v>134.23081389125241</v>
      </c>
      <c r="I51" s="297">
        <v>203.71641260591269</v>
      </c>
      <c r="J51" s="297">
        <v>205.93331789182031</v>
      </c>
      <c r="K51" s="297">
        <v>138.7389482625494</v>
      </c>
      <c r="L51" s="297">
        <v>123.634768434203</v>
      </c>
      <c r="M51" s="297">
        <v>142.6877715315367</v>
      </c>
      <c r="N51" s="297">
        <v>125.6552436289477</v>
      </c>
      <c r="O51" s="297">
        <v>141.51633074433229</v>
      </c>
      <c r="P51" s="297">
        <v>153.1743774696937</v>
      </c>
      <c r="Q51" s="297">
        <v>164.21604096818751</v>
      </c>
      <c r="R51" s="297">
        <v>145.22756143831941</v>
      </c>
      <c r="S51" s="297">
        <v>113.9114896210851</v>
      </c>
      <c r="T51" s="297">
        <v>174.16812144104759</v>
      </c>
      <c r="U51" s="297">
        <v>177.30189940237909</v>
      </c>
      <c r="V51" s="297">
        <v>181.6970903525206</v>
      </c>
      <c r="W51" s="297">
        <v>194.33331296159221</v>
      </c>
      <c r="X51" s="297">
        <v>158.86066966184671</v>
      </c>
      <c r="Y51" s="297">
        <v>147.23312983383121</v>
      </c>
      <c r="DA51" s="71" t="s">
        <v>524</v>
      </c>
    </row>
    <row r="52" spans="1:105" ht="12" customHeight="1" x14ac:dyDescent="0.25">
      <c r="A52" s="60" t="s">
        <v>525</v>
      </c>
      <c r="B52" s="262">
        <v>211.00548255182741</v>
      </c>
      <c r="C52" s="262">
        <v>230.7274705164989</v>
      </c>
      <c r="D52" s="262">
        <v>231.9105135263996</v>
      </c>
      <c r="E52" s="262">
        <v>237.1326779403615</v>
      </c>
      <c r="F52" s="262">
        <v>252.72501768742259</v>
      </c>
      <c r="G52" s="262">
        <v>251.6812483792111</v>
      </c>
      <c r="H52" s="262">
        <v>229.7554987141618</v>
      </c>
      <c r="I52" s="262">
        <v>228.49978377036811</v>
      </c>
      <c r="J52" s="262">
        <v>224.13677641683441</v>
      </c>
      <c r="K52" s="262">
        <v>153.60024931630909</v>
      </c>
      <c r="L52" s="262">
        <v>181.1484206776469</v>
      </c>
      <c r="M52" s="262">
        <v>197.43966361750671</v>
      </c>
      <c r="N52" s="262">
        <v>165.40557656061009</v>
      </c>
      <c r="O52" s="262">
        <v>143.35897614564669</v>
      </c>
      <c r="P52" s="262">
        <v>133.72016852267299</v>
      </c>
      <c r="Q52" s="262">
        <v>147.1101271393614</v>
      </c>
      <c r="R52" s="262">
        <v>150.02954498329649</v>
      </c>
      <c r="S52" s="262">
        <v>182.8794809394266</v>
      </c>
      <c r="T52" s="262">
        <v>169.85700313015229</v>
      </c>
      <c r="U52" s="262">
        <v>157.36217423803831</v>
      </c>
      <c r="V52" s="262">
        <v>145.46116728843501</v>
      </c>
      <c r="W52" s="262">
        <v>141.7008380111215</v>
      </c>
      <c r="X52" s="262">
        <v>92.533242218988903</v>
      </c>
      <c r="Y52" s="262">
        <v>59.558527774799089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149.82446873846087</v>
      </c>
      <c r="C53" s="294">
        <f t="shared" si="0"/>
        <v>149.36496196176182</v>
      </c>
      <c r="D53" s="294">
        <f t="shared" si="0"/>
        <v>151.53550012522402</v>
      </c>
      <c r="E53" s="294">
        <f t="shared" si="0"/>
        <v>148.13679451323532</v>
      </c>
      <c r="F53" s="294">
        <f t="shared" si="0"/>
        <v>148.74952454409274</v>
      </c>
      <c r="G53" s="294">
        <f t="shared" si="0"/>
        <v>149.64049358767221</v>
      </c>
      <c r="H53" s="294">
        <f t="shared" si="0"/>
        <v>128.91311299015618</v>
      </c>
      <c r="I53" s="294">
        <f t="shared" si="0"/>
        <v>145.31071003523965</v>
      </c>
      <c r="J53" s="294">
        <f t="shared" si="0"/>
        <v>145.29842572070319</v>
      </c>
      <c r="K53" s="294">
        <f t="shared" si="0"/>
        <v>95.454527488029385</v>
      </c>
      <c r="L53" s="294">
        <f t="shared" si="0"/>
        <v>99.587403437960376</v>
      </c>
      <c r="M53" s="294">
        <f t="shared" si="0"/>
        <v>113.09938062791282</v>
      </c>
      <c r="N53" s="294">
        <f t="shared" si="0"/>
        <v>91.119963879660929</v>
      </c>
      <c r="O53" s="294">
        <f t="shared" si="0"/>
        <v>88.195689598904622</v>
      </c>
      <c r="P53" s="294">
        <f t="shared" si="0"/>
        <v>86.296527638876796</v>
      </c>
      <c r="Q53" s="294">
        <f t="shared" si="0"/>
        <v>95.365467736689098</v>
      </c>
      <c r="R53" s="294">
        <f t="shared" si="0"/>
        <v>93.0450857175761</v>
      </c>
      <c r="S53" s="294">
        <f t="shared" si="0"/>
        <v>88.484954416375118</v>
      </c>
      <c r="T53" s="294">
        <f t="shared" si="0"/>
        <v>101.26698122848039</v>
      </c>
      <c r="U53" s="294">
        <f t="shared" si="0"/>
        <v>99.86865877374737</v>
      </c>
      <c r="V53" s="294">
        <f t="shared" si="0"/>
        <v>100.14194799274914</v>
      </c>
      <c r="W53" s="294">
        <f t="shared" si="0"/>
        <v>101.65783751919386</v>
      </c>
      <c r="X53" s="294">
        <f t="shared" si="0"/>
        <v>74.511013671017096</v>
      </c>
      <c r="Y53" s="294">
        <f t="shared" si="0"/>
        <v>58.422885075316586</v>
      </c>
      <c r="DA53" s="70"/>
    </row>
    <row r="54" spans="1:105" ht="12" customHeight="1" x14ac:dyDescent="0.25">
      <c r="A54" s="60" t="s">
        <v>528</v>
      </c>
      <c r="B54" s="262">
        <v>22.18274819500072</v>
      </c>
      <c r="C54" s="262">
        <v>21.185094009908909</v>
      </c>
      <c r="D54" s="262">
        <v>21.23612306381424</v>
      </c>
      <c r="E54" s="262">
        <v>19.703008868235429</v>
      </c>
      <c r="F54" s="262">
        <v>19.641197774685171</v>
      </c>
      <c r="G54" s="262">
        <v>18.536743805727291</v>
      </c>
      <c r="H54" s="262">
        <v>16.119899170981299</v>
      </c>
      <c r="I54" s="262">
        <v>17.14659529829002</v>
      </c>
      <c r="J54" s="262">
        <v>17.59721887435542</v>
      </c>
      <c r="K54" s="262">
        <v>13.90643723549298</v>
      </c>
      <c r="L54" s="262">
        <v>14.176642034712859</v>
      </c>
      <c r="M54" s="262">
        <v>15.544898206323889</v>
      </c>
      <c r="N54" s="262">
        <v>13.288752591747439</v>
      </c>
      <c r="O54" s="262">
        <v>13.124123992119189</v>
      </c>
      <c r="P54" s="262">
        <v>12.371815134640491</v>
      </c>
      <c r="Q54" s="262">
        <v>13.319328906509879</v>
      </c>
      <c r="R54" s="262">
        <v>13.54219072836335</v>
      </c>
      <c r="S54" s="262">
        <v>11.25838993028966</v>
      </c>
      <c r="T54" s="262">
        <v>15.052035832919181</v>
      </c>
      <c r="U54" s="262">
        <v>14.88943004923224</v>
      </c>
      <c r="V54" s="262">
        <v>15.281441151461641</v>
      </c>
      <c r="W54" s="262">
        <v>17.020896723694062</v>
      </c>
      <c r="X54" s="262">
        <v>11.692176767638371</v>
      </c>
      <c r="Y54" s="262">
        <v>8.5530465855732327</v>
      </c>
      <c r="DA54" s="72" t="s">
        <v>529</v>
      </c>
    </row>
    <row r="55" spans="1:105" ht="12" customHeight="1" x14ac:dyDescent="0.25">
      <c r="A55" s="59" t="s">
        <v>31</v>
      </c>
      <c r="B55" s="230">
        <v>3.599933215224068</v>
      </c>
      <c r="C55" s="230">
        <v>1.5686318360896041</v>
      </c>
      <c r="D55" s="230">
        <v>1.3627208512766551</v>
      </c>
      <c r="E55" s="230">
        <v>1.378192630622479</v>
      </c>
      <c r="F55" s="230">
        <v>1.269356328360175</v>
      </c>
      <c r="G55" s="230">
        <v>1.0509564305794521</v>
      </c>
      <c r="H55" s="230">
        <v>1.114447298354603</v>
      </c>
      <c r="I55" s="230">
        <v>1.0422649562442119</v>
      </c>
      <c r="J55" s="230">
        <v>1.073636712437237</v>
      </c>
      <c r="K55" s="230">
        <v>0.64445498659539213</v>
      </c>
      <c r="L55" s="230">
        <v>0.66023669454197143</v>
      </c>
      <c r="M55" s="230">
        <v>0.75071049152398028</v>
      </c>
      <c r="N55" s="230">
        <v>0.43097967764357498</v>
      </c>
      <c r="O55" s="230">
        <v>0.3535400473011161</v>
      </c>
      <c r="P55" s="230">
        <v>0.33867041565056583</v>
      </c>
      <c r="Q55" s="230">
        <v>0.32812086641352201</v>
      </c>
      <c r="R55" s="230">
        <v>0.34448610216379849</v>
      </c>
      <c r="S55" s="230">
        <v>0.33556766544739469</v>
      </c>
      <c r="T55" s="230">
        <v>0.32316408247564649</v>
      </c>
      <c r="U55" s="230">
        <v>0.28893375675074667</v>
      </c>
      <c r="V55" s="230">
        <v>0.26549151331327708</v>
      </c>
      <c r="W55" s="230">
        <v>0.31681742450565659</v>
      </c>
      <c r="X55" s="230">
        <v>0.29708941371085112</v>
      </c>
      <c r="Y55" s="230">
        <v>0.26581062298101499</v>
      </c>
      <c r="DA55" s="71" t="s">
        <v>530</v>
      </c>
    </row>
    <row r="56" spans="1:105" ht="12" customHeight="1" x14ac:dyDescent="0.25">
      <c r="A56" s="59" t="s">
        <v>159</v>
      </c>
      <c r="B56" s="230">
        <v>1.813795253357801</v>
      </c>
      <c r="C56" s="230">
        <v>1.5572381918884259</v>
      </c>
      <c r="D56" s="230">
        <v>1.273483654104864</v>
      </c>
      <c r="E56" s="230">
        <v>1.4180122628862819</v>
      </c>
      <c r="F56" s="230">
        <v>0.79373819362189924</v>
      </c>
      <c r="G56" s="230">
        <v>0.79913034828835972</v>
      </c>
      <c r="H56" s="230">
        <v>0.56456491805077413</v>
      </c>
      <c r="I56" s="230">
        <v>0.78596168059584681</v>
      </c>
      <c r="J56" s="230">
        <v>0.71828054683570908</v>
      </c>
      <c r="K56" s="230">
        <v>0.52436422002617722</v>
      </c>
      <c r="L56" s="230">
        <v>0.60079676647940738</v>
      </c>
      <c r="M56" s="230">
        <v>0.46282125260340551</v>
      </c>
      <c r="N56" s="230">
        <v>0.31854114851960569</v>
      </c>
      <c r="O56" s="230">
        <v>0.31383833883544948</v>
      </c>
      <c r="P56" s="230">
        <v>0.17053169059730891</v>
      </c>
      <c r="Q56" s="230">
        <v>0.18617723594405569</v>
      </c>
      <c r="R56" s="230">
        <v>0.252839737823638</v>
      </c>
      <c r="S56" s="230">
        <v>0.33064499824755711</v>
      </c>
      <c r="T56" s="230">
        <v>0.33994908307274252</v>
      </c>
      <c r="U56" s="230">
        <v>0.3284569794201328</v>
      </c>
      <c r="V56" s="230">
        <v>0.30231064313410899</v>
      </c>
      <c r="W56" s="230">
        <v>0.29090155596591433</v>
      </c>
      <c r="X56" s="230">
        <v>0.20724458029087139</v>
      </c>
      <c r="Y56" s="230">
        <v>0.16335891090666249</v>
      </c>
      <c r="DA56" s="71" t="s">
        <v>531</v>
      </c>
    </row>
    <row r="57" spans="1:105" ht="12" customHeight="1" x14ac:dyDescent="0.25">
      <c r="A57" s="59" t="s">
        <v>35</v>
      </c>
      <c r="B57" s="230">
        <v>16.769019726418851</v>
      </c>
      <c r="C57" s="230">
        <v>18.05922398193087</v>
      </c>
      <c r="D57" s="230">
        <v>18.599918558432719</v>
      </c>
      <c r="E57" s="230">
        <v>16.906803974726671</v>
      </c>
      <c r="F57" s="230">
        <v>17.578103252703102</v>
      </c>
      <c r="G57" s="230">
        <v>16.686657026859478</v>
      </c>
      <c r="H57" s="230">
        <v>14.44088695457592</v>
      </c>
      <c r="I57" s="230">
        <v>15.318368661449959</v>
      </c>
      <c r="J57" s="230">
        <v>15.805301615082479</v>
      </c>
      <c r="K57" s="230">
        <v>12.73761802887141</v>
      </c>
      <c r="L57" s="230">
        <v>12.91560857369149</v>
      </c>
      <c r="M57" s="230">
        <v>14.33136646219651</v>
      </c>
      <c r="N57" s="230">
        <v>12.539231765584249</v>
      </c>
      <c r="O57" s="230">
        <v>12.456745605982629</v>
      </c>
      <c r="P57" s="230">
        <v>11.862613028392611</v>
      </c>
      <c r="Q57" s="230">
        <v>12.805030804152301</v>
      </c>
      <c r="R57" s="230">
        <v>12.944864888375911</v>
      </c>
      <c r="S57" s="230">
        <v>10.59217726659471</v>
      </c>
      <c r="T57" s="230">
        <v>14.388922667370791</v>
      </c>
      <c r="U57" s="230">
        <v>14.272039313061359</v>
      </c>
      <c r="V57" s="230">
        <v>14.713638995014261</v>
      </c>
      <c r="W57" s="230">
        <v>16.413177743222491</v>
      </c>
      <c r="X57" s="230">
        <v>11.187842773636641</v>
      </c>
      <c r="Y57" s="230">
        <v>8.1238770516855556</v>
      </c>
      <c r="DA57" s="71" t="s">
        <v>532</v>
      </c>
    </row>
    <row r="58" spans="1:105" ht="12" customHeight="1" x14ac:dyDescent="0.25">
      <c r="A58" s="60" t="s">
        <v>533</v>
      </c>
      <c r="B58" s="262">
        <v>98.269267702874174</v>
      </c>
      <c r="C58" s="262">
        <v>96.451560756907028</v>
      </c>
      <c r="D58" s="262">
        <v>98.803340344546612</v>
      </c>
      <c r="E58" s="262">
        <v>96.539811943977284</v>
      </c>
      <c r="F58" s="262">
        <v>95.038099595205935</v>
      </c>
      <c r="G58" s="262">
        <v>97.631203054206807</v>
      </c>
      <c r="H58" s="262">
        <v>82.040435543134862</v>
      </c>
      <c r="I58" s="262">
        <v>96.808403508910587</v>
      </c>
      <c r="J58" s="262">
        <v>96.831470494623076</v>
      </c>
      <c r="K58" s="262">
        <v>60.907911116708767</v>
      </c>
      <c r="L58" s="262">
        <v>61.784425513166788</v>
      </c>
      <c r="M58" s="262">
        <v>71.819931875217179</v>
      </c>
      <c r="N58" s="262">
        <v>57.307901614338299</v>
      </c>
      <c r="O58" s="262">
        <v>57.306114146061248</v>
      </c>
      <c r="P58" s="262">
        <v>57.329161207928522</v>
      </c>
      <c r="Q58" s="262">
        <v>63.681699399252331</v>
      </c>
      <c r="R58" s="262">
        <v>61.073717015138413</v>
      </c>
      <c r="S58" s="262">
        <v>53.495178784127631</v>
      </c>
      <c r="T58" s="262">
        <v>63.956968598183771</v>
      </c>
      <c r="U58" s="262">
        <v>64.971634099521879</v>
      </c>
      <c r="V58" s="262">
        <v>66.722546540242362</v>
      </c>
      <c r="W58" s="262">
        <v>67.273881893342022</v>
      </c>
      <c r="X58" s="262">
        <v>51.5535544425382</v>
      </c>
      <c r="Y58" s="262">
        <v>42.230695245925823</v>
      </c>
      <c r="DA58" s="72" t="s">
        <v>534</v>
      </c>
    </row>
    <row r="59" spans="1:105" ht="12" customHeight="1" x14ac:dyDescent="0.25">
      <c r="A59" s="64" t="s">
        <v>28</v>
      </c>
      <c r="B59" s="229">
        <v>20.418434892296201</v>
      </c>
      <c r="C59" s="229">
        <v>16.805945991689459</v>
      </c>
      <c r="D59" s="229">
        <v>24.819110356403922</v>
      </c>
      <c r="E59" s="229">
        <v>19.339829823863941</v>
      </c>
      <c r="F59" s="229">
        <v>14.14294613959121</v>
      </c>
      <c r="G59" s="229">
        <v>20.363485172750782</v>
      </c>
      <c r="H59" s="229">
        <v>14.94210500934228</v>
      </c>
      <c r="I59" s="229">
        <v>22.670511947615729</v>
      </c>
      <c r="J59" s="229">
        <v>18.075454321615862</v>
      </c>
      <c r="K59" s="229">
        <v>8.527262916333525</v>
      </c>
      <c r="L59" s="229">
        <v>9.0820976089637711</v>
      </c>
      <c r="M59" s="229">
        <v>13.31245877990469</v>
      </c>
      <c r="N59" s="229">
        <v>13.037019449679081</v>
      </c>
      <c r="O59" s="229">
        <v>13.48114630684934</v>
      </c>
      <c r="P59" s="229">
        <v>14.64743813931444</v>
      </c>
      <c r="Q59" s="229">
        <v>17.07647238806781</v>
      </c>
      <c r="R59" s="229">
        <v>15.83187738080092</v>
      </c>
      <c r="S59" s="229">
        <v>7.2415004686734514</v>
      </c>
      <c r="T59" s="229">
        <v>7.9578710053468367</v>
      </c>
      <c r="U59" s="229">
        <v>9.6425695339601774</v>
      </c>
      <c r="V59" s="229">
        <v>9.7260350411682222</v>
      </c>
      <c r="W59" s="229">
        <v>9.4100210774243624</v>
      </c>
      <c r="X59" s="229">
        <v>10.158301549838541</v>
      </c>
      <c r="Y59" s="229">
        <v>10.080698985821471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7.8492545562357083</v>
      </c>
      <c r="C61" s="229">
        <v>2.605315650394882</v>
      </c>
      <c r="D61" s="229">
        <v>2.1592694440594191</v>
      </c>
      <c r="E61" s="229">
        <v>2.1233204863294599</v>
      </c>
      <c r="F61" s="229">
        <v>2.095482166022292</v>
      </c>
      <c r="G61" s="229">
        <v>2.0882738108142331</v>
      </c>
      <c r="H61" s="229">
        <v>2.114946790274125</v>
      </c>
      <c r="I61" s="229">
        <v>2.296379699985398</v>
      </c>
      <c r="J61" s="229">
        <v>2.4631935144478549</v>
      </c>
      <c r="K61" s="229">
        <v>1.6839732943921519</v>
      </c>
      <c r="L61" s="229">
        <v>1.968348275937237</v>
      </c>
      <c r="M61" s="229">
        <v>2.4197209441224832</v>
      </c>
      <c r="N61" s="229">
        <v>1.695651647312727</v>
      </c>
      <c r="O61" s="229">
        <v>1.5155880978219121</v>
      </c>
      <c r="P61" s="229">
        <v>1.3779282845277001</v>
      </c>
      <c r="Q61" s="229">
        <v>1.333960314349413</v>
      </c>
      <c r="R61" s="229">
        <v>1.330946956274806</v>
      </c>
      <c r="S61" s="229">
        <v>1.487713006196723</v>
      </c>
      <c r="T61" s="229">
        <v>1.40419987819922</v>
      </c>
      <c r="U61" s="229">
        <v>1.067296851641746</v>
      </c>
      <c r="V61" s="229">
        <v>0.8625627000472923</v>
      </c>
      <c r="W61" s="229">
        <v>1.0091114292354231</v>
      </c>
      <c r="X61" s="229">
        <v>1.010080980606525</v>
      </c>
      <c r="Y61" s="229">
        <v>0.88363821139698862</v>
      </c>
      <c r="DA61" s="73" t="s">
        <v>537</v>
      </c>
    </row>
    <row r="62" spans="1:105" ht="12" customHeight="1" x14ac:dyDescent="0.25">
      <c r="A62" s="64" t="s">
        <v>159</v>
      </c>
      <c r="B62" s="229">
        <v>4.3460502997660129</v>
      </c>
      <c r="C62" s="229">
        <v>3.4017624534262958</v>
      </c>
      <c r="D62" s="229">
        <v>2.5807388398458602</v>
      </c>
      <c r="E62" s="229">
        <v>2.8241118957840059</v>
      </c>
      <c r="F62" s="229">
        <v>2.562980602892456</v>
      </c>
      <c r="G62" s="229">
        <v>2.8638673350725159</v>
      </c>
      <c r="H62" s="229">
        <v>2.0846453514569401</v>
      </c>
      <c r="I62" s="229">
        <v>3.205471129118683</v>
      </c>
      <c r="J62" s="229">
        <v>2.985729910691592</v>
      </c>
      <c r="K62" s="229">
        <v>1.74979703536374</v>
      </c>
      <c r="L62" s="229">
        <v>1.7536955764738511</v>
      </c>
      <c r="M62" s="229">
        <v>1.859184020886798</v>
      </c>
      <c r="N62" s="229">
        <v>1.375644932680234</v>
      </c>
      <c r="O62" s="229">
        <v>1.138793411304984</v>
      </c>
      <c r="P62" s="229">
        <v>0.63214285112084145</v>
      </c>
      <c r="Q62" s="229">
        <v>0.68655262705316744</v>
      </c>
      <c r="R62" s="229">
        <v>0.91820779570797262</v>
      </c>
      <c r="S62" s="229">
        <v>1.300967046671593</v>
      </c>
      <c r="T62" s="229">
        <v>1.185357549967321</v>
      </c>
      <c r="U62" s="229">
        <v>1.0605648980127029</v>
      </c>
      <c r="V62" s="229">
        <v>0.96626882022464478</v>
      </c>
      <c r="W62" s="229">
        <v>0.89915913356907229</v>
      </c>
      <c r="X62" s="229">
        <v>0.71612128822289112</v>
      </c>
      <c r="Y62" s="229">
        <v>0.54262731797485542</v>
      </c>
      <c r="DA62" s="73" t="s">
        <v>538</v>
      </c>
    </row>
    <row r="63" spans="1:105" ht="12" customHeight="1" x14ac:dyDescent="0.25">
      <c r="A63" s="64" t="s">
        <v>32</v>
      </c>
      <c r="B63" s="229">
        <v>11.283981929186631</v>
      </c>
      <c r="C63" s="229">
        <v>11.3681170743428</v>
      </c>
      <c r="D63" s="229">
        <v>9.9585321904226038</v>
      </c>
      <c r="E63" s="229">
        <v>9.7566056592844141</v>
      </c>
      <c r="F63" s="229">
        <v>9.3409489819892677</v>
      </c>
      <c r="G63" s="229">
        <v>7.6073942118699938</v>
      </c>
      <c r="H63" s="229">
        <v>9.432146472918955</v>
      </c>
      <c r="I63" s="229">
        <v>7.3032730446238574</v>
      </c>
      <c r="J63" s="229">
        <v>6.6411662715940336</v>
      </c>
      <c r="K63" s="229">
        <v>4.7524699030784463</v>
      </c>
      <c r="L63" s="229">
        <v>2.8048788099757451</v>
      </c>
      <c r="M63" s="229">
        <v>2.8054747170904908</v>
      </c>
      <c r="N63" s="229">
        <v>0.88669658063305334</v>
      </c>
      <c r="O63" s="229">
        <v>0.97668177567794257</v>
      </c>
      <c r="P63" s="229">
        <v>1.0081791469526551</v>
      </c>
      <c r="Q63" s="229">
        <v>0.88277020106832138</v>
      </c>
      <c r="R63" s="229">
        <v>0.8140971559345811</v>
      </c>
      <c r="S63" s="229">
        <v>1.3061925213482051</v>
      </c>
      <c r="T63" s="229">
        <v>1.1502427057764719</v>
      </c>
      <c r="U63" s="229">
        <v>0.92213818451643492</v>
      </c>
      <c r="V63" s="229">
        <v>0.67940426927713871</v>
      </c>
      <c r="W63" s="229">
        <v>0.81071963895762111</v>
      </c>
      <c r="X63" s="229">
        <v>0.38969611576243313</v>
      </c>
      <c r="Y63" s="229">
        <v>0.29003541468961258</v>
      </c>
      <c r="DA63" s="73" t="s">
        <v>539</v>
      </c>
    </row>
    <row r="64" spans="1:105" ht="12" customHeight="1" x14ac:dyDescent="0.25">
      <c r="A64" s="64" t="s">
        <v>33</v>
      </c>
      <c r="B64" s="229">
        <v>5.1609599100549373E-2</v>
      </c>
      <c r="C64" s="229">
        <v>7.149256741526254E-2</v>
      </c>
      <c r="D64" s="229">
        <v>3.953108906550519E-2</v>
      </c>
      <c r="E64" s="229">
        <v>6.1295375928436648</v>
      </c>
      <c r="F64" s="229">
        <v>5.6310216327505396</v>
      </c>
      <c r="G64" s="229">
        <v>5.4394390146262257</v>
      </c>
      <c r="H64" s="229">
        <v>0.42280851525309848</v>
      </c>
      <c r="I64" s="229">
        <v>1.231181578357029</v>
      </c>
      <c r="J64" s="229">
        <v>3.8347132876782042</v>
      </c>
      <c r="K64" s="229">
        <v>1.8263173498240091</v>
      </c>
      <c r="L64" s="229">
        <v>1.2786667138887</v>
      </c>
      <c r="M64" s="229">
        <v>1.048434693665216</v>
      </c>
      <c r="N64" s="229">
        <v>0.62714766568587343</v>
      </c>
      <c r="O64" s="229">
        <v>0.65337745738834796</v>
      </c>
      <c r="P64" s="229">
        <v>0.84487966638309508</v>
      </c>
      <c r="Q64" s="229">
        <v>1.6284887066171629</v>
      </c>
      <c r="R64" s="229">
        <v>1.4265204596709791</v>
      </c>
      <c r="S64" s="229">
        <v>0.95600368701245775</v>
      </c>
      <c r="T64" s="229">
        <v>0.81079595742366084</v>
      </c>
      <c r="U64" s="229">
        <v>0.91425433815044488</v>
      </c>
      <c r="V64" s="229">
        <v>2.7192047298045701</v>
      </c>
      <c r="W64" s="229">
        <v>1.071567874871201</v>
      </c>
      <c r="X64" s="229">
        <v>1.8531732880964491</v>
      </c>
      <c r="Y64" s="229">
        <v>1.055867429990071</v>
      </c>
      <c r="DA64" s="73" t="s">
        <v>540</v>
      </c>
    </row>
    <row r="65" spans="1:105" ht="12" customHeight="1" x14ac:dyDescent="0.25">
      <c r="A65" s="64" t="s">
        <v>35</v>
      </c>
      <c r="B65" s="229">
        <v>49.833422139676742</v>
      </c>
      <c r="C65" s="229">
        <v>56.531521374237713</v>
      </c>
      <c r="D65" s="229">
        <v>53.893434654347239</v>
      </c>
      <c r="E65" s="229">
        <v>50.843779908514122</v>
      </c>
      <c r="F65" s="229">
        <v>56.56023370308673</v>
      </c>
      <c r="G65" s="229">
        <v>50.145338516704918</v>
      </c>
      <c r="H65" s="229">
        <v>48.199131991591628</v>
      </c>
      <c r="I65" s="229">
        <v>55.853664168530301</v>
      </c>
      <c r="J65" s="229">
        <v>55.923333122603808</v>
      </c>
      <c r="K65" s="229">
        <v>41.204230957318323</v>
      </c>
      <c r="L65" s="229">
        <v>42.633058347371382</v>
      </c>
      <c r="M65" s="229">
        <v>47.113768755163228</v>
      </c>
      <c r="N65" s="229">
        <v>36.487281514915963</v>
      </c>
      <c r="O65" s="229">
        <v>37.52237851131931</v>
      </c>
      <c r="P65" s="229">
        <v>37.057313480957824</v>
      </c>
      <c r="Q65" s="229">
        <v>40.063613762878553</v>
      </c>
      <c r="R65" s="229">
        <v>38.594926019909543</v>
      </c>
      <c r="S65" s="229">
        <v>40.039762321582657</v>
      </c>
      <c r="T65" s="229">
        <v>49.565805561984718</v>
      </c>
      <c r="U65" s="229">
        <v>47.160520104676372</v>
      </c>
      <c r="V65" s="229">
        <v>45.542405334394353</v>
      </c>
      <c r="W65" s="229">
        <v>49.083489981321357</v>
      </c>
      <c r="X65" s="229">
        <v>34.454596535729927</v>
      </c>
      <c r="Y65" s="229">
        <v>27.636487587878509</v>
      </c>
      <c r="DA65" s="73" t="s">
        <v>541</v>
      </c>
    </row>
    <row r="66" spans="1:105" ht="12" customHeight="1" x14ac:dyDescent="0.25">
      <c r="A66" s="64" t="s">
        <v>36</v>
      </c>
      <c r="B66" s="229">
        <v>2.4359206186690141</v>
      </c>
      <c r="C66" s="229">
        <v>2.5822751697233599</v>
      </c>
      <c r="D66" s="229">
        <v>3.0380137914700351</v>
      </c>
      <c r="E66" s="229">
        <v>2.498683029112577</v>
      </c>
      <c r="F66" s="229">
        <v>1.605426970912085</v>
      </c>
      <c r="G66" s="229">
        <v>1.0284960355221799</v>
      </c>
      <c r="H66" s="229">
        <v>0.98942654235521665</v>
      </c>
      <c r="I66" s="229">
        <v>0.93928385039279516</v>
      </c>
      <c r="J66" s="229">
        <v>1.097972264290128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6.7981051895434019E-2</v>
      </c>
      <c r="C67" s="229">
        <v>7.5535690357419055E-2</v>
      </c>
      <c r="D67" s="229">
        <v>5.937049963807698E-2</v>
      </c>
      <c r="E67" s="229">
        <v>0.38172828240388768</v>
      </c>
      <c r="F67" s="229">
        <v>0.25903523701925901</v>
      </c>
      <c r="G67" s="229">
        <v>4.5710550397661764</v>
      </c>
      <c r="H67" s="229">
        <v>0.20767286209990149</v>
      </c>
      <c r="I67" s="229">
        <v>0.86991962632428343</v>
      </c>
      <c r="J67" s="229">
        <v>2.9063646184787921</v>
      </c>
      <c r="K67" s="229">
        <v>0.35882655482209153</v>
      </c>
      <c r="L67" s="229">
        <v>0.25091983415588698</v>
      </c>
      <c r="M67" s="229">
        <v>0.20643598774636249</v>
      </c>
      <c r="N67" s="229">
        <v>0.1939091110616869</v>
      </c>
      <c r="O67" s="229">
        <v>0.1790339065950472</v>
      </c>
      <c r="P67" s="229">
        <v>0.2349711036707314</v>
      </c>
      <c r="Q67" s="229">
        <v>0.22413864563841199</v>
      </c>
      <c r="R67" s="229">
        <v>0.23017679294692731</v>
      </c>
      <c r="S67" s="229">
        <v>0.20660532368155499</v>
      </c>
      <c r="T67" s="229">
        <v>0.33371800370306393</v>
      </c>
      <c r="U67" s="229">
        <v>0.3178846690563974</v>
      </c>
      <c r="V67" s="229">
        <v>1.562481558028215</v>
      </c>
      <c r="W67" s="229">
        <v>0.42599437614682228</v>
      </c>
      <c r="X67" s="229">
        <v>0.44021981402674693</v>
      </c>
      <c r="Y67" s="229">
        <v>0.36348714494153689</v>
      </c>
      <c r="DA67" s="73" t="s">
        <v>543</v>
      </c>
    </row>
    <row r="68" spans="1:105" ht="12" customHeight="1" x14ac:dyDescent="0.25">
      <c r="A68" s="64" t="s">
        <v>39</v>
      </c>
      <c r="B68" s="229">
        <v>1.9826126160478861</v>
      </c>
      <c r="C68" s="229">
        <v>3.0095947853198339</v>
      </c>
      <c r="D68" s="229">
        <v>2.2553394792939581</v>
      </c>
      <c r="E68" s="229">
        <v>2.6422152658412181</v>
      </c>
      <c r="F68" s="229">
        <v>2.840024160942078</v>
      </c>
      <c r="G68" s="229">
        <v>3.5238539170797929</v>
      </c>
      <c r="H68" s="229">
        <v>3.6475520078427182</v>
      </c>
      <c r="I68" s="229">
        <v>2.4387184639625019</v>
      </c>
      <c r="J68" s="229">
        <v>2.9035431832227951</v>
      </c>
      <c r="K68" s="229">
        <v>0.80503310557648178</v>
      </c>
      <c r="L68" s="229">
        <v>2.01276034640021</v>
      </c>
      <c r="M68" s="229">
        <v>3.054453976637912</v>
      </c>
      <c r="N68" s="229">
        <v>3.0045507123696789</v>
      </c>
      <c r="O68" s="229">
        <v>1.839114679104374</v>
      </c>
      <c r="P68" s="229">
        <v>1.5263085350012371</v>
      </c>
      <c r="Q68" s="229">
        <v>1.7857027535795</v>
      </c>
      <c r="R68" s="229">
        <v>1.92696445389268</v>
      </c>
      <c r="S68" s="229">
        <v>0.95643440896098708</v>
      </c>
      <c r="T68" s="229">
        <v>1.548977935782482</v>
      </c>
      <c r="U68" s="229">
        <v>3.886405519507615</v>
      </c>
      <c r="V68" s="229">
        <v>4.6641840872979321</v>
      </c>
      <c r="W68" s="229">
        <v>4.5638183818161728</v>
      </c>
      <c r="X68" s="229">
        <v>2.5313648702546891</v>
      </c>
      <c r="Y68" s="229">
        <v>1.377853153232786</v>
      </c>
      <c r="DA68" s="73" t="s">
        <v>544</v>
      </c>
    </row>
    <row r="69" spans="1:105" ht="12" customHeight="1" x14ac:dyDescent="0.25">
      <c r="A69" s="61" t="s">
        <v>545</v>
      </c>
      <c r="B69" s="263">
        <v>29.372452840585961</v>
      </c>
      <c r="C69" s="263">
        <v>31.72830719494587</v>
      </c>
      <c r="D69" s="263">
        <v>31.496036716863159</v>
      </c>
      <c r="E69" s="263">
        <v>31.893973701022599</v>
      </c>
      <c r="F69" s="263">
        <v>34.070227174201641</v>
      </c>
      <c r="G69" s="263">
        <v>33.472546727738113</v>
      </c>
      <c r="H69" s="263">
        <v>30.752778276040029</v>
      </c>
      <c r="I69" s="263">
        <v>31.355711228039041</v>
      </c>
      <c r="J69" s="263">
        <v>30.869736351724701</v>
      </c>
      <c r="K69" s="263">
        <v>20.640179135827641</v>
      </c>
      <c r="L69" s="263">
        <v>23.626335890080721</v>
      </c>
      <c r="M69" s="263">
        <v>25.73455054637175</v>
      </c>
      <c r="N69" s="263">
        <v>20.523309673575191</v>
      </c>
      <c r="O69" s="263">
        <v>17.765451460724179</v>
      </c>
      <c r="P69" s="263">
        <v>16.595551296307789</v>
      </c>
      <c r="Q69" s="263">
        <v>18.36443943092689</v>
      </c>
      <c r="R69" s="263">
        <v>18.429177974074339</v>
      </c>
      <c r="S69" s="263">
        <v>23.731385701957819</v>
      </c>
      <c r="T69" s="263">
        <v>22.257976797377442</v>
      </c>
      <c r="U69" s="263">
        <v>20.007594624993249</v>
      </c>
      <c r="V69" s="263">
        <v>18.13796030104514</v>
      </c>
      <c r="W69" s="263">
        <v>17.363058902157778</v>
      </c>
      <c r="X69" s="263">
        <v>11.265282460840529</v>
      </c>
      <c r="Y69" s="263">
        <v>7.639143243817526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424.4631821311325</v>
      </c>
      <c r="C72" s="223">
        <v>425.1013548216801</v>
      </c>
      <c r="D72" s="223">
        <v>436.12080498434102</v>
      </c>
      <c r="E72" s="223">
        <v>425.11600220249682</v>
      </c>
      <c r="F72" s="223">
        <v>432.95926162073482</v>
      </c>
      <c r="G72" s="223">
        <v>475.78631578100658</v>
      </c>
      <c r="H72" s="223">
        <v>523.56918430730229</v>
      </c>
      <c r="I72" s="223">
        <v>562.8633701543157</v>
      </c>
      <c r="J72" s="223">
        <v>533.95979071162105</v>
      </c>
      <c r="K72" s="223">
        <v>442.7436436566216</v>
      </c>
      <c r="L72" s="223">
        <v>557.93567045055238</v>
      </c>
      <c r="M72" s="223">
        <v>549.40193165295511</v>
      </c>
      <c r="N72" s="223">
        <v>565.93157706856152</v>
      </c>
      <c r="O72" s="223">
        <v>593.0428287683377</v>
      </c>
      <c r="P72" s="223">
        <v>540.46886071536528</v>
      </c>
      <c r="Q72" s="223">
        <v>472.68508614359092</v>
      </c>
      <c r="R72" s="223">
        <v>506.24441026245148</v>
      </c>
      <c r="S72" s="223">
        <v>536.49734366336668</v>
      </c>
      <c r="T72" s="223">
        <v>571.55044370803</v>
      </c>
      <c r="U72" s="223">
        <v>550.60666399460752</v>
      </c>
      <c r="V72" s="223">
        <v>466.10043974713687</v>
      </c>
      <c r="W72" s="223">
        <v>583.08525853199137</v>
      </c>
      <c r="X72" s="223">
        <v>567.76424280219362</v>
      </c>
      <c r="Y72" s="223">
        <v>503.46061924719311</v>
      </c>
      <c r="DA72" s="89" t="s">
        <v>547</v>
      </c>
    </row>
    <row r="73" spans="1:105" ht="12" customHeight="1" x14ac:dyDescent="0.25">
      <c r="A73" s="55" t="s">
        <v>91</v>
      </c>
      <c r="B73" s="259">
        <v>0.71426173162035655</v>
      </c>
      <c r="C73" s="259">
        <v>0.71256831467156811</v>
      </c>
      <c r="D73" s="259">
        <v>0.73030466062533927</v>
      </c>
      <c r="E73" s="259">
        <v>0.7122120630831984</v>
      </c>
      <c r="F73" s="259">
        <v>0.72614192970619207</v>
      </c>
      <c r="G73" s="259">
        <v>0.79906150726482394</v>
      </c>
      <c r="H73" s="259">
        <v>0.88223774802944455</v>
      </c>
      <c r="I73" s="259">
        <v>0.94656676307359588</v>
      </c>
      <c r="J73" s="259">
        <v>0.89665542574851242</v>
      </c>
      <c r="K73" s="259">
        <v>0.73958054254326955</v>
      </c>
      <c r="L73" s="259">
        <v>0.93391743945656125</v>
      </c>
      <c r="M73" s="259">
        <v>0.9184568170173607</v>
      </c>
      <c r="N73" s="259">
        <v>0.94356393879818679</v>
      </c>
      <c r="O73" s="259">
        <v>0.98736494195901736</v>
      </c>
      <c r="P73" s="259">
        <v>0.89917617689655815</v>
      </c>
      <c r="Q73" s="259">
        <v>0.79042867236789671</v>
      </c>
      <c r="R73" s="259">
        <v>0.84771011618446401</v>
      </c>
      <c r="S73" s="259">
        <v>0.89873854244600171</v>
      </c>
      <c r="T73" s="259">
        <v>0.95693507983960513</v>
      </c>
      <c r="U73" s="259">
        <v>0.92313531165326257</v>
      </c>
      <c r="V73" s="259">
        <v>0.78225829767990807</v>
      </c>
      <c r="W73" s="259">
        <v>0.97955269870339079</v>
      </c>
      <c r="X73" s="259">
        <v>0.95348929072728272</v>
      </c>
      <c r="Y73" s="259">
        <v>0.84385669594735513</v>
      </c>
      <c r="DA73" s="67" t="s">
        <v>548</v>
      </c>
    </row>
    <row r="74" spans="1:105" ht="12" customHeight="1" x14ac:dyDescent="0.25">
      <c r="A74" s="173" t="s">
        <v>92</v>
      </c>
      <c r="B74" s="224">
        <v>0.37153667909628019</v>
      </c>
      <c r="C74" s="224">
        <v>0.37065581640740158</v>
      </c>
      <c r="D74" s="224">
        <v>0.37988171047849739</v>
      </c>
      <c r="E74" s="224">
        <v>0.37047050544055837</v>
      </c>
      <c r="F74" s="224">
        <v>0.37771638766586019</v>
      </c>
      <c r="G74" s="224">
        <v>0.41564687797195121</v>
      </c>
      <c r="H74" s="224">
        <v>0.45891256463178942</v>
      </c>
      <c r="I74" s="224">
        <v>0.49237451220781081</v>
      </c>
      <c r="J74" s="224">
        <v>0.466412190977262</v>
      </c>
      <c r="K74" s="224">
        <v>0.38470673499109281</v>
      </c>
      <c r="L74" s="224">
        <v>0.48579472852147842</v>
      </c>
      <c r="M74" s="224">
        <v>0.47775259485600691</v>
      </c>
      <c r="N74" s="224">
        <v>0.49081253666046593</v>
      </c>
      <c r="O74" s="224">
        <v>0.51359645260475517</v>
      </c>
      <c r="P74" s="224">
        <v>0.46772340711682542</v>
      </c>
      <c r="Q74" s="224">
        <v>0.41115634646676391</v>
      </c>
      <c r="R74" s="224">
        <v>0.4409523672631846</v>
      </c>
      <c r="S74" s="224">
        <v>0.46749576332293341</v>
      </c>
      <c r="T74" s="224">
        <v>0.49776778726165177</v>
      </c>
      <c r="U74" s="224">
        <v>0.48018620187041228</v>
      </c>
      <c r="V74" s="224">
        <v>0.40690637234080712</v>
      </c>
      <c r="W74" s="224">
        <v>0.50953276728186492</v>
      </c>
      <c r="X74" s="224">
        <v>0.49597539521965622</v>
      </c>
      <c r="Y74" s="224">
        <v>0.43894793822173228</v>
      </c>
      <c r="DA74" s="177" t="s">
        <v>549</v>
      </c>
    </row>
    <row r="75" spans="1:105" ht="12" customHeight="1" x14ac:dyDescent="0.25">
      <c r="A75" s="173" t="s">
        <v>93</v>
      </c>
      <c r="B75" s="224">
        <v>8.6965183154698131</v>
      </c>
      <c r="C75" s="224">
        <v>8.6759000590815614</v>
      </c>
      <c r="D75" s="224">
        <v>8.8918495501547632</v>
      </c>
      <c r="E75" s="224">
        <v>8.6715625055965866</v>
      </c>
      <c r="F75" s="224">
        <v>8.8411660764670277</v>
      </c>
      <c r="G75" s="224">
        <v>9.7290009046837866</v>
      </c>
      <c r="H75" s="224">
        <v>10.74171608904693</v>
      </c>
      <c r="I75" s="224">
        <v>11.524956227474149</v>
      </c>
      <c r="J75" s="224">
        <v>10.917259020719859</v>
      </c>
      <c r="K75" s="224">
        <v>9.004788369946235</v>
      </c>
      <c r="L75" s="224">
        <v>11.37094395207996</v>
      </c>
      <c r="M75" s="224">
        <v>11.182702611043741</v>
      </c>
      <c r="N75" s="224">
        <v>11.48839523707923</v>
      </c>
      <c r="O75" s="224">
        <v>12.02169585975151</v>
      </c>
      <c r="P75" s="224">
        <v>10.947950513147971</v>
      </c>
      <c r="Q75" s="224">
        <v>9.6238915260457336</v>
      </c>
      <c r="R75" s="224">
        <v>10.321323718244029</v>
      </c>
      <c r="S75" s="224">
        <v>10.94262207982128</v>
      </c>
      <c r="T75" s="224">
        <v>11.65119602538638</v>
      </c>
      <c r="U75" s="224">
        <v>11.239665783629849</v>
      </c>
      <c r="V75" s="224">
        <v>9.5244128476106571</v>
      </c>
      <c r="W75" s="224">
        <v>11.926577622906681</v>
      </c>
      <c r="X75" s="224">
        <v>11.60924170136208</v>
      </c>
      <c r="Y75" s="224">
        <v>10.274406267419391</v>
      </c>
      <c r="DA75" s="177" t="s">
        <v>550</v>
      </c>
    </row>
    <row r="76" spans="1:105" ht="12" customHeight="1" x14ac:dyDescent="0.25">
      <c r="A76" s="173" t="s">
        <v>94</v>
      </c>
      <c r="B76" s="224">
        <v>0.2380872438734522</v>
      </c>
      <c r="C76" s="224">
        <v>0.2375227715571894</v>
      </c>
      <c r="D76" s="224">
        <v>0.24343488687511319</v>
      </c>
      <c r="E76" s="224">
        <v>0.23740402102773281</v>
      </c>
      <c r="F76" s="224">
        <v>0.24204730990206411</v>
      </c>
      <c r="G76" s="224">
        <v>0.26635383575494143</v>
      </c>
      <c r="H76" s="224">
        <v>0.29407924934314827</v>
      </c>
      <c r="I76" s="224">
        <v>0.31552225435786541</v>
      </c>
      <c r="J76" s="224">
        <v>0.29888514191617083</v>
      </c>
      <c r="K76" s="224">
        <v>0.24652684751442319</v>
      </c>
      <c r="L76" s="224">
        <v>0.31130581315218719</v>
      </c>
      <c r="M76" s="224">
        <v>0.30615227233912029</v>
      </c>
      <c r="N76" s="224">
        <v>0.31452131293272889</v>
      </c>
      <c r="O76" s="224">
        <v>0.32912164731967247</v>
      </c>
      <c r="P76" s="224">
        <v>0.29972539229885281</v>
      </c>
      <c r="Q76" s="224">
        <v>0.26347622412263227</v>
      </c>
      <c r="R76" s="224">
        <v>0.28257003872815473</v>
      </c>
      <c r="S76" s="224">
        <v>0.29957951414866729</v>
      </c>
      <c r="T76" s="224">
        <v>0.31897835994653512</v>
      </c>
      <c r="U76" s="224">
        <v>0.3077117705510875</v>
      </c>
      <c r="V76" s="224">
        <v>0.26075276589330271</v>
      </c>
      <c r="W76" s="224">
        <v>0.32651756623446371</v>
      </c>
      <c r="X76" s="224">
        <v>0.31782976357576098</v>
      </c>
      <c r="Y76" s="224">
        <v>0.28128556531578508</v>
      </c>
      <c r="DA76" s="177" t="s">
        <v>551</v>
      </c>
    </row>
    <row r="77" spans="1:105" ht="12" customHeight="1" x14ac:dyDescent="0.25">
      <c r="A77" s="56" t="s">
        <v>95</v>
      </c>
      <c r="B77" s="260">
        <v>1.1402820423808659</v>
      </c>
      <c r="C77" s="260">
        <v>1.1354076636157979</v>
      </c>
      <c r="D77" s="260">
        <v>1.167055058698333</v>
      </c>
      <c r="E77" s="260">
        <v>1.136860038825706</v>
      </c>
      <c r="F77" s="260">
        <v>1.165496529559751</v>
      </c>
      <c r="G77" s="260">
        <v>1.292700720950311</v>
      </c>
      <c r="H77" s="260">
        <v>1.4418497834428401</v>
      </c>
      <c r="I77" s="260">
        <v>1.5424539225441609</v>
      </c>
      <c r="J77" s="260">
        <v>1.452538814476509</v>
      </c>
      <c r="K77" s="260">
        <v>1.184635151738763</v>
      </c>
      <c r="L77" s="260">
        <v>1.5003377496984991</v>
      </c>
      <c r="M77" s="260">
        <v>1.495694999011824</v>
      </c>
      <c r="N77" s="260">
        <v>1.5407164955688331</v>
      </c>
      <c r="O77" s="260">
        <v>1.607761529277788</v>
      </c>
      <c r="P77" s="260">
        <v>1.6512486184709929</v>
      </c>
      <c r="Q77" s="260">
        <v>1.4882663749948279</v>
      </c>
      <c r="R77" s="260">
        <v>1.6352797250361799</v>
      </c>
      <c r="S77" s="260">
        <v>1.740763820439033</v>
      </c>
      <c r="T77" s="260">
        <v>1.898802157419297</v>
      </c>
      <c r="U77" s="260">
        <v>1.9729205626026609</v>
      </c>
      <c r="V77" s="260">
        <v>1.641940836735563</v>
      </c>
      <c r="W77" s="260">
        <v>2.1872955229109849</v>
      </c>
      <c r="X77" s="260">
        <v>2.2050943316581928</v>
      </c>
      <c r="Y77" s="260">
        <v>2.0000050392408291</v>
      </c>
      <c r="DA77" s="68" t="s">
        <v>552</v>
      </c>
    </row>
    <row r="78" spans="1:105" ht="12" customHeight="1" x14ac:dyDescent="0.25">
      <c r="A78" s="37" t="s">
        <v>159</v>
      </c>
      <c r="B78" s="226">
        <v>2.9586561295092791E-2</v>
      </c>
      <c r="C78" s="226">
        <v>2.8696502048697978E-2</v>
      </c>
      <c r="D78" s="226">
        <v>2.7331013579020048E-2</v>
      </c>
      <c r="E78" s="226">
        <v>2.7375765053506321E-2</v>
      </c>
      <c r="F78" s="226">
        <v>2.733431590407601E-2</v>
      </c>
      <c r="G78" s="226">
        <v>1.714406203867435E-2</v>
      </c>
      <c r="H78" s="226">
        <v>2.110030394609717E-2</v>
      </c>
      <c r="I78" s="226">
        <v>1.893539193118542E-2</v>
      </c>
      <c r="J78" s="226">
        <v>2.203641231431935E-2</v>
      </c>
      <c r="K78" s="226">
        <v>1.378543791236511E-2</v>
      </c>
      <c r="L78" s="226">
        <v>1.87024785984168E-2</v>
      </c>
      <c r="M78" s="226">
        <v>1.433389049630187E-2</v>
      </c>
      <c r="N78" s="226">
        <v>1.592475349694324E-2</v>
      </c>
      <c r="O78" s="226">
        <v>1.5559525914202029E-2</v>
      </c>
      <c r="P78" s="226">
        <v>1.371180553541728E-2</v>
      </c>
      <c r="Q78" s="226">
        <v>1.0748420996250471E-2</v>
      </c>
      <c r="R78" s="226">
        <v>1.106489356820946E-2</v>
      </c>
      <c r="S78" s="226">
        <v>1.132277490407483E-2</v>
      </c>
      <c r="T78" s="226">
        <v>1.037762623957704E-2</v>
      </c>
      <c r="U78" s="226">
        <v>1.026075383332023E-2</v>
      </c>
      <c r="V78" s="226">
        <v>9.6017203733060642E-3</v>
      </c>
      <c r="W78" s="226">
        <v>1.627644167398468E-2</v>
      </c>
      <c r="X78" s="226">
        <v>1.4347112672905929E-2</v>
      </c>
      <c r="Y78" s="226">
        <v>1.1719828062770089E-2</v>
      </c>
      <c r="DA78" s="69" t="s">
        <v>553</v>
      </c>
    </row>
    <row r="79" spans="1:105" ht="12" customHeight="1" x14ac:dyDescent="0.25">
      <c r="A79" s="37" t="s">
        <v>35</v>
      </c>
      <c r="B79" s="226">
        <v>0.46018724063789179</v>
      </c>
      <c r="C79" s="226">
        <v>0.48780883367240963</v>
      </c>
      <c r="D79" s="226">
        <v>0.47485835301304702</v>
      </c>
      <c r="E79" s="226">
        <v>0.43755296101372548</v>
      </c>
      <c r="F79" s="226">
        <v>0.44796277714959198</v>
      </c>
      <c r="G79" s="226">
        <v>0.49297281132494541</v>
      </c>
      <c r="H79" s="226">
        <v>0.53754983400433365</v>
      </c>
      <c r="I79" s="226">
        <v>0.5745339106992261</v>
      </c>
      <c r="J79" s="226">
        <v>0.55202344715805973</v>
      </c>
      <c r="K79" s="226">
        <v>0.56276823486345673</v>
      </c>
      <c r="L79" s="226">
        <v>0.75832539708573132</v>
      </c>
      <c r="M79" s="226">
        <v>0.71121292374606926</v>
      </c>
      <c r="N79" s="226">
        <v>0.70390332621396712</v>
      </c>
      <c r="O79" s="226">
        <v>0.7476691768463023</v>
      </c>
      <c r="P79" s="226">
        <v>0.64948093689640507</v>
      </c>
      <c r="Q79" s="226">
        <v>0.55330706879399538</v>
      </c>
      <c r="R79" s="226">
        <v>0.59679588909478776</v>
      </c>
      <c r="S79" s="226">
        <v>0.64985100793778416</v>
      </c>
      <c r="T79" s="226">
        <v>0.71585305961487378</v>
      </c>
      <c r="U79" s="226">
        <v>0.68649567085412122</v>
      </c>
      <c r="V79" s="226">
        <v>0.55853682265237758</v>
      </c>
      <c r="W79" s="226">
        <v>0.71993971311080007</v>
      </c>
      <c r="X79" s="226">
        <v>0.69709923722385503</v>
      </c>
      <c r="Y79" s="226">
        <v>0.59196280592416683</v>
      </c>
      <c r="DA79" s="69" t="s">
        <v>554</v>
      </c>
    </row>
    <row r="80" spans="1:105" ht="12" customHeight="1" x14ac:dyDescent="0.25">
      <c r="A80" s="37" t="s">
        <v>96</v>
      </c>
      <c r="B80" s="226">
        <v>3.3635577426000581E-4</v>
      </c>
      <c r="C80" s="226">
        <v>4.0302869356661581E-4</v>
      </c>
      <c r="D80" s="226">
        <v>4.9724152352139403E-4</v>
      </c>
      <c r="E80" s="226">
        <v>5.5860862120877598E-4</v>
      </c>
      <c r="F80" s="226">
        <v>6.3770428844726315E-4</v>
      </c>
      <c r="G80" s="226">
        <v>7.2079862224591323E-3</v>
      </c>
      <c r="H80" s="226">
        <v>7.4595046920158973E-3</v>
      </c>
      <c r="I80" s="226">
        <v>6.7833917094282789E-3</v>
      </c>
      <c r="J80" s="226">
        <v>7.7002851111542467E-3</v>
      </c>
      <c r="K80" s="226">
        <v>6.3541574240306379E-3</v>
      </c>
      <c r="L80" s="226">
        <v>7.5305848924723182E-3</v>
      </c>
      <c r="M80" s="226">
        <v>7.9429179449925433E-3</v>
      </c>
      <c r="N80" s="226">
        <v>7.8855874600536908E-3</v>
      </c>
      <c r="O80" s="226">
        <v>7.1216188706218139E-3</v>
      </c>
      <c r="P80" s="226">
        <v>8.0594676151008581E-3</v>
      </c>
      <c r="Q80" s="226">
        <v>7.4717477698406243E-3</v>
      </c>
      <c r="R80" s="226">
        <v>8.4592027265662888E-3</v>
      </c>
      <c r="S80" s="226">
        <v>7.3938866717026966E-3</v>
      </c>
      <c r="T80" s="226">
        <v>1.6526827542532811E-2</v>
      </c>
      <c r="U80" s="226">
        <v>9.6087980663084587E-3</v>
      </c>
      <c r="V80" s="226">
        <v>6.647726276618888E-3</v>
      </c>
      <c r="W80" s="226">
        <v>9.6609628375359368E-3</v>
      </c>
      <c r="X80" s="226">
        <v>1.1695136957335031E-2</v>
      </c>
      <c r="Y80" s="226">
        <v>1.210482957389321E-2</v>
      </c>
      <c r="DA80" s="69" t="s">
        <v>555</v>
      </c>
    </row>
    <row r="81" spans="1:105" ht="12" customHeight="1" x14ac:dyDescent="0.25">
      <c r="A81" s="37" t="s">
        <v>78</v>
      </c>
      <c r="B81" s="226">
        <v>2.0438103001769249E-4</v>
      </c>
      <c r="C81" s="226">
        <v>1.807150659572463E-4</v>
      </c>
      <c r="D81" s="226">
        <v>3.176125436794046E-4</v>
      </c>
      <c r="E81" s="226">
        <v>5.2865862295792894E-4</v>
      </c>
      <c r="F81" s="226">
        <v>8.5082541496384328E-4</v>
      </c>
      <c r="G81" s="226">
        <v>1.3425997815281121E-2</v>
      </c>
      <c r="H81" s="226">
        <v>1.390822819558103E-2</v>
      </c>
      <c r="I81" s="226">
        <v>1.448416481498491E-2</v>
      </c>
      <c r="J81" s="226">
        <v>6.5824136750313733E-3</v>
      </c>
      <c r="K81" s="226">
        <v>1.363307443450301E-2</v>
      </c>
      <c r="L81" s="226">
        <v>1.6086035482229661E-2</v>
      </c>
      <c r="M81" s="226">
        <v>2.673329834680389E-2</v>
      </c>
      <c r="N81" s="226">
        <v>3.2226096268619608E-2</v>
      </c>
      <c r="O81" s="226">
        <v>4.7209652744723662E-2</v>
      </c>
      <c r="P81" s="226">
        <v>0.27652167633186092</v>
      </c>
      <c r="Q81" s="226">
        <v>0.29479146012047069</v>
      </c>
      <c r="R81" s="226">
        <v>0.36847798032845508</v>
      </c>
      <c r="S81" s="226">
        <v>0.38580449229380998</v>
      </c>
      <c r="T81" s="226">
        <v>0.47568869032571681</v>
      </c>
      <c r="U81" s="226">
        <v>0.62622370411046113</v>
      </c>
      <c r="V81" s="226">
        <v>0.50001898683903578</v>
      </c>
      <c r="W81" s="226">
        <v>0.77013773808725905</v>
      </c>
      <c r="X81" s="226">
        <v>0.84553994073297423</v>
      </c>
      <c r="Y81" s="226">
        <v>0.80388827158105824</v>
      </c>
      <c r="DA81" s="69" t="s">
        <v>556</v>
      </c>
    </row>
    <row r="82" spans="1:105" ht="12" customHeight="1" x14ac:dyDescent="0.25">
      <c r="A82" s="37" t="s">
        <v>40</v>
      </c>
      <c r="B82" s="226">
        <v>0.64996750364360423</v>
      </c>
      <c r="C82" s="226">
        <v>0.61831858413516683</v>
      </c>
      <c r="D82" s="226">
        <v>0.66405083803906473</v>
      </c>
      <c r="E82" s="226">
        <v>0.6708440455143071</v>
      </c>
      <c r="F82" s="226">
        <v>0.68871090680267133</v>
      </c>
      <c r="G82" s="226">
        <v>0.76194986354895122</v>
      </c>
      <c r="H82" s="226">
        <v>0.86183191260481185</v>
      </c>
      <c r="I82" s="226">
        <v>0.92771706338933602</v>
      </c>
      <c r="J82" s="226">
        <v>0.8641962562179446</v>
      </c>
      <c r="K82" s="226">
        <v>0.58809424710440761</v>
      </c>
      <c r="L82" s="226">
        <v>0.69969325363964918</v>
      </c>
      <c r="M82" s="226">
        <v>0.73547196847765661</v>
      </c>
      <c r="N82" s="226">
        <v>0.78077673212924981</v>
      </c>
      <c r="O82" s="226">
        <v>0.79020155490193822</v>
      </c>
      <c r="P82" s="226">
        <v>0.70347473209220857</v>
      </c>
      <c r="Q82" s="226">
        <v>0.62194767731427048</v>
      </c>
      <c r="R82" s="226">
        <v>0.65048175931816166</v>
      </c>
      <c r="S82" s="226">
        <v>0.68639165863166074</v>
      </c>
      <c r="T82" s="226">
        <v>0.6803559536965964</v>
      </c>
      <c r="U82" s="226">
        <v>0.6403316357384502</v>
      </c>
      <c r="V82" s="226">
        <v>0.56713558059422509</v>
      </c>
      <c r="W82" s="226">
        <v>0.67128066720140533</v>
      </c>
      <c r="X82" s="226">
        <v>0.63641290407112294</v>
      </c>
      <c r="Y82" s="226">
        <v>0.58032930409894046</v>
      </c>
      <c r="DA82" s="69" t="s">
        <v>557</v>
      </c>
    </row>
    <row r="83" spans="1:105" ht="12" customHeight="1" x14ac:dyDescent="0.25">
      <c r="A83" s="57" t="s">
        <v>558</v>
      </c>
      <c r="B83" s="261">
        <v>99.273449106074921</v>
      </c>
      <c r="C83" s="261">
        <v>98.408879822694658</v>
      </c>
      <c r="D83" s="261">
        <v>100.9450724713811</v>
      </c>
      <c r="E83" s="261">
        <v>98.113261846497139</v>
      </c>
      <c r="F83" s="261">
        <v>100.5935795316768</v>
      </c>
      <c r="G83" s="261">
        <v>110.63429112293331</v>
      </c>
      <c r="H83" s="261">
        <v>123.38616375505821</v>
      </c>
      <c r="I83" s="261">
        <v>132.00639926021219</v>
      </c>
      <c r="J83" s="261">
        <v>124.5975699430856</v>
      </c>
      <c r="K83" s="261">
        <v>101.6655796638584</v>
      </c>
      <c r="L83" s="261">
        <v>128.5426518660627</v>
      </c>
      <c r="M83" s="261">
        <v>127.6209975133967</v>
      </c>
      <c r="N83" s="261">
        <v>131.0978164332312</v>
      </c>
      <c r="O83" s="261">
        <v>136.07470239545921</v>
      </c>
      <c r="P83" s="261">
        <v>125.7548463162093</v>
      </c>
      <c r="Q83" s="261">
        <v>110.0160225648274</v>
      </c>
      <c r="R83" s="261">
        <v>117.70239612251321</v>
      </c>
      <c r="S83" s="261">
        <v>125.18508279501749</v>
      </c>
      <c r="T83" s="261">
        <v>132.745287194806</v>
      </c>
      <c r="U83" s="261">
        <v>128.3346791699274</v>
      </c>
      <c r="V83" s="261">
        <v>108.0062904568409</v>
      </c>
      <c r="W83" s="261">
        <v>136.51651155284259</v>
      </c>
      <c r="X83" s="261">
        <v>132.7973254932493</v>
      </c>
      <c r="Y83" s="261">
        <v>117.8238128580507</v>
      </c>
      <c r="DA83" s="70" t="s">
        <v>559</v>
      </c>
    </row>
    <row r="84" spans="1:105" ht="12" customHeight="1" x14ac:dyDescent="0.25">
      <c r="A84" s="60" t="s">
        <v>560</v>
      </c>
      <c r="B84" s="262">
        <v>48.05399895775335</v>
      </c>
      <c r="C84" s="262">
        <v>48.537738630573138</v>
      </c>
      <c r="D84" s="262">
        <v>46.844452948836143</v>
      </c>
      <c r="E84" s="262">
        <v>43.285022200471673</v>
      </c>
      <c r="F84" s="262">
        <v>44.311859085641423</v>
      </c>
      <c r="G84" s="262">
        <v>48.601143468718057</v>
      </c>
      <c r="H84" s="262">
        <v>53.29134817199634</v>
      </c>
      <c r="I84" s="262">
        <v>55.89165555078398</v>
      </c>
      <c r="J84" s="262">
        <v>53.92446881966341</v>
      </c>
      <c r="K84" s="262">
        <v>53.453667758746747</v>
      </c>
      <c r="L84" s="262">
        <v>70.183046103034528</v>
      </c>
      <c r="M84" s="262">
        <v>65.927532196968471</v>
      </c>
      <c r="N84" s="262">
        <v>65.134297956384017</v>
      </c>
      <c r="O84" s="262">
        <v>69.223154033838</v>
      </c>
      <c r="P84" s="262">
        <v>60.534429217173411</v>
      </c>
      <c r="Q84" s="262">
        <v>51.319414536675481</v>
      </c>
      <c r="R84" s="262">
        <v>56.09713173372635</v>
      </c>
      <c r="S84" s="262">
        <v>61.044812653246623</v>
      </c>
      <c r="T84" s="262">
        <v>68.945740778920694</v>
      </c>
      <c r="U84" s="262">
        <v>67.184497354694969</v>
      </c>
      <c r="V84" s="262">
        <v>54.379713589349898</v>
      </c>
      <c r="W84" s="262">
        <v>71.995435612613051</v>
      </c>
      <c r="X84" s="262">
        <v>70.136509870889952</v>
      </c>
      <c r="Y84" s="262">
        <v>59.809901986956213</v>
      </c>
      <c r="DA84" s="72" t="s">
        <v>561</v>
      </c>
    </row>
    <row r="85" spans="1:105" ht="12" customHeight="1" x14ac:dyDescent="0.25">
      <c r="A85" s="59" t="s">
        <v>31</v>
      </c>
      <c r="B85" s="230">
        <v>4.9595463050325987</v>
      </c>
      <c r="C85" s="230">
        <v>1.931542733009598</v>
      </c>
      <c r="D85" s="230">
        <v>1.628022406640022</v>
      </c>
      <c r="E85" s="230">
        <v>1.7778976573755529</v>
      </c>
      <c r="F85" s="230">
        <v>1.646037967040517</v>
      </c>
      <c r="G85" s="230">
        <v>1.942316529786803</v>
      </c>
      <c r="H85" s="230">
        <v>2.259590547332055</v>
      </c>
      <c r="I85" s="230">
        <v>2.3181475485049008</v>
      </c>
      <c r="J85" s="230">
        <v>2.1397092682578882</v>
      </c>
      <c r="K85" s="230">
        <v>1.9578699495802401</v>
      </c>
      <c r="L85" s="230">
        <v>2.9089157171831221</v>
      </c>
      <c r="M85" s="230">
        <v>2.3422219767873509</v>
      </c>
      <c r="N85" s="230">
        <v>2.501931727475792</v>
      </c>
      <c r="O85" s="230">
        <v>2.2879437990878002</v>
      </c>
      <c r="P85" s="230">
        <v>1.7573504655156049</v>
      </c>
      <c r="Q85" s="230">
        <v>0.9907774550981594</v>
      </c>
      <c r="R85" s="230">
        <v>1.0966040325703601</v>
      </c>
      <c r="S85" s="230">
        <v>1.211329721178912</v>
      </c>
      <c r="T85" s="230">
        <v>1.222762136697267</v>
      </c>
      <c r="U85" s="230">
        <v>1.218156720228728</v>
      </c>
      <c r="V85" s="230">
        <v>1.136211422439831</v>
      </c>
      <c r="W85" s="230">
        <v>1.4435042997155201</v>
      </c>
      <c r="X85" s="230">
        <v>1.1091625206979789</v>
      </c>
      <c r="Y85" s="230">
        <v>1.002728769562413</v>
      </c>
      <c r="DA85" s="71" t="s">
        <v>562</v>
      </c>
    </row>
    <row r="86" spans="1:105" ht="12" customHeight="1" x14ac:dyDescent="0.25">
      <c r="A86" s="59" t="s">
        <v>159</v>
      </c>
      <c r="B86" s="230">
        <v>2.326326398109396</v>
      </c>
      <c r="C86" s="230">
        <v>2.2577821037854502</v>
      </c>
      <c r="D86" s="230">
        <v>2.1868317335848739</v>
      </c>
      <c r="E86" s="230">
        <v>2.1769751012318421</v>
      </c>
      <c r="F86" s="230">
        <v>2.0850961806156989</v>
      </c>
      <c r="G86" s="230">
        <v>1.4237886925158481</v>
      </c>
      <c r="H86" s="230">
        <v>1.6289243615374791</v>
      </c>
      <c r="I86" s="230">
        <v>1.578345347435034</v>
      </c>
      <c r="J86" s="230">
        <v>1.687735345182038</v>
      </c>
      <c r="K86" s="230">
        <v>1.1425851428350799</v>
      </c>
      <c r="L86" s="230">
        <v>1.5668986869424211</v>
      </c>
      <c r="M86" s="230">
        <v>1.203731257763099</v>
      </c>
      <c r="N86" s="230">
        <v>1.2450431459278879</v>
      </c>
      <c r="O86" s="230">
        <v>1.194367488126205</v>
      </c>
      <c r="P86" s="230">
        <v>1.0598099379734589</v>
      </c>
      <c r="Q86" s="230">
        <v>0.88826641722282296</v>
      </c>
      <c r="R86" s="230">
        <v>0.92734972099679169</v>
      </c>
      <c r="S86" s="230">
        <v>0.98586513001019893</v>
      </c>
      <c r="T86" s="230">
        <v>0.95887170176581282</v>
      </c>
      <c r="U86" s="230">
        <v>0.98407657209839883</v>
      </c>
      <c r="V86" s="230">
        <v>0.87035637331553273</v>
      </c>
      <c r="W86" s="230">
        <v>1.5095245444045431</v>
      </c>
      <c r="X86" s="230">
        <v>1.3774477822016959</v>
      </c>
      <c r="Y86" s="230">
        <v>1.1419662831248829</v>
      </c>
      <c r="DA86" s="71" t="s">
        <v>563</v>
      </c>
    </row>
    <row r="87" spans="1:105" ht="12" customHeight="1" x14ac:dyDescent="0.25">
      <c r="A87" s="59" t="s">
        <v>32</v>
      </c>
      <c r="B87" s="230">
        <v>4.533185604095622</v>
      </c>
      <c r="C87" s="230">
        <v>4.7207347042030881</v>
      </c>
      <c r="D87" s="230">
        <v>4.1293046422651178</v>
      </c>
      <c r="E87" s="230">
        <v>3.3239923379951621</v>
      </c>
      <c r="F87" s="230">
        <v>3.659432451878935</v>
      </c>
      <c r="G87" s="230">
        <v>4.3411407853069406</v>
      </c>
      <c r="H87" s="230">
        <v>4.7859801814074956</v>
      </c>
      <c r="I87" s="230">
        <v>4.0372515752892753</v>
      </c>
      <c r="J87" s="230">
        <v>4.1688624637308234</v>
      </c>
      <c r="K87" s="230">
        <v>3.592219389737688</v>
      </c>
      <c r="L87" s="230">
        <v>1.4529556814688309</v>
      </c>
      <c r="M87" s="230">
        <v>2.3012839245133132</v>
      </c>
      <c r="N87" s="230">
        <v>1.46307613011904</v>
      </c>
      <c r="O87" s="230">
        <v>1.711539132170985</v>
      </c>
      <c r="P87" s="230">
        <v>1.532857308303436</v>
      </c>
      <c r="Q87" s="230">
        <v>1.5586980562906849</v>
      </c>
      <c r="R87" s="230">
        <v>2.4498681312451658</v>
      </c>
      <c r="S87" s="230">
        <v>2.1644566661712799</v>
      </c>
      <c r="T87" s="230">
        <v>3.004835064298442</v>
      </c>
      <c r="U87" s="230">
        <v>3.1600865565705649</v>
      </c>
      <c r="V87" s="230">
        <v>1.741175170798912</v>
      </c>
      <c r="W87" s="230">
        <v>2.446170718578546</v>
      </c>
      <c r="X87" s="230">
        <v>0.75519149495361226</v>
      </c>
      <c r="Y87" s="230">
        <v>0.75117940217663648</v>
      </c>
      <c r="DA87" s="71" t="s">
        <v>564</v>
      </c>
    </row>
    <row r="88" spans="1:105" ht="12" customHeight="1" x14ac:dyDescent="0.25">
      <c r="A88" s="59" t="s">
        <v>35</v>
      </c>
      <c r="B88" s="230">
        <v>36.234940650515732</v>
      </c>
      <c r="C88" s="230">
        <v>39.627679089574997</v>
      </c>
      <c r="D88" s="230">
        <v>38.900294166346121</v>
      </c>
      <c r="E88" s="230">
        <v>36.006157103869107</v>
      </c>
      <c r="F88" s="230">
        <v>36.921292486106267</v>
      </c>
      <c r="G88" s="230">
        <v>40.893897461108473</v>
      </c>
      <c r="H88" s="230">
        <v>44.616853081719313</v>
      </c>
      <c r="I88" s="230">
        <v>47.957911079554769</v>
      </c>
      <c r="J88" s="230">
        <v>45.928161742492662</v>
      </c>
      <c r="K88" s="230">
        <v>46.760993276593751</v>
      </c>
      <c r="L88" s="230">
        <v>64.254276017440148</v>
      </c>
      <c r="M88" s="230">
        <v>60.080295037904698</v>
      </c>
      <c r="N88" s="230">
        <v>59.924246952861303</v>
      </c>
      <c r="O88" s="230">
        <v>64.029303614453013</v>
      </c>
      <c r="P88" s="230">
        <v>56.184411505380908</v>
      </c>
      <c r="Q88" s="230">
        <v>47.881672608063809</v>
      </c>
      <c r="R88" s="230">
        <v>51.623309848914033</v>
      </c>
      <c r="S88" s="230">
        <v>56.683161135886223</v>
      </c>
      <c r="T88" s="230">
        <v>63.759271876159161</v>
      </c>
      <c r="U88" s="230">
        <v>61.822177505797278</v>
      </c>
      <c r="V88" s="230">
        <v>50.631970622795627</v>
      </c>
      <c r="W88" s="230">
        <v>66.596236049914438</v>
      </c>
      <c r="X88" s="230">
        <v>66.894708073036668</v>
      </c>
      <c r="Y88" s="230">
        <v>56.914027532092277</v>
      </c>
      <c r="DA88" s="71" t="s">
        <v>565</v>
      </c>
    </row>
    <row r="89" spans="1:105" ht="12" customHeight="1" x14ac:dyDescent="0.25">
      <c r="A89" s="60" t="s">
        <v>566</v>
      </c>
      <c r="B89" s="262">
        <v>51.219450148321577</v>
      </c>
      <c r="C89" s="262">
        <v>49.871141192121527</v>
      </c>
      <c r="D89" s="262">
        <v>54.100619522544953</v>
      </c>
      <c r="E89" s="262">
        <v>54.828239646025473</v>
      </c>
      <c r="F89" s="262">
        <v>56.281720446035372</v>
      </c>
      <c r="G89" s="262">
        <v>62.033147654215277</v>
      </c>
      <c r="H89" s="262">
        <v>70.09481558306183</v>
      </c>
      <c r="I89" s="262">
        <v>76.114743709428268</v>
      </c>
      <c r="J89" s="262">
        <v>70.673101123422157</v>
      </c>
      <c r="K89" s="262">
        <v>48.211911905111627</v>
      </c>
      <c r="L89" s="262">
        <v>58.359605763028163</v>
      </c>
      <c r="M89" s="262">
        <v>61.693465316428266</v>
      </c>
      <c r="N89" s="262">
        <v>65.963518476847142</v>
      </c>
      <c r="O89" s="262">
        <v>66.851548361621184</v>
      </c>
      <c r="P89" s="262">
        <v>65.220417099035913</v>
      </c>
      <c r="Q89" s="262">
        <v>58.696608028151907</v>
      </c>
      <c r="R89" s="262">
        <v>61.605264388786871</v>
      </c>
      <c r="S89" s="262">
        <v>64.140270141770841</v>
      </c>
      <c r="T89" s="262">
        <v>63.799546415885281</v>
      </c>
      <c r="U89" s="262">
        <v>61.150181815232379</v>
      </c>
      <c r="V89" s="262">
        <v>53.626576867491053</v>
      </c>
      <c r="W89" s="262">
        <v>64.521075940229522</v>
      </c>
      <c r="X89" s="262">
        <v>62.660815622359358</v>
      </c>
      <c r="Y89" s="262">
        <v>58.013910871094467</v>
      </c>
      <c r="DA89" s="72" t="s">
        <v>567</v>
      </c>
    </row>
    <row r="90" spans="1:105" ht="12" customHeight="1" x14ac:dyDescent="0.25">
      <c r="A90" s="57" t="s">
        <v>517</v>
      </c>
      <c r="B90" s="294">
        <v>190.39954761041071</v>
      </c>
      <c r="C90" s="294">
        <v>188.74136405865801</v>
      </c>
      <c r="D90" s="294">
        <v>193.60560457121201</v>
      </c>
      <c r="E90" s="294">
        <v>188.1743894099443</v>
      </c>
      <c r="F90" s="294">
        <v>192.931465641714</v>
      </c>
      <c r="G90" s="294">
        <v>212.18884978497189</v>
      </c>
      <c r="H90" s="294">
        <v>236.6460516068594</v>
      </c>
      <c r="I90" s="294">
        <v>253.179061744573</v>
      </c>
      <c r="J90" s="294">
        <v>238.9694441377909</v>
      </c>
      <c r="K90" s="294">
        <v>194.98748708595309</v>
      </c>
      <c r="L90" s="294">
        <v>246.5358359594174</v>
      </c>
      <c r="M90" s="294">
        <v>244.76816722844319</v>
      </c>
      <c r="N90" s="294">
        <v>251.436463287669</v>
      </c>
      <c r="O90" s="294">
        <v>260.9817832523687</v>
      </c>
      <c r="P90" s="294">
        <v>241.1890194611741</v>
      </c>
      <c r="Q90" s="294">
        <v>211.0030538362553</v>
      </c>
      <c r="R90" s="294">
        <v>225.7449819280682</v>
      </c>
      <c r="S90" s="294">
        <v>240.09625278834571</v>
      </c>
      <c r="T90" s="294">
        <v>254.59619723999751</v>
      </c>
      <c r="U90" s="294">
        <v>246.136958841557</v>
      </c>
      <c r="V90" s="294">
        <v>207.1485279018348</v>
      </c>
      <c r="W90" s="294">
        <v>261.82914238467862</v>
      </c>
      <c r="X90" s="294">
        <v>254.69600306493109</v>
      </c>
      <c r="Y90" s="294">
        <v>225.9778507537898</v>
      </c>
      <c r="DA90" s="70" t="s">
        <v>568</v>
      </c>
    </row>
    <row r="91" spans="1:105" ht="12" customHeight="1" x14ac:dyDescent="0.25">
      <c r="A91" s="60" t="s">
        <v>519</v>
      </c>
      <c r="B91" s="262">
        <v>92.16421656359573</v>
      </c>
      <c r="C91" s="262">
        <v>93.091995498401147</v>
      </c>
      <c r="D91" s="262">
        <v>89.844391726385297</v>
      </c>
      <c r="E91" s="262">
        <v>83.017651945086541</v>
      </c>
      <c r="F91" s="262">
        <v>84.98705343326391</v>
      </c>
      <c r="G91" s="262">
        <v>93.213601553270919</v>
      </c>
      <c r="H91" s="262">
        <v>102.2090868692914</v>
      </c>
      <c r="I91" s="262">
        <v>107.19629495994781</v>
      </c>
      <c r="J91" s="262">
        <v>103.42336808933661</v>
      </c>
      <c r="K91" s="262">
        <v>102.52040450924331</v>
      </c>
      <c r="L91" s="262">
        <v>134.60618471772889</v>
      </c>
      <c r="M91" s="262">
        <v>126.4444060159631</v>
      </c>
      <c r="N91" s="262">
        <v>124.9230380981929</v>
      </c>
      <c r="O91" s="262">
        <v>132.76517871485939</v>
      </c>
      <c r="P91" s="262">
        <v>116.1008108571796</v>
      </c>
      <c r="Q91" s="262">
        <v>98.427055767685701</v>
      </c>
      <c r="R91" s="262">
        <v>107.5903839397226</v>
      </c>
      <c r="S91" s="262">
        <v>117.0796906705761</v>
      </c>
      <c r="T91" s="262">
        <v>132.23311945114881</v>
      </c>
      <c r="U91" s="262">
        <v>128.85517747145519</v>
      </c>
      <c r="V91" s="262">
        <v>104.2964957884427</v>
      </c>
      <c r="W91" s="262">
        <v>138.08222131991121</v>
      </c>
      <c r="X91" s="262">
        <v>134.51693147199589</v>
      </c>
      <c r="Y91" s="262">
        <v>114.7112181905908</v>
      </c>
      <c r="DA91" s="72" t="s">
        <v>569</v>
      </c>
    </row>
    <row r="92" spans="1:105" ht="12" customHeight="1" x14ac:dyDescent="0.25">
      <c r="A92" s="59" t="s">
        <v>31</v>
      </c>
      <c r="B92" s="297">
        <v>9.5120637122429308</v>
      </c>
      <c r="C92" s="297">
        <v>3.7045641696426039</v>
      </c>
      <c r="D92" s="297">
        <v>3.122433364762621</v>
      </c>
      <c r="E92" s="297">
        <v>3.4098836366631242</v>
      </c>
      <c r="F92" s="297">
        <v>3.15698595239899</v>
      </c>
      <c r="G92" s="297">
        <v>3.7252275600143299</v>
      </c>
      <c r="H92" s="297">
        <v>4.3337369847710523</v>
      </c>
      <c r="I92" s="297">
        <v>4.4460452266335766</v>
      </c>
      <c r="J92" s="297">
        <v>4.1038130573945617</v>
      </c>
      <c r="K92" s="297">
        <v>3.7550579337862819</v>
      </c>
      <c r="L92" s="297">
        <v>5.5790973475362744</v>
      </c>
      <c r="M92" s="297">
        <v>4.49221830005082</v>
      </c>
      <c r="N92" s="297">
        <v>4.7985304565626654</v>
      </c>
      <c r="O92" s="297">
        <v>4.3881165430133544</v>
      </c>
      <c r="P92" s="297">
        <v>3.3704755565568472</v>
      </c>
      <c r="Q92" s="297">
        <v>1.900242017699169</v>
      </c>
      <c r="R92" s="297">
        <v>2.1032100082072378</v>
      </c>
      <c r="S92" s="297">
        <v>2.3232458728523859</v>
      </c>
      <c r="T92" s="297">
        <v>2.3451724480080749</v>
      </c>
      <c r="U92" s="297">
        <v>2.3363395806093581</v>
      </c>
      <c r="V92" s="297">
        <v>2.1791742179842002</v>
      </c>
      <c r="W92" s="297">
        <v>2.7685405122355018</v>
      </c>
      <c r="X92" s="297">
        <v>2.127296312044777</v>
      </c>
      <c r="Y92" s="297">
        <v>1.9231638048218489</v>
      </c>
      <c r="DA92" s="71" t="s">
        <v>570</v>
      </c>
    </row>
    <row r="93" spans="1:105" ht="12" customHeight="1" x14ac:dyDescent="0.25">
      <c r="A93" s="59" t="s">
        <v>159</v>
      </c>
      <c r="B93" s="297">
        <v>4.4617316894158421</v>
      </c>
      <c r="C93" s="297">
        <v>4.3302685162504853</v>
      </c>
      <c r="D93" s="297">
        <v>4.1941906574612098</v>
      </c>
      <c r="E93" s="297">
        <v>4.1752863244509379</v>
      </c>
      <c r="F93" s="297">
        <v>3.9990689664587289</v>
      </c>
      <c r="G93" s="297">
        <v>2.7307273534756908</v>
      </c>
      <c r="H93" s="297">
        <v>3.124163251313226</v>
      </c>
      <c r="I93" s="297">
        <v>3.0271562319097178</v>
      </c>
      <c r="J93" s="297">
        <v>3.236958613832388</v>
      </c>
      <c r="K93" s="297">
        <v>2.1913985689136601</v>
      </c>
      <c r="L93" s="297">
        <v>3.0052023358874851</v>
      </c>
      <c r="M93" s="297">
        <v>2.308672550277894</v>
      </c>
      <c r="N93" s="297">
        <v>2.387905868837251</v>
      </c>
      <c r="O93" s="297">
        <v>2.2907134935628628</v>
      </c>
      <c r="P93" s="297">
        <v>2.0326415024378961</v>
      </c>
      <c r="Q93" s="297">
        <v>1.7036330007637099</v>
      </c>
      <c r="R93" s="297">
        <v>1.778592049982727</v>
      </c>
      <c r="S93" s="297">
        <v>1.890820520985949</v>
      </c>
      <c r="T93" s="297">
        <v>1.8390490093434591</v>
      </c>
      <c r="U93" s="297">
        <v>1.8873901917252229</v>
      </c>
      <c r="V93" s="297">
        <v>1.669282786397863</v>
      </c>
      <c r="W93" s="297">
        <v>2.895162734341306</v>
      </c>
      <c r="X93" s="297">
        <v>2.6418487213830208</v>
      </c>
      <c r="Y93" s="297">
        <v>2.190211639176487</v>
      </c>
      <c r="DA93" s="71" t="s">
        <v>571</v>
      </c>
    </row>
    <row r="94" spans="1:105" ht="12" customHeight="1" x14ac:dyDescent="0.25">
      <c r="A94" s="59" t="s">
        <v>32</v>
      </c>
      <c r="B94" s="297">
        <v>8.6943336413302426</v>
      </c>
      <c r="C94" s="297">
        <v>9.054039727265117</v>
      </c>
      <c r="D94" s="297">
        <v>7.9197181412802911</v>
      </c>
      <c r="E94" s="297">
        <v>6.3751853402262952</v>
      </c>
      <c r="F94" s="297">
        <v>7.0185360700434059</v>
      </c>
      <c r="G94" s="297">
        <v>8.3260050806975023</v>
      </c>
      <c r="H94" s="297">
        <v>9.1791759994024016</v>
      </c>
      <c r="I94" s="297">
        <v>7.7431667827229438</v>
      </c>
      <c r="J94" s="297">
        <v>7.9955872823179526</v>
      </c>
      <c r="K94" s="297">
        <v>6.889626107304732</v>
      </c>
      <c r="L94" s="297">
        <v>2.7866676028758288</v>
      </c>
      <c r="M94" s="297">
        <v>4.4137019726418716</v>
      </c>
      <c r="N94" s="297">
        <v>2.8060779171337251</v>
      </c>
      <c r="O94" s="297">
        <v>3.2826126161353342</v>
      </c>
      <c r="P94" s="297">
        <v>2.9399133472277659</v>
      </c>
      <c r="Q94" s="297">
        <v>2.9894740985765962</v>
      </c>
      <c r="R94" s="297">
        <v>4.698676112238533</v>
      </c>
      <c r="S94" s="297">
        <v>4.1512768396009223</v>
      </c>
      <c r="T94" s="297">
        <v>5.7630639615936614</v>
      </c>
      <c r="U94" s="297">
        <v>6.0608254895815552</v>
      </c>
      <c r="V94" s="297">
        <v>3.3394524700794901</v>
      </c>
      <c r="W94" s="297">
        <v>4.6915847327670557</v>
      </c>
      <c r="X94" s="297">
        <v>1.448404586454513</v>
      </c>
      <c r="Y94" s="297">
        <v>1.440709672491254</v>
      </c>
      <c r="DA94" s="71" t="s">
        <v>572</v>
      </c>
    </row>
    <row r="95" spans="1:105" ht="12" customHeight="1" x14ac:dyDescent="0.25">
      <c r="A95" s="59" t="s">
        <v>35</v>
      </c>
      <c r="B95" s="297">
        <v>69.496087520606707</v>
      </c>
      <c r="C95" s="297">
        <v>76.003123085242933</v>
      </c>
      <c r="D95" s="297">
        <v>74.608049562881178</v>
      </c>
      <c r="E95" s="297">
        <v>69.057296643746184</v>
      </c>
      <c r="F95" s="297">
        <v>70.812462444362779</v>
      </c>
      <c r="G95" s="297">
        <v>78.431641559083403</v>
      </c>
      <c r="H95" s="297">
        <v>85.572010633804723</v>
      </c>
      <c r="I95" s="297">
        <v>91.979926718681526</v>
      </c>
      <c r="J95" s="297">
        <v>88.087009135791703</v>
      </c>
      <c r="K95" s="297">
        <v>89.684321899238626</v>
      </c>
      <c r="L95" s="297">
        <v>123.23521743142931</v>
      </c>
      <c r="M95" s="297">
        <v>115.22981319299249</v>
      </c>
      <c r="N95" s="297">
        <v>114.9305238556593</v>
      </c>
      <c r="O95" s="297">
        <v>122.80373606214781</v>
      </c>
      <c r="P95" s="297">
        <v>107.7577804509571</v>
      </c>
      <c r="Q95" s="297">
        <v>91.833706650646235</v>
      </c>
      <c r="R95" s="297">
        <v>99.009905769294107</v>
      </c>
      <c r="S95" s="297">
        <v>108.71434743713689</v>
      </c>
      <c r="T95" s="297">
        <v>122.2858340322036</v>
      </c>
      <c r="U95" s="297">
        <v>118.5706222095391</v>
      </c>
      <c r="V95" s="297">
        <v>97.108586313981164</v>
      </c>
      <c r="W95" s="297">
        <v>127.7269333405673</v>
      </c>
      <c r="X95" s="297">
        <v>128.29938185211361</v>
      </c>
      <c r="Y95" s="297">
        <v>109.1571330741012</v>
      </c>
      <c r="DA95" s="71" t="s">
        <v>573</v>
      </c>
    </row>
    <row r="96" spans="1:105" ht="12" customHeight="1" x14ac:dyDescent="0.25">
      <c r="A96" s="60" t="s">
        <v>525</v>
      </c>
      <c r="B96" s="262">
        <v>98.23533104681502</v>
      </c>
      <c r="C96" s="262">
        <v>95.649368560256832</v>
      </c>
      <c r="D96" s="262">
        <v>103.7612128448267</v>
      </c>
      <c r="E96" s="262">
        <v>105.1567374648577</v>
      </c>
      <c r="F96" s="262">
        <v>107.9444122084501</v>
      </c>
      <c r="G96" s="262">
        <v>118.975248231701</v>
      </c>
      <c r="H96" s="262">
        <v>134.43696473756799</v>
      </c>
      <c r="I96" s="262">
        <v>145.9827667846252</v>
      </c>
      <c r="J96" s="262">
        <v>135.5460760484543</v>
      </c>
      <c r="K96" s="262">
        <v>92.467082576709814</v>
      </c>
      <c r="L96" s="262">
        <v>111.9296512416885</v>
      </c>
      <c r="M96" s="262">
        <v>118.32376121248009</v>
      </c>
      <c r="N96" s="262">
        <v>126.513425189476</v>
      </c>
      <c r="O96" s="262">
        <v>128.21660453750931</v>
      </c>
      <c r="P96" s="262">
        <v>125.0882086039945</v>
      </c>
      <c r="Q96" s="262">
        <v>112.5759980685695</v>
      </c>
      <c r="R96" s="262">
        <v>118.1545979883456</v>
      </c>
      <c r="S96" s="262">
        <v>123.0165621177696</v>
      </c>
      <c r="T96" s="262">
        <v>122.3630777888487</v>
      </c>
      <c r="U96" s="262">
        <v>117.2817813701018</v>
      </c>
      <c r="V96" s="262">
        <v>102.8520321133921</v>
      </c>
      <c r="W96" s="262">
        <v>123.74692106476741</v>
      </c>
      <c r="X96" s="262">
        <v>120.1790715929351</v>
      </c>
      <c r="Y96" s="262">
        <v>111.266632563199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123.62949940220606</v>
      </c>
      <c r="C97" s="294">
        <f t="shared" si="1"/>
        <v>126.81905631499393</v>
      </c>
      <c r="D97" s="294">
        <f t="shared" si="1"/>
        <v>130.15760207491576</v>
      </c>
      <c r="E97" s="294">
        <f t="shared" si="1"/>
        <v>127.69984181208156</v>
      </c>
      <c r="F97" s="294">
        <f t="shared" si="1"/>
        <v>128.08164821404318</v>
      </c>
      <c r="G97" s="294">
        <f t="shared" si="1"/>
        <v>140.46041102647547</v>
      </c>
      <c r="H97" s="294">
        <f t="shared" si="1"/>
        <v>149.71817351089067</v>
      </c>
      <c r="I97" s="294">
        <f t="shared" si="1"/>
        <v>162.85603546987289</v>
      </c>
      <c r="J97" s="294">
        <f t="shared" si="1"/>
        <v>156.36102603690628</v>
      </c>
      <c r="K97" s="294">
        <f t="shared" si="1"/>
        <v>134.53033926007635</v>
      </c>
      <c r="L97" s="294">
        <f t="shared" si="1"/>
        <v>168.25488294216365</v>
      </c>
      <c r="M97" s="294">
        <f t="shared" si="1"/>
        <v>162.63200761684709</v>
      </c>
      <c r="N97" s="294">
        <f t="shared" si="1"/>
        <v>168.61928782662193</v>
      </c>
      <c r="O97" s="294">
        <f t="shared" si="1"/>
        <v>180.52680268959705</v>
      </c>
      <c r="P97" s="294">
        <f t="shared" si="1"/>
        <v>159.25917083005066</v>
      </c>
      <c r="Q97" s="294">
        <f t="shared" si="1"/>
        <v>139.0887905985104</v>
      </c>
      <c r="R97" s="294">
        <f t="shared" si="1"/>
        <v>149.26919624641403</v>
      </c>
      <c r="S97" s="294">
        <f t="shared" si="1"/>
        <v>156.86680835982563</v>
      </c>
      <c r="T97" s="294">
        <f t="shared" si="1"/>
        <v>168.88527986337311</v>
      </c>
      <c r="U97" s="294">
        <f t="shared" si="1"/>
        <v>161.21140635281586</v>
      </c>
      <c r="V97" s="294">
        <f t="shared" si="1"/>
        <v>138.32935026820093</v>
      </c>
      <c r="W97" s="294">
        <f t="shared" si="1"/>
        <v>168.81012841643289</v>
      </c>
      <c r="X97" s="294">
        <f t="shared" si="1"/>
        <v>164.68928376147022</v>
      </c>
      <c r="Y97" s="294">
        <f t="shared" si="1"/>
        <v>145.82045412920749</v>
      </c>
      <c r="DA97" s="70"/>
    </row>
    <row r="98" spans="1:105" ht="12" customHeight="1" x14ac:dyDescent="0.25">
      <c r="A98" s="60" t="s">
        <v>528</v>
      </c>
      <c r="B98" s="262">
        <v>21.666550710138171</v>
      </c>
      <c r="C98" s="262">
        <v>22.633098258427321</v>
      </c>
      <c r="D98" s="262">
        <v>21.808437086852361</v>
      </c>
      <c r="E98" s="262">
        <v>20.370246464596381</v>
      </c>
      <c r="F98" s="262">
        <v>20.573727758519819</v>
      </c>
      <c r="G98" s="262">
        <v>22.264454005568059</v>
      </c>
      <c r="H98" s="262">
        <v>23.979233090859431</v>
      </c>
      <c r="I98" s="262">
        <v>25.60809976093536</v>
      </c>
      <c r="J98" s="262">
        <v>25.136615980811431</v>
      </c>
      <c r="K98" s="262">
        <v>25.487861080146139</v>
      </c>
      <c r="L98" s="262">
        <v>33.568925996425243</v>
      </c>
      <c r="M98" s="262">
        <v>31.466466463701511</v>
      </c>
      <c r="N98" s="262">
        <v>31.799351727519209</v>
      </c>
      <c r="O98" s="262">
        <v>34.295481442295667</v>
      </c>
      <c r="P98" s="262">
        <v>29.856738981285009</v>
      </c>
      <c r="Q98" s="262">
        <v>24.525654552386271</v>
      </c>
      <c r="R98" s="262">
        <v>26.499270541748729</v>
      </c>
      <c r="S98" s="262">
        <v>28.543431030527419</v>
      </c>
      <c r="T98" s="262">
        <v>32.428341720972547</v>
      </c>
      <c r="U98" s="262">
        <v>31.27202799734382</v>
      </c>
      <c r="V98" s="262">
        <v>25.54220638780189</v>
      </c>
      <c r="W98" s="262">
        <v>33.17492971373219</v>
      </c>
      <c r="X98" s="262">
        <v>32.788000914102341</v>
      </c>
      <c r="Y98" s="262">
        <v>28.42399116582251</v>
      </c>
      <c r="DA98" s="72" t="s">
        <v>575</v>
      </c>
    </row>
    <row r="99" spans="1:105" ht="12" customHeight="1" x14ac:dyDescent="0.25">
      <c r="A99" s="59" t="s">
        <v>31</v>
      </c>
      <c r="B99" s="230">
        <v>2.3605138489229081</v>
      </c>
      <c r="C99" s="230">
        <v>0.98386669625315559</v>
      </c>
      <c r="D99" s="230">
        <v>0.79289087131562819</v>
      </c>
      <c r="E99" s="230">
        <v>0.83714274826212598</v>
      </c>
      <c r="F99" s="230">
        <v>0.78784646160866112</v>
      </c>
      <c r="G99" s="230">
        <v>0.94891930575597561</v>
      </c>
      <c r="H99" s="230">
        <v>1.058142099723824</v>
      </c>
      <c r="I99" s="230">
        <v>1.098563045633099</v>
      </c>
      <c r="J99" s="230">
        <v>1.011184001733342</v>
      </c>
      <c r="K99" s="230">
        <v>0.94243212245599872</v>
      </c>
      <c r="L99" s="230">
        <v>1.2849890637219279</v>
      </c>
      <c r="M99" s="230">
        <v>1.0570079132135359</v>
      </c>
      <c r="N99" s="230">
        <v>1.0708462173089921</v>
      </c>
      <c r="O99" s="230">
        <v>0.96958427518797574</v>
      </c>
      <c r="P99" s="230">
        <v>0.7642585094309402</v>
      </c>
      <c r="Q99" s="230">
        <v>0.41985089480678722</v>
      </c>
      <c r="R99" s="230">
        <v>0.47223503422876328</v>
      </c>
      <c r="S99" s="230">
        <v>0.51838836862390669</v>
      </c>
      <c r="T99" s="230">
        <v>0.54301478464363118</v>
      </c>
      <c r="U99" s="230">
        <v>0.56038535811301027</v>
      </c>
      <c r="V99" s="230">
        <v>0.51513224175037808</v>
      </c>
      <c r="W99" s="230">
        <v>0.65532213378231818</v>
      </c>
      <c r="X99" s="230">
        <v>0.50813889878920193</v>
      </c>
      <c r="Y99" s="230">
        <v>0.46282540653259518</v>
      </c>
      <c r="DA99" s="71" t="s">
        <v>576</v>
      </c>
    </row>
    <row r="100" spans="1:105" ht="12" customHeight="1" x14ac:dyDescent="0.25">
      <c r="A100" s="59" t="s">
        <v>159</v>
      </c>
      <c r="B100" s="230">
        <v>1.16306284567371</v>
      </c>
      <c r="C100" s="230">
        <v>1.162463673286275</v>
      </c>
      <c r="D100" s="230">
        <v>1.083017493956276</v>
      </c>
      <c r="E100" s="230">
        <v>1.050821446971022</v>
      </c>
      <c r="F100" s="230">
        <v>1.031052051178915</v>
      </c>
      <c r="G100" s="230">
        <v>0.70490397490977119</v>
      </c>
      <c r="H100" s="230">
        <v>0.79759624768132331</v>
      </c>
      <c r="I100" s="230">
        <v>0.74224092807494024</v>
      </c>
      <c r="J100" s="230">
        <v>0.81408347618442567</v>
      </c>
      <c r="K100" s="230">
        <v>0.54458546758259407</v>
      </c>
      <c r="L100" s="230">
        <v>0.72153790279010643</v>
      </c>
      <c r="M100" s="230">
        <v>0.56704305674785282</v>
      </c>
      <c r="N100" s="230">
        <v>0.58516736381198697</v>
      </c>
      <c r="O100" s="230">
        <v>0.55320559807916536</v>
      </c>
      <c r="P100" s="230">
        <v>0.50789888624428792</v>
      </c>
      <c r="Q100" s="230">
        <v>0.39963769600093202</v>
      </c>
      <c r="R100" s="230">
        <v>0.42858705520311041</v>
      </c>
      <c r="S100" s="230">
        <v>0.45364181360141181</v>
      </c>
      <c r="T100" s="230">
        <v>0.44896727292210331</v>
      </c>
      <c r="U100" s="230">
        <v>0.451116060329257</v>
      </c>
      <c r="V100" s="230">
        <v>0.39757211658348629</v>
      </c>
      <c r="W100" s="230">
        <v>0.66664468866736182</v>
      </c>
      <c r="X100" s="230">
        <v>0.59546715677993112</v>
      </c>
      <c r="Y100" s="230">
        <v>0.50195372739638888</v>
      </c>
      <c r="DA100" s="71" t="s">
        <v>577</v>
      </c>
    </row>
    <row r="101" spans="1:105" ht="12" customHeight="1" x14ac:dyDescent="0.25">
      <c r="A101" s="59" t="s">
        <v>35</v>
      </c>
      <c r="B101" s="230">
        <v>18.142974015541551</v>
      </c>
      <c r="C101" s="230">
        <v>20.48676788888789</v>
      </c>
      <c r="D101" s="230">
        <v>19.93252872158045</v>
      </c>
      <c r="E101" s="230">
        <v>18.482282269363239</v>
      </c>
      <c r="F101" s="230">
        <v>18.75482924573225</v>
      </c>
      <c r="G101" s="230">
        <v>20.610630724902311</v>
      </c>
      <c r="H101" s="230">
        <v>22.123494743454291</v>
      </c>
      <c r="I101" s="230">
        <v>23.767295787227319</v>
      </c>
      <c r="J101" s="230">
        <v>23.311348502893669</v>
      </c>
      <c r="K101" s="230">
        <v>24.000843490107538</v>
      </c>
      <c r="L101" s="230">
        <v>31.562399029913198</v>
      </c>
      <c r="M101" s="230">
        <v>29.84241549374012</v>
      </c>
      <c r="N101" s="230">
        <v>30.143338146398229</v>
      </c>
      <c r="O101" s="230">
        <v>32.772691569028517</v>
      </c>
      <c r="P101" s="230">
        <v>28.584581585609779</v>
      </c>
      <c r="Q101" s="230">
        <v>23.706165961578549</v>
      </c>
      <c r="R101" s="230">
        <v>25.598448452316848</v>
      </c>
      <c r="S101" s="230">
        <v>27.571400848302101</v>
      </c>
      <c r="T101" s="230">
        <v>31.436359663406819</v>
      </c>
      <c r="U101" s="230">
        <v>30.260526578901551</v>
      </c>
      <c r="V101" s="230">
        <v>24.629502029468028</v>
      </c>
      <c r="W101" s="230">
        <v>31.852962891282509</v>
      </c>
      <c r="X101" s="230">
        <v>31.68439485853321</v>
      </c>
      <c r="Y101" s="230">
        <v>27.459212031893522</v>
      </c>
      <c r="DA101" s="71" t="s">
        <v>578</v>
      </c>
    </row>
    <row r="102" spans="1:105" ht="12" customHeight="1" x14ac:dyDescent="0.25">
      <c r="A102" s="60" t="s">
        <v>533</v>
      </c>
      <c r="B102" s="262">
        <v>77.145837589140228</v>
      </c>
      <c r="C102" s="262">
        <v>79.636289732373598</v>
      </c>
      <c r="D102" s="262">
        <v>81.566162460446478</v>
      </c>
      <c r="E102" s="262">
        <v>80.467013418847429</v>
      </c>
      <c r="F102" s="262">
        <v>80.151658091897147</v>
      </c>
      <c r="G102" s="262">
        <v>88.066081553630596</v>
      </c>
      <c r="H102" s="262">
        <v>92.696875912462332</v>
      </c>
      <c r="I102" s="262">
        <v>101.1288460897772</v>
      </c>
      <c r="J102" s="262">
        <v>97.473932282498254</v>
      </c>
      <c r="K102" s="262">
        <v>84.879601556785857</v>
      </c>
      <c r="L102" s="262">
        <v>106.1071674569849</v>
      </c>
      <c r="M102" s="262">
        <v>101.16325826650819</v>
      </c>
      <c r="N102" s="262">
        <v>104.6709289409778</v>
      </c>
      <c r="O102" s="262">
        <v>113.25431578710089</v>
      </c>
      <c r="P102" s="262">
        <v>97.823019132630961</v>
      </c>
      <c r="Q102" s="262">
        <v>86.425847356092603</v>
      </c>
      <c r="R102" s="262">
        <v>93.083540105108497</v>
      </c>
      <c r="S102" s="262">
        <v>97.394907536614227</v>
      </c>
      <c r="T102" s="262">
        <v>105.3925035092262</v>
      </c>
      <c r="U102" s="262">
        <v>100.28127364329561</v>
      </c>
      <c r="V102" s="262">
        <v>86.941155629702081</v>
      </c>
      <c r="W102" s="262">
        <v>104.76951800844191</v>
      </c>
      <c r="X102" s="262">
        <v>102.3142907430085</v>
      </c>
      <c r="Y102" s="262">
        <v>90.121412499200957</v>
      </c>
      <c r="DA102" s="72" t="s">
        <v>579</v>
      </c>
    </row>
    <row r="103" spans="1:105" ht="12" customHeight="1" x14ac:dyDescent="0.25">
      <c r="A103" s="64" t="s">
        <v>28</v>
      </c>
      <c r="B103" s="229">
        <v>7.8813343897224444</v>
      </c>
      <c r="C103" s="229">
        <v>6.9760710466601967</v>
      </c>
      <c r="D103" s="229">
        <v>9.7037001608879105</v>
      </c>
      <c r="E103" s="229">
        <v>5.6253477946781034</v>
      </c>
      <c r="F103" s="229">
        <v>4.7245110562649808</v>
      </c>
      <c r="G103" s="229">
        <v>7.7331999460723004</v>
      </c>
      <c r="H103" s="229">
        <v>4.8488460892277514</v>
      </c>
      <c r="I103" s="229">
        <v>5.4263910855409092</v>
      </c>
      <c r="J103" s="229">
        <v>4.4716765642975638</v>
      </c>
      <c r="K103" s="229">
        <v>3.76178474666541</v>
      </c>
      <c r="L103" s="229">
        <v>4.626946142930338</v>
      </c>
      <c r="M103" s="229">
        <v>4.7107470372566622</v>
      </c>
      <c r="N103" s="229">
        <v>4.086622072491827</v>
      </c>
      <c r="O103" s="229">
        <v>3.28961936721227</v>
      </c>
      <c r="P103" s="229">
        <v>2.9362223831289089</v>
      </c>
      <c r="Q103" s="229">
        <v>2.976790133368143</v>
      </c>
      <c r="R103" s="229">
        <v>2.6698528106424591</v>
      </c>
      <c r="S103" s="229">
        <v>2.4644158344060569</v>
      </c>
      <c r="T103" s="229">
        <v>5.1368757978119488</v>
      </c>
      <c r="U103" s="229">
        <v>5.1816032533522822</v>
      </c>
      <c r="V103" s="229">
        <v>3.5734944503484618</v>
      </c>
      <c r="W103" s="229">
        <v>3.873069176519031</v>
      </c>
      <c r="X103" s="229">
        <v>4.9453606211527621</v>
      </c>
      <c r="Y103" s="229">
        <v>3.8859992355933461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5.9363130991759592</v>
      </c>
      <c r="C105" s="229">
        <v>2.42883125006419</v>
      </c>
      <c r="D105" s="229">
        <v>2.283115639094691</v>
      </c>
      <c r="E105" s="229">
        <v>2.4942851296996742</v>
      </c>
      <c r="F105" s="229">
        <v>2.3287974010635208</v>
      </c>
      <c r="G105" s="229">
        <v>2.698619060269523</v>
      </c>
      <c r="H105" s="229">
        <v>3.198875130120221</v>
      </c>
      <c r="I105" s="229">
        <v>3.1157111338189249</v>
      </c>
      <c r="J105" s="229">
        <v>2.6619784335238901</v>
      </c>
      <c r="K105" s="229">
        <v>2.2671006658496951</v>
      </c>
      <c r="L105" s="229">
        <v>3.355319157996159</v>
      </c>
      <c r="M105" s="229">
        <v>2.7504170662868268</v>
      </c>
      <c r="N105" s="229">
        <v>3.0837224925035249</v>
      </c>
      <c r="O105" s="229">
        <v>2.734019514375976</v>
      </c>
      <c r="P105" s="229">
        <v>1.736789824143067</v>
      </c>
      <c r="Q105" s="229">
        <v>1.0396366660436129</v>
      </c>
      <c r="R105" s="229">
        <v>1.1329492756521879</v>
      </c>
      <c r="S105" s="229">
        <v>1.242069965884488</v>
      </c>
      <c r="T105" s="229">
        <v>1.177315813769642</v>
      </c>
      <c r="U105" s="229">
        <v>1.189152326517003</v>
      </c>
      <c r="V105" s="229">
        <v>1.162532704298938</v>
      </c>
      <c r="W105" s="229">
        <v>1.515973217844391</v>
      </c>
      <c r="X105" s="229">
        <v>1.1953267964928209</v>
      </c>
      <c r="Y105" s="229">
        <v>1.0570041887957149</v>
      </c>
      <c r="DA105" s="73" t="s">
        <v>582</v>
      </c>
    </row>
    <row r="106" spans="1:105" ht="12" customHeight="1" x14ac:dyDescent="0.25">
      <c r="A106" s="64" t="s">
        <v>159</v>
      </c>
      <c r="B106" s="229">
        <v>3.175667153452217</v>
      </c>
      <c r="C106" s="229">
        <v>3.0137338576541688</v>
      </c>
      <c r="D106" s="229">
        <v>2.9314478090350198</v>
      </c>
      <c r="E106" s="229">
        <v>2.9157452406148678</v>
      </c>
      <c r="F106" s="229">
        <v>2.7305002979395869</v>
      </c>
      <c r="G106" s="229">
        <v>2.039078116246734</v>
      </c>
      <c r="H106" s="229">
        <v>2.4425931087583721</v>
      </c>
      <c r="I106" s="229">
        <v>2.6245786232194992</v>
      </c>
      <c r="J106" s="229">
        <v>2.6117755380808232</v>
      </c>
      <c r="K106" s="229">
        <v>1.5396138294554269</v>
      </c>
      <c r="L106" s="229">
        <v>1.872002661237322</v>
      </c>
      <c r="M106" s="229">
        <v>1.7233849378300889</v>
      </c>
      <c r="N106" s="229">
        <v>1.855278693039607</v>
      </c>
      <c r="O106" s="229">
        <v>1.6749481645444719</v>
      </c>
      <c r="P106" s="229">
        <v>1.166609601653489</v>
      </c>
      <c r="Q106" s="229">
        <v>1.055380068157082</v>
      </c>
      <c r="R106" s="229">
        <v>1.0697441749531891</v>
      </c>
      <c r="S106" s="229">
        <v>1.1751682044008129</v>
      </c>
      <c r="T106" s="229">
        <v>1.065650269516861</v>
      </c>
      <c r="U106" s="229">
        <v>1.0454612044068241</v>
      </c>
      <c r="V106" s="229">
        <v>0.97628432615651561</v>
      </c>
      <c r="W106" s="229">
        <v>1.6024680636983351</v>
      </c>
      <c r="X106" s="229">
        <v>1.485215995145615</v>
      </c>
      <c r="Y106" s="229">
        <v>1.295737183839442</v>
      </c>
      <c r="DA106" s="73" t="s">
        <v>583</v>
      </c>
    </row>
    <row r="107" spans="1:105" ht="12" customHeight="1" x14ac:dyDescent="0.25">
      <c r="A107" s="64" t="s">
        <v>32</v>
      </c>
      <c r="B107" s="229">
        <v>5.5658171806334087</v>
      </c>
      <c r="C107" s="229">
        <v>5.9765603657846578</v>
      </c>
      <c r="D107" s="229">
        <v>5.2523555659341694</v>
      </c>
      <c r="E107" s="229">
        <v>4.680781740182657</v>
      </c>
      <c r="F107" s="229">
        <v>4.909839886173164</v>
      </c>
      <c r="G107" s="229">
        <v>5.520620209309854</v>
      </c>
      <c r="H107" s="229">
        <v>6.6055857102910362</v>
      </c>
      <c r="I107" s="229">
        <v>5.5565205366015391</v>
      </c>
      <c r="J107" s="229">
        <v>5.5908505710927541</v>
      </c>
      <c r="K107" s="229">
        <v>4.1245254086602134</v>
      </c>
      <c r="L107" s="229">
        <v>1.825536675039924</v>
      </c>
      <c r="M107" s="229">
        <v>2.5909788228092911</v>
      </c>
      <c r="N107" s="229">
        <v>1.781941609951347</v>
      </c>
      <c r="O107" s="229">
        <v>1.8654934149667921</v>
      </c>
      <c r="P107" s="229">
        <v>2.080621932629684</v>
      </c>
      <c r="Q107" s="229">
        <v>1.9628788603008891</v>
      </c>
      <c r="R107" s="229">
        <v>2.64812709138601</v>
      </c>
      <c r="S107" s="229">
        <v>2.32439879783065</v>
      </c>
      <c r="T107" s="229">
        <v>2.809928487359747</v>
      </c>
      <c r="U107" s="229">
        <v>2.8039502563366301</v>
      </c>
      <c r="V107" s="229">
        <v>1.6198418038402731</v>
      </c>
      <c r="W107" s="229">
        <v>2.453096574277148</v>
      </c>
      <c r="X107" s="229">
        <v>0.71984097468733788</v>
      </c>
      <c r="Y107" s="229">
        <v>0.74678209135045504</v>
      </c>
      <c r="DA107" s="73" t="s">
        <v>584</v>
      </c>
    </row>
    <row r="108" spans="1:105" ht="12" customHeight="1" x14ac:dyDescent="0.25">
      <c r="A108" s="64" t="s">
        <v>33</v>
      </c>
      <c r="B108" s="229">
        <v>0.14193877190212001</v>
      </c>
      <c r="C108" s="229">
        <v>0.19198757103579739</v>
      </c>
      <c r="D108" s="229">
        <v>0.12091857096457059</v>
      </c>
      <c r="E108" s="229">
        <v>6.6507816741216086</v>
      </c>
      <c r="F108" s="229">
        <v>6.4113332966711702</v>
      </c>
      <c r="G108" s="229">
        <v>6.5602727137456416</v>
      </c>
      <c r="H108" s="229">
        <v>0.76454343368438282</v>
      </c>
      <c r="I108" s="229">
        <v>0.76812811573789697</v>
      </c>
      <c r="J108" s="229">
        <v>4.8654005064746393</v>
      </c>
      <c r="K108" s="229">
        <v>3.4065573030567662</v>
      </c>
      <c r="L108" s="229">
        <v>1.9366309755436151</v>
      </c>
      <c r="M108" s="229">
        <v>1.5388930313459761</v>
      </c>
      <c r="N108" s="229">
        <v>0.74689583086801836</v>
      </c>
      <c r="O108" s="229">
        <v>0.48279367099037812</v>
      </c>
      <c r="P108" s="229">
        <v>1.404884593644212</v>
      </c>
      <c r="Q108" s="229">
        <v>1.2348914819722849</v>
      </c>
      <c r="R108" s="229">
        <v>1.350637715610276</v>
      </c>
      <c r="S108" s="229">
        <v>1.019899207908896</v>
      </c>
      <c r="T108" s="229">
        <v>0.91797341019428358</v>
      </c>
      <c r="U108" s="229">
        <v>0.7194921097833219</v>
      </c>
      <c r="V108" s="229">
        <v>2.7843614000254</v>
      </c>
      <c r="W108" s="229">
        <v>0.70881062377585557</v>
      </c>
      <c r="X108" s="229">
        <v>0.74091763364209406</v>
      </c>
      <c r="Y108" s="229">
        <v>1.6649695783168079</v>
      </c>
      <c r="DA108" s="73" t="s">
        <v>585</v>
      </c>
    </row>
    <row r="109" spans="1:105" ht="12" customHeight="1" x14ac:dyDescent="0.25">
      <c r="A109" s="64" t="s">
        <v>35</v>
      </c>
      <c r="B109" s="229">
        <v>44.49810285464465</v>
      </c>
      <c r="C109" s="229">
        <v>48.998222917445908</v>
      </c>
      <c r="D109" s="229">
        <v>48.969339496612562</v>
      </c>
      <c r="E109" s="229">
        <v>45.827815239392038</v>
      </c>
      <c r="F109" s="229">
        <v>47.539428282988652</v>
      </c>
      <c r="G109" s="229">
        <v>49.193920248117507</v>
      </c>
      <c r="H109" s="229">
        <v>58.839399175529167</v>
      </c>
      <c r="I109" s="229">
        <v>63.231564894272282</v>
      </c>
      <c r="J109" s="229">
        <v>55.837929339485967</v>
      </c>
      <c r="K109" s="229">
        <v>50.572738543308617</v>
      </c>
      <c r="L109" s="229">
        <v>68.411823743057695</v>
      </c>
      <c r="M109" s="229">
        <v>65.954110852232432</v>
      </c>
      <c r="N109" s="229">
        <v>64.479432848952982</v>
      </c>
      <c r="O109" s="229">
        <v>63.037811787472982</v>
      </c>
      <c r="P109" s="229">
        <v>63.241536850443751</v>
      </c>
      <c r="Q109" s="229">
        <v>56.627218387191597</v>
      </c>
      <c r="R109" s="229">
        <v>60.60136179738079</v>
      </c>
      <c r="S109" s="229">
        <v>66.913472502578074</v>
      </c>
      <c r="T109" s="229">
        <v>72.279647881160983</v>
      </c>
      <c r="U109" s="229">
        <v>69.308390993171315</v>
      </c>
      <c r="V109" s="229">
        <v>57.310917257208132</v>
      </c>
      <c r="W109" s="229">
        <v>75.210704008053966</v>
      </c>
      <c r="X109" s="229">
        <v>72.941439349622541</v>
      </c>
      <c r="Y109" s="229">
        <v>61.629520816174761</v>
      </c>
      <c r="DA109" s="73" t="s">
        <v>586</v>
      </c>
    </row>
    <row r="110" spans="1:105" ht="12" customHeight="1" x14ac:dyDescent="0.25">
      <c r="A110" s="64" t="s">
        <v>36</v>
      </c>
      <c r="B110" s="229">
        <v>4.0877124194825871</v>
      </c>
      <c r="C110" s="229">
        <v>4.764192179900939</v>
      </c>
      <c r="D110" s="229">
        <v>5.1882605294444657</v>
      </c>
      <c r="E110" s="229">
        <v>4.8151079873834988</v>
      </c>
      <c r="F110" s="229">
        <v>3.633030982594156</v>
      </c>
      <c r="G110" s="229">
        <v>1.9140642673625909</v>
      </c>
      <c r="H110" s="229">
        <v>3.439526333152028</v>
      </c>
      <c r="I110" s="229">
        <v>3.6679295826103369</v>
      </c>
      <c r="J110" s="229">
        <v>4.3056389742066621</v>
      </c>
      <c r="K110" s="229">
        <v>2.552138928747365</v>
      </c>
      <c r="L110" s="229">
        <v>2.9271057467072432</v>
      </c>
      <c r="M110" s="229">
        <v>2.8902319894546928</v>
      </c>
      <c r="N110" s="229">
        <v>2.989251780281581</v>
      </c>
      <c r="O110" s="229">
        <v>5.7905089872406146</v>
      </c>
      <c r="P110" s="229">
        <v>6.9183288173012256</v>
      </c>
      <c r="Q110" s="229">
        <v>7.2796666003194019</v>
      </c>
      <c r="R110" s="229">
        <v>7.4484914135892666</v>
      </c>
      <c r="S110" s="229">
        <v>8.1691105614264643</v>
      </c>
      <c r="T110" s="229">
        <v>9.5825551921667493</v>
      </c>
      <c r="U110" s="229">
        <v>7.988355671480587</v>
      </c>
      <c r="V110" s="229">
        <v>6.9784659832853668</v>
      </c>
      <c r="W110" s="229">
        <v>7.6170186879763202</v>
      </c>
      <c r="X110" s="229">
        <v>8.418458146854146</v>
      </c>
      <c r="Y110" s="229">
        <v>8.2342153313622788</v>
      </c>
      <c r="DA110" s="73" t="s">
        <v>587</v>
      </c>
    </row>
    <row r="111" spans="1:105" ht="12" customHeight="1" x14ac:dyDescent="0.25">
      <c r="A111" s="64" t="s">
        <v>38</v>
      </c>
      <c r="B111" s="229">
        <v>0.89276328750113465</v>
      </c>
      <c r="C111" s="229">
        <v>0.82429578542882465</v>
      </c>
      <c r="D111" s="229">
        <v>0.76506260318323571</v>
      </c>
      <c r="E111" s="229">
        <v>1.2645170653739299</v>
      </c>
      <c r="F111" s="229">
        <v>0.89158796552972752</v>
      </c>
      <c r="G111" s="229">
        <v>3.8786767044446129</v>
      </c>
      <c r="H111" s="229">
        <v>1.4024024569772371</v>
      </c>
      <c r="I111" s="229">
        <v>1.4464573532218401</v>
      </c>
      <c r="J111" s="229">
        <v>1.55382174443278</v>
      </c>
      <c r="K111" s="229">
        <v>1.6542523964256199</v>
      </c>
      <c r="L111" s="229">
        <v>1.5279071179628609</v>
      </c>
      <c r="M111" s="229">
        <v>1.3766962398397591</v>
      </c>
      <c r="N111" s="229">
        <v>0.4946291308280355</v>
      </c>
      <c r="O111" s="229">
        <v>8.4379188435008601</v>
      </c>
      <c r="P111" s="229">
        <v>2.8817810722320298</v>
      </c>
      <c r="Q111" s="229">
        <v>3.0032061559628098</v>
      </c>
      <c r="R111" s="229">
        <v>2.9783091351839581</v>
      </c>
      <c r="S111" s="229">
        <v>3.0108470882906468</v>
      </c>
      <c r="T111" s="229">
        <v>1.1834709831105219</v>
      </c>
      <c r="U111" s="229">
        <v>0.52883210474909581</v>
      </c>
      <c r="V111" s="229">
        <v>1.8222868735109039</v>
      </c>
      <c r="W111" s="229">
        <v>0.86626612822547244</v>
      </c>
      <c r="X111" s="229">
        <v>1.098862432849034</v>
      </c>
      <c r="Y111" s="229">
        <v>1.2253162625578811</v>
      </c>
      <c r="DA111" s="73" t="s">
        <v>588</v>
      </c>
    </row>
    <row r="112" spans="1:105" ht="12" customHeight="1" x14ac:dyDescent="0.25">
      <c r="A112" s="64" t="s">
        <v>39</v>
      </c>
      <c r="B112" s="229">
        <v>4.9661884326257084</v>
      </c>
      <c r="C112" s="229">
        <v>6.4623947583989088</v>
      </c>
      <c r="D112" s="229">
        <v>6.3519620852898724</v>
      </c>
      <c r="E112" s="229">
        <v>6.1926315474010458</v>
      </c>
      <c r="F112" s="229">
        <v>6.9826289226721707</v>
      </c>
      <c r="G112" s="229">
        <v>8.5276302880618342</v>
      </c>
      <c r="H112" s="229">
        <v>11.15510447472214</v>
      </c>
      <c r="I112" s="229">
        <v>15.29156476475401</v>
      </c>
      <c r="J112" s="229">
        <v>15.57486061090316</v>
      </c>
      <c r="K112" s="229">
        <v>15.00088973461674</v>
      </c>
      <c r="L112" s="229">
        <v>19.623895236509771</v>
      </c>
      <c r="M112" s="229">
        <v>17.627798289452489</v>
      </c>
      <c r="N112" s="229">
        <v>25.15315448206092</v>
      </c>
      <c r="O112" s="229">
        <v>25.941202036796611</v>
      </c>
      <c r="P112" s="229">
        <v>15.45624405745459</v>
      </c>
      <c r="Q112" s="229">
        <v>11.246179002776779</v>
      </c>
      <c r="R112" s="229">
        <v>13.18406669071036</v>
      </c>
      <c r="S112" s="229">
        <v>11.075525373888141</v>
      </c>
      <c r="T112" s="229">
        <v>11.239085674135429</v>
      </c>
      <c r="U112" s="229">
        <v>11.51603572349859</v>
      </c>
      <c r="V112" s="229">
        <v>10.712970831028089</v>
      </c>
      <c r="W112" s="229">
        <v>10.92211152807141</v>
      </c>
      <c r="X112" s="229">
        <v>10.768868792562181</v>
      </c>
      <c r="Y112" s="229">
        <v>10.38186781121027</v>
      </c>
      <c r="DA112" s="73" t="s">
        <v>589</v>
      </c>
    </row>
    <row r="113" spans="1:105" ht="12" customHeight="1" x14ac:dyDescent="0.25">
      <c r="A113" s="61" t="s">
        <v>545</v>
      </c>
      <c r="B113" s="263">
        <v>24.817111102927669</v>
      </c>
      <c r="C113" s="263">
        <v>24.549668324193</v>
      </c>
      <c r="D113" s="263">
        <v>26.783002527616901</v>
      </c>
      <c r="E113" s="263">
        <v>26.862581928637759</v>
      </c>
      <c r="F113" s="263">
        <v>27.356262363626222</v>
      </c>
      <c r="G113" s="263">
        <v>30.129875467276829</v>
      </c>
      <c r="H113" s="263">
        <v>33.042064507568902</v>
      </c>
      <c r="I113" s="263">
        <v>36.119089619160349</v>
      </c>
      <c r="J113" s="263">
        <v>33.750477773596607</v>
      </c>
      <c r="K113" s="263">
        <v>24.162876623144339</v>
      </c>
      <c r="L113" s="263">
        <v>28.578789488753511</v>
      </c>
      <c r="M113" s="263">
        <v>30.002282886637371</v>
      </c>
      <c r="N113" s="263">
        <v>32.149007158124917</v>
      </c>
      <c r="O113" s="263">
        <v>32.977005460200488</v>
      </c>
      <c r="P113" s="263">
        <v>31.579412716134701</v>
      </c>
      <c r="Q113" s="263">
        <v>28.137288690031539</v>
      </c>
      <c r="R113" s="263">
        <v>29.68638559955679</v>
      </c>
      <c r="S113" s="263">
        <v>30.928469792683991</v>
      </c>
      <c r="T113" s="263">
        <v>31.064434633174368</v>
      </c>
      <c r="U113" s="263">
        <v>29.658104712176439</v>
      </c>
      <c r="V113" s="263">
        <v>25.845988250696951</v>
      </c>
      <c r="W113" s="263">
        <v>30.86568069425881</v>
      </c>
      <c r="X113" s="263">
        <v>29.586992104359371</v>
      </c>
      <c r="Y113" s="263">
        <v>27.27505046418403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4732.8943502950706</v>
      </c>
      <c r="C115" s="223">
        <v>4880.3802012465039</v>
      </c>
      <c r="D115" s="223">
        <v>4724.7966559206807</v>
      </c>
      <c r="E115" s="223">
        <v>4502.0777896577856</v>
      </c>
      <c r="F115" s="223">
        <v>4558.9350247532648</v>
      </c>
      <c r="G115" s="223">
        <v>4460.2144199886752</v>
      </c>
      <c r="H115" s="223">
        <v>4180.3634542514337</v>
      </c>
      <c r="I115" s="223">
        <v>4289.5550762486664</v>
      </c>
      <c r="J115" s="223">
        <v>3894.4637302295509</v>
      </c>
      <c r="K115" s="223">
        <v>3840.2445168818472</v>
      </c>
      <c r="L115" s="223">
        <v>3962.7896380069801</v>
      </c>
      <c r="M115" s="223">
        <v>3919.5731643685981</v>
      </c>
      <c r="N115" s="223">
        <v>3851.6959030500989</v>
      </c>
      <c r="O115" s="223">
        <v>3824.150198551175</v>
      </c>
      <c r="P115" s="223">
        <v>3935.0530931069479</v>
      </c>
      <c r="Q115" s="223">
        <v>4145.2070825821729</v>
      </c>
      <c r="R115" s="223">
        <v>4256.100229001443</v>
      </c>
      <c r="S115" s="223">
        <v>4199.4929774095299</v>
      </c>
      <c r="T115" s="223">
        <v>4375.1984488610824</v>
      </c>
      <c r="U115" s="223">
        <v>4313.1205553076652</v>
      </c>
      <c r="V115" s="223">
        <v>4200.7806851671467</v>
      </c>
      <c r="W115" s="223">
        <v>4475.2957900904703</v>
      </c>
      <c r="X115" s="223">
        <v>3973.222496538835</v>
      </c>
      <c r="Y115" s="223">
        <v>4112.5089516854459</v>
      </c>
      <c r="DA115" s="89" t="s">
        <v>591</v>
      </c>
    </row>
    <row r="116" spans="1:105" ht="12" customHeight="1" x14ac:dyDescent="0.25">
      <c r="A116" s="55" t="s">
        <v>91</v>
      </c>
      <c r="B116" s="259">
        <v>7.551589976976512</v>
      </c>
      <c r="C116" s="259">
        <v>7.7846497976387212</v>
      </c>
      <c r="D116" s="259">
        <v>7.5246944829913467</v>
      </c>
      <c r="E116" s="259">
        <v>7.1601680621973909</v>
      </c>
      <c r="F116" s="259">
        <v>7.252314992098519</v>
      </c>
      <c r="G116" s="259">
        <v>7.0969833000484126</v>
      </c>
      <c r="H116" s="259">
        <v>6.6415325306825688</v>
      </c>
      <c r="I116" s="259">
        <v>6.8184904468615901</v>
      </c>
      <c r="J116" s="259">
        <v>6.1928781785809894</v>
      </c>
      <c r="K116" s="259">
        <v>6.1292252208221001</v>
      </c>
      <c r="L116" s="259">
        <v>6.2990515102491846</v>
      </c>
      <c r="M116" s="259">
        <v>6.2307814091145639</v>
      </c>
      <c r="N116" s="259">
        <v>6.1242673888725641</v>
      </c>
      <c r="O116" s="259">
        <v>6.0792944702588469</v>
      </c>
      <c r="P116" s="259">
        <v>6.2590890720241834</v>
      </c>
      <c r="Q116" s="259">
        <v>6.5937671983303012</v>
      </c>
      <c r="R116" s="259">
        <v>6.7704044179102789</v>
      </c>
      <c r="S116" s="259">
        <v>6.691006409348951</v>
      </c>
      <c r="T116" s="259">
        <v>6.9721626327746691</v>
      </c>
      <c r="U116" s="259">
        <v>6.8733826655601922</v>
      </c>
      <c r="V116" s="259">
        <v>6.6974740671825881</v>
      </c>
      <c r="W116" s="259">
        <v>7.1281101880390274</v>
      </c>
      <c r="X116" s="259">
        <v>6.3284638059359208</v>
      </c>
      <c r="Y116" s="259">
        <v>6.5576149663875452</v>
      </c>
      <c r="DA116" s="67" t="s">
        <v>592</v>
      </c>
    </row>
    <row r="117" spans="1:105" ht="12" customHeight="1" x14ac:dyDescent="0.25">
      <c r="A117" s="173" t="s">
        <v>92</v>
      </c>
      <c r="B117" s="224">
        <v>3.7693072873776279</v>
      </c>
      <c r="C117" s="224">
        <v>3.8856369719997148</v>
      </c>
      <c r="D117" s="224">
        <v>3.7558826467675059</v>
      </c>
      <c r="E117" s="224">
        <v>3.5739326073017161</v>
      </c>
      <c r="F117" s="224">
        <v>3.6199269072365312</v>
      </c>
      <c r="G117" s="224">
        <v>3.5423945093454612</v>
      </c>
      <c r="H117" s="224">
        <v>3.3150604102687828</v>
      </c>
      <c r="I117" s="224">
        <v>3.4033873407624071</v>
      </c>
      <c r="J117" s="224">
        <v>3.091118680905022</v>
      </c>
      <c r="K117" s="224">
        <v>3.059346887378728</v>
      </c>
      <c r="L117" s="224">
        <v>3.144114131399848</v>
      </c>
      <c r="M117" s="224">
        <v>3.1100377328531459</v>
      </c>
      <c r="N117" s="224">
        <v>3.056872230762842</v>
      </c>
      <c r="O117" s="224">
        <v>3.0344244084655312</v>
      </c>
      <c r="P117" s="224">
        <v>3.1241672447068312</v>
      </c>
      <c r="Q117" s="224">
        <v>3.29121878011297</v>
      </c>
      <c r="R117" s="224">
        <v>3.3793856378230469</v>
      </c>
      <c r="S117" s="224">
        <v>3.3397548457400652</v>
      </c>
      <c r="T117" s="224">
        <v>3.4800914112952901</v>
      </c>
      <c r="U117" s="224">
        <v>3.430786291260485</v>
      </c>
      <c r="V117" s="224">
        <v>3.342983118180562</v>
      </c>
      <c r="W117" s="224">
        <v>3.557931211694783</v>
      </c>
      <c r="X117" s="224">
        <v>3.1587950106330331</v>
      </c>
      <c r="Y117" s="224">
        <v>3.2731737231471851</v>
      </c>
      <c r="DA117" s="177" t="s">
        <v>593</v>
      </c>
    </row>
    <row r="118" spans="1:105" ht="12" customHeight="1" x14ac:dyDescent="0.25">
      <c r="A118" s="173" t="s">
        <v>93</v>
      </c>
      <c r="B118" s="224">
        <v>95.818111023160341</v>
      </c>
      <c r="C118" s="224">
        <v>98.775283200057373</v>
      </c>
      <c r="D118" s="224">
        <v>95.476848396806105</v>
      </c>
      <c r="E118" s="224">
        <v>90.851566414468522</v>
      </c>
      <c r="F118" s="224">
        <v>92.020769825489097</v>
      </c>
      <c r="G118" s="224">
        <v>90.049848554650779</v>
      </c>
      <c r="H118" s="224">
        <v>84.270875845892448</v>
      </c>
      <c r="I118" s="224">
        <v>86.516200778862043</v>
      </c>
      <c r="J118" s="224">
        <v>78.57813926303244</v>
      </c>
      <c r="K118" s="224">
        <v>77.770480717999021</v>
      </c>
      <c r="L118" s="224">
        <v>79.925316230068347</v>
      </c>
      <c r="M118" s="224">
        <v>79.059073207072728</v>
      </c>
      <c r="N118" s="224">
        <v>77.707573423823447</v>
      </c>
      <c r="O118" s="224">
        <v>77.136935965764593</v>
      </c>
      <c r="P118" s="224">
        <v>79.41825409424348</v>
      </c>
      <c r="Q118" s="224">
        <v>83.664806934267006</v>
      </c>
      <c r="R118" s="224">
        <v>85.906062718563859</v>
      </c>
      <c r="S118" s="224">
        <v>84.898623593486619</v>
      </c>
      <c r="T118" s="224">
        <v>88.46606545847041</v>
      </c>
      <c r="U118" s="224">
        <v>87.212698962900902</v>
      </c>
      <c r="V118" s="224">
        <v>84.980688265728176</v>
      </c>
      <c r="W118" s="224">
        <v>90.44480109026027</v>
      </c>
      <c r="X118" s="224">
        <v>80.298513215358852</v>
      </c>
      <c r="Y118" s="224">
        <v>83.206090480568207</v>
      </c>
      <c r="DA118" s="177" t="s">
        <v>594</v>
      </c>
    </row>
    <row r="119" spans="1:105" ht="12" customHeight="1" x14ac:dyDescent="0.25">
      <c r="A119" s="173" t="s">
        <v>94</v>
      </c>
      <c r="B119" s="224">
        <v>2.5171966589921722</v>
      </c>
      <c r="C119" s="224">
        <v>2.5948832658795751</v>
      </c>
      <c r="D119" s="224">
        <v>2.5082314943304489</v>
      </c>
      <c r="E119" s="224">
        <v>2.3867226873991312</v>
      </c>
      <c r="F119" s="224">
        <v>2.4174383306995071</v>
      </c>
      <c r="G119" s="224">
        <v>2.3656611000161392</v>
      </c>
      <c r="H119" s="224">
        <v>2.2138441768941899</v>
      </c>
      <c r="I119" s="224">
        <v>2.2728301489538638</v>
      </c>
      <c r="J119" s="224">
        <v>2.0642927261936639</v>
      </c>
      <c r="K119" s="224">
        <v>2.0430750736073668</v>
      </c>
      <c r="L119" s="224">
        <v>2.0996838367497288</v>
      </c>
      <c r="M119" s="224">
        <v>2.076927136371522</v>
      </c>
      <c r="N119" s="224">
        <v>2.0414224629575211</v>
      </c>
      <c r="O119" s="224">
        <v>2.0264314900862832</v>
      </c>
      <c r="P119" s="224">
        <v>2.0863630240080622</v>
      </c>
      <c r="Q119" s="224">
        <v>2.197922399443434</v>
      </c>
      <c r="R119" s="224">
        <v>2.2568014726367611</v>
      </c>
      <c r="S119" s="224">
        <v>2.2303354697829838</v>
      </c>
      <c r="T119" s="224">
        <v>2.3240542109248912</v>
      </c>
      <c r="U119" s="224">
        <v>2.2911275551867321</v>
      </c>
      <c r="V119" s="224">
        <v>2.2324913557275301</v>
      </c>
      <c r="W119" s="224">
        <v>2.376036729346342</v>
      </c>
      <c r="X119" s="224">
        <v>2.1094879353119742</v>
      </c>
      <c r="Y119" s="224">
        <v>2.1858716554625151</v>
      </c>
      <c r="DA119" s="177" t="s">
        <v>595</v>
      </c>
    </row>
    <row r="120" spans="1:105" ht="12" customHeight="1" x14ac:dyDescent="0.25">
      <c r="A120" s="56" t="s">
        <v>95</v>
      </c>
      <c r="B120" s="260">
        <v>11.895297596032069</v>
      </c>
      <c r="C120" s="260">
        <v>12.348191623894319</v>
      </c>
      <c r="D120" s="260">
        <v>11.88721216077901</v>
      </c>
      <c r="E120" s="260">
        <v>11.340797686193669</v>
      </c>
      <c r="F120" s="260">
        <v>11.597695941221509</v>
      </c>
      <c r="G120" s="260">
        <v>11.39000422181244</v>
      </c>
      <c r="H120" s="260">
        <v>10.80867394803985</v>
      </c>
      <c r="I120" s="260">
        <v>10.9085042429267</v>
      </c>
      <c r="J120" s="260">
        <v>9.886529840368631</v>
      </c>
      <c r="K120" s="260">
        <v>9.8350125984361298</v>
      </c>
      <c r="L120" s="260">
        <v>10.17985416273376</v>
      </c>
      <c r="M120" s="260">
        <v>10.09864140318281</v>
      </c>
      <c r="N120" s="260">
        <v>9.9838575922139441</v>
      </c>
      <c r="O120" s="260">
        <v>9.9674826906146343</v>
      </c>
      <c r="P120" s="260">
        <v>11.856175782974271</v>
      </c>
      <c r="Q120" s="260">
        <v>12.85016127206692</v>
      </c>
      <c r="R120" s="260">
        <v>13.43667112954406</v>
      </c>
      <c r="S120" s="260">
        <v>13.58601962060215</v>
      </c>
      <c r="T120" s="260">
        <v>14.622593657574379</v>
      </c>
      <c r="U120" s="260">
        <v>14.908866455697771</v>
      </c>
      <c r="V120" s="260">
        <v>15.035256896650811</v>
      </c>
      <c r="W120" s="260">
        <v>16.168159666048361</v>
      </c>
      <c r="X120" s="260">
        <v>14.94597243927109</v>
      </c>
      <c r="Y120" s="260">
        <v>15.909037902769651</v>
      </c>
      <c r="DA120" s="68" t="s">
        <v>596</v>
      </c>
    </row>
    <row r="121" spans="1:105" ht="12" customHeight="1" x14ac:dyDescent="0.25">
      <c r="A121" s="37" t="s">
        <v>159</v>
      </c>
      <c r="B121" s="226">
        <v>0.35109977885610821</v>
      </c>
      <c r="C121" s="226">
        <v>0.29248561871464818</v>
      </c>
      <c r="D121" s="226">
        <v>0.23906314817721239</v>
      </c>
      <c r="E121" s="226">
        <v>0.24292951973783869</v>
      </c>
      <c r="F121" s="226">
        <v>0.1764524558381278</v>
      </c>
      <c r="G121" s="226">
        <v>0.17905061758963781</v>
      </c>
      <c r="H121" s="226">
        <v>0.15571010006627151</v>
      </c>
      <c r="I121" s="226">
        <v>0.1759066664826017</v>
      </c>
      <c r="J121" s="226">
        <v>0.15985627718797729</v>
      </c>
      <c r="K121" s="226">
        <v>0.15534759136440471</v>
      </c>
      <c r="L121" s="226">
        <v>0.17733514802938391</v>
      </c>
      <c r="M121" s="226">
        <v>0.13123482329010311</v>
      </c>
      <c r="N121" s="226">
        <v>0.12604434104560991</v>
      </c>
      <c r="O121" s="226">
        <v>0.1171245263808731</v>
      </c>
      <c r="P121" s="226">
        <v>8.8265158397391769E-2</v>
      </c>
      <c r="Q121" s="226">
        <v>9.0342712900417149E-2</v>
      </c>
      <c r="R121" s="226">
        <v>0.10752995568484799</v>
      </c>
      <c r="S121" s="226">
        <v>0.1130940552763503</v>
      </c>
      <c r="T121" s="226">
        <v>0.11589063012645311</v>
      </c>
      <c r="U121" s="226">
        <v>0.1281071661532561</v>
      </c>
      <c r="V121" s="226">
        <v>0.118421676011418</v>
      </c>
      <c r="W121" s="226">
        <v>0.13196378594384989</v>
      </c>
      <c r="X121" s="226">
        <v>0.1210114896830212</v>
      </c>
      <c r="Y121" s="226">
        <v>0.12699171308934329</v>
      </c>
      <c r="DA121" s="69" t="s">
        <v>597</v>
      </c>
    </row>
    <row r="122" spans="1:105" ht="12" customHeight="1" x14ac:dyDescent="0.25">
      <c r="A122" s="37" t="s">
        <v>35</v>
      </c>
      <c r="B122" s="226">
        <v>4.1855104848979456</v>
      </c>
      <c r="C122" s="226">
        <v>4.332594863345288</v>
      </c>
      <c r="D122" s="226">
        <v>4.1301231458082839</v>
      </c>
      <c r="E122" s="226">
        <v>3.7519965120896872</v>
      </c>
      <c r="F122" s="226">
        <v>3.847140801008289</v>
      </c>
      <c r="G122" s="226">
        <v>3.7533637223116521</v>
      </c>
      <c r="H122" s="226">
        <v>3.3645283645085979</v>
      </c>
      <c r="I122" s="226">
        <v>3.380133277177038</v>
      </c>
      <c r="J122" s="226">
        <v>3.2468437499785421</v>
      </c>
      <c r="K122" s="226">
        <v>3.726720821017008</v>
      </c>
      <c r="L122" s="226">
        <v>3.607581023553327</v>
      </c>
      <c r="M122" s="226">
        <v>3.5881473785443951</v>
      </c>
      <c r="N122" s="226">
        <v>3.4235377629462831</v>
      </c>
      <c r="O122" s="226">
        <v>3.4994316837743131</v>
      </c>
      <c r="P122" s="226">
        <v>3.4746868323473432</v>
      </c>
      <c r="Q122" s="226">
        <v>3.68327648819356</v>
      </c>
      <c r="R122" s="226">
        <v>3.887584200103801</v>
      </c>
      <c r="S122" s="226">
        <v>3.827496084126436</v>
      </c>
      <c r="T122" s="226">
        <v>4.2761529400825751</v>
      </c>
      <c r="U122" s="226">
        <v>4.2454969923080084</v>
      </c>
      <c r="V122" s="226">
        <v>3.9753605328676151</v>
      </c>
      <c r="W122" s="226">
        <v>4.4539548902931054</v>
      </c>
      <c r="X122" s="226">
        <v>3.8640563142715139</v>
      </c>
      <c r="Y122" s="226">
        <v>3.869180475735063</v>
      </c>
      <c r="DA122" s="69" t="s">
        <v>598</v>
      </c>
    </row>
    <row r="123" spans="1:105" ht="12" customHeight="1" x14ac:dyDescent="0.25">
      <c r="A123" s="37" t="s">
        <v>96</v>
      </c>
      <c r="B123" s="226">
        <v>2.9434312340604761E-3</v>
      </c>
      <c r="C123" s="226">
        <v>3.7963713639260219E-3</v>
      </c>
      <c r="D123" s="226">
        <v>4.9958736876716727E-3</v>
      </c>
      <c r="E123" s="226">
        <v>5.5588307608606634E-3</v>
      </c>
      <c r="F123" s="226">
        <v>6.0899015694352594E-3</v>
      </c>
      <c r="G123" s="226">
        <v>7.293271749019227E-2</v>
      </c>
      <c r="H123" s="226">
        <v>7.7164207552467862E-2</v>
      </c>
      <c r="I123" s="226">
        <v>7.019481834815762E-2</v>
      </c>
      <c r="J123" s="226">
        <v>4.5798417290707938E-2</v>
      </c>
      <c r="K123" s="226">
        <v>7.0594878690362448E-2</v>
      </c>
      <c r="L123" s="226">
        <v>7.7328363012458698E-2</v>
      </c>
      <c r="M123" s="226">
        <v>7.1810663280956408E-2</v>
      </c>
      <c r="N123" s="226">
        <v>7.4359086872822111E-2</v>
      </c>
      <c r="O123" s="226">
        <v>7.5813150683573818E-2</v>
      </c>
      <c r="P123" s="226">
        <v>7.9361515145232278E-2</v>
      </c>
      <c r="Q123" s="226">
        <v>8.1000799081088357E-2</v>
      </c>
      <c r="R123" s="226">
        <v>8.1855921426158593E-2</v>
      </c>
      <c r="S123" s="226">
        <v>7.3801436327637804E-2</v>
      </c>
      <c r="T123" s="226">
        <v>0.15029786351673441</v>
      </c>
      <c r="U123" s="226">
        <v>7.7989204040050844E-2</v>
      </c>
      <c r="V123" s="226">
        <v>7.9265158124307955E-2</v>
      </c>
      <c r="W123" s="226">
        <v>7.8732856223462794E-2</v>
      </c>
      <c r="X123" s="226">
        <v>9.31757180122951E-2</v>
      </c>
      <c r="Y123" s="226">
        <v>0.1172651963214431</v>
      </c>
      <c r="DA123" s="69" t="s">
        <v>599</v>
      </c>
    </row>
    <row r="124" spans="1:105" ht="12" customHeight="1" x14ac:dyDescent="0.25">
      <c r="A124" s="37" t="s">
        <v>78</v>
      </c>
      <c r="B124" s="226">
        <v>1.0488774063513321E-3</v>
      </c>
      <c r="C124" s="226">
        <v>2.1963662017093159E-3</v>
      </c>
      <c r="D124" s="226">
        <v>4.031838164766403E-3</v>
      </c>
      <c r="E124" s="226">
        <v>7.4695913048810269E-3</v>
      </c>
      <c r="F124" s="226">
        <v>9.3440112830577189E-3</v>
      </c>
      <c r="G124" s="226">
        <v>5.9684803119506101E-2</v>
      </c>
      <c r="H124" s="226">
        <v>6.544094981402418E-2</v>
      </c>
      <c r="I124" s="226">
        <v>6.1458725485708257E-2</v>
      </c>
      <c r="J124" s="226">
        <v>3.3902432281387063E-2</v>
      </c>
      <c r="K124" s="226">
        <v>4.9961581949765729E-2</v>
      </c>
      <c r="L124" s="226">
        <v>9.800589525006867E-2</v>
      </c>
      <c r="M124" s="226">
        <v>0.1352548225937926</v>
      </c>
      <c r="N124" s="226">
        <v>0.16568222057748469</v>
      </c>
      <c r="O124" s="226">
        <v>0.21567954704717759</v>
      </c>
      <c r="P124" s="226">
        <v>2.3909463760373271</v>
      </c>
      <c r="Q124" s="226">
        <v>2.9554155289083202</v>
      </c>
      <c r="R124" s="226">
        <v>3.3774098862091968</v>
      </c>
      <c r="S124" s="226">
        <v>3.5844653277616461</v>
      </c>
      <c r="T124" s="226">
        <v>4.3452919046853342</v>
      </c>
      <c r="U124" s="226">
        <v>4.9285739667422899</v>
      </c>
      <c r="V124" s="226">
        <v>5.3279224037964932</v>
      </c>
      <c r="W124" s="226">
        <v>5.813598205784495</v>
      </c>
      <c r="X124" s="226">
        <v>5.8175897144079292</v>
      </c>
      <c r="Y124" s="226">
        <v>6.3633949183260299</v>
      </c>
      <c r="DA124" s="69" t="s">
        <v>600</v>
      </c>
    </row>
    <row r="125" spans="1:105" ht="12" customHeight="1" x14ac:dyDescent="0.25">
      <c r="A125" s="37" t="s">
        <v>40</v>
      </c>
      <c r="B125" s="226">
        <v>7.3546950236376007</v>
      </c>
      <c r="C125" s="226">
        <v>7.717118404268752</v>
      </c>
      <c r="D125" s="226">
        <v>7.5089981549410769</v>
      </c>
      <c r="E125" s="226">
        <v>7.332843232300406</v>
      </c>
      <c r="F125" s="226">
        <v>7.5586687715226049</v>
      </c>
      <c r="G125" s="226">
        <v>7.3249723613014526</v>
      </c>
      <c r="H125" s="226">
        <v>7.1458303260984923</v>
      </c>
      <c r="I125" s="226">
        <v>7.2208107554331908</v>
      </c>
      <c r="J125" s="226">
        <v>6.400128963630018</v>
      </c>
      <c r="K125" s="226">
        <v>5.8323877254145877</v>
      </c>
      <c r="L125" s="226">
        <v>6.2196037328885261</v>
      </c>
      <c r="M125" s="226">
        <v>6.1721937154735622</v>
      </c>
      <c r="N125" s="226">
        <v>6.1942341807717449</v>
      </c>
      <c r="O125" s="226">
        <v>6.0594337827286964</v>
      </c>
      <c r="P125" s="226">
        <v>5.8229159010469758</v>
      </c>
      <c r="Q125" s="226">
        <v>6.040125742983534</v>
      </c>
      <c r="R125" s="226">
        <v>5.982291166120052</v>
      </c>
      <c r="S125" s="226">
        <v>5.9871627171100803</v>
      </c>
      <c r="T125" s="226">
        <v>5.7349603191632834</v>
      </c>
      <c r="U125" s="226">
        <v>5.5286991264541623</v>
      </c>
      <c r="V125" s="226">
        <v>5.5342871258509723</v>
      </c>
      <c r="W125" s="226">
        <v>5.6899099278034448</v>
      </c>
      <c r="X125" s="226">
        <v>5.0501392028963341</v>
      </c>
      <c r="Y125" s="226">
        <v>5.4322055992977694</v>
      </c>
      <c r="DA125" s="69" t="s">
        <v>601</v>
      </c>
    </row>
    <row r="126" spans="1:105" ht="12" customHeight="1" x14ac:dyDescent="0.25">
      <c r="A126" s="57" t="s">
        <v>602</v>
      </c>
      <c r="B126" s="294">
        <v>2668.1308177813739</v>
      </c>
      <c r="C126" s="294">
        <v>2743.7739386500798</v>
      </c>
      <c r="D126" s="294">
        <v>2652.6053259752912</v>
      </c>
      <c r="E126" s="294">
        <v>2508.3563707383109</v>
      </c>
      <c r="F126" s="294">
        <v>2550.335982758379</v>
      </c>
      <c r="G126" s="294">
        <v>2491.852072668692</v>
      </c>
      <c r="H126" s="294">
        <v>2344.0919262204029</v>
      </c>
      <c r="I126" s="294">
        <v>2381.9841789975239</v>
      </c>
      <c r="J126" s="294">
        <v>2158.015925110235</v>
      </c>
      <c r="K126" s="294">
        <v>2117.8064164279031</v>
      </c>
      <c r="L126" s="294">
        <v>2179.913122596296</v>
      </c>
      <c r="M126" s="294">
        <v>2166.361433302784</v>
      </c>
      <c r="N126" s="294">
        <v>2133.3336599448171</v>
      </c>
      <c r="O126" s="294">
        <v>2120.0060320410271</v>
      </c>
      <c r="P126" s="294">
        <v>2187.9119995166161</v>
      </c>
      <c r="Q126" s="294">
        <v>2302.3204576562489</v>
      </c>
      <c r="R126" s="294">
        <v>2362.0682499472341</v>
      </c>
      <c r="S126" s="294">
        <v>2333.0893174284461</v>
      </c>
      <c r="T126" s="294">
        <v>2429.3496966266598</v>
      </c>
      <c r="U126" s="294">
        <v>2393.7400324022592</v>
      </c>
      <c r="V126" s="294">
        <v>2322.8961831231718</v>
      </c>
      <c r="W126" s="294">
        <v>2483.5911931320679</v>
      </c>
      <c r="X126" s="294">
        <v>2206.0513215243659</v>
      </c>
      <c r="Y126" s="294">
        <v>2293.6416005320311</v>
      </c>
      <c r="DA126" s="70" t="s">
        <v>603</v>
      </c>
    </row>
    <row r="127" spans="1:105" ht="12" customHeight="1" x14ac:dyDescent="0.25">
      <c r="A127" s="60" t="s">
        <v>604</v>
      </c>
      <c r="B127" s="262">
        <v>1384.4799005279749</v>
      </c>
      <c r="C127" s="262">
        <v>1368.7866950176119</v>
      </c>
      <c r="D127" s="262">
        <v>1307.162443667964</v>
      </c>
      <c r="E127" s="262">
        <v>1148.3197897543721</v>
      </c>
      <c r="F127" s="262">
        <v>1140.984015826162</v>
      </c>
      <c r="G127" s="262">
        <v>1129.9043850261539</v>
      </c>
      <c r="H127" s="262">
        <v>989.48899874226674</v>
      </c>
      <c r="I127" s="262">
        <v>1018.038684370345</v>
      </c>
      <c r="J127" s="262">
        <v>935.64441010965379</v>
      </c>
      <c r="K127" s="262">
        <v>980.22870710711038</v>
      </c>
      <c r="L127" s="262">
        <v>966.43227058350089</v>
      </c>
      <c r="M127" s="262">
        <v>938.77053465951428</v>
      </c>
      <c r="N127" s="262">
        <v>887.59394114988868</v>
      </c>
      <c r="O127" s="262">
        <v>893.23486764766164</v>
      </c>
      <c r="P127" s="262">
        <v>880.00046631319287</v>
      </c>
      <c r="Q127" s="262">
        <v>936.51220413497003</v>
      </c>
      <c r="R127" s="262">
        <v>1009.153427417618</v>
      </c>
      <c r="S127" s="262">
        <v>980.00737970955822</v>
      </c>
      <c r="T127" s="262">
        <v>1139.231208337234</v>
      </c>
      <c r="U127" s="262">
        <v>1145.4394476436689</v>
      </c>
      <c r="V127" s="262">
        <v>1064.9262801831071</v>
      </c>
      <c r="W127" s="262">
        <v>1197.157475121656</v>
      </c>
      <c r="X127" s="262">
        <v>1069.213887643848</v>
      </c>
      <c r="Y127" s="262">
        <v>1045.4725371843861</v>
      </c>
      <c r="DA127" s="72" t="s">
        <v>605</v>
      </c>
    </row>
    <row r="128" spans="1:105" ht="12" customHeight="1" x14ac:dyDescent="0.25">
      <c r="A128" s="59" t="s">
        <v>28</v>
      </c>
      <c r="B128" s="230">
        <v>301.21528253713512</v>
      </c>
      <c r="C128" s="230">
        <v>302.40758147114701</v>
      </c>
      <c r="D128" s="230">
        <v>319.01351807437419</v>
      </c>
      <c r="E128" s="230">
        <v>245.39578634252291</v>
      </c>
      <c r="F128" s="230">
        <v>216.08168494965611</v>
      </c>
      <c r="G128" s="230">
        <v>231.703760104846</v>
      </c>
      <c r="H128" s="230">
        <v>155.04515173958049</v>
      </c>
      <c r="I128" s="230">
        <v>197.44783374289861</v>
      </c>
      <c r="J128" s="230">
        <v>155.49164578211881</v>
      </c>
      <c r="K128" s="230">
        <v>99.446946371608988</v>
      </c>
      <c r="L128" s="230">
        <v>98.42565873951358</v>
      </c>
      <c r="M128" s="230">
        <v>106.822311426916</v>
      </c>
      <c r="N128" s="230">
        <v>102.27170962113441</v>
      </c>
      <c r="O128" s="230">
        <v>91.464896043663515</v>
      </c>
      <c r="P128" s="230">
        <v>82.082645482004324</v>
      </c>
      <c r="Q128" s="230">
        <v>85.613293969978471</v>
      </c>
      <c r="R128" s="230">
        <v>97.624903064891313</v>
      </c>
      <c r="S128" s="230">
        <v>61.438971588167028</v>
      </c>
      <c r="T128" s="230">
        <v>100.2790004059445</v>
      </c>
      <c r="U128" s="230">
        <v>110.5449518405501</v>
      </c>
      <c r="V128" s="230">
        <v>89.913034489967458</v>
      </c>
      <c r="W128" s="230">
        <v>90.025485072593355</v>
      </c>
      <c r="X128" s="230">
        <v>114.7843604006291</v>
      </c>
      <c r="Y128" s="230">
        <v>78.073974958167327</v>
      </c>
      <c r="DA128" s="71" t="s">
        <v>606</v>
      </c>
    </row>
    <row r="129" spans="1:105" ht="12" customHeight="1" x14ac:dyDescent="0.25">
      <c r="A129" s="59" t="s">
        <v>31</v>
      </c>
      <c r="B129" s="230">
        <v>129.62233559357671</v>
      </c>
      <c r="C129" s="230">
        <v>44.183618646760017</v>
      </c>
      <c r="D129" s="230">
        <v>36.954113194847899</v>
      </c>
      <c r="E129" s="230">
        <v>30.35222380459205</v>
      </c>
      <c r="F129" s="230">
        <v>27.943897439009891</v>
      </c>
      <c r="G129" s="230">
        <v>30.35163865192958</v>
      </c>
      <c r="H129" s="230">
        <v>31.39531197324423</v>
      </c>
      <c r="I129" s="230">
        <v>34.446292084448181</v>
      </c>
      <c r="J129" s="230">
        <v>31.58388631388933</v>
      </c>
      <c r="K129" s="230">
        <v>30.253160955976458</v>
      </c>
      <c r="L129" s="230">
        <v>35.126120507457507</v>
      </c>
      <c r="M129" s="230">
        <v>30.730560044279532</v>
      </c>
      <c r="N129" s="230">
        <v>28.254352211866561</v>
      </c>
      <c r="O129" s="230">
        <v>26.309813882661921</v>
      </c>
      <c r="P129" s="230">
        <v>26.708987142002972</v>
      </c>
      <c r="Q129" s="230">
        <v>30.42275445747547</v>
      </c>
      <c r="R129" s="230">
        <v>32.46726449948158</v>
      </c>
      <c r="S129" s="230">
        <v>32.69992395724703</v>
      </c>
      <c r="T129" s="230">
        <v>35.688417228123257</v>
      </c>
      <c r="U129" s="230">
        <v>27.156013096882671</v>
      </c>
      <c r="V129" s="230">
        <v>27.61551602517056</v>
      </c>
      <c r="W129" s="230">
        <v>29.84415862596224</v>
      </c>
      <c r="X129" s="230">
        <v>25.904500698524352</v>
      </c>
      <c r="Y129" s="230">
        <v>26.50904039581706</v>
      </c>
      <c r="DA129" s="71" t="s">
        <v>607</v>
      </c>
    </row>
    <row r="130" spans="1:105" ht="12" customHeight="1" x14ac:dyDescent="0.25">
      <c r="A130" s="59" t="s">
        <v>159</v>
      </c>
      <c r="B130" s="230">
        <v>58.7607779014605</v>
      </c>
      <c r="C130" s="230">
        <v>49.368456797743796</v>
      </c>
      <c r="D130" s="230">
        <v>40.551577986378753</v>
      </c>
      <c r="E130" s="230">
        <v>40.617500871269307</v>
      </c>
      <c r="F130" s="230">
        <v>34.554662107951437</v>
      </c>
      <c r="G130" s="230">
        <v>34.446734398955407</v>
      </c>
      <c r="H130" s="230">
        <v>30.577990235979652</v>
      </c>
      <c r="I130" s="230">
        <v>34.36591389084635</v>
      </c>
      <c r="J130" s="230">
        <v>30.880731294925329</v>
      </c>
      <c r="K130" s="230">
        <v>30.807122465009389</v>
      </c>
      <c r="L130" s="230">
        <v>34.838735689602998</v>
      </c>
      <c r="M130" s="230">
        <v>25.757093346841181</v>
      </c>
      <c r="N130" s="230">
        <v>24.547641173546211</v>
      </c>
      <c r="O130" s="230">
        <v>23.332797245790339</v>
      </c>
      <c r="P130" s="230">
        <v>17.456349249784179</v>
      </c>
      <c r="Q130" s="230">
        <v>17.821973946611148</v>
      </c>
      <c r="R130" s="230">
        <v>21.178361273831509</v>
      </c>
      <c r="S130" s="230">
        <v>22.44468673343745</v>
      </c>
      <c r="T130" s="230">
        <v>23.992735535498159</v>
      </c>
      <c r="U130" s="230">
        <v>27.160470724759801</v>
      </c>
      <c r="V130" s="230">
        <v>24.85480014849918</v>
      </c>
      <c r="W130" s="230">
        <v>28.676148181539691</v>
      </c>
      <c r="X130" s="230">
        <v>26.453001337473939</v>
      </c>
      <c r="Y130" s="230">
        <v>27.788375995451389</v>
      </c>
      <c r="DA130" s="71" t="s">
        <v>608</v>
      </c>
    </row>
    <row r="131" spans="1:105" ht="12" customHeight="1" x14ac:dyDescent="0.25">
      <c r="A131" s="59" t="s">
        <v>32</v>
      </c>
      <c r="B131" s="230">
        <v>141.52042811498299</v>
      </c>
      <c r="C131" s="230">
        <v>161.80980263522559</v>
      </c>
      <c r="D131" s="230">
        <v>143.96998146635681</v>
      </c>
      <c r="E131" s="230">
        <v>116.1969187785828</v>
      </c>
      <c r="F131" s="230">
        <v>118.8932112875443</v>
      </c>
      <c r="G131" s="230">
        <v>111.954765986616</v>
      </c>
      <c r="H131" s="230">
        <v>111.4675832738933</v>
      </c>
      <c r="I131" s="230">
        <v>92.524686992357616</v>
      </c>
      <c r="J131" s="230">
        <v>82.884961017756069</v>
      </c>
      <c r="K131" s="230">
        <v>75.788208023560856</v>
      </c>
      <c r="L131" s="230">
        <v>61.385008570061487</v>
      </c>
      <c r="M131" s="230">
        <v>54.731501317108687</v>
      </c>
      <c r="N131" s="230">
        <v>36.2324613821635</v>
      </c>
      <c r="O131" s="230">
        <v>36.272928040868479</v>
      </c>
      <c r="P131" s="230">
        <v>32.363798195991798</v>
      </c>
      <c r="Q131" s="230">
        <v>32.988246815603553</v>
      </c>
      <c r="R131" s="230">
        <v>43.541256760718838</v>
      </c>
      <c r="S131" s="230">
        <v>40.095545512764083</v>
      </c>
      <c r="T131" s="230">
        <v>48.26883098559405</v>
      </c>
      <c r="U131" s="230">
        <v>48.699369196349167</v>
      </c>
      <c r="V131" s="230">
        <v>37.919944109057838</v>
      </c>
      <c r="W131" s="230">
        <v>43.033117291999389</v>
      </c>
      <c r="X131" s="230">
        <v>21.227347570537511</v>
      </c>
      <c r="Y131" s="230">
        <v>24.741849997929901</v>
      </c>
      <c r="DA131" s="71" t="s">
        <v>609</v>
      </c>
    </row>
    <row r="132" spans="1:105" ht="12" customHeight="1" x14ac:dyDescent="0.25">
      <c r="A132" s="59" t="s">
        <v>35</v>
      </c>
      <c r="B132" s="230">
        <v>753.3610763808199</v>
      </c>
      <c r="C132" s="230">
        <v>811.01723546673531</v>
      </c>
      <c r="D132" s="230">
        <v>766.67325294600653</v>
      </c>
      <c r="E132" s="230">
        <v>715.75735995740501</v>
      </c>
      <c r="F132" s="230">
        <v>743.51056004199995</v>
      </c>
      <c r="G132" s="230">
        <v>721.4474858838073</v>
      </c>
      <c r="H132" s="230">
        <v>661.00296151956911</v>
      </c>
      <c r="I132" s="230">
        <v>659.25395765979408</v>
      </c>
      <c r="J132" s="230">
        <v>634.80318570096426</v>
      </c>
      <c r="K132" s="230">
        <v>743.93326929095463</v>
      </c>
      <c r="L132" s="230">
        <v>736.65674707686537</v>
      </c>
      <c r="M132" s="230">
        <v>720.72906852436881</v>
      </c>
      <c r="N132" s="230">
        <v>696.28777676117807</v>
      </c>
      <c r="O132" s="230">
        <v>715.85443243467739</v>
      </c>
      <c r="P132" s="230">
        <v>721.38868624340967</v>
      </c>
      <c r="Q132" s="230">
        <v>769.66593494530127</v>
      </c>
      <c r="R132" s="230">
        <v>814.3416418186946</v>
      </c>
      <c r="S132" s="230">
        <v>823.32825191794268</v>
      </c>
      <c r="T132" s="230">
        <v>931.00222418207363</v>
      </c>
      <c r="U132" s="230">
        <v>931.87864278512723</v>
      </c>
      <c r="V132" s="230">
        <v>884.6229854104123</v>
      </c>
      <c r="W132" s="230">
        <v>1005.578565949561</v>
      </c>
      <c r="X132" s="230">
        <v>880.84467763668306</v>
      </c>
      <c r="Y132" s="230">
        <v>888.35929583702045</v>
      </c>
      <c r="DA132" s="71" t="s">
        <v>610</v>
      </c>
    </row>
    <row r="133" spans="1:105" ht="12" customHeight="1" x14ac:dyDescent="0.25">
      <c r="A133" s="60" t="s">
        <v>611</v>
      </c>
      <c r="B133" s="262">
        <v>1283.650917253399</v>
      </c>
      <c r="C133" s="262">
        <v>1374.9872436324681</v>
      </c>
      <c r="D133" s="262">
        <v>1345.442882307327</v>
      </c>
      <c r="E133" s="262">
        <v>1360.0365809839391</v>
      </c>
      <c r="F133" s="262">
        <v>1409.3519669322191</v>
      </c>
      <c r="G133" s="262">
        <v>1361.9476876425369</v>
      </c>
      <c r="H133" s="262">
        <v>1354.602927478137</v>
      </c>
      <c r="I133" s="262">
        <v>1363.945494627179</v>
      </c>
      <c r="J133" s="262">
        <v>1222.371515000581</v>
      </c>
      <c r="K133" s="262">
        <v>1137.5777093207921</v>
      </c>
      <c r="L133" s="262">
        <v>1213.480852012796</v>
      </c>
      <c r="M133" s="262">
        <v>1227.5908986432701</v>
      </c>
      <c r="N133" s="262">
        <v>1245.739718794928</v>
      </c>
      <c r="O133" s="262">
        <v>1226.7711643933651</v>
      </c>
      <c r="P133" s="262">
        <v>1307.9115332034221</v>
      </c>
      <c r="Q133" s="262">
        <v>1365.8082535212791</v>
      </c>
      <c r="R133" s="262">
        <v>1352.914822529616</v>
      </c>
      <c r="S133" s="262">
        <v>1353.081937718888</v>
      </c>
      <c r="T133" s="262">
        <v>1290.118488289427</v>
      </c>
      <c r="U133" s="262">
        <v>1248.3005847585889</v>
      </c>
      <c r="V133" s="262">
        <v>1257.969902940064</v>
      </c>
      <c r="W133" s="262">
        <v>1286.4337180104119</v>
      </c>
      <c r="X133" s="262">
        <v>1136.837433880519</v>
      </c>
      <c r="Y133" s="262">
        <v>1248.169063347646</v>
      </c>
      <c r="DA133" s="72" t="s">
        <v>612</v>
      </c>
    </row>
    <row r="134" spans="1:105" ht="12" customHeight="1" x14ac:dyDescent="0.25">
      <c r="A134" s="57" t="s">
        <v>613</v>
      </c>
      <c r="B134" s="294">
        <v>1325.795017370787</v>
      </c>
      <c r="C134" s="294">
        <v>1365.811007776442</v>
      </c>
      <c r="D134" s="294">
        <v>1314.3350936367101</v>
      </c>
      <c r="E134" s="294">
        <v>1251.718794889581</v>
      </c>
      <c r="F134" s="294">
        <v>1278.725613715374</v>
      </c>
      <c r="G134" s="294">
        <v>1246.958921816582</v>
      </c>
      <c r="H134" s="294">
        <v>1182.6306411555649</v>
      </c>
      <c r="I134" s="294">
        <v>1193.8685844701679</v>
      </c>
      <c r="J134" s="294">
        <v>1084.161795061425</v>
      </c>
      <c r="K134" s="294">
        <v>1073.7168119289929</v>
      </c>
      <c r="L134" s="294">
        <v>1106.661975176494</v>
      </c>
      <c r="M134" s="294">
        <v>1097.2639476356569</v>
      </c>
      <c r="N134" s="294">
        <v>1080.946883972751</v>
      </c>
      <c r="O134" s="294">
        <v>1075.466836884073</v>
      </c>
      <c r="P134" s="294">
        <v>1111.673610331211</v>
      </c>
      <c r="Q134" s="294">
        <v>1169.849874270883</v>
      </c>
      <c r="R134" s="294">
        <v>1196.797718115828</v>
      </c>
      <c r="S134" s="294">
        <v>1187.9139713811051</v>
      </c>
      <c r="T134" s="294">
        <v>1232.240794819684</v>
      </c>
      <c r="U134" s="294">
        <v>1212.0160119200891</v>
      </c>
      <c r="V134" s="294">
        <v>1178.5499622110069</v>
      </c>
      <c r="W134" s="294">
        <v>1260.49260491788</v>
      </c>
      <c r="X134" s="294">
        <v>1114.481057259278</v>
      </c>
      <c r="Y134" s="294">
        <v>1165.4477767145761</v>
      </c>
      <c r="DA134" s="70" t="s">
        <v>614</v>
      </c>
    </row>
    <row r="135" spans="1:105" ht="12" customHeight="1" x14ac:dyDescent="0.25">
      <c r="A135" s="60" t="s">
        <v>615</v>
      </c>
      <c r="B135" s="262">
        <v>606.49429934447767</v>
      </c>
      <c r="C135" s="262">
        <v>596.67795446576451</v>
      </c>
      <c r="D135" s="262">
        <v>559.9953423669765</v>
      </c>
      <c r="E135" s="262">
        <v>504.74022155054843</v>
      </c>
      <c r="F135" s="262">
        <v>509.29408486421738</v>
      </c>
      <c r="G135" s="262">
        <v>497.72810681317361</v>
      </c>
      <c r="H135" s="262">
        <v>453.71518296745751</v>
      </c>
      <c r="I135" s="262">
        <v>452.381997258311</v>
      </c>
      <c r="J135" s="262">
        <v>425.86611954607707</v>
      </c>
      <c r="K135" s="262">
        <v>467.40000414818229</v>
      </c>
      <c r="L135" s="262">
        <v>458.65112132074472</v>
      </c>
      <c r="M135" s="262">
        <v>444.08278927798727</v>
      </c>
      <c r="N135" s="262">
        <v>417.74260143730112</v>
      </c>
      <c r="O135" s="262">
        <v>425.84435781602218</v>
      </c>
      <c r="P135" s="262">
        <v>420.76784886114501</v>
      </c>
      <c r="Q135" s="262">
        <v>448.47998078487637</v>
      </c>
      <c r="R135" s="262">
        <v>482.08520941148811</v>
      </c>
      <c r="S135" s="262">
        <v>478.88197849985988</v>
      </c>
      <c r="T135" s="262">
        <v>550.90385096497391</v>
      </c>
      <c r="U135" s="262">
        <v>550.98045173453329</v>
      </c>
      <c r="V135" s="262">
        <v>514.64290316184486</v>
      </c>
      <c r="W135" s="262">
        <v>582.51598095622887</v>
      </c>
      <c r="X135" s="262">
        <v>509.61225669176628</v>
      </c>
      <c r="Y135" s="262">
        <v>508.79630724626008</v>
      </c>
      <c r="DA135" s="72" t="s">
        <v>616</v>
      </c>
    </row>
    <row r="136" spans="1:105" ht="12" customHeight="1" x14ac:dyDescent="0.25">
      <c r="A136" s="59" t="s">
        <v>31</v>
      </c>
      <c r="B136" s="297">
        <v>70.019554795084545</v>
      </c>
      <c r="C136" s="297">
        <v>25.39758382064894</v>
      </c>
      <c r="D136" s="297">
        <v>21.696065350663769</v>
      </c>
      <c r="E136" s="297">
        <v>17.978446405612701</v>
      </c>
      <c r="F136" s="297">
        <v>16.15520949276922</v>
      </c>
      <c r="G136" s="297">
        <v>17.923090276759591</v>
      </c>
      <c r="H136" s="297">
        <v>18.240552389272899</v>
      </c>
      <c r="I136" s="297">
        <v>19.68728865429512</v>
      </c>
      <c r="J136" s="297">
        <v>18.208442608397259</v>
      </c>
      <c r="K136" s="297">
        <v>16.542470105807421</v>
      </c>
      <c r="L136" s="297">
        <v>19.48323078216432</v>
      </c>
      <c r="M136" s="297">
        <v>17.0863501470701</v>
      </c>
      <c r="N136" s="297">
        <v>15.42389093404533</v>
      </c>
      <c r="O136" s="297">
        <v>14.32590228868515</v>
      </c>
      <c r="P136" s="297">
        <v>14.67343927091661</v>
      </c>
      <c r="Q136" s="297">
        <v>16.551052058708361</v>
      </c>
      <c r="R136" s="297">
        <v>17.68357303910383</v>
      </c>
      <c r="S136" s="297">
        <v>17.717574785837449</v>
      </c>
      <c r="T136" s="297">
        <v>19.46322134824603</v>
      </c>
      <c r="U136" s="297">
        <v>14.977368894495079</v>
      </c>
      <c r="V136" s="297">
        <v>15.1286237707181</v>
      </c>
      <c r="W136" s="297">
        <v>16.30465630487539</v>
      </c>
      <c r="X136" s="297">
        <v>14.145562626642979</v>
      </c>
      <c r="Y136" s="297">
        <v>14.614387682355989</v>
      </c>
      <c r="DA136" s="71" t="s">
        <v>617</v>
      </c>
    </row>
    <row r="137" spans="1:105" ht="12" customHeight="1" x14ac:dyDescent="0.25">
      <c r="A137" s="59" t="s">
        <v>159</v>
      </c>
      <c r="B137" s="297">
        <v>33.239945369382539</v>
      </c>
      <c r="C137" s="297">
        <v>27.715896541513999</v>
      </c>
      <c r="D137" s="297">
        <v>22.968531107263178</v>
      </c>
      <c r="E137" s="297">
        <v>22.965779909479199</v>
      </c>
      <c r="F137" s="297">
        <v>18.539215542884289</v>
      </c>
      <c r="G137" s="297">
        <v>18.83119022678914</v>
      </c>
      <c r="H137" s="297">
        <v>16.241554252196771</v>
      </c>
      <c r="I137" s="297">
        <v>18.40705753874715</v>
      </c>
      <c r="J137" s="297">
        <v>16.598426410004691</v>
      </c>
      <c r="K137" s="297">
        <v>16.290364126982968</v>
      </c>
      <c r="L137" s="297">
        <v>18.574076066902059</v>
      </c>
      <c r="M137" s="297">
        <v>13.75483729812094</v>
      </c>
      <c r="N137" s="297">
        <v>13.16055815546855</v>
      </c>
      <c r="O137" s="297">
        <v>12.431131782613861</v>
      </c>
      <c r="P137" s="297">
        <v>9.3319762244202735</v>
      </c>
      <c r="Q137" s="297">
        <v>9.5911506933417581</v>
      </c>
      <c r="R137" s="297">
        <v>11.472957265213591</v>
      </c>
      <c r="S137" s="297">
        <v>12.152015359469679</v>
      </c>
      <c r="T137" s="297">
        <v>13.037133508621791</v>
      </c>
      <c r="U137" s="297">
        <v>14.77343089487939</v>
      </c>
      <c r="V137" s="297">
        <v>13.51579694383396</v>
      </c>
      <c r="W137" s="297">
        <v>15.33940176246597</v>
      </c>
      <c r="X137" s="297">
        <v>14.131481163746299</v>
      </c>
      <c r="Y137" s="297">
        <v>14.92573749386365</v>
      </c>
      <c r="DA137" s="71" t="s">
        <v>618</v>
      </c>
    </row>
    <row r="138" spans="1:105" ht="12" customHeight="1" x14ac:dyDescent="0.25">
      <c r="A138" s="59" t="s">
        <v>32</v>
      </c>
      <c r="B138" s="297">
        <v>89.455770326431093</v>
      </c>
      <c r="C138" s="297">
        <v>98.836143320204087</v>
      </c>
      <c r="D138" s="297">
        <v>89.609821655869652</v>
      </c>
      <c r="E138" s="297">
        <v>73.142930615834956</v>
      </c>
      <c r="F138" s="297">
        <v>74.559040744899619</v>
      </c>
      <c r="G138" s="297">
        <v>68.971683511397117</v>
      </c>
      <c r="H138" s="297">
        <v>68.6346650743791</v>
      </c>
      <c r="I138" s="297">
        <v>57.922011292939629</v>
      </c>
      <c r="J138" s="297">
        <v>48.885786423513743</v>
      </c>
      <c r="K138" s="297">
        <v>40.533785603944317</v>
      </c>
      <c r="L138" s="297">
        <v>33.478074943148712</v>
      </c>
      <c r="M138" s="297">
        <v>30.676376880744851</v>
      </c>
      <c r="N138" s="297">
        <v>18.985836630966961</v>
      </c>
      <c r="O138" s="297">
        <v>18.98332470153909</v>
      </c>
      <c r="P138" s="297">
        <v>17.021538624858959</v>
      </c>
      <c r="Q138" s="297">
        <v>17.30661274190107</v>
      </c>
      <c r="R138" s="297">
        <v>22.707302737243541</v>
      </c>
      <c r="S138" s="297">
        <v>20.946132331214091</v>
      </c>
      <c r="T138" s="297">
        <v>25.823908933467489</v>
      </c>
      <c r="U138" s="297">
        <v>26.117032355894722</v>
      </c>
      <c r="V138" s="297">
        <v>20.106268807928171</v>
      </c>
      <c r="W138" s="297">
        <v>22.681654606565239</v>
      </c>
      <c r="X138" s="297">
        <v>11.457640098843321</v>
      </c>
      <c r="Y138" s="297">
        <v>13.143362964110141</v>
      </c>
      <c r="DA138" s="71" t="s">
        <v>619</v>
      </c>
    </row>
    <row r="139" spans="1:105" ht="12" customHeight="1" x14ac:dyDescent="0.25">
      <c r="A139" s="59" t="s">
        <v>35</v>
      </c>
      <c r="B139" s="297">
        <v>413.77902885357952</v>
      </c>
      <c r="C139" s="297">
        <v>444.7283307833975</v>
      </c>
      <c r="D139" s="297">
        <v>425.72092425317987</v>
      </c>
      <c r="E139" s="297">
        <v>390.65306461962149</v>
      </c>
      <c r="F139" s="297">
        <v>400.0406190836643</v>
      </c>
      <c r="G139" s="297">
        <v>392.00214279822768</v>
      </c>
      <c r="H139" s="297">
        <v>350.59841125160881</v>
      </c>
      <c r="I139" s="297">
        <v>356.36563977232908</v>
      </c>
      <c r="J139" s="297">
        <v>342.17346410416138</v>
      </c>
      <c r="K139" s="297">
        <v>394.03338431144772</v>
      </c>
      <c r="L139" s="297">
        <v>387.11573952852962</v>
      </c>
      <c r="M139" s="297">
        <v>382.56522495205138</v>
      </c>
      <c r="N139" s="297">
        <v>370.17231571682021</v>
      </c>
      <c r="O139" s="297">
        <v>380.1039990431841</v>
      </c>
      <c r="P139" s="297">
        <v>379.74089474094922</v>
      </c>
      <c r="Q139" s="297">
        <v>405.03116529092517</v>
      </c>
      <c r="R139" s="297">
        <v>430.2213763699271</v>
      </c>
      <c r="S139" s="297">
        <v>428.06625602333872</v>
      </c>
      <c r="T139" s="297">
        <v>492.57958717463868</v>
      </c>
      <c r="U139" s="297">
        <v>495.11261958926411</v>
      </c>
      <c r="V139" s="297">
        <v>465.89221363936468</v>
      </c>
      <c r="W139" s="297">
        <v>528.19026828232234</v>
      </c>
      <c r="X139" s="297">
        <v>469.87757280253368</v>
      </c>
      <c r="Y139" s="297">
        <v>466.11281910593033</v>
      </c>
      <c r="DA139" s="71" t="s">
        <v>620</v>
      </c>
    </row>
    <row r="140" spans="1:105" ht="12" customHeight="1" x14ac:dyDescent="0.25">
      <c r="A140" s="60" t="s">
        <v>621</v>
      </c>
      <c r="B140" s="262">
        <v>719.3007180263088</v>
      </c>
      <c r="C140" s="262">
        <v>769.13305331067727</v>
      </c>
      <c r="D140" s="262">
        <v>754.33975126973371</v>
      </c>
      <c r="E140" s="262">
        <v>746.97857333903221</v>
      </c>
      <c r="F140" s="262">
        <v>769.43152885115603</v>
      </c>
      <c r="G140" s="262">
        <v>749.23081500340857</v>
      </c>
      <c r="H140" s="262">
        <v>728.91545818810778</v>
      </c>
      <c r="I140" s="262">
        <v>741.486587211857</v>
      </c>
      <c r="J140" s="262">
        <v>658.29567551534751</v>
      </c>
      <c r="K140" s="262">
        <v>606.31680778081068</v>
      </c>
      <c r="L140" s="262">
        <v>648.01085385574879</v>
      </c>
      <c r="M140" s="262">
        <v>653.18115835766935</v>
      </c>
      <c r="N140" s="262">
        <v>663.20428253544969</v>
      </c>
      <c r="O140" s="262">
        <v>649.62247906805112</v>
      </c>
      <c r="P140" s="262">
        <v>690.90576147006595</v>
      </c>
      <c r="Q140" s="262">
        <v>721.36989348600719</v>
      </c>
      <c r="R140" s="262">
        <v>714.71250870433971</v>
      </c>
      <c r="S140" s="262">
        <v>709.03199288124517</v>
      </c>
      <c r="T140" s="262">
        <v>681.3369438547096</v>
      </c>
      <c r="U140" s="262">
        <v>661.03556018555537</v>
      </c>
      <c r="V140" s="262">
        <v>663.90705904916183</v>
      </c>
      <c r="W140" s="262">
        <v>677.9766239616514</v>
      </c>
      <c r="X140" s="262">
        <v>604.86880056751181</v>
      </c>
      <c r="Y140" s="262">
        <v>656.65146946831567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617.41701260037212</v>
      </c>
      <c r="C141" s="261">
        <f t="shared" si="2"/>
        <v>645.40660996051292</v>
      </c>
      <c r="D141" s="261">
        <f t="shared" si="2"/>
        <v>636.70336712700373</v>
      </c>
      <c r="E141" s="261">
        <f t="shared" si="2"/>
        <v>626.68943657233353</v>
      </c>
      <c r="F141" s="261">
        <f t="shared" si="2"/>
        <v>612.96528228276611</v>
      </c>
      <c r="G141" s="261">
        <f t="shared" si="2"/>
        <v>606.95853381752931</v>
      </c>
      <c r="H141" s="261">
        <f t="shared" si="2"/>
        <v>546.39089996368693</v>
      </c>
      <c r="I141" s="261">
        <f t="shared" si="2"/>
        <v>603.78289982260799</v>
      </c>
      <c r="J141" s="261">
        <f t="shared" si="2"/>
        <v>552.4730513688105</v>
      </c>
      <c r="K141" s="261">
        <f t="shared" si="2"/>
        <v>549.88414802670832</v>
      </c>
      <c r="L141" s="261">
        <f t="shared" si="2"/>
        <v>574.56652036298954</v>
      </c>
      <c r="M141" s="261">
        <f t="shared" si="2"/>
        <v>555.37232254156277</v>
      </c>
      <c r="N141" s="261">
        <f t="shared" si="2"/>
        <v>538.50136603390126</v>
      </c>
      <c r="O141" s="261">
        <f t="shared" si="2"/>
        <v>530.43276060088601</v>
      </c>
      <c r="P141" s="261">
        <f t="shared" si="2"/>
        <v>532.72343404116555</v>
      </c>
      <c r="Q141" s="261">
        <f t="shared" si="2"/>
        <v>564.43887407081968</v>
      </c>
      <c r="R141" s="261">
        <f t="shared" si="2"/>
        <v>585.48493556190317</v>
      </c>
      <c r="S141" s="261">
        <f t="shared" si="2"/>
        <v>567.7439486610175</v>
      </c>
      <c r="T141" s="261">
        <f t="shared" si="2"/>
        <v>597.7429900436988</v>
      </c>
      <c r="U141" s="261">
        <f t="shared" si="2"/>
        <v>592.64764905471247</v>
      </c>
      <c r="V141" s="261">
        <f t="shared" si="2"/>
        <v>587.04564612949775</v>
      </c>
      <c r="W141" s="261">
        <f t="shared" si="2"/>
        <v>611.53695315513301</v>
      </c>
      <c r="X141" s="261">
        <f t="shared" si="2"/>
        <v>545.84888534868003</v>
      </c>
      <c r="Y141" s="261">
        <f t="shared" si="2"/>
        <v>542.28778571050304</v>
      </c>
      <c r="DA141" s="70"/>
    </row>
    <row r="142" spans="1:105" ht="12" customHeight="1" x14ac:dyDescent="0.25">
      <c r="A142" s="60" t="s">
        <v>624</v>
      </c>
      <c r="B142" s="262">
        <v>67.472777374003243</v>
      </c>
      <c r="C142" s="262">
        <v>66.156595953660243</v>
      </c>
      <c r="D142" s="262">
        <v>64.541703444136729</v>
      </c>
      <c r="E142" s="262">
        <v>61.269573358456519</v>
      </c>
      <c r="F142" s="262">
        <v>62.883355987265993</v>
      </c>
      <c r="G142" s="262">
        <v>60.809367277242487</v>
      </c>
      <c r="H142" s="262">
        <v>56.211302941835022</v>
      </c>
      <c r="I142" s="262">
        <v>56.762973819367971</v>
      </c>
      <c r="J142" s="262">
        <v>53.252385194326671</v>
      </c>
      <c r="K142" s="262">
        <v>58.286100583552383</v>
      </c>
      <c r="L142" s="262">
        <v>58.564860166579081</v>
      </c>
      <c r="M142" s="262">
        <v>56.486999634682448</v>
      </c>
      <c r="N142" s="262">
        <v>53.384898399271442</v>
      </c>
      <c r="O142" s="262">
        <v>55.261132092442743</v>
      </c>
      <c r="P142" s="262">
        <v>53.252763249927163</v>
      </c>
      <c r="Q142" s="262">
        <v>56.488289469258248</v>
      </c>
      <c r="R142" s="262">
        <v>60.889731750214636</v>
      </c>
      <c r="S142" s="262">
        <v>59.008264029669107</v>
      </c>
      <c r="T142" s="262">
        <v>67.023291148541034</v>
      </c>
      <c r="U142" s="262">
        <v>68.116750812843904</v>
      </c>
      <c r="V142" s="262">
        <v>64.051085324801591</v>
      </c>
      <c r="W142" s="262">
        <v>72.618723299643449</v>
      </c>
      <c r="X142" s="262">
        <v>64.605074370070213</v>
      </c>
      <c r="Y142" s="262">
        <v>63.349096584797742</v>
      </c>
      <c r="DA142" s="72" t="s">
        <v>625</v>
      </c>
    </row>
    <row r="143" spans="1:105" ht="12" customHeight="1" x14ac:dyDescent="0.25">
      <c r="A143" s="59" t="s">
        <v>31</v>
      </c>
      <c r="B143" s="230">
        <v>7.2898247350581764</v>
      </c>
      <c r="C143" s="230">
        <v>3.4646526902446788</v>
      </c>
      <c r="D143" s="230">
        <v>2.899716575994018</v>
      </c>
      <c r="E143" s="230">
        <v>2.4945134995035492</v>
      </c>
      <c r="F143" s="230">
        <v>2.3096562842809001</v>
      </c>
      <c r="G143" s="230">
        <v>2.2907956009499961</v>
      </c>
      <c r="H143" s="230">
        <v>2.2978083408649859</v>
      </c>
      <c r="I143" s="230">
        <v>2.3739188992119922</v>
      </c>
      <c r="J143" s="230">
        <v>2.110856164789245</v>
      </c>
      <c r="K143" s="230">
        <v>1.7591389877164929</v>
      </c>
      <c r="L143" s="230">
        <v>2.0834557191733478</v>
      </c>
      <c r="M143" s="230">
        <v>1.7814537726233901</v>
      </c>
      <c r="N143" s="230">
        <v>1.4140923827037231</v>
      </c>
      <c r="O143" s="230">
        <v>1.277962528087019</v>
      </c>
      <c r="P143" s="230">
        <v>1.344702244973214</v>
      </c>
      <c r="Q143" s="230">
        <v>1.40205661538144</v>
      </c>
      <c r="R143" s="230">
        <v>1.570253890149315</v>
      </c>
      <c r="S143" s="230">
        <v>1.5762370948027371</v>
      </c>
      <c r="T143" s="230">
        <v>1.6917333980534901</v>
      </c>
      <c r="U143" s="230">
        <v>1.485997230704758</v>
      </c>
      <c r="V143" s="230">
        <v>1.489087108234225</v>
      </c>
      <c r="W143" s="230">
        <v>1.6202441856357099</v>
      </c>
      <c r="X143" s="230">
        <v>1.260889982060984</v>
      </c>
      <c r="Y143" s="230">
        <v>1.3220426109801291</v>
      </c>
      <c r="DA143" s="71" t="s">
        <v>626</v>
      </c>
    </row>
    <row r="144" spans="1:105" ht="12" customHeight="1" x14ac:dyDescent="0.25">
      <c r="A144" s="59" t="s">
        <v>159</v>
      </c>
      <c r="B144" s="230">
        <v>5.3581893798523934</v>
      </c>
      <c r="C144" s="230">
        <v>3.7373696280663</v>
      </c>
      <c r="D144" s="230">
        <v>3.1526190946767012</v>
      </c>
      <c r="E144" s="230">
        <v>3.0921147631148052</v>
      </c>
      <c r="F144" s="230">
        <v>2.2783520611627681</v>
      </c>
      <c r="G144" s="230">
        <v>2.5793784137984161</v>
      </c>
      <c r="H144" s="230">
        <v>2.282486482299702</v>
      </c>
      <c r="I144" s="230">
        <v>2.5834186775713488</v>
      </c>
      <c r="J144" s="230">
        <v>2.0777624040564611</v>
      </c>
      <c r="K144" s="230">
        <v>1.8744316578793769</v>
      </c>
      <c r="L144" s="230">
        <v>2.2356186400394371</v>
      </c>
      <c r="M144" s="230">
        <v>1.600080931387259</v>
      </c>
      <c r="N144" s="230">
        <v>1.616587156543122</v>
      </c>
      <c r="O144" s="230">
        <v>1.5959255780795261</v>
      </c>
      <c r="P144" s="230">
        <v>0.94515839063325557</v>
      </c>
      <c r="Q144" s="230">
        <v>1.0232388865232931</v>
      </c>
      <c r="R144" s="230">
        <v>1.237919366975095</v>
      </c>
      <c r="S144" s="230">
        <v>1.251838146453123</v>
      </c>
      <c r="T144" s="230">
        <v>1.3591653871027081</v>
      </c>
      <c r="U144" s="230">
        <v>1.8411921993099081</v>
      </c>
      <c r="V144" s="230">
        <v>1.777377460540245</v>
      </c>
      <c r="W144" s="230">
        <v>2.0591135924654518</v>
      </c>
      <c r="X144" s="230">
        <v>1.826937368074969</v>
      </c>
      <c r="Y144" s="230">
        <v>1.911305560794615</v>
      </c>
      <c r="DA144" s="71" t="s">
        <v>627</v>
      </c>
    </row>
    <row r="145" spans="1:105" ht="12" customHeight="1" x14ac:dyDescent="0.25">
      <c r="A145" s="59" t="s">
        <v>35</v>
      </c>
      <c r="B145" s="230">
        <v>54.82476325909267</v>
      </c>
      <c r="C145" s="230">
        <v>58.954573635349263</v>
      </c>
      <c r="D145" s="230">
        <v>58.489367773466007</v>
      </c>
      <c r="E145" s="230">
        <v>55.682945095838157</v>
      </c>
      <c r="F145" s="230">
        <v>58.295347641822318</v>
      </c>
      <c r="G145" s="230">
        <v>55.939193262494072</v>
      </c>
      <c r="H145" s="230">
        <v>51.63100811867033</v>
      </c>
      <c r="I145" s="230">
        <v>51.805636242584633</v>
      </c>
      <c r="J145" s="230">
        <v>49.063766625480973</v>
      </c>
      <c r="K145" s="230">
        <v>54.652529937956508</v>
      </c>
      <c r="L145" s="230">
        <v>54.245785807366303</v>
      </c>
      <c r="M145" s="230">
        <v>53.105464930671801</v>
      </c>
      <c r="N145" s="230">
        <v>50.354218860024602</v>
      </c>
      <c r="O145" s="230">
        <v>52.387243986276189</v>
      </c>
      <c r="P145" s="230">
        <v>50.962902614320683</v>
      </c>
      <c r="Q145" s="230">
        <v>54.062993967353513</v>
      </c>
      <c r="R145" s="230">
        <v>58.081558493090228</v>
      </c>
      <c r="S145" s="230">
        <v>56.180188788413247</v>
      </c>
      <c r="T145" s="230">
        <v>63.972392363384841</v>
      </c>
      <c r="U145" s="230">
        <v>64.789561382829234</v>
      </c>
      <c r="V145" s="230">
        <v>60.784620756027117</v>
      </c>
      <c r="W145" s="230">
        <v>68.939365521542285</v>
      </c>
      <c r="X145" s="230">
        <v>61.51724701993426</v>
      </c>
      <c r="Y145" s="230">
        <v>60.115748413022999</v>
      </c>
      <c r="DA145" s="71" t="s">
        <v>628</v>
      </c>
    </row>
    <row r="146" spans="1:105" ht="12" customHeight="1" x14ac:dyDescent="0.25">
      <c r="A146" s="60" t="s">
        <v>629</v>
      </c>
      <c r="B146" s="262">
        <v>450.30665111428442</v>
      </c>
      <c r="C146" s="262">
        <v>473.25594447718993</v>
      </c>
      <c r="D146" s="262">
        <v>467.18824451721758</v>
      </c>
      <c r="E146" s="262">
        <v>462.17270430407717</v>
      </c>
      <c r="F146" s="262">
        <v>444.71224089028669</v>
      </c>
      <c r="G146" s="262">
        <v>443.00899112939288</v>
      </c>
      <c r="H146" s="262">
        <v>388.2950899177431</v>
      </c>
      <c r="I146" s="262">
        <v>444.02461882155518</v>
      </c>
      <c r="J146" s="262">
        <v>408.03653194283311</v>
      </c>
      <c r="K146" s="262">
        <v>414.79040991281931</v>
      </c>
      <c r="L146" s="262">
        <v>426.11455679875797</v>
      </c>
      <c r="M146" s="262">
        <v>408.84091854883638</v>
      </c>
      <c r="N146" s="262">
        <v>393.95686694007259</v>
      </c>
      <c r="O146" s="262">
        <v>386.19070448399731</v>
      </c>
      <c r="P146" s="262">
        <v>384.79380441547471</v>
      </c>
      <c r="Q146" s="262">
        <v>409.26426622410492</v>
      </c>
      <c r="R146" s="262">
        <v>427.11880264916698</v>
      </c>
      <c r="S146" s="262">
        <v>413.43948575358451</v>
      </c>
      <c r="T146" s="262">
        <v>438.12968611498519</v>
      </c>
      <c r="U146" s="262">
        <v>435.55984224532392</v>
      </c>
      <c r="V146" s="262">
        <v>435.2033217950447</v>
      </c>
      <c r="W146" s="262">
        <v>447.5228125907592</v>
      </c>
      <c r="X146" s="262">
        <v>400.01512844157787</v>
      </c>
      <c r="Y146" s="262">
        <v>392.87865579361471</v>
      </c>
      <c r="DA146" s="72" t="s">
        <v>630</v>
      </c>
    </row>
    <row r="147" spans="1:105" ht="12" customHeight="1" x14ac:dyDescent="0.25">
      <c r="A147" s="64" t="s">
        <v>28</v>
      </c>
      <c r="B147" s="229">
        <v>69.823879896909546</v>
      </c>
      <c r="C147" s="229">
        <v>70.047858928735465</v>
      </c>
      <c r="D147" s="229">
        <v>80.67737306841218</v>
      </c>
      <c r="E147" s="229">
        <v>57.60866440908773</v>
      </c>
      <c r="F147" s="229">
        <v>54.976613507411983</v>
      </c>
      <c r="G147" s="229">
        <v>66.655852460750694</v>
      </c>
      <c r="H147" s="229">
        <v>48.760743582508937</v>
      </c>
      <c r="I147" s="229">
        <v>54.988359339472723</v>
      </c>
      <c r="J147" s="229">
        <v>47.611355738506177</v>
      </c>
      <c r="K147" s="229">
        <v>32.807731442300053</v>
      </c>
      <c r="L147" s="229">
        <v>32.027179674261411</v>
      </c>
      <c r="M147" s="229">
        <v>32.440029981842819</v>
      </c>
      <c r="N147" s="229">
        <v>32.723673095457968</v>
      </c>
      <c r="O147" s="229">
        <v>28.07826159111195</v>
      </c>
      <c r="P147" s="229">
        <v>25.4343713920745</v>
      </c>
      <c r="Q147" s="229">
        <v>26.110703111215901</v>
      </c>
      <c r="R147" s="229">
        <v>27.099706289554081</v>
      </c>
      <c r="S147" s="229">
        <v>18.097387995702832</v>
      </c>
      <c r="T147" s="229">
        <v>24.143000586249372</v>
      </c>
      <c r="U147" s="229">
        <v>23.817877317742582</v>
      </c>
      <c r="V147" s="229">
        <v>20.704657368154209</v>
      </c>
      <c r="W147" s="229">
        <v>20.971929658765319</v>
      </c>
      <c r="X147" s="229">
        <v>21.587078342730411</v>
      </c>
      <c r="Y147" s="229">
        <v>17.43361603734736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32.643862126163647</v>
      </c>
      <c r="C149" s="229">
        <v>13.14685708499854</v>
      </c>
      <c r="D149" s="229">
        <v>13.602919391227671</v>
      </c>
      <c r="E149" s="229">
        <v>12.059110855821871</v>
      </c>
      <c r="F149" s="229">
        <v>12.23845456404764</v>
      </c>
      <c r="G149" s="229">
        <v>12.74317376991136</v>
      </c>
      <c r="H149" s="229">
        <v>13.47431597573723</v>
      </c>
      <c r="I149" s="229">
        <v>9.5903610558365653</v>
      </c>
      <c r="J149" s="229">
        <v>7.7893142383076608</v>
      </c>
      <c r="K149" s="229">
        <v>7.1368383212753006</v>
      </c>
      <c r="L149" s="229">
        <v>8.7284102965306722</v>
      </c>
      <c r="M149" s="229">
        <v>7.4592979938471267</v>
      </c>
      <c r="N149" s="229">
        <v>7.6454575620215603</v>
      </c>
      <c r="O149" s="229">
        <v>6.8015187519394393</v>
      </c>
      <c r="P149" s="229">
        <v>6.9569153167816147</v>
      </c>
      <c r="Q149" s="229">
        <v>6.3042770934823107</v>
      </c>
      <c r="R149" s="229">
        <v>6.8898382539214298</v>
      </c>
      <c r="S149" s="229">
        <v>7.4152465179145839</v>
      </c>
      <c r="T149" s="229">
        <v>7.3443289861588967</v>
      </c>
      <c r="U149" s="229">
        <v>6.2003333347558529</v>
      </c>
      <c r="V149" s="229">
        <v>6.1894801448914567</v>
      </c>
      <c r="W149" s="229">
        <v>6.8578509270234047</v>
      </c>
      <c r="X149" s="229">
        <v>5.9982596372520041</v>
      </c>
      <c r="Y149" s="229">
        <v>5.7503172790317238</v>
      </c>
      <c r="DA149" s="73" t="s">
        <v>633</v>
      </c>
    </row>
    <row r="150" spans="1:105" ht="12" customHeight="1" x14ac:dyDescent="0.25">
      <c r="A150" s="64" t="s">
        <v>159</v>
      </c>
      <c r="B150" s="229">
        <v>19.637887244872068</v>
      </c>
      <c r="C150" s="229">
        <v>14.992304076126031</v>
      </c>
      <c r="D150" s="229">
        <v>12.30637804252871</v>
      </c>
      <c r="E150" s="229">
        <v>12.11813162341733</v>
      </c>
      <c r="F150" s="229">
        <v>10.99615279474593</v>
      </c>
      <c r="G150" s="229">
        <v>12.545810972957501</v>
      </c>
      <c r="H150" s="229">
        <v>11.558957349247629</v>
      </c>
      <c r="I150" s="229">
        <v>13.842326729830541</v>
      </c>
      <c r="J150" s="229">
        <v>10.488026260367331</v>
      </c>
      <c r="K150" s="229">
        <v>8.9499820687944478</v>
      </c>
      <c r="L150" s="229">
        <v>9.1923345852709542</v>
      </c>
      <c r="M150" s="229">
        <v>8.7186995739428141</v>
      </c>
      <c r="N150" s="229">
        <v>9.1580232666768904</v>
      </c>
      <c r="O150" s="229">
        <v>8.2253219683341285</v>
      </c>
      <c r="P150" s="229">
        <v>4.7654413968085088</v>
      </c>
      <c r="Q150" s="229">
        <v>5.1974458557490717</v>
      </c>
      <c r="R150" s="229">
        <v>6.2902745714765063</v>
      </c>
      <c r="S150" s="229">
        <v>6.6378365692501857</v>
      </c>
      <c r="T150" s="229">
        <v>6.5904958037416712</v>
      </c>
      <c r="U150" s="229">
        <v>7.5449274870780956</v>
      </c>
      <c r="V150" s="229">
        <v>7.5332531208356661</v>
      </c>
      <c r="W150" s="229">
        <v>8.1974985273597962</v>
      </c>
      <c r="X150" s="229">
        <v>7.4880646780617104</v>
      </c>
      <c r="Y150" s="229">
        <v>8.1556092798396964</v>
      </c>
      <c r="DA150" s="73" t="s">
        <v>634</v>
      </c>
    </row>
    <row r="151" spans="1:105" ht="12" customHeight="1" x14ac:dyDescent="0.25">
      <c r="A151" s="64" t="s">
        <v>32</v>
      </c>
      <c r="B151" s="229">
        <v>37.506841027206377</v>
      </c>
      <c r="C151" s="229">
        <v>46.148486802887902</v>
      </c>
      <c r="D151" s="229">
        <v>41.958795543043458</v>
      </c>
      <c r="E151" s="229">
        <v>34.663188573585231</v>
      </c>
      <c r="F151" s="229">
        <v>34.059233784793342</v>
      </c>
      <c r="G151" s="229">
        <v>31.057186914871831</v>
      </c>
      <c r="H151" s="229">
        <v>34.240763419154227</v>
      </c>
      <c r="I151" s="229">
        <v>26.444027818476179</v>
      </c>
      <c r="J151" s="229">
        <v>21.062056471160592</v>
      </c>
      <c r="K151" s="229">
        <v>16.179521039794761</v>
      </c>
      <c r="L151" s="229">
        <v>12.955513250496409</v>
      </c>
      <c r="M151" s="229">
        <v>10.317367348177349</v>
      </c>
      <c r="N151" s="229">
        <v>7.0401355934495546</v>
      </c>
      <c r="O151" s="229">
        <v>7.4310617758472022</v>
      </c>
      <c r="P151" s="229">
        <v>8.4143636697940938</v>
      </c>
      <c r="Q151" s="229">
        <v>8.3378975243101152</v>
      </c>
      <c r="R151" s="229">
        <v>10.063214354788039</v>
      </c>
      <c r="S151" s="229">
        <v>9.5381325050619132</v>
      </c>
      <c r="T151" s="229">
        <v>10.204227434325899</v>
      </c>
      <c r="U151" s="229">
        <v>10.01344492455401</v>
      </c>
      <c r="V151" s="229">
        <v>7.5702794410942538</v>
      </c>
      <c r="W151" s="229">
        <v>9.1212014763691194</v>
      </c>
      <c r="X151" s="229">
        <v>4.0332463591728196</v>
      </c>
      <c r="Y151" s="229">
        <v>4.7914336851688182</v>
      </c>
      <c r="DA151" s="73" t="s">
        <v>635</v>
      </c>
    </row>
    <row r="152" spans="1:105" ht="12" customHeight="1" x14ac:dyDescent="0.25">
      <c r="A152" s="64" t="s">
        <v>33</v>
      </c>
      <c r="B152" s="229">
        <v>0.26576376296803239</v>
      </c>
      <c r="C152" s="229">
        <v>0.50996120700031056</v>
      </c>
      <c r="D152" s="229">
        <v>0.21216887827129899</v>
      </c>
      <c r="E152" s="229">
        <v>48.039699156103453</v>
      </c>
      <c r="F152" s="229">
        <v>34.443475873374503</v>
      </c>
      <c r="G152" s="229">
        <v>36.675552544483359</v>
      </c>
      <c r="H152" s="229">
        <v>10.55662403002702</v>
      </c>
      <c r="I152" s="229">
        <v>10.20957782267199</v>
      </c>
      <c r="J152" s="229">
        <v>23.455103187403498</v>
      </c>
      <c r="K152" s="229">
        <v>18.614871891323819</v>
      </c>
      <c r="L152" s="229">
        <v>10.53752135807302</v>
      </c>
      <c r="M152" s="229">
        <v>6.7262328540633876</v>
      </c>
      <c r="N152" s="229">
        <v>3.7800158648748892</v>
      </c>
      <c r="O152" s="229">
        <v>4.2749773211717059</v>
      </c>
      <c r="P152" s="229">
        <v>6.4230938818272794</v>
      </c>
      <c r="Q152" s="229">
        <v>11.39858557780239</v>
      </c>
      <c r="R152" s="229">
        <v>10.33238602680882</v>
      </c>
      <c r="S152" s="229">
        <v>7.0334378484809514</v>
      </c>
      <c r="T152" s="229">
        <v>7.3646911890997782</v>
      </c>
      <c r="U152" s="229">
        <v>8.9137660518068405</v>
      </c>
      <c r="V152" s="229">
        <v>20.64417836707678</v>
      </c>
      <c r="W152" s="229">
        <v>10.26573334571113</v>
      </c>
      <c r="X152" s="229">
        <v>11.193702666776341</v>
      </c>
      <c r="Y152" s="229">
        <v>14.762429596222271</v>
      </c>
      <c r="DA152" s="73" t="s">
        <v>636</v>
      </c>
    </row>
    <row r="153" spans="1:105" ht="12" customHeight="1" x14ac:dyDescent="0.25">
      <c r="A153" s="64" t="s">
        <v>35</v>
      </c>
      <c r="B153" s="229">
        <v>214.66748432282151</v>
      </c>
      <c r="C153" s="229">
        <v>242.20076788504741</v>
      </c>
      <c r="D153" s="229">
        <v>229.769971053219</v>
      </c>
      <c r="E153" s="229">
        <v>205.68775852914371</v>
      </c>
      <c r="F153" s="229">
        <v>220.8990997678462</v>
      </c>
      <c r="G153" s="229">
        <v>193.19209693777981</v>
      </c>
      <c r="H153" s="229">
        <v>202.42586707426739</v>
      </c>
      <c r="I153" s="229">
        <v>204.78944188883389</v>
      </c>
      <c r="J153" s="229">
        <v>183.96861464994149</v>
      </c>
      <c r="K153" s="229">
        <v>194.2694897714905</v>
      </c>
      <c r="L153" s="229">
        <v>207.18609442500431</v>
      </c>
      <c r="M153" s="229">
        <v>209.57507915712739</v>
      </c>
      <c r="N153" s="229">
        <v>196.0311878020909</v>
      </c>
      <c r="O153" s="229">
        <v>200.2697645699246</v>
      </c>
      <c r="P153" s="229">
        <v>207.88238829560581</v>
      </c>
      <c r="Q153" s="229">
        <v>225.30761746998041</v>
      </c>
      <c r="R153" s="229">
        <v>235.09586112793389</v>
      </c>
      <c r="S153" s="229">
        <v>239.3973393588729</v>
      </c>
      <c r="T153" s="229">
        <v>258.76924909927891</v>
      </c>
      <c r="U153" s="229">
        <v>254.15491931007401</v>
      </c>
      <c r="V153" s="229">
        <v>237.8690925660637</v>
      </c>
      <c r="W153" s="229">
        <v>270.9377855825461</v>
      </c>
      <c r="X153" s="229">
        <v>231.90212270463331</v>
      </c>
      <c r="Y153" s="229">
        <v>235.65113462900391</v>
      </c>
      <c r="DA153" s="73" t="s">
        <v>637</v>
      </c>
    </row>
    <row r="154" spans="1:105" ht="12" customHeight="1" x14ac:dyDescent="0.25">
      <c r="A154" s="64" t="s">
        <v>36</v>
      </c>
      <c r="B154" s="229">
        <v>48.643846612669208</v>
      </c>
      <c r="C154" s="229">
        <v>54.428654620170938</v>
      </c>
      <c r="D154" s="229">
        <v>57.996847951776843</v>
      </c>
      <c r="E154" s="229">
        <v>53.329201244371561</v>
      </c>
      <c r="F154" s="229">
        <v>36.87005451389232</v>
      </c>
      <c r="G154" s="229">
        <v>20.01049214736075</v>
      </c>
      <c r="H154" s="229">
        <v>18.285320555028829</v>
      </c>
      <c r="I154" s="229">
        <v>18.059252602739271</v>
      </c>
      <c r="J154" s="229">
        <v>23.735597703423309</v>
      </c>
      <c r="K154" s="229">
        <v>23.386554105905841</v>
      </c>
      <c r="L154" s="229">
        <v>20.002128990533851</v>
      </c>
      <c r="M154" s="229">
        <v>21.13049028002937</v>
      </c>
      <c r="N154" s="229">
        <v>20.207480807317221</v>
      </c>
      <c r="O154" s="229">
        <v>20.59478765871367</v>
      </c>
      <c r="P154" s="229">
        <v>24.759831113397929</v>
      </c>
      <c r="Q154" s="229">
        <v>25.27029040693083</v>
      </c>
      <c r="R154" s="229">
        <v>22.529066625584392</v>
      </c>
      <c r="S154" s="229">
        <v>25.812316781257351</v>
      </c>
      <c r="T154" s="229">
        <v>25.42208797165204</v>
      </c>
      <c r="U154" s="229">
        <v>23.632538566692961</v>
      </c>
      <c r="V154" s="229">
        <v>25.93254003522048</v>
      </c>
      <c r="W154" s="229">
        <v>22.118492919201731</v>
      </c>
      <c r="X154" s="229">
        <v>24.185669109825369</v>
      </c>
      <c r="Y154" s="229">
        <v>20.817977273293138</v>
      </c>
      <c r="DA154" s="73" t="s">
        <v>638</v>
      </c>
    </row>
    <row r="155" spans="1:105" ht="12" customHeight="1" x14ac:dyDescent="0.25">
      <c r="A155" s="64" t="s">
        <v>38</v>
      </c>
      <c r="B155" s="229">
        <v>4.6653551890555329</v>
      </c>
      <c r="C155" s="229">
        <v>4.6534608041936103</v>
      </c>
      <c r="D155" s="229">
        <v>4.6536348986511991</v>
      </c>
      <c r="E155" s="229">
        <v>6.4848757371560843</v>
      </c>
      <c r="F155" s="229">
        <v>6.1531005143848656</v>
      </c>
      <c r="G155" s="229">
        <v>18.765405810867769</v>
      </c>
      <c r="H155" s="229">
        <v>5.7436309576945552</v>
      </c>
      <c r="I155" s="229">
        <v>6.5130799443006273</v>
      </c>
      <c r="J155" s="229">
        <v>8.1780020769185846</v>
      </c>
      <c r="K155" s="229">
        <v>7.1340304113885846</v>
      </c>
      <c r="L155" s="229">
        <v>9.3520550497881896</v>
      </c>
      <c r="M155" s="229">
        <v>8.6575368527178576</v>
      </c>
      <c r="N155" s="229">
        <v>3.2424671344413749</v>
      </c>
      <c r="O155" s="229">
        <v>10.493455575286021</v>
      </c>
      <c r="P155" s="229">
        <v>5.2480463893230684</v>
      </c>
      <c r="Q155" s="229">
        <v>3.7799405804485322</v>
      </c>
      <c r="R155" s="229">
        <v>4.0019564874144686</v>
      </c>
      <c r="S155" s="229">
        <v>3.9641515775570162</v>
      </c>
      <c r="T155" s="229">
        <v>4.1340115421815042</v>
      </c>
      <c r="U155" s="229">
        <v>3.4119441027458319</v>
      </c>
      <c r="V155" s="229">
        <v>7.3220161300594491</v>
      </c>
      <c r="W155" s="229">
        <v>3.073506656259251</v>
      </c>
      <c r="X155" s="229">
        <v>3.3477891111118092</v>
      </c>
      <c r="Y155" s="229">
        <v>4.3960291178337494</v>
      </c>
      <c r="DA155" s="73" t="s">
        <v>639</v>
      </c>
    </row>
    <row r="156" spans="1:105" ht="12" customHeight="1" x14ac:dyDescent="0.25">
      <c r="A156" s="64" t="s">
        <v>39</v>
      </c>
      <c r="B156" s="229">
        <v>22.451730931618471</v>
      </c>
      <c r="C156" s="229">
        <v>27.127593068029569</v>
      </c>
      <c r="D156" s="229">
        <v>26.010155690087331</v>
      </c>
      <c r="E156" s="229">
        <v>32.182074175390177</v>
      </c>
      <c r="F156" s="229">
        <v>34.076055569789993</v>
      </c>
      <c r="G156" s="229">
        <v>51.363419570409931</v>
      </c>
      <c r="H156" s="229">
        <v>43.248866974077238</v>
      </c>
      <c r="I156" s="229">
        <v>99.588191619393442</v>
      </c>
      <c r="J156" s="229">
        <v>81.748461616804505</v>
      </c>
      <c r="K156" s="229">
        <v>106.3113908605459</v>
      </c>
      <c r="L156" s="229">
        <v>116.1333191687992</v>
      </c>
      <c r="M156" s="229">
        <v>103.8161845070882</v>
      </c>
      <c r="N156" s="229">
        <v>114.1284258137423</v>
      </c>
      <c r="O156" s="229">
        <v>100.0215552716686</v>
      </c>
      <c r="P156" s="229">
        <v>94.909352959861849</v>
      </c>
      <c r="Q156" s="229">
        <v>97.557508604185287</v>
      </c>
      <c r="R156" s="229">
        <v>104.8164989116854</v>
      </c>
      <c r="S156" s="229">
        <v>95.54363659948676</v>
      </c>
      <c r="T156" s="229">
        <v>94.157593502297217</v>
      </c>
      <c r="U156" s="229">
        <v>97.870091149873758</v>
      </c>
      <c r="V156" s="229">
        <v>101.4378246216487</v>
      </c>
      <c r="W156" s="229">
        <v>95.978813497523376</v>
      </c>
      <c r="X156" s="229">
        <v>90.279195832014139</v>
      </c>
      <c r="Y156" s="229">
        <v>81.120108895874012</v>
      </c>
      <c r="DA156" s="73" t="s">
        <v>640</v>
      </c>
    </row>
    <row r="157" spans="1:105" ht="12" customHeight="1" x14ac:dyDescent="0.25">
      <c r="A157" s="61" t="s">
        <v>641</v>
      </c>
      <c r="B157" s="263">
        <v>99.637584112084497</v>
      </c>
      <c r="C157" s="263">
        <v>105.9940695296628</v>
      </c>
      <c r="D157" s="263">
        <v>104.9734191656494</v>
      </c>
      <c r="E157" s="263">
        <v>103.24715890979989</v>
      </c>
      <c r="F157" s="263">
        <v>105.3696854052134</v>
      </c>
      <c r="G157" s="263">
        <v>103.1401754108939</v>
      </c>
      <c r="H157" s="263">
        <v>101.88450710410881</v>
      </c>
      <c r="I157" s="263">
        <v>102.99530718168489</v>
      </c>
      <c r="J157" s="263">
        <v>91.184134231650731</v>
      </c>
      <c r="K157" s="263">
        <v>76.807637530336564</v>
      </c>
      <c r="L157" s="263">
        <v>89.887103397652496</v>
      </c>
      <c r="M157" s="263">
        <v>90.044404358043934</v>
      </c>
      <c r="N157" s="263">
        <v>91.159600694557227</v>
      </c>
      <c r="O157" s="263">
        <v>88.980924024445926</v>
      </c>
      <c r="P157" s="263">
        <v>94.67686637576368</v>
      </c>
      <c r="Q157" s="263">
        <v>98.686318377456573</v>
      </c>
      <c r="R157" s="263">
        <v>97.476401162521498</v>
      </c>
      <c r="S157" s="263">
        <v>95.296198877763942</v>
      </c>
      <c r="T157" s="263">
        <v>92.5900127801726</v>
      </c>
      <c r="U157" s="263">
        <v>88.971055996544578</v>
      </c>
      <c r="V157" s="263">
        <v>87.791239009651477</v>
      </c>
      <c r="W157" s="263">
        <v>91.395417264730355</v>
      </c>
      <c r="X157" s="263">
        <v>81.228682537031901</v>
      </c>
      <c r="Y157" s="263">
        <v>86.060033332090626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0.99999999999999978</v>
      </c>
      <c r="C162" s="232">
        <f t="shared" si="3"/>
        <v>0.99999999999999956</v>
      </c>
      <c r="D162" s="232">
        <f t="shared" si="3"/>
        <v>1.0000000000000002</v>
      </c>
      <c r="E162" s="232">
        <f t="shared" si="3"/>
        <v>0.99999999999999967</v>
      </c>
      <c r="F162" s="232">
        <f t="shared" si="3"/>
        <v>1</v>
      </c>
      <c r="G162" s="232">
        <f t="shared" si="3"/>
        <v>1</v>
      </c>
      <c r="H162" s="232">
        <f t="shared" si="3"/>
        <v>0.99999999999999978</v>
      </c>
      <c r="I162" s="232">
        <f t="shared" si="3"/>
        <v>1.0000000000000002</v>
      </c>
      <c r="J162" s="232">
        <f t="shared" si="3"/>
        <v>1</v>
      </c>
      <c r="K162" s="232">
        <f t="shared" si="3"/>
        <v>1</v>
      </c>
      <c r="L162" s="232">
        <f t="shared" si="3"/>
        <v>1</v>
      </c>
      <c r="M162" s="232">
        <f t="shared" si="3"/>
        <v>0.99999999999999978</v>
      </c>
      <c r="N162" s="232">
        <f t="shared" si="3"/>
        <v>1</v>
      </c>
      <c r="O162" s="232">
        <f t="shared" si="3"/>
        <v>1.0000000000000002</v>
      </c>
      <c r="P162" s="232">
        <f t="shared" si="3"/>
        <v>1</v>
      </c>
      <c r="Q162" s="232">
        <f t="shared" si="3"/>
        <v>0.99999999999999989</v>
      </c>
      <c r="R162" s="232">
        <f t="shared" si="3"/>
        <v>1.0000000000000002</v>
      </c>
      <c r="S162" s="232">
        <f t="shared" si="3"/>
        <v>0.99999999999999978</v>
      </c>
      <c r="T162" s="232">
        <f t="shared" si="3"/>
        <v>0.99999999999999978</v>
      </c>
      <c r="U162" s="232">
        <f t="shared" si="3"/>
        <v>1</v>
      </c>
      <c r="V162" s="232">
        <f t="shared" si="3"/>
        <v>1</v>
      </c>
      <c r="W162" s="232">
        <f t="shared" si="3"/>
        <v>0.99999999999999978</v>
      </c>
      <c r="X162" s="232">
        <f t="shared" si="3"/>
        <v>1</v>
      </c>
      <c r="Y162" s="232">
        <f t="shared" si="3"/>
        <v>1.0000000000000004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1.49999999999883E-3</v>
      </c>
      <c r="C163" s="299">
        <f t="shared" si="4"/>
        <v>1.4999999999984453E-3</v>
      </c>
      <c r="D163" s="299">
        <f t="shared" si="4"/>
        <v>1.4999999999985355E-3</v>
      </c>
      <c r="E163" s="299">
        <f t="shared" si="4"/>
        <v>1.4999999999990349E-3</v>
      </c>
      <c r="F163" s="299">
        <f t="shared" si="4"/>
        <v>1.4999999999990052E-3</v>
      </c>
      <c r="G163" s="299">
        <f t="shared" si="4"/>
        <v>1.4999999999991674E-3</v>
      </c>
      <c r="H163" s="299">
        <f t="shared" si="4"/>
        <v>1.4999999999988944E-3</v>
      </c>
      <c r="I163" s="299">
        <f t="shared" si="4"/>
        <v>1.4999999999997225E-3</v>
      </c>
      <c r="J163" s="299">
        <f t="shared" si="4"/>
        <v>1.4999999999999098E-3</v>
      </c>
      <c r="K163" s="299">
        <f t="shared" si="4"/>
        <v>1.4999999999995154E-3</v>
      </c>
      <c r="L163" s="299">
        <f t="shared" si="4"/>
        <v>1.4999999999991776E-3</v>
      </c>
      <c r="M163" s="299">
        <f t="shared" si="4"/>
        <v>1.4999999999993823E-3</v>
      </c>
      <c r="N163" s="299">
        <f t="shared" si="4"/>
        <v>1.4999999999993287E-3</v>
      </c>
      <c r="O163" s="299">
        <f t="shared" si="4"/>
        <v>1.4999999999991921E-3</v>
      </c>
      <c r="P163" s="299">
        <f t="shared" si="4"/>
        <v>1.4999999999989418E-3</v>
      </c>
      <c r="Q163" s="299">
        <f t="shared" si="4"/>
        <v>1.4999999999995518E-3</v>
      </c>
      <c r="R163" s="299">
        <f t="shared" si="4"/>
        <v>1.4999999999996173E-3</v>
      </c>
      <c r="S163" s="299">
        <f t="shared" si="4"/>
        <v>1.5000000000003552E-3</v>
      </c>
      <c r="T163" s="299">
        <f t="shared" si="4"/>
        <v>1.500000000000134E-3</v>
      </c>
      <c r="U163" s="299">
        <f t="shared" si="4"/>
        <v>1.5000000000000135E-3</v>
      </c>
      <c r="V163" s="299">
        <f t="shared" si="4"/>
        <v>1.4999999999994035E-3</v>
      </c>
      <c r="W163" s="299">
        <f t="shared" si="4"/>
        <v>1.4999999999993582E-3</v>
      </c>
      <c r="X163" s="299">
        <f t="shared" si="4"/>
        <v>1.499999999999296E-3</v>
      </c>
      <c r="Y163" s="299">
        <f t="shared" si="4"/>
        <v>1.4999999999998723E-3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7.499999999994152E-4</v>
      </c>
      <c r="C164" s="233">
        <f t="shared" si="5"/>
        <v>7.4999999999922286E-4</v>
      </c>
      <c r="D164" s="233">
        <f t="shared" si="5"/>
        <v>7.4999999999926775E-4</v>
      </c>
      <c r="E164" s="233">
        <f t="shared" si="5"/>
        <v>7.4999999999951744E-4</v>
      </c>
      <c r="F164" s="233">
        <f t="shared" si="5"/>
        <v>7.4999999999950258E-4</v>
      </c>
      <c r="G164" s="233">
        <f t="shared" si="5"/>
        <v>7.4999999999958368E-4</v>
      </c>
      <c r="H164" s="233">
        <f t="shared" si="5"/>
        <v>7.499999999994474E-4</v>
      </c>
      <c r="I164" s="233">
        <f t="shared" si="5"/>
        <v>7.4999999999986124E-4</v>
      </c>
      <c r="J164" s="233">
        <f t="shared" si="5"/>
        <v>7.4999999999995513E-4</v>
      </c>
      <c r="K164" s="233">
        <f t="shared" si="5"/>
        <v>7.4999999999975802E-4</v>
      </c>
      <c r="L164" s="233">
        <f t="shared" si="5"/>
        <v>7.4999999999958878E-4</v>
      </c>
      <c r="M164" s="233">
        <f t="shared" si="5"/>
        <v>7.4999999999969113E-4</v>
      </c>
      <c r="N164" s="233">
        <f t="shared" si="5"/>
        <v>7.4999999999966467E-4</v>
      </c>
      <c r="O164" s="233">
        <f t="shared" si="5"/>
        <v>7.4999999999959626E-4</v>
      </c>
      <c r="P164" s="233">
        <f t="shared" si="5"/>
        <v>7.4999999999947092E-4</v>
      </c>
      <c r="Q164" s="233">
        <f t="shared" si="5"/>
        <v>7.4999999999977645E-4</v>
      </c>
      <c r="R164" s="233">
        <f t="shared" si="5"/>
        <v>7.4999999999980865E-4</v>
      </c>
      <c r="S164" s="233">
        <f t="shared" si="5"/>
        <v>7.5000000000017728E-4</v>
      </c>
      <c r="T164" s="233">
        <f t="shared" si="5"/>
        <v>7.5000000000006724E-4</v>
      </c>
      <c r="U164" s="233">
        <f t="shared" si="5"/>
        <v>7.5000000000000674E-4</v>
      </c>
      <c r="V164" s="233">
        <f t="shared" si="5"/>
        <v>7.4999999999970175E-4</v>
      </c>
      <c r="W164" s="233">
        <f t="shared" si="5"/>
        <v>7.4999999999967909E-4</v>
      </c>
      <c r="X164" s="233">
        <f t="shared" si="5"/>
        <v>7.4999999999964841E-4</v>
      </c>
      <c r="Y164" s="233">
        <f t="shared" si="5"/>
        <v>7.4999999999993626E-4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1.8999999999985164E-2</v>
      </c>
      <c r="C165" s="233">
        <f t="shared" si="6"/>
        <v>1.899999999998029E-2</v>
      </c>
      <c r="D165" s="233">
        <f t="shared" si="6"/>
        <v>1.8999999999981431E-2</v>
      </c>
      <c r="E165" s="233">
        <f t="shared" si="6"/>
        <v>1.8999999999987759E-2</v>
      </c>
      <c r="F165" s="233">
        <f t="shared" si="6"/>
        <v>1.8999999999987385E-2</v>
      </c>
      <c r="G165" s="233">
        <f t="shared" si="6"/>
        <v>1.8999999999989439E-2</v>
      </c>
      <c r="H165" s="233">
        <f t="shared" si="6"/>
        <v>1.8999999999985983E-2</v>
      </c>
      <c r="I165" s="233">
        <f t="shared" si="6"/>
        <v>1.8999999999996468E-2</v>
      </c>
      <c r="J165" s="233">
        <f t="shared" si="6"/>
        <v>1.8999999999998841E-2</v>
      </c>
      <c r="K165" s="233">
        <f t="shared" si="6"/>
        <v>1.8999999999993845E-2</v>
      </c>
      <c r="L165" s="233">
        <f t="shared" si="6"/>
        <v>1.899999999998957E-2</v>
      </c>
      <c r="M165" s="233">
        <f t="shared" si="6"/>
        <v>1.8999999999992162E-2</v>
      </c>
      <c r="N165" s="233">
        <f t="shared" si="6"/>
        <v>1.8999999999991482E-2</v>
      </c>
      <c r="O165" s="233">
        <f t="shared" si="6"/>
        <v>1.8999999999989754E-2</v>
      </c>
      <c r="P165" s="233">
        <f t="shared" si="6"/>
        <v>1.8999999999986583E-2</v>
      </c>
      <c r="Q165" s="233">
        <f t="shared" si="6"/>
        <v>1.8999999999994313E-2</v>
      </c>
      <c r="R165" s="233">
        <f t="shared" si="6"/>
        <v>1.8999999999995139E-2</v>
      </c>
      <c r="S165" s="233">
        <f t="shared" si="6"/>
        <v>1.9000000000004479E-2</v>
      </c>
      <c r="T165" s="233">
        <f t="shared" si="6"/>
        <v>1.9000000000001679E-2</v>
      </c>
      <c r="U165" s="233">
        <f t="shared" si="6"/>
        <v>1.9000000000000152E-2</v>
      </c>
      <c r="V165" s="233">
        <f t="shared" si="6"/>
        <v>1.8999999999992436E-2</v>
      </c>
      <c r="W165" s="233">
        <f t="shared" si="6"/>
        <v>1.8999999999991857E-2</v>
      </c>
      <c r="X165" s="233">
        <f t="shared" si="6"/>
        <v>1.8999999999991069E-2</v>
      </c>
      <c r="Y165" s="233">
        <f t="shared" si="6"/>
        <v>1.8999999999998372E-2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4.9999999999961154E-4</v>
      </c>
      <c r="C166" s="233">
        <f t="shared" si="7"/>
        <v>4.9999999999948339E-4</v>
      </c>
      <c r="D166" s="233">
        <f t="shared" si="7"/>
        <v>4.9999999999951375E-4</v>
      </c>
      <c r="E166" s="233">
        <f t="shared" si="7"/>
        <v>4.9999999999967995E-4</v>
      </c>
      <c r="F166" s="233">
        <f t="shared" si="7"/>
        <v>4.9999999999967009E-4</v>
      </c>
      <c r="G166" s="233">
        <f t="shared" si="7"/>
        <v>4.9999999999972419E-4</v>
      </c>
      <c r="H166" s="233">
        <f t="shared" si="7"/>
        <v>4.9999999999963312E-4</v>
      </c>
      <c r="I166" s="233">
        <f t="shared" si="7"/>
        <v>4.9999999999990926E-4</v>
      </c>
      <c r="J166" s="233">
        <f t="shared" si="7"/>
        <v>4.9999999999997182E-4</v>
      </c>
      <c r="K166" s="233">
        <f t="shared" si="7"/>
        <v>4.9999999999984009E-4</v>
      </c>
      <c r="L166" s="233">
        <f t="shared" si="7"/>
        <v>4.9999999999972755E-4</v>
      </c>
      <c r="M166" s="233">
        <f t="shared" si="7"/>
        <v>4.9999999999979607E-4</v>
      </c>
      <c r="N166" s="233">
        <f t="shared" si="7"/>
        <v>4.9999999999977807E-4</v>
      </c>
      <c r="O166" s="233">
        <f t="shared" si="7"/>
        <v>4.9999999999973243E-4</v>
      </c>
      <c r="P166" s="233">
        <f t="shared" si="7"/>
        <v>4.9999999999964905E-4</v>
      </c>
      <c r="Q166" s="233">
        <f t="shared" si="7"/>
        <v>4.9999999999985256E-4</v>
      </c>
      <c r="R166" s="233">
        <f t="shared" si="7"/>
        <v>4.9999999999987403E-4</v>
      </c>
      <c r="S166" s="233">
        <f t="shared" si="7"/>
        <v>5.0000000000012014E-4</v>
      </c>
      <c r="T166" s="233">
        <f t="shared" si="7"/>
        <v>5.0000000000004631E-4</v>
      </c>
      <c r="U166" s="233">
        <f t="shared" si="7"/>
        <v>5.0000000000000619E-4</v>
      </c>
      <c r="V166" s="233">
        <f t="shared" si="7"/>
        <v>4.999999999998029E-4</v>
      </c>
      <c r="W166" s="233">
        <f t="shared" si="7"/>
        <v>4.9999999999978783E-4</v>
      </c>
      <c r="X166" s="233">
        <f t="shared" si="7"/>
        <v>4.9999999999976712E-4</v>
      </c>
      <c r="Y166" s="233">
        <f t="shared" si="7"/>
        <v>4.9999999999995924E-4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2.4131138426221593E-3</v>
      </c>
      <c r="C167" s="300">
        <f t="shared" si="8"/>
        <v>2.3626352354850898E-3</v>
      </c>
      <c r="D167" s="300">
        <f t="shared" si="8"/>
        <v>2.3869467591413887E-3</v>
      </c>
      <c r="E167" s="300">
        <f t="shared" si="8"/>
        <v>2.3810243041944594E-3</v>
      </c>
      <c r="F167" s="300">
        <f t="shared" si="8"/>
        <v>2.3947395176745529E-3</v>
      </c>
      <c r="G167" s="300">
        <f t="shared" si="8"/>
        <v>2.4132010554909437E-3</v>
      </c>
      <c r="H167" s="300">
        <f t="shared" si="8"/>
        <v>2.3502128771169979E-3</v>
      </c>
      <c r="I167" s="300">
        <f t="shared" si="8"/>
        <v>2.4514360114735313E-3</v>
      </c>
      <c r="J167" s="300">
        <f t="shared" si="8"/>
        <v>2.4982879982101448E-3</v>
      </c>
      <c r="K167" s="300">
        <f t="shared" si="8"/>
        <v>2.5039668644629689E-3</v>
      </c>
      <c r="L167" s="300">
        <f t="shared" si="8"/>
        <v>2.4547061371189274E-3</v>
      </c>
      <c r="M167" s="300">
        <f t="shared" si="8"/>
        <v>2.4759537944646741E-3</v>
      </c>
      <c r="N167" s="300">
        <f t="shared" si="8"/>
        <v>2.6423622515090559E-3</v>
      </c>
      <c r="O167" s="300">
        <f t="shared" si="8"/>
        <v>2.6428770072041028E-3</v>
      </c>
      <c r="P167" s="300">
        <f t="shared" si="8"/>
        <v>3.9545719474345375E-3</v>
      </c>
      <c r="Q167" s="300">
        <f t="shared" si="8"/>
        <v>4.0695263902915174E-3</v>
      </c>
      <c r="R167" s="300">
        <f t="shared" si="8"/>
        <v>4.1074159959619723E-3</v>
      </c>
      <c r="S167" s="300">
        <f t="shared" si="8"/>
        <v>4.2148635008054484E-3</v>
      </c>
      <c r="T167" s="300">
        <f t="shared" si="8"/>
        <v>4.4732923074279401E-3</v>
      </c>
      <c r="U167" s="300">
        <f t="shared" si="8"/>
        <v>4.8625738709317384E-3</v>
      </c>
      <c r="V167" s="300">
        <f t="shared" si="8"/>
        <v>5.0682998028649387E-3</v>
      </c>
      <c r="W167" s="300">
        <f t="shared" si="8"/>
        <v>5.1186588860447592E-3</v>
      </c>
      <c r="X167" s="300">
        <f t="shared" si="8"/>
        <v>5.6433129234366945E-3</v>
      </c>
      <c r="Y167" s="300">
        <f t="shared" si="8"/>
        <v>5.4958353639922471E-3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0.57493929560153501</v>
      </c>
      <c r="C168" s="301">
        <f t="shared" si="9"/>
        <v>0.58278518271391577</v>
      </c>
      <c r="D168" s="301">
        <f t="shared" si="9"/>
        <v>0.57639028587823182</v>
      </c>
      <c r="E168" s="301">
        <f t="shared" si="9"/>
        <v>0.57623759835963895</v>
      </c>
      <c r="F168" s="301">
        <f t="shared" si="9"/>
        <v>0.57301274203428432</v>
      </c>
      <c r="G168" s="301">
        <f t="shared" si="9"/>
        <v>0.57975812388913384</v>
      </c>
      <c r="H168" s="301">
        <f t="shared" si="9"/>
        <v>0.57009085377845281</v>
      </c>
      <c r="I168" s="301">
        <f t="shared" si="9"/>
        <v>0.55921430902456393</v>
      </c>
      <c r="J168" s="301">
        <f t="shared" si="9"/>
        <v>0.55313244194111832</v>
      </c>
      <c r="K168" s="301">
        <f t="shared" si="9"/>
        <v>0.55651150024987961</v>
      </c>
      <c r="L168" s="301">
        <f t="shared" si="9"/>
        <v>0.56529648484091599</v>
      </c>
      <c r="M168" s="301">
        <f t="shared" si="9"/>
        <v>0.55896834185844413</v>
      </c>
      <c r="N168" s="301">
        <f t="shared" si="9"/>
        <v>0.53316306103341671</v>
      </c>
      <c r="O168" s="301">
        <f t="shared" si="9"/>
        <v>0.53336001183888881</v>
      </c>
      <c r="P168" s="301">
        <f t="shared" si="9"/>
        <v>0.51947189987642273</v>
      </c>
      <c r="Q168" s="301">
        <f t="shared" si="9"/>
        <v>0.53099743486409212</v>
      </c>
      <c r="R168" s="301">
        <f t="shared" si="9"/>
        <v>0.54269531850826092</v>
      </c>
      <c r="S168" s="301">
        <f t="shared" si="9"/>
        <v>0.52947858206005227</v>
      </c>
      <c r="T168" s="301">
        <f t="shared" si="9"/>
        <v>0.54004684799315295</v>
      </c>
      <c r="U168" s="301">
        <f t="shared" si="9"/>
        <v>0.54654612225831134</v>
      </c>
      <c r="V168" s="301">
        <f t="shared" si="9"/>
        <v>0.55745825196336907</v>
      </c>
      <c r="W168" s="301">
        <f t="shared" si="9"/>
        <v>0.55975181151491948</v>
      </c>
      <c r="X168" s="301">
        <f t="shared" si="9"/>
        <v>0.5466621148748303</v>
      </c>
      <c r="Y168" s="301">
        <f t="shared" si="9"/>
        <v>0.53448108637902236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0.40089759055585961</v>
      </c>
      <c r="C169" s="235">
        <f t="shared" si="10"/>
        <v>0.39310218205062136</v>
      </c>
      <c r="D169" s="235">
        <f t="shared" si="10"/>
        <v>0.3994727673626482</v>
      </c>
      <c r="E169" s="235">
        <f t="shared" si="10"/>
        <v>0.39963137733618026</v>
      </c>
      <c r="F169" s="235">
        <f t="shared" si="10"/>
        <v>0.40284251844805552</v>
      </c>
      <c r="G169" s="235">
        <f t="shared" si="10"/>
        <v>0.39607867505538735</v>
      </c>
      <c r="H169" s="235">
        <f t="shared" si="10"/>
        <v>0.40580893334444607</v>
      </c>
      <c r="I169" s="235">
        <f t="shared" si="10"/>
        <v>0.41658425496396673</v>
      </c>
      <c r="J169" s="235">
        <f t="shared" si="10"/>
        <v>0.42261927006067301</v>
      </c>
      <c r="K169" s="235">
        <f t="shared" si="10"/>
        <v>0.41923453288566459</v>
      </c>
      <c r="L169" s="235">
        <f t="shared" si="10"/>
        <v>0.41049880902197711</v>
      </c>
      <c r="M169" s="235">
        <f t="shared" si="10"/>
        <v>0.41680570434709996</v>
      </c>
      <c r="N169" s="235">
        <f t="shared" si="10"/>
        <v>0.44244457671508391</v>
      </c>
      <c r="O169" s="235">
        <f t="shared" si="10"/>
        <v>0.44224711115391896</v>
      </c>
      <c r="P169" s="235">
        <f t="shared" si="10"/>
        <v>0.45482352817615818</v>
      </c>
      <c r="Q169" s="235">
        <f t="shared" si="10"/>
        <v>0.4431830387456227</v>
      </c>
      <c r="R169" s="235">
        <f t="shared" si="10"/>
        <v>0.43144726549578299</v>
      </c>
      <c r="S169" s="235">
        <f t="shared" si="10"/>
        <v>0.44455655443913694</v>
      </c>
      <c r="T169" s="235">
        <f t="shared" si="10"/>
        <v>0.43372985969941702</v>
      </c>
      <c r="U169" s="235">
        <f t="shared" si="10"/>
        <v>0.42684130387075681</v>
      </c>
      <c r="V169" s="235">
        <f t="shared" si="10"/>
        <v>0.41572344823377461</v>
      </c>
      <c r="W169" s="235">
        <f t="shared" si="10"/>
        <v>0.41337952959904489</v>
      </c>
      <c r="X169" s="235">
        <f t="shared" si="10"/>
        <v>0.42594457220174325</v>
      </c>
      <c r="Y169" s="235">
        <f t="shared" si="10"/>
        <v>0.43827307825698758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1.0000000000000002</v>
      </c>
      <c r="C171" s="232">
        <f t="shared" si="11"/>
        <v>1.0000000000000002</v>
      </c>
      <c r="D171" s="232">
        <f t="shared" si="11"/>
        <v>1.0000000000000002</v>
      </c>
      <c r="E171" s="232">
        <f t="shared" si="11"/>
        <v>1</v>
      </c>
      <c r="F171" s="232">
        <f t="shared" si="11"/>
        <v>1.0000000000000002</v>
      </c>
      <c r="G171" s="232">
        <f t="shared" si="11"/>
        <v>0.99999999999999989</v>
      </c>
      <c r="H171" s="232">
        <f t="shared" si="11"/>
        <v>1.0000000000000004</v>
      </c>
      <c r="I171" s="232">
        <f t="shared" si="11"/>
        <v>0.99999999999999978</v>
      </c>
      <c r="J171" s="232">
        <f t="shared" si="11"/>
        <v>0.99999999999999967</v>
      </c>
      <c r="K171" s="232">
        <f t="shared" si="11"/>
        <v>1.0000000000000004</v>
      </c>
      <c r="L171" s="232">
        <f t="shared" si="11"/>
        <v>1.0000000000000002</v>
      </c>
      <c r="M171" s="232">
        <f t="shared" si="11"/>
        <v>0.99999999999999967</v>
      </c>
      <c r="N171" s="232">
        <f t="shared" si="11"/>
        <v>1.0000000000000002</v>
      </c>
      <c r="O171" s="232">
        <f t="shared" si="11"/>
        <v>1.0000000000000002</v>
      </c>
      <c r="P171" s="232">
        <f t="shared" si="11"/>
        <v>1.0000000000000002</v>
      </c>
      <c r="Q171" s="232">
        <f t="shared" si="11"/>
        <v>1</v>
      </c>
      <c r="R171" s="232">
        <f t="shared" si="11"/>
        <v>1.0000000000000002</v>
      </c>
      <c r="S171" s="232">
        <f t="shared" si="11"/>
        <v>1.0000000000000002</v>
      </c>
      <c r="T171" s="232">
        <f t="shared" si="11"/>
        <v>0.99999999999999978</v>
      </c>
      <c r="U171" s="232">
        <f t="shared" si="11"/>
        <v>1</v>
      </c>
      <c r="V171" s="232">
        <f t="shared" si="11"/>
        <v>1</v>
      </c>
      <c r="W171" s="232">
        <f t="shared" si="11"/>
        <v>1.0000000000000004</v>
      </c>
      <c r="X171" s="232">
        <f t="shared" si="11"/>
        <v>0.99999999999999989</v>
      </c>
      <c r="Y171" s="232">
        <f t="shared" si="11"/>
        <v>0.99999999999999967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1.1543674536431655E-3</v>
      </c>
      <c r="C172" s="299">
        <f t="shared" si="12"/>
        <v>1.1544127547574844E-3</v>
      </c>
      <c r="D172" s="299">
        <f t="shared" si="12"/>
        <v>1.1544042834158101E-3</v>
      </c>
      <c r="E172" s="299">
        <f t="shared" si="12"/>
        <v>1.1547736770180794E-3</v>
      </c>
      <c r="F172" s="299">
        <f t="shared" si="12"/>
        <v>1.1550121820663979E-3</v>
      </c>
      <c r="G172" s="299">
        <f t="shared" si="12"/>
        <v>1.1555822901392577E-3</v>
      </c>
      <c r="H172" s="299">
        <f t="shared" si="12"/>
        <v>1.1562016998355289E-3</v>
      </c>
      <c r="I172" s="299">
        <f t="shared" si="12"/>
        <v>1.1562254097186679E-3</v>
      </c>
      <c r="J172" s="299">
        <f t="shared" si="12"/>
        <v>1.1560541726253306E-3</v>
      </c>
      <c r="K172" s="299">
        <f t="shared" si="12"/>
        <v>1.1561155612374535E-3</v>
      </c>
      <c r="L172" s="299">
        <f t="shared" si="12"/>
        <v>1.1558291325420968E-3</v>
      </c>
      <c r="M172" s="299">
        <f t="shared" si="12"/>
        <v>1.1557920726308023E-3</v>
      </c>
      <c r="N172" s="299">
        <f t="shared" si="12"/>
        <v>1.1566995088220574E-3</v>
      </c>
      <c r="O172" s="299">
        <f t="shared" si="12"/>
        <v>1.1568497176859323E-3</v>
      </c>
      <c r="P172" s="299">
        <f t="shared" si="12"/>
        <v>1.1574752713593729E-3</v>
      </c>
      <c r="Q172" s="299">
        <f t="shared" si="12"/>
        <v>1.1573659495779215E-3</v>
      </c>
      <c r="R172" s="299">
        <f t="shared" si="12"/>
        <v>1.1571086282947613E-3</v>
      </c>
      <c r="S172" s="299">
        <f t="shared" si="12"/>
        <v>1.1568844276602754E-3</v>
      </c>
      <c r="T172" s="299">
        <f t="shared" si="12"/>
        <v>1.1567178524781387E-3</v>
      </c>
      <c r="U172" s="299">
        <f t="shared" si="12"/>
        <v>1.1571278762844302E-3</v>
      </c>
      <c r="V172" s="299">
        <f t="shared" si="12"/>
        <v>1.1568809372707704E-3</v>
      </c>
      <c r="W172" s="299">
        <f t="shared" si="12"/>
        <v>1.1569491195797248E-3</v>
      </c>
      <c r="X172" s="299">
        <f t="shared" si="12"/>
        <v>1.1573330712605708E-3</v>
      </c>
      <c r="Y172" s="299">
        <f t="shared" si="12"/>
        <v>1.1567243139109255E-3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5.3646481690803802E-4</v>
      </c>
      <c r="C173" s="233">
        <f t="shared" si="13"/>
        <v>5.3648586952340939E-4</v>
      </c>
      <c r="D173" s="233">
        <f t="shared" si="13"/>
        <v>5.3648193266886109E-4</v>
      </c>
      <c r="E173" s="233">
        <f t="shared" si="13"/>
        <v>5.3665359955931517E-4</v>
      </c>
      <c r="F173" s="233">
        <f t="shared" si="13"/>
        <v>5.3676443910756673E-4</v>
      </c>
      <c r="G173" s="233">
        <f t="shared" si="13"/>
        <v>5.370293832741396E-4</v>
      </c>
      <c r="H173" s="233">
        <f t="shared" si="13"/>
        <v>5.3731723919753086E-4</v>
      </c>
      <c r="I173" s="233">
        <f t="shared" si="13"/>
        <v>5.3732825780176908E-4</v>
      </c>
      <c r="J173" s="233">
        <f t="shared" si="13"/>
        <v>5.3724867943559529E-4</v>
      </c>
      <c r="K173" s="233">
        <f t="shared" si="13"/>
        <v>5.3727720833292238E-4</v>
      </c>
      <c r="L173" s="233">
        <f t="shared" si="13"/>
        <v>5.3714409740959648E-4</v>
      </c>
      <c r="M173" s="233">
        <f t="shared" si="13"/>
        <v>5.3712687469730977E-4</v>
      </c>
      <c r="N173" s="233">
        <f t="shared" si="13"/>
        <v>5.3754858408339916E-4</v>
      </c>
      <c r="O173" s="233">
        <f t="shared" si="13"/>
        <v>5.376183900800966E-4</v>
      </c>
      <c r="P173" s="233">
        <f t="shared" si="13"/>
        <v>5.3790910127073988E-4</v>
      </c>
      <c r="Q173" s="233">
        <f t="shared" si="13"/>
        <v>5.3785829657308022E-4</v>
      </c>
      <c r="R173" s="233">
        <f t="shared" si="13"/>
        <v>5.3773871262723929E-4</v>
      </c>
      <c r="S173" s="233">
        <f t="shared" si="13"/>
        <v>5.3763452071507961E-4</v>
      </c>
      <c r="T173" s="233">
        <f t="shared" si="13"/>
        <v>5.3755710886125056E-4</v>
      </c>
      <c r="U173" s="233">
        <f t="shared" si="13"/>
        <v>5.3774765767261536E-4</v>
      </c>
      <c r="V173" s="233">
        <f t="shared" si="13"/>
        <v>5.3763289863957759E-4</v>
      </c>
      <c r="W173" s="233">
        <f t="shared" si="13"/>
        <v>5.3766458474591584E-4</v>
      </c>
      <c r="X173" s="233">
        <f t="shared" si="13"/>
        <v>5.3784301715711805E-4</v>
      </c>
      <c r="Y173" s="233">
        <f t="shared" si="13"/>
        <v>5.3756011165844982E-4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1.5731830149650333E-2</v>
      </c>
      <c r="C174" s="233">
        <f t="shared" si="14"/>
        <v>1.5732447517572315E-2</v>
      </c>
      <c r="D174" s="233">
        <f t="shared" si="14"/>
        <v>1.5732332069317137E-2</v>
      </c>
      <c r="E174" s="233">
        <f t="shared" si="14"/>
        <v>1.5737366200685728E-2</v>
      </c>
      <c r="F174" s="233">
        <f t="shared" si="14"/>
        <v>1.5740616570312956E-2</v>
      </c>
      <c r="G174" s="233">
        <f t="shared" si="14"/>
        <v>1.5748386057698339E-2</v>
      </c>
      <c r="H174" s="233">
        <f t="shared" si="14"/>
        <v>1.5756827432326519E-2</v>
      </c>
      <c r="I174" s="233">
        <f t="shared" si="14"/>
        <v>1.5757150552883355E-2</v>
      </c>
      <c r="J174" s="233">
        <f t="shared" si="14"/>
        <v>1.5754816917385225E-2</v>
      </c>
      <c r="K174" s="233">
        <f t="shared" si="14"/>
        <v>1.5755653527267106E-2</v>
      </c>
      <c r="L174" s="233">
        <f t="shared" si="14"/>
        <v>1.5751750049590989E-2</v>
      </c>
      <c r="M174" s="233">
        <f t="shared" si="14"/>
        <v>1.5751244993572635E-2</v>
      </c>
      <c r="N174" s="233">
        <f t="shared" si="14"/>
        <v>1.57636116208432E-2</v>
      </c>
      <c r="O174" s="233">
        <f t="shared" si="14"/>
        <v>1.5765658681617473E-2</v>
      </c>
      <c r="P174" s="233">
        <f t="shared" si="14"/>
        <v>1.5774183786954603E-2</v>
      </c>
      <c r="Q174" s="233">
        <f t="shared" si="14"/>
        <v>1.5772693939253134E-2</v>
      </c>
      <c r="R174" s="233">
        <f t="shared" si="14"/>
        <v>1.5769187140176475E-2</v>
      </c>
      <c r="S174" s="233">
        <f t="shared" si="14"/>
        <v>1.5766131712470124E-2</v>
      </c>
      <c r="T174" s="233">
        <f t="shared" si="14"/>
        <v>1.5763861609944054E-2</v>
      </c>
      <c r="U174" s="233">
        <f t="shared" si="14"/>
        <v>1.5769449453622027E-2</v>
      </c>
      <c r="V174" s="233">
        <f t="shared" si="14"/>
        <v>1.5766084145107863E-2</v>
      </c>
      <c r="W174" s="233">
        <f t="shared" si="14"/>
        <v>1.5767013340140426E-2</v>
      </c>
      <c r="X174" s="233">
        <f t="shared" si="14"/>
        <v>1.577224587039731E-2</v>
      </c>
      <c r="Y174" s="233">
        <f t="shared" si="14"/>
        <v>1.5763949666968528E-2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3.847891512143882E-4</v>
      </c>
      <c r="C175" s="233">
        <f t="shared" si="15"/>
        <v>3.8480425158582784E-4</v>
      </c>
      <c r="D175" s="233">
        <f t="shared" si="15"/>
        <v>3.848014278052701E-4</v>
      </c>
      <c r="E175" s="233">
        <f t="shared" si="15"/>
        <v>3.8492455900602634E-4</v>
      </c>
      <c r="F175" s="233">
        <f t="shared" si="15"/>
        <v>3.8500406068879908E-4</v>
      </c>
      <c r="G175" s="233">
        <f t="shared" si="15"/>
        <v>3.8519409671308573E-4</v>
      </c>
      <c r="H175" s="233">
        <f t="shared" si="15"/>
        <v>3.8540056661184294E-4</v>
      </c>
      <c r="I175" s="233">
        <f t="shared" si="15"/>
        <v>3.8540846990622266E-4</v>
      </c>
      <c r="J175" s="233">
        <f t="shared" si="15"/>
        <v>3.8535139087511009E-4</v>
      </c>
      <c r="K175" s="233">
        <f t="shared" si="15"/>
        <v>3.8537185374581761E-4</v>
      </c>
      <c r="L175" s="233">
        <f t="shared" si="15"/>
        <v>3.8527637751403228E-4</v>
      </c>
      <c r="M175" s="233">
        <f t="shared" si="15"/>
        <v>3.8526402421026727E-4</v>
      </c>
      <c r="N175" s="233">
        <f t="shared" si="15"/>
        <v>3.855665029406859E-4</v>
      </c>
      <c r="O175" s="233">
        <f t="shared" si="15"/>
        <v>3.8561657256197735E-4</v>
      </c>
      <c r="P175" s="233">
        <f t="shared" si="15"/>
        <v>3.8582509045312423E-4</v>
      </c>
      <c r="Q175" s="233">
        <f t="shared" si="15"/>
        <v>3.8578864985930696E-4</v>
      </c>
      <c r="R175" s="233">
        <f t="shared" si="15"/>
        <v>3.8570287609825365E-4</v>
      </c>
      <c r="S175" s="233">
        <f t="shared" si="15"/>
        <v>3.8562814255342517E-4</v>
      </c>
      <c r="T175" s="233">
        <f t="shared" si="15"/>
        <v>3.8557261749271282E-4</v>
      </c>
      <c r="U175" s="233">
        <f t="shared" si="15"/>
        <v>3.857092920948099E-4</v>
      </c>
      <c r="V175" s="233">
        <f t="shared" si="15"/>
        <v>3.8562697909025681E-4</v>
      </c>
      <c r="W175" s="233">
        <f t="shared" si="15"/>
        <v>3.8564970652657467E-4</v>
      </c>
      <c r="X175" s="233">
        <f t="shared" si="15"/>
        <v>3.8577769042019027E-4</v>
      </c>
      <c r="Y175" s="233">
        <f t="shared" si="15"/>
        <v>3.8557477130364158E-4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2.1343599871548207E-3</v>
      </c>
      <c r="C176" s="300">
        <f t="shared" si="16"/>
        <v>2.0977326346963351E-3</v>
      </c>
      <c r="D176" s="300">
        <f t="shared" si="16"/>
        <v>2.0696038564899698E-3</v>
      </c>
      <c r="E176" s="300">
        <f t="shared" si="16"/>
        <v>2.0614794611679478E-3</v>
      </c>
      <c r="F176" s="300">
        <f t="shared" si="16"/>
        <v>2.0420620159110107E-3</v>
      </c>
      <c r="G176" s="300">
        <f t="shared" si="16"/>
        <v>2.0873160177132914E-3</v>
      </c>
      <c r="H176" s="300">
        <f t="shared" si="16"/>
        <v>2.0899749155765509E-3</v>
      </c>
      <c r="I176" s="300">
        <f t="shared" si="16"/>
        <v>2.3292113587135453E-3</v>
      </c>
      <c r="J176" s="300">
        <f t="shared" si="16"/>
        <v>2.3315077440955218E-3</v>
      </c>
      <c r="K176" s="300">
        <f t="shared" si="16"/>
        <v>2.2355363365756335E-3</v>
      </c>
      <c r="L176" s="300">
        <f t="shared" si="16"/>
        <v>2.1098262958499322E-3</v>
      </c>
      <c r="M176" s="300">
        <f t="shared" si="16"/>
        <v>2.1572379916411409E-3</v>
      </c>
      <c r="N176" s="300">
        <f t="shared" si="16"/>
        <v>2.1476290923635099E-3</v>
      </c>
      <c r="O176" s="300">
        <f t="shared" si="16"/>
        <v>2.2898091081774894E-3</v>
      </c>
      <c r="P176" s="300">
        <f t="shared" si="16"/>
        <v>2.5582867358436758E-3</v>
      </c>
      <c r="Q176" s="300">
        <f t="shared" si="16"/>
        <v>2.5761659056044595E-3</v>
      </c>
      <c r="R176" s="300">
        <f t="shared" si="16"/>
        <v>2.5089558339524577E-3</v>
      </c>
      <c r="S176" s="300">
        <f t="shared" si="16"/>
        <v>2.7615526379086534E-3</v>
      </c>
      <c r="T176" s="300">
        <f t="shared" si="16"/>
        <v>3.0906175083894758E-3</v>
      </c>
      <c r="U176" s="300">
        <f t="shared" si="16"/>
        <v>3.0041003157450295E-3</v>
      </c>
      <c r="V176" s="300">
        <f t="shared" si="16"/>
        <v>3.1007870607100115E-3</v>
      </c>
      <c r="W176" s="300">
        <f t="shared" si="16"/>
        <v>3.1496941241824861E-3</v>
      </c>
      <c r="X176" s="300">
        <f t="shared" si="16"/>
        <v>2.6886715472065571E-3</v>
      </c>
      <c r="Y176" s="300">
        <f t="shared" si="16"/>
        <v>3.1666717059924986E-3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0.82144437890003474</v>
      </c>
      <c r="C177" s="301">
        <f t="shared" si="17"/>
        <v>0.82622845938060052</v>
      </c>
      <c r="D177" s="301">
        <f t="shared" si="17"/>
        <v>0.82737992613549816</v>
      </c>
      <c r="E177" s="301">
        <f t="shared" si="17"/>
        <v>0.82811182087025514</v>
      </c>
      <c r="F177" s="301">
        <f t="shared" si="17"/>
        <v>0.83133841509167272</v>
      </c>
      <c r="G177" s="301">
        <f t="shared" si="17"/>
        <v>0.82892144326523853</v>
      </c>
      <c r="H177" s="301">
        <f t="shared" si="17"/>
        <v>0.83038100265230252</v>
      </c>
      <c r="I177" s="301">
        <f t="shared" si="17"/>
        <v>0.81494055057963566</v>
      </c>
      <c r="J177" s="301">
        <f t="shared" si="17"/>
        <v>0.81455881936015362</v>
      </c>
      <c r="K177" s="301">
        <f t="shared" si="17"/>
        <v>0.82340948610516829</v>
      </c>
      <c r="L177" s="301">
        <f t="shared" si="17"/>
        <v>0.8322676839083426</v>
      </c>
      <c r="M177" s="301">
        <f t="shared" si="17"/>
        <v>0.82726361987897856</v>
      </c>
      <c r="N177" s="301">
        <f t="shared" si="17"/>
        <v>0.82986305489668266</v>
      </c>
      <c r="O177" s="301">
        <f t="shared" si="17"/>
        <v>0.81993074190466142</v>
      </c>
      <c r="P177" s="301">
        <f t="shared" si="17"/>
        <v>0.81259478659289208</v>
      </c>
      <c r="Q177" s="301">
        <f t="shared" si="17"/>
        <v>0.81319374713183212</v>
      </c>
      <c r="R177" s="301">
        <f t="shared" si="17"/>
        <v>0.82081297537551146</v>
      </c>
      <c r="S177" s="301">
        <f t="shared" si="17"/>
        <v>0.83396099726879713</v>
      </c>
      <c r="T177" s="301">
        <f t="shared" si="17"/>
        <v>0.82170074071897325</v>
      </c>
      <c r="U177" s="301">
        <f t="shared" si="17"/>
        <v>0.81728846667730082</v>
      </c>
      <c r="V177" s="301">
        <f t="shared" si="17"/>
        <v>0.81206294756241437</v>
      </c>
      <c r="W177" s="301">
        <f t="shared" si="17"/>
        <v>0.81252268523534887</v>
      </c>
      <c r="X177" s="301">
        <f t="shared" si="17"/>
        <v>0.79629704065975648</v>
      </c>
      <c r="Y177" s="301">
        <f t="shared" si="17"/>
        <v>0.76479793895883352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0.11856741291941464</v>
      </c>
      <c r="C178" s="301">
        <f t="shared" si="18"/>
        <v>0.11499135307734593</v>
      </c>
      <c r="D178" s="301">
        <f t="shared" si="18"/>
        <v>0.1131276831531393</v>
      </c>
      <c r="E178" s="301">
        <f t="shared" si="18"/>
        <v>0.11282663931921674</v>
      </c>
      <c r="F178" s="301">
        <f t="shared" si="18"/>
        <v>0.11125346201478359</v>
      </c>
      <c r="G178" s="301">
        <f t="shared" si="18"/>
        <v>0.11281012690971026</v>
      </c>
      <c r="H178" s="301">
        <f t="shared" si="18"/>
        <v>0.11367696042347215</v>
      </c>
      <c r="I178" s="301">
        <f t="shared" si="18"/>
        <v>0.12576938459081463</v>
      </c>
      <c r="J178" s="301">
        <f t="shared" si="18"/>
        <v>0.12584287104893332</v>
      </c>
      <c r="K178" s="301">
        <f t="shared" si="18"/>
        <v>0.12007437160465442</v>
      </c>
      <c r="L178" s="301">
        <f t="shared" si="18"/>
        <v>0.11275742534377245</v>
      </c>
      <c r="M178" s="301">
        <f t="shared" si="18"/>
        <v>0.11633882927571587</v>
      </c>
      <c r="N178" s="301">
        <f t="shared" si="18"/>
        <v>0.11521742619670848</v>
      </c>
      <c r="O178" s="301">
        <f t="shared" si="18"/>
        <v>0.12304313804777353</v>
      </c>
      <c r="P178" s="301">
        <f t="shared" si="18"/>
        <v>0.12922636897421846</v>
      </c>
      <c r="Q178" s="301">
        <f t="shared" si="18"/>
        <v>0.1281151549866274</v>
      </c>
      <c r="R178" s="301">
        <f t="shared" si="18"/>
        <v>0.1215383579939204</v>
      </c>
      <c r="S178" s="301">
        <f t="shared" si="18"/>
        <v>0.11284541873375996</v>
      </c>
      <c r="T178" s="301">
        <f t="shared" si="18"/>
        <v>0.12226972354063506</v>
      </c>
      <c r="U178" s="301">
        <f t="shared" si="18"/>
        <v>0.12527739521006673</v>
      </c>
      <c r="V178" s="301">
        <f t="shared" si="18"/>
        <v>0.12841951153881173</v>
      </c>
      <c r="W178" s="301">
        <f t="shared" si="18"/>
        <v>0.12844513763545645</v>
      </c>
      <c r="X178" s="301">
        <f t="shared" si="18"/>
        <v>0.14204836405783741</v>
      </c>
      <c r="Y178" s="301">
        <f t="shared" si="18"/>
        <v>0.16793455157576972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6.2168018916333417E-2</v>
      </c>
      <c r="C179" s="302">
        <f t="shared" si="19"/>
        <v>5.4941326412586949E-2</v>
      </c>
      <c r="D179" s="302">
        <f t="shared" si="19"/>
        <v>5.2501090813651119E-2</v>
      </c>
      <c r="E179" s="302">
        <f t="shared" si="19"/>
        <v>5.0098386544982706E-2</v>
      </c>
      <c r="F179" s="302">
        <f t="shared" si="19"/>
        <v>4.7458389674435657E-2</v>
      </c>
      <c r="G179" s="302">
        <f t="shared" si="19"/>
        <v>4.8300752382451156E-2</v>
      </c>
      <c r="H179" s="302">
        <f t="shared" si="19"/>
        <v>4.9486854087728092E-2</v>
      </c>
      <c r="I179" s="302">
        <f t="shared" si="19"/>
        <v>6.4246081826319065E-2</v>
      </c>
      <c r="J179" s="302">
        <f t="shared" si="19"/>
        <v>6.5013171211442955E-2</v>
      </c>
      <c r="K179" s="302">
        <f t="shared" si="19"/>
        <v>6.142714259946401E-2</v>
      </c>
      <c r="L179" s="302">
        <f t="shared" si="19"/>
        <v>4.9029017564739652E-2</v>
      </c>
      <c r="M179" s="302">
        <f t="shared" si="19"/>
        <v>5.2775679552882801E-2</v>
      </c>
      <c r="N179" s="302">
        <f t="shared" si="19"/>
        <v>5.1813508836073718E-2</v>
      </c>
      <c r="O179" s="302">
        <f t="shared" si="19"/>
        <v>6.3078824356420593E-2</v>
      </c>
      <c r="P179" s="302">
        <f t="shared" si="19"/>
        <v>7.0707627927384498E-2</v>
      </c>
      <c r="Q179" s="302">
        <f t="shared" si="19"/>
        <v>6.9093647217241802E-2</v>
      </c>
      <c r="R179" s="302">
        <f t="shared" si="19"/>
        <v>6.1410542490189124E-2</v>
      </c>
      <c r="S179" s="302">
        <f t="shared" si="19"/>
        <v>4.5497635680781842E-2</v>
      </c>
      <c r="T179" s="302">
        <f t="shared" si="19"/>
        <v>6.3403872500216868E-2</v>
      </c>
      <c r="U179" s="302">
        <f t="shared" si="19"/>
        <v>6.7638602842335763E-2</v>
      </c>
      <c r="V179" s="302">
        <f t="shared" si="19"/>
        <v>7.2393897238539506E-2</v>
      </c>
      <c r="W179" s="302">
        <f t="shared" si="19"/>
        <v>7.5427871759592743E-2</v>
      </c>
      <c r="X179" s="302">
        <f t="shared" si="19"/>
        <v>9.0991567636763346E-2</v>
      </c>
      <c r="Y179" s="302">
        <f t="shared" si="19"/>
        <v>0.12077836377873785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5.6399394003081214E-2</v>
      </c>
      <c r="C180" s="302">
        <f t="shared" si="20"/>
        <v>6.0050026664758983E-2</v>
      </c>
      <c r="D180" s="302">
        <f t="shared" si="20"/>
        <v>6.0626592339488181E-2</v>
      </c>
      <c r="E180" s="302">
        <f t="shared" si="20"/>
        <v>6.2728252774234036E-2</v>
      </c>
      <c r="F180" s="302">
        <f t="shared" si="20"/>
        <v>6.3795072340347911E-2</v>
      </c>
      <c r="G180" s="302">
        <f t="shared" si="20"/>
        <v>6.4509374527259106E-2</v>
      </c>
      <c r="H180" s="302">
        <f t="shared" si="20"/>
        <v>6.4190106335744096E-2</v>
      </c>
      <c r="I180" s="302">
        <f t="shared" si="20"/>
        <v>6.152330276449558E-2</v>
      </c>
      <c r="J180" s="302">
        <f t="shared" si="20"/>
        <v>6.0829699837490335E-2</v>
      </c>
      <c r="K180" s="302">
        <f t="shared" si="20"/>
        <v>5.8647229005190406E-2</v>
      </c>
      <c r="L180" s="302">
        <f t="shared" si="20"/>
        <v>6.3728407779032756E-2</v>
      </c>
      <c r="M180" s="302">
        <f t="shared" si="20"/>
        <v>6.3563149722833029E-2</v>
      </c>
      <c r="N180" s="302">
        <f t="shared" si="20"/>
        <v>6.3403917360634748E-2</v>
      </c>
      <c r="O180" s="302">
        <f t="shared" si="20"/>
        <v>5.9964313691352938E-2</v>
      </c>
      <c r="P180" s="302">
        <f t="shared" si="20"/>
        <v>5.8518741046833953E-2</v>
      </c>
      <c r="Q180" s="302">
        <f t="shared" si="20"/>
        <v>5.902150776938557E-2</v>
      </c>
      <c r="R180" s="302">
        <f t="shared" si="20"/>
        <v>6.0127815503731301E-2</v>
      </c>
      <c r="S180" s="302">
        <f t="shared" si="20"/>
        <v>6.7347783052978075E-2</v>
      </c>
      <c r="T180" s="302">
        <f t="shared" si="20"/>
        <v>5.8865851040418166E-2</v>
      </c>
      <c r="U180" s="302">
        <f t="shared" si="20"/>
        <v>5.7638792367730965E-2</v>
      </c>
      <c r="V180" s="302">
        <f t="shared" si="20"/>
        <v>5.6025614300272218E-2</v>
      </c>
      <c r="W180" s="302">
        <f t="shared" si="20"/>
        <v>5.3017265875863695E-2</v>
      </c>
      <c r="X180" s="302">
        <f t="shared" si="20"/>
        <v>5.1056796421074073E-2</v>
      </c>
      <c r="Y180" s="302">
        <f t="shared" si="20"/>
        <v>4.7156187797031845E-2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4.0046396621980083E-2</v>
      </c>
      <c r="C181" s="301">
        <f t="shared" si="21"/>
        <v>3.8874304513918406E-2</v>
      </c>
      <c r="D181" s="301">
        <f t="shared" si="21"/>
        <v>3.9614767141665626E-2</v>
      </c>
      <c r="E181" s="301">
        <f t="shared" si="21"/>
        <v>3.9186342313091094E-2</v>
      </c>
      <c r="F181" s="301">
        <f t="shared" si="21"/>
        <v>3.754866362545721E-2</v>
      </c>
      <c r="G181" s="301">
        <f t="shared" si="21"/>
        <v>3.8354921979512943E-2</v>
      </c>
      <c r="H181" s="301">
        <f t="shared" si="21"/>
        <v>3.6016315070677624E-2</v>
      </c>
      <c r="I181" s="301">
        <f t="shared" si="21"/>
        <v>3.912474078052592E-2</v>
      </c>
      <c r="J181" s="301">
        <f t="shared" si="21"/>
        <v>3.943333068649605E-2</v>
      </c>
      <c r="K181" s="301">
        <f t="shared" si="21"/>
        <v>3.644618780301874E-2</v>
      </c>
      <c r="L181" s="301">
        <f t="shared" si="21"/>
        <v>3.5035064794978532E-2</v>
      </c>
      <c r="M181" s="301">
        <f t="shared" si="21"/>
        <v>3.6410884888553208E-2</v>
      </c>
      <c r="N181" s="301">
        <f t="shared" si="21"/>
        <v>3.4928463597556088E-2</v>
      </c>
      <c r="O181" s="301">
        <f t="shared" si="21"/>
        <v>3.6890567577442246E-2</v>
      </c>
      <c r="P181" s="301">
        <f t="shared" si="21"/>
        <v>3.7765164447008087E-2</v>
      </c>
      <c r="Q181" s="301">
        <f t="shared" si="21"/>
        <v>3.8261225140672657E-2</v>
      </c>
      <c r="R181" s="301">
        <f t="shared" si="21"/>
        <v>3.7289973439419241E-2</v>
      </c>
      <c r="S181" s="301">
        <f t="shared" si="21"/>
        <v>3.2585752556135675E-2</v>
      </c>
      <c r="T181" s="301">
        <f t="shared" si="21"/>
        <v>3.5095209043225772E-2</v>
      </c>
      <c r="U181" s="301">
        <f t="shared" si="21"/>
        <v>3.6580003517213459E-2</v>
      </c>
      <c r="V181" s="301">
        <f t="shared" si="21"/>
        <v>3.8570528877955396E-2</v>
      </c>
      <c r="W181" s="301">
        <f t="shared" si="21"/>
        <v>3.8035206254019786E-2</v>
      </c>
      <c r="X181" s="301">
        <f t="shared" si="21"/>
        <v>4.1112724085964232E-2</v>
      </c>
      <c r="Y181" s="301">
        <f t="shared" si="21"/>
        <v>4.6257028895562415E-2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5.929199281415303E-3</v>
      </c>
      <c r="C182" s="302">
        <f t="shared" si="22"/>
        <v>5.5137147620204401E-3</v>
      </c>
      <c r="D182" s="302">
        <f t="shared" si="22"/>
        <v>5.5515972789845457E-3</v>
      </c>
      <c r="E182" s="302">
        <f t="shared" si="22"/>
        <v>5.2119991703989555E-3</v>
      </c>
      <c r="F182" s="302">
        <f t="shared" si="22"/>
        <v>4.9580039378486901E-3</v>
      </c>
      <c r="G182" s="302">
        <f t="shared" si="22"/>
        <v>4.7512230505063115E-3</v>
      </c>
      <c r="H182" s="302">
        <f t="shared" si="22"/>
        <v>4.5036486512737501E-3</v>
      </c>
      <c r="I182" s="302">
        <f t="shared" si="22"/>
        <v>4.61670097236116E-3</v>
      </c>
      <c r="J182" s="302">
        <f t="shared" si="22"/>
        <v>4.7758050205511113E-3</v>
      </c>
      <c r="K182" s="302">
        <f t="shared" si="22"/>
        <v>5.3097180038865158E-3</v>
      </c>
      <c r="L182" s="302">
        <f t="shared" si="22"/>
        <v>4.9873734540211816E-3</v>
      </c>
      <c r="M182" s="302">
        <f t="shared" si="22"/>
        <v>5.0044792115779922E-3</v>
      </c>
      <c r="N182" s="302">
        <f t="shared" si="22"/>
        <v>5.0938970056087192E-3</v>
      </c>
      <c r="O182" s="302">
        <f t="shared" si="22"/>
        <v>5.4895696742986539E-3</v>
      </c>
      <c r="P182" s="302">
        <f t="shared" si="22"/>
        <v>5.4141649247216785E-3</v>
      </c>
      <c r="Q182" s="302">
        <f t="shared" si="22"/>
        <v>5.3437984850210583E-3</v>
      </c>
      <c r="R182" s="302">
        <f t="shared" si="22"/>
        <v>5.4273466317719477E-3</v>
      </c>
      <c r="S182" s="302">
        <f t="shared" si="22"/>
        <v>4.146050714142837E-3</v>
      </c>
      <c r="T182" s="302">
        <f t="shared" si="22"/>
        <v>5.2164519735269548E-3</v>
      </c>
      <c r="U182" s="302">
        <f t="shared" si="22"/>
        <v>5.4537170145053902E-3</v>
      </c>
      <c r="V182" s="302">
        <f t="shared" si="22"/>
        <v>5.8857779286648603E-3</v>
      </c>
      <c r="W182" s="302">
        <f t="shared" si="22"/>
        <v>6.3683561770811808E-3</v>
      </c>
      <c r="X182" s="302">
        <f t="shared" si="22"/>
        <v>6.4513581781966353E-3</v>
      </c>
      <c r="Y182" s="302">
        <f t="shared" si="22"/>
        <v>6.7719785242360102E-3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2.6266270812216226E-2</v>
      </c>
      <c r="C183" s="302">
        <f t="shared" si="23"/>
        <v>2.5102857420246882E-2</v>
      </c>
      <c r="D183" s="302">
        <f t="shared" si="23"/>
        <v>2.5829401805738519E-2</v>
      </c>
      <c r="E183" s="302">
        <f t="shared" si="23"/>
        <v>2.5537491411967452E-2</v>
      </c>
      <c r="F183" s="302">
        <f t="shared" si="23"/>
        <v>2.3990353207786475E-2</v>
      </c>
      <c r="G183" s="302">
        <f t="shared" si="23"/>
        <v>2.5024223631794951E-2</v>
      </c>
      <c r="H183" s="302">
        <f t="shared" si="23"/>
        <v>2.2920819352820938E-2</v>
      </c>
      <c r="I183" s="302">
        <f t="shared" si="23"/>
        <v>2.6065550789368116E-2</v>
      </c>
      <c r="J183" s="302">
        <f t="shared" si="23"/>
        <v>2.627961987842849E-2</v>
      </c>
      <c r="K183" s="302">
        <f t="shared" si="23"/>
        <v>2.3255692796002009E-2</v>
      </c>
      <c r="L183" s="302">
        <f t="shared" si="23"/>
        <v>2.1735895067520359E-2</v>
      </c>
      <c r="M183" s="302">
        <f t="shared" si="23"/>
        <v>2.3121499496230484E-2</v>
      </c>
      <c r="N183" s="302">
        <f t="shared" si="23"/>
        <v>2.1967490659152239E-2</v>
      </c>
      <c r="O183" s="302">
        <f t="shared" si="23"/>
        <v>2.397004985300492E-2</v>
      </c>
      <c r="P183" s="302">
        <f t="shared" si="23"/>
        <v>2.5088439359767463E-2</v>
      </c>
      <c r="Q183" s="302">
        <f t="shared" si="23"/>
        <v>2.5549498113750076E-2</v>
      </c>
      <c r="R183" s="302">
        <f t="shared" si="23"/>
        <v>2.4476706832792065E-2</v>
      </c>
      <c r="S183" s="302">
        <f t="shared" si="23"/>
        <v>1.9700305778574567E-2</v>
      </c>
      <c r="T183" s="302">
        <f t="shared" si="23"/>
        <v>2.2165005369914371E-2</v>
      </c>
      <c r="U183" s="302">
        <f t="shared" si="23"/>
        <v>2.3797882469453701E-2</v>
      </c>
      <c r="V183" s="302">
        <f t="shared" si="23"/>
        <v>2.5698760207135966E-2</v>
      </c>
      <c r="W183" s="302">
        <f t="shared" si="23"/>
        <v>2.5170474168690754E-2</v>
      </c>
      <c r="X183" s="302">
        <f t="shared" si="23"/>
        <v>2.8445553952666774E-2</v>
      </c>
      <c r="Y183" s="302">
        <f t="shared" si="23"/>
        <v>3.3436665918708829E-2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7.8509265283485535E-3</v>
      </c>
      <c r="C184" s="303">
        <f t="shared" si="24"/>
        <v>8.2577323316510784E-3</v>
      </c>
      <c r="D184" s="303">
        <f t="shared" si="24"/>
        <v>8.233768056942559E-3</v>
      </c>
      <c r="E184" s="303">
        <f t="shared" si="24"/>
        <v>8.436851730724686E-3</v>
      </c>
      <c r="F184" s="303">
        <f t="shared" si="24"/>
        <v>8.6003064798220435E-3</v>
      </c>
      <c r="G184" s="303">
        <f t="shared" si="24"/>
        <v>8.5794752972116802E-3</v>
      </c>
      <c r="H184" s="303">
        <f t="shared" si="24"/>
        <v>8.591847066582935E-3</v>
      </c>
      <c r="I184" s="303">
        <f t="shared" si="24"/>
        <v>8.4424890187966405E-3</v>
      </c>
      <c r="J184" s="303">
        <f t="shared" si="24"/>
        <v>8.3779057875164493E-3</v>
      </c>
      <c r="K184" s="303">
        <f t="shared" si="24"/>
        <v>7.8807770031302186E-3</v>
      </c>
      <c r="L184" s="303">
        <f t="shared" si="24"/>
        <v>8.3117962734369864E-3</v>
      </c>
      <c r="M184" s="303">
        <f t="shared" si="24"/>
        <v>8.2849061807447315E-3</v>
      </c>
      <c r="N184" s="303">
        <f t="shared" si="24"/>
        <v>7.867075932795127E-3</v>
      </c>
      <c r="O184" s="303">
        <f t="shared" si="24"/>
        <v>7.4309480501386664E-3</v>
      </c>
      <c r="P184" s="303">
        <f t="shared" si="24"/>
        <v>7.2625601625189475E-3</v>
      </c>
      <c r="Q184" s="303">
        <f t="shared" si="24"/>
        <v>7.3679285419015195E-3</v>
      </c>
      <c r="R184" s="303">
        <f t="shared" si="24"/>
        <v>7.3859199748552273E-3</v>
      </c>
      <c r="S184" s="303">
        <f t="shared" si="24"/>
        <v>8.7393960634182671E-3</v>
      </c>
      <c r="T184" s="303">
        <f t="shared" si="24"/>
        <v>7.7137516997844461E-3</v>
      </c>
      <c r="U184" s="303">
        <f t="shared" si="24"/>
        <v>7.3284040332543647E-3</v>
      </c>
      <c r="V184" s="303">
        <f t="shared" si="24"/>
        <v>6.9859907421545723E-3</v>
      </c>
      <c r="W184" s="303">
        <f t="shared" si="24"/>
        <v>6.4963759082478506E-3</v>
      </c>
      <c r="X184" s="303">
        <f t="shared" si="24"/>
        <v>6.2158119551008213E-3</v>
      </c>
      <c r="Y184" s="303">
        <f t="shared" si="24"/>
        <v>6.0483844526175662E-3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1</v>
      </c>
      <c r="D187" s="232">
        <f t="shared" si="25"/>
        <v>0.99999999999999967</v>
      </c>
      <c r="E187" s="232">
        <f t="shared" si="25"/>
        <v>0.99999999999999967</v>
      </c>
      <c r="F187" s="232">
        <f t="shared" si="25"/>
        <v>1.0000000000000002</v>
      </c>
      <c r="G187" s="232">
        <f t="shared" si="25"/>
        <v>1</v>
      </c>
      <c r="H187" s="232">
        <f t="shared" si="25"/>
        <v>1.0000000000000004</v>
      </c>
      <c r="I187" s="232">
        <f t="shared" si="25"/>
        <v>1</v>
      </c>
      <c r="J187" s="232">
        <f t="shared" si="25"/>
        <v>1</v>
      </c>
      <c r="K187" s="232">
        <f t="shared" si="25"/>
        <v>1</v>
      </c>
      <c r="L187" s="232">
        <f t="shared" si="25"/>
        <v>1</v>
      </c>
      <c r="M187" s="232">
        <f t="shared" si="25"/>
        <v>0.99999999999999978</v>
      </c>
      <c r="N187" s="232">
        <f t="shared" si="25"/>
        <v>1</v>
      </c>
      <c r="O187" s="232">
        <f t="shared" si="25"/>
        <v>1</v>
      </c>
      <c r="P187" s="232">
        <f t="shared" si="25"/>
        <v>0.99999999999999989</v>
      </c>
      <c r="Q187" s="232">
        <f t="shared" si="25"/>
        <v>0.99999999999999978</v>
      </c>
      <c r="R187" s="232">
        <f t="shared" si="25"/>
        <v>1</v>
      </c>
      <c r="S187" s="232">
        <f t="shared" si="25"/>
        <v>1</v>
      </c>
      <c r="T187" s="232">
        <f t="shared" si="25"/>
        <v>1</v>
      </c>
      <c r="U187" s="232">
        <f t="shared" si="25"/>
        <v>1</v>
      </c>
      <c r="V187" s="232">
        <f t="shared" si="25"/>
        <v>0.99999999999999989</v>
      </c>
      <c r="W187" s="232">
        <f t="shared" si="25"/>
        <v>1.0000000000000002</v>
      </c>
      <c r="X187" s="232">
        <f t="shared" si="25"/>
        <v>0.99999999999999967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1.6827413111172842E-3</v>
      </c>
      <c r="C188" s="299">
        <f t="shared" si="26"/>
        <v>1.6762315776915684E-3</v>
      </c>
      <c r="D188" s="299">
        <f t="shared" si="26"/>
        <v>1.6745467133849781E-3</v>
      </c>
      <c r="E188" s="299">
        <f t="shared" si="26"/>
        <v>1.6753358127976285E-3</v>
      </c>
      <c r="F188" s="299">
        <f t="shared" si="26"/>
        <v>1.6771599410715008E-3</v>
      </c>
      <c r="G188" s="299">
        <f t="shared" si="26"/>
        <v>1.6794545802629041E-3</v>
      </c>
      <c r="H188" s="299">
        <f t="shared" si="26"/>
        <v>1.6850452136457793E-3</v>
      </c>
      <c r="I188" s="299">
        <f t="shared" si="26"/>
        <v>1.6816989935125523E-3</v>
      </c>
      <c r="J188" s="299">
        <f t="shared" si="26"/>
        <v>1.6792564559093826E-3</v>
      </c>
      <c r="K188" s="299">
        <f t="shared" si="26"/>
        <v>1.6704486967561425E-3</v>
      </c>
      <c r="L188" s="299">
        <f t="shared" si="26"/>
        <v>1.6738801423153149E-3</v>
      </c>
      <c r="M188" s="299">
        <f t="shared" si="26"/>
        <v>1.6717393298091446E-3</v>
      </c>
      <c r="N188" s="299">
        <f t="shared" si="26"/>
        <v>1.6672756513882877E-3</v>
      </c>
      <c r="O188" s="299">
        <f t="shared" si="26"/>
        <v>1.6649133824105562E-3</v>
      </c>
      <c r="P188" s="299">
        <f t="shared" si="26"/>
        <v>1.6636965461921476E-3</v>
      </c>
      <c r="Q188" s="299">
        <f t="shared" si="26"/>
        <v>1.6722098825173904E-3</v>
      </c>
      <c r="R188" s="299">
        <f t="shared" si="26"/>
        <v>1.6745076073926169E-3</v>
      </c>
      <c r="S188" s="299">
        <f t="shared" si="26"/>
        <v>1.6751966306284803E-3</v>
      </c>
      <c r="T188" s="299">
        <f t="shared" si="26"/>
        <v>1.6742793053073797E-3</v>
      </c>
      <c r="U188" s="299">
        <f t="shared" si="26"/>
        <v>1.6765785305902208E-3</v>
      </c>
      <c r="V188" s="299">
        <f t="shared" si="26"/>
        <v>1.6783041399924216E-3</v>
      </c>
      <c r="W188" s="299">
        <f t="shared" si="26"/>
        <v>1.6799476309340565E-3</v>
      </c>
      <c r="X188" s="299">
        <f t="shared" si="26"/>
        <v>1.679375379508487E-3</v>
      </c>
      <c r="Y188" s="299">
        <f t="shared" si="26"/>
        <v>1.6761126167308662E-3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8.7530955507349195E-4</v>
      </c>
      <c r="C189" s="233">
        <f t="shared" si="27"/>
        <v>8.7192339474637256E-4</v>
      </c>
      <c r="D189" s="233">
        <f t="shared" si="27"/>
        <v>8.7104698087525796E-4</v>
      </c>
      <c r="E189" s="233">
        <f t="shared" si="27"/>
        <v>8.7145744578227152E-4</v>
      </c>
      <c r="F189" s="233">
        <f t="shared" si="27"/>
        <v>8.7240630042632861E-4</v>
      </c>
      <c r="G189" s="233">
        <f t="shared" si="27"/>
        <v>8.7359990017717084E-4</v>
      </c>
      <c r="H189" s="233">
        <f t="shared" si="27"/>
        <v>8.7650797332341948E-4</v>
      </c>
      <c r="I189" s="233">
        <f t="shared" si="27"/>
        <v>8.7476737395936861E-4</v>
      </c>
      <c r="J189" s="233">
        <f t="shared" si="27"/>
        <v>8.7349684206682163E-4</v>
      </c>
      <c r="K189" s="233">
        <f t="shared" si="27"/>
        <v>8.6891532041837635E-4</v>
      </c>
      <c r="L189" s="233">
        <f t="shared" si="27"/>
        <v>8.7070025139131604E-4</v>
      </c>
      <c r="M189" s="233">
        <f t="shared" si="27"/>
        <v>8.6958666748516728E-4</v>
      </c>
      <c r="N189" s="233">
        <f t="shared" si="27"/>
        <v>8.6726480116695263E-4</v>
      </c>
      <c r="O189" s="233">
        <f t="shared" si="27"/>
        <v>8.6603602251024447E-4</v>
      </c>
      <c r="P189" s="233">
        <f t="shared" si="27"/>
        <v>8.6540306225551297E-4</v>
      </c>
      <c r="Q189" s="233">
        <f t="shared" si="27"/>
        <v>8.6983143433017897E-4</v>
      </c>
      <c r="R189" s="233">
        <f t="shared" si="27"/>
        <v>8.7102663915752151E-4</v>
      </c>
      <c r="S189" s="233">
        <f t="shared" si="27"/>
        <v>8.7138504755816771E-4</v>
      </c>
      <c r="T189" s="233">
        <f t="shared" si="27"/>
        <v>8.7090788353220267E-4</v>
      </c>
      <c r="U189" s="233">
        <f t="shared" si="27"/>
        <v>8.7210386882479699E-4</v>
      </c>
      <c r="V189" s="233">
        <f t="shared" si="27"/>
        <v>8.7300147702404449E-4</v>
      </c>
      <c r="W189" s="233">
        <f t="shared" si="27"/>
        <v>8.7385636976090527E-4</v>
      </c>
      <c r="X189" s="233">
        <f t="shared" si="27"/>
        <v>8.7355870241453666E-4</v>
      </c>
      <c r="Y189" s="233">
        <f t="shared" si="27"/>
        <v>8.7186151496431959E-4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2.048827479407421E-2</v>
      </c>
      <c r="C190" s="233">
        <f t="shared" si="28"/>
        <v>2.0409015310527287E-2</v>
      </c>
      <c r="D190" s="233">
        <f t="shared" si="28"/>
        <v>2.0388501187128705E-2</v>
      </c>
      <c r="E190" s="233">
        <f t="shared" si="28"/>
        <v>2.0398108894207269E-2</v>
      </c>
      <c r="F190" s="233">
        <f t="shared" si="28"/>
        <v>2.042031863083632E-2</v>
      </c>
      <c r="G190" s="233">
        <f t="shared" si="28"/>
        <v>2.044825708934811E-2</v>
      </c>
      <c r="H190" s="233">
        <f t="shared" si="28"/>
        <v>2.0516326038665822E-2</v>
      </c>
      <c r="I190" s="233">
        <f t="shared" si="28"/>
        <v>2.047558402017606E-2</v>
      </c>
      <c r="J190" s="233">
        <f t="shared" si="28"/>
        <v>2.0445844819457597E-2</v>
      </c>
      <c r="K190" s="233">
        <f t="shared" si="28"/>
        <v>2.0338605644511686E-2</v>
      </c>
      <c r="L190" s="233">
        <f t="shared" si="28"/>
        <v>2.038038532811055E-2</v>
      </c>
      <c r="M190" s="233">
        <f t="shared" si="28"/>
        <v>2.0354319791703251E-2</v>
      </c>
      <c r="N190" s="233">
        <f t="shared" si="28"/>
        <v>2.0299972121342564E-2</v>
      </c>
      <c r="O190" s="233">
        <f t="shared" si="28"/>
        <v>2.0271210234037895E-2</v>
      </c>
      <c r="P190" s="233">
        <f t="shared" si="28"/>
        <v>2.0256394602747786E-2</v>
      </c>
      <c r="Q190" s="233">
        <f t="shared" si="28"/>
        <v>2.0360049022410273E-2</v>
      </c>
      <c r="R190" s="233">
        <f t="shared" si="28"/>
        <v>2.0388025050771745E-2</v>
      </c>
      <c r="S190" s="233">
        <f t="shared" si="28"/>
        <v>2.0396414276912793E-2</v>
      </c>
      <c r="T190" s="233">
        <f t="shared" si="28"/>
        <v>2.0385245350869257E-2</v>
      </c>
      <c r="U190" s="233">
        <f t="shared" si="28"/>
        <v>2.0413239647495307E-2</v>
      </c>
      <c r="V190" s="233">
        <f t="shared" si="28"/>
        <v>2.0434249864208935E-2</v>
      </c>
      <c r="W190" s="233">
        <f t="shared" si="28"/>
        <v>2.0454260244777429E-2</v>
      </c>
      <c r="X190" s="233">
        <f t="shared" si="28"/>
        <v>2.0447292777834698E-2</v>
      </c>
      <c r="Y190" s="233">
        <f t="shared" si="28"/>
        <v>2.0407566897252753E-2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5.6091377037242819E-4</v>
      </c>
      <c r="C191" s="233">
        <f t="shared" si="29"/>
        <v>5.5874385923052289E-4</v>
      </c>
      <c r="D191" s="233">
        <f t="shared" si="29"/>
        <v>5.5818223779499296E-4</v>
      </c>
      <c r="E191" s="233">
        <f t="shared" si="29"/>
        <v>5.5844527093254286E-4</v>
      </c>
      <c r="F191" s="233">
        <f t="shared" si="29"/>
        <v>5.5905331369050044E-4</v>
      </c>
      <c r="G191" s="233">
        <f t="shared" si="29"/>
        <v>5.5981819342096827E-4</v>
      </c>
      <c r="H191" s="233">
        <f t="shared" si="29"/>
        <v>5.6168173788192653E-4</v>
      </c>
      <c r="I191" s="233">
        <f t="shared" si="29"/>
        <v>5.6056633117085091E-4</v>
      </c>
      <c r="J191" s="233">
        <f t="shared" si="29"/>
        <v>5.5975215196979423E-4</v>
      </c>
      <c r="K191" s="233">
        <f t="shared" si="29"/>
        <v>5.5681623225204758E-4</v>
      </c>
      <c r="L191" s="233">
        <f t="shared" si="29"/>
        <v>5.5796004743843852E-4</v>
      </c>
      <c r="M191" s="233">
        <f t="shared" si="29"/>
        <v>5.5724644326971505E-4</v>
      </c>
      <c r="N191" s="233">
        <f t="shared" si="29"/>
        <v>5.5575855046276245E-4</v>
      </c>
      <c r="O191" s="233">
        <f t="shared" si="29"/>
        <v>5.5497112747018536E-4</v>
      </c>
      <c r="P191" s="233">
        <f t="shared" si="29"/>
        <v>5.5456551539738279E-4</v>
      </c>
      <c r="Q191" s="233">
        <f t="shared" si="29"/>
        <v>5.5740329417246356E-4</v>
      </c>
      <c r="R191" s="233">
        <f t="shared" si="29"/>
        <v>5.5816920246420574E-4</v>
      </c>
      <c r="S191" s="233">
        <f t="shared" si="29"/>
        <v>5.5839887687616021E-4</v>
      </c>
      <c r="T191" s="233">
        <f t="shared" si="29"/>
        <v>5.5809310176912672E-4</v>
      </c>
      <c r="U191" s="233">
        <f t="shared" si="29"/>
        <v>5.5885951019674031E-4</v>
      </c>
      <c r="V191" s="233">
        <f t="shared" si="29"/>
        <v>5.5943471333080722E-4</v>
      </c>
      <c r="W191" s="233">
        <f t="shared" si="29"/>
        <v>5.5998254364468569E-4</v>
      </c>
      <c r="X191" s="233">
        <f t="shared" si="29"/>
        <v>5.5979179316949582E-4</v>
      </c>
      <c r="Y191" s="233">
        <f t="shared" si="29"/>
        <v>5.5870420557695545E-4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2.6864097768286303E-3</v>
      </c>
      <c r="C192" s="300">
        <f t="shared" si="30"/>
        <v>2.6709104799067847E-3</v>
      </c>
      <c r="D192" s="300">
        <f t="shared" si="30"/>
        <v>2.6759903342383224E-3</v>
      </c>
      <c r="E192" s="300">
        <f t="shared" si="30"/>
        <v>2.6742348745653235E-3</v>
      </c>
      <c r="F192" s="300">
        <f t="shared" si="30"/>
        <v>2.6919311650635317E-3</v>
      </c>
      <c r="G192" s="300">
        <f t="shared" si="30"/>
        <v>2.7169775129583826E-3</v>
      </c>
      <c r="H192" s="300">
        <f t="shared" si="30"/>
        <v>2.7538858791898734E-3</v>
      </c>
      <c r="I192" s="300">
        <f t="shared" si="30"/>
        <v>2.7403700512990902E-3</v>
      </c>
      <c r="J192" s="300">
        <f t="shared" si="30"/>
        <v>2.7203149745427002E-3</v>
      </c>
      <c r="K192" s="300">
        <f t="shared" si="30"/>
        <v>2.6756683437730608E-3</v>
      </c>
      <c r="L192" s="300">
        <f t="shared" si="30"/>
        <v>2.689087343146432E-3</v>
      </c>
      <c r="M192" s="300">
        <f t="shared" si="30"/>
        <v>2.722405788621473E-3</v>
      </c>
      <c r="N192" s="300">
        <f t="shared" si="30"/>
        <v>2.7224430620208673E-3</v>
      </c>
      <c r="O192" s="300">
        <f t="shared" si="30"/>
        <v>2.7110378058476333E-3</v>
      </c>
      <c r="P192" s="300">
        <f t="shared" si="30"/>
        <v>3.0552150891457429E-3</v>
      </c>
      <c r="Q192" s="300">
        <f t="shared" si="30"/>
        <v>3.1485367713563247E-3</v>
      </c>
      <c r="R192" s="300">
        <f t="shared" si="30"/>
        <v>3.2302178392219767E-3</v>
      </c>
      <c r="S192" s="300">
        <f t="shared" si="30"/>
        <v>3.2446830184704538E-3</v>
      </c>
      <c r="T192" s="300">
        <f t="shared" si="30"/>
        <v>3.3221952293493074E-3</v>
      </c>
      <c r="U192" s="300">
        <f t="shared" si="30"/>
        <v>3.5831759613828124E-3</v>
      </c>
      <c r="V192" s="300">
        <f t="shared" si="30"/>
        <v>3.5227189178931662E-3</v>
      </c>
      <c r="W192" s="300">
        <f t="shared" si="30"/>
        <v>3.7512447637895094E-3</v>
      </c>
      <c r="X192" s="300">
        <f t="shared" si="30"/>
        <v>3.8838203701856535E-3</v>
      </c>
      <c r="Y192" s="300">
        <f t="shared" si="30"/>
        <v>3.9725153523057395E-3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0.23388000016313701</v>
      </c>
      <c r="C193" s="301">
        <f t="shared" si="31"/>
        <v>0.23149509806661248</v>
      </c>
      <c r="D193" s="301">
        <f t="shared" si="31"/>
        <v>0.23146126329608499</v>
      </c>
      <c r="E193" s="301">
        <f t="shared" si="31"/>
        <v>0.23079173999138838</v>
      </c>
      <c r="F193" s="301">
        <f t="shared" si="31"/>
        <v>0.23233959508133842</v>
      </c>
      <c r="G193" s="301">
        <f t="shared" si="31"/>
        <v>0.23252936760345103</v>
      </c>
      <c r="H193" s="301">
        <f t="shared" si="31"/>
        <v>0.23566353302152759</v>
      </c>
      <c r="I193" s="301">
        <f t="shared" si="31"/>
        <v>0.23452654100411804</v>
      </c>
      <c r="J193" s="301">
        <f t="shared" si="31"/>
        <v>0.23334635324699529</v>
      </c>
      <c r="K193" s="301">
        <f t="shared" si="31"/>
        <v>0.22962628853167028</v>
      </c>
      <c r="L193" s="301">
        <f t="shared" si="31"/>
        <v>0.23038973608240543</v>
      </c>
      <c r="M193" s="301">
        <f t="shared" si="31"/>
        <v>0.23229076958180778</v>
      </c>
      <c r="N193" s="301">
        <f t="shared" si="31"/>
        <v>0.23164958759201548</v>
      </c>
      <c r="O193" s="301">
        <f t="shared" si="31"/>
        <v>0.22945172893847524</v>
      </c>
      <c r="P193" s="301">
        <f t="shared" si="31"/>
        <v>0.23267732048384807</v>
      </c>
      <c r="Q193" s="301">
        <f t="shared" si="31"/>
        <v>0.23274697211709158</v>
      </c>
      <c r="R193" s="301">
        <f t="shared" si="31"/>
        <v>0.23250112739317544</v>
      </c>
      <c r="S193" s="301">
        <f t="shared" si="31"/>
        <v>0.23333774952214256</v>
      </c>
      <c r="T193" s="301">
        <f t="shared" si="31"/>
        <v>0.23225471812006396</v>
      </c>
      <c r="U193" s="301">
        <f t="shared" si="31"/>
        <v>0.233078688584823</v>
      </c>
      <c r="V193" s="301">
        <f t="shared" si="31"/>
        <v>0.23172321080717101</v>
      </c>
      <c r="W193" s="301">
        <f t="shared" si="31"/>
        <v>0.23412787333458632</v>
      </c>
      <c r="X193" s="301">
        <f t="shared" si="31"/>
        <v>0.23389519008423232</v>
      </c>
      <c r="Y193" s="301">
        <f t="shared" si="31"/>
        <v>0.23402786306152107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0.11321123004470074</v>
      </c>
      <c r="C194" s="302">
        <f t="shared" si="32"/>
        <v>0.11417921415690045</v>
      </c>
      <c r="D194" s="302">
        <f t="shared" si="32"/>
        <v>0.10741164469445134</v>
      </c>
      <c r="E194" s="302">
        <f t="shared" si="32"/>
        <v>0.1018193198473239</v>
      </c>
      <c r="F194" s="302">
        <f t="shared" si="32"/>
        <v>0.10234648617924215</v>
      </c>
      <c r="G194" s="302">
        <f t="shared" si="32"/>
        <v>0.10214909898982474</v>
      </c>
      <c r="H194" s="302">
        <f t="shared" si="32"/>
        <v>0.10178473021192488</v>
      </c>
      <c r="I194" s="302">
        <f t="shared" si="32"/>
        <v>9.929879703392426E-2</v>
      </c>
      <c r="J194" s="302">
        <f t="shared" si="32"/>
        <v>0.10098975570388358</v>
      </c>
      <c r="K194" s="302">
        <f t="shared" si="32"/>
        <v>0.12073277284631956</v>
      </c>
      <c r="L194" s="302">
        <f t="shared" si="32"/>
        <v>0.12579057016798958</v>
      </c>
      <c r="M194" s="302">
        <f t="shared" si="32"/>
        <v>0.11999872661280232</v>
      </c>
      <c r="N194" s="302">
        <f t="shared" si="32"/>
        <v>0.11509217826962344</v>
      </c>
      <c r="O194" s="302">
        <f t="shared" si="32"/>
        <v>0.11672538757041251</v>
      </c>
      <c r="P194" s="302">
        <f t="shared" si="32"/>
        <v>0.1120035465818511</v>
      </c>
      <c r="Q194" s="302">
        <f t="shared" si="32"/>
        <v>0.10856998885952965</v>
      </c>
      <c r="R194" s="302">
        <f t="shared" si="32"/>
        <v>0.1108103726116087</v>
      </c>
      <c r="S194" s="302">
        <f t="shared" si="32"/>
        <v>0.11378399795311961</v>
      </c>
      <c r="T194" s="302">
        <f t="shared" si="32"/>
        <v>0.12062931896548545</v>
      </c>
      <c r="U194" s="302">
        <f t="shared" si="32"/>
        <v>0.12201904144653243</v>
      </c>
      <c r="V194" s="302">
        <f t="shared" si="32"/>
        <v>0.11666951788084842</v>
      </c>
      <c r="W194" s="302">
        <f t="shared" si="32"/>
        <v>0.12347325637055695</v>
      </c>
      <c r="X194" s="302">
        <f t="shared" si="32"/>
        <v>0.12353104437280525</v>
      </c>
      <c r="Y194" s="302">
        <f t="shared" si="32"/>
        <v>0.11879757760674081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0.12066877011843628</v>
      </c>
      <c r="C195" s="302">
        <f t="shared" si="33"/>
        <v>0.11731588390971204</v>
      </c>
      <c r="D195" s="302">
        <f t="shared" si="33"/>
        <v>0.12404961860163366</v>
      </c>
      <c r="E195" s="302">
        <f t="shared" si="33"/>
        <v>0.12897242014406451</v>
      </c>
      <c r="F195" s="302">
        <f t="shared" si="33"/>
        <v>0.12999310890209628</v>
      </c>
      <c r="G195" s="302">
        <f t="shared" si="33"/>
        <v>0.13038026861362634</v>
      </c>
      <c r="H195" s="302">
        <f t="shared" si="33"/>
        <v>0.13387880280960265</v>
      </c>
      <c r="I195" s="302">
        <f t="shared" si="33"/>
        <v>0.13522774397019388</v>
      </c>
      <c r="J195" s="302">
        <f t="shared" si="33"/>
        <v>0.13235659754311166</v>
      </c>
      <c r="K195" s="302">
        <f t="shared" si="33"/>
        <v>0.10889351568535066</v>
      </c>
      <c r="L195" s="302">
        <f t="shared" si="33"/>
        <v>0.10459916591441583</v>
      </c>
      <c r="M195" s="302">
        <f t="shared" si="33"/>
        <v>0.11229204296900551</v>
      </c>
      <c r="N195" s="302">
        <f t="shared" si="33"/>
        <v>0.11655740932239197</v>
      </c>
      <c r="O195" s="302">
        <f t="shared" si="33"/>
        <v>0.11272634136806269</v>
      </c>
      <c r="P195" s="302">
        <f t="shared" si="33"/>
        <v>0.12067377390199703</v>
      </c>
      <c r="Q195" s="302">
        <f t="shared" si="33"/>
        <v>0.12417698325756192</v>
      </c>
      <c r="R195" s="302">
        <f t="shared" si="33"/>
        <v>0.12169075478156678</v>
      </c>
      <c r="S195" s="302">
        <f t="shared" si="33"/>
        <v>0.1195537515690229</v>
      </c>
      <c r="T195" s="302">
        <f t="shared" si="33"/>
        <v>0.11162539915457848</v>
      </c>
      <c r="U195" s="302">
        <f t="shared" si="33"/>
        <v>0.11105964713829047</v>
      </c>
      <c r="V195" s="302">
        <f t="shared" si="33"/>
        <v>0.11505369292632268</v>
      </c>
      <c r="W195" s="302">
        <f t="shared" si="33"/>
        <v>0.11065461696402934</v>
      </c>
      <c r="X195" s="302">
        <f t="shared" si="33"/>
        <v>0.11036414571142708</v>
      </c>
      <c r="Y195" s="302">
        <f t="shared" si="33"/>
        <v>0.1152302854547802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0.44856551905034059</v>
      </c>
      <c r="C196" s="301">
        <f t="shared" si="34"/>
        <v>0.44399144325905643</v>
      </c>
      <c r="D196" s="301">
        <f t="shared" si="34"/>
        <v>0.44392655053033631</v>
      </c>
      <c r="E196" s="301">
        <f t="shared" si="34"/>
        <v>0.44264245155445975</v>
      </c>
      <c r="F196" s="301">
        <f t="shared" si="34"/>
        <v>0.44561112960026888</v>
      </c>
      <c r="G196" s="301">
        <f t="shared" si="34"/>
        <v>0.44597510005444863</v>
      </c>
      <c r="H196" s="301">
        <f t="shared" si="34"/>
        <v>0.45198621060929933</v>
      </c>
      <c r="I196" s="301">
        <f t="shared" si="34"/>
        <v>0.44980553926463707</v>
      </c>
      <c r="J196" s="301">
        <f t="shared" si="34"/>
        <v>0.44754202150560923</v>
      </c>
      <c r="K196" s="301">
        <f t="shared" si="34"/>
        <v>0.44040719698548492</v>
      </c>
      <c r="L196" s="301">
        <f t="shared" si="34"/>
        <v>0.44187143611078167</v>
      </c>
      <c r="M196" s="301">
        <f t="shared" si="34"/>
        <v>0.44551748569944555</v>
      </c>
      <c r="N196" s="301">
        <f t="shared" si="34"/>
        <v>0.44428774338776283</v>
      </c>
      <c r="O196" s="301">
        <f t="shared" si="34"/>
        <v>0.44007240386733837</v>
      </c>
      <c r="P196" s="301">
        <f t="shared" si="34"/>
        <v>0.44625886335419213</v>
      </c>
      <c r="Q196" s="301">
        <f t="shared" si="34"/>
        <v>0.44639245032612984</v>
      </c>
      <c r="R196" s="301">
        <f t="shared" si="34"/>
        <v>0.44592093730187676</v>
      </c>
      <c r="S196" s="301">
        <f t="shared" si="34"/>
        <v>0.44752552016175073</v>
      </c>
      <c r="T196" s="301">
        <f t="shared" si="34"/>
        <v>0.44544834151166379</v>
      </c>
      <c r="U196" s="301">
        <f t="shared" si="34"/>
        <v>0.44702865936248021</v>
      </c>
      <c r="V196" s="301">
        <f t="shared" si="34"/>
        <v>0.44442894757665213</v>
      </c>
      <c r="W196" s="301">
        <f t="shared" si="34"/>
        <v>0.44904092249540756</v>
      </c>
      <c r="X196" s="301">
        <f t="shared" si="34"/>
        <v>0.44859465225897638</v>
      </c>
      <c r="Y196" s="301">
        <f t="shared" si="34"/>
        <v>0.44884910977086251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0.21713123880582597</v>
      </c>
      <c r="C197" s="302">
        <f t="shared" si="35"/>
        <v>0.21898776478247411</v>
      </c>
      <c r="D197" s="302">
        <f t="shared" si="35"/>
        <v>0.20600803882679061</v>
      </c>
      <c r="E197" s="302">
        <f t="shared" si="35"/>
        <v>0.19528235002911626</v>
      </c>
      <c r="F197" s="302">
        <f t="shared" si="35"/>
        <v>0.19629341826555305</v>
      </c>
      <c r="G197" s="302">
        <f t="shared" si="35"/>
        <v>0.19591484341087056</v>
      </c>
      <c r="H197" s="302">
        <f t="shared" si="35"/>
        <v>0.19521600952225077</v>
      </c>
      <c r="I197" s="302">
        <f t="shared" si="35"/>
        <v>0.19044816316712646</v>
      </c>
      <c r="J197" s="302">
        <f t="shared" si="35"/>
        <v>0.19369130389294256</v>
      </c>
      <c r="K197" s="302">
        <f t="shared" si="35"/>
        <v>0.2315570330101791</v>
      </c>
      <c r="L197" s="302">
        <f t="shared" si="35"/>
        <v>0.24125753531590791</v>
      </c>
      <c r="M197" s="302">
        <f t="shared" si="35"/>
        <v>0.23014918355954234</v>
      </c>
      <c r="N197" s="302">
        <f t="shared" si="35"/>
        <v>0.220738766239684</v>
      </c>
      <c r="O197" s="302">
        <f t="shared" si="35"/>
        <v>0.22387114770545838</v>
      </c>
      <c r="P197" s="302">
        <f t="shared" si="35"/>
        <v>0.21481498620199582</v>
      </c>
      <c r="Q197" s="302">
        <f t="shared" si="35"/>
        <v>0.20822966210062699</v>
      </c>
      <c r="R197" s="302">
        <f t="shared" si="35"/>
        <v>0.21252656179244467</v>
      </c>
      <c r="S197" s="302">
        <f t="shared" si="35"/>
        <v>0.2182297676836952</v>
      </c>
      <c r="T197" s="302">
        <f t="shared" si="35"/>
        <v>0.2313586156862448</v>
      </c>
      <c r="U197" s="302">
        <f t="shared" si="35"/>
        <v>0.234024006423426</v>
      </c>
      <c r="V197" s="302">
        <f t="shared" si="35"/>
        <v>0.22376399353972795</v>
      </c>
      <c r="W197" s="302">
        <f t="shared" si="35"/>
        <v>0.23681308916564769</v>
      </c>
      <c r="X197" s="302">
        <f t="shared" si="35"/>
        <v>0.23692392252123731</v>
      </c>
      <c r="Y197" s="302">
        <f t="shared" si="35"/>
        <v>0.22784546358782626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0.23143428024451473</v>
      </c>
      <c r="C198" s="302">
        <f t="shared" si="36"/>
        <v>0.22500367847658229</v>
      </c>
      <c r="D198" s="302">
        <f t="shared" si="36"/>
        <v>0.23791851170354567</v>
      </c>
      <c r="E198" s="302">
        <f t="shared" si="36"/>
        <v>0.24736010152534335</v>
      </c>
      <c r="F198" s="302">
        <f t="shared" si="36"/>
        <v>0.24931771133471589</v>
      </c>
      <c r="G198" s="302">
        <f t="shared" si="36"/>
        <v>0.25006025664357812</v>
      </c>
      <c r="H198" s="302">
        <f t="shared" si="36"/>
        <v>0.25677020108704857</v>
      </c>
      <c r="I198" s="302">
        <f t="shared" si="36"/>
        <v>0.25935737609751064</v>
      </c>
      <c r="J198" s="302">
        <f t="shared" si="36"/>
        <v>0.25385071761266664</v>
      </c>
      <c r="K198" s="302">
        <f t="shared" si="36"/>
        <v>0.20885016397530587</v>
      </c>
      <c r="L198" s="302">
        <f t="shared" si="36"/>
        <v>0.20061390079487379</v>
      </c>
      <c r="M198" s="302">
        <f t="shared" si="36"/>
        <v>0.21536830213990321</v>
      </c>
      <c r="N198" s="302">
        <f t="shared" si="36"/>
        <v>0.2235489771480787</v>
      </c>
      <c r="O198" s="302">
        <f t="shared" si="36"/>
        <v>0.21620125616187999</v>
      </c>
      <c r="P198" s="302">
        <f t="shared" si="36"/>
        <v>0.2314438771521963</v>
      </c>
      <c r="Q198" s="302">
        <f t="shared" si="36"/>
        <v>0.2381627882255026</v>
      </c>
      <c r="R198" s="302">
        <f t="shared" si="36"/>
        <v>0.23339437550943209</v>
      </c>
      <c r="S198" s="302">
        <f t="shared" si="36"/>
        <v>0.22929575247805548</v>
      </c>
      <c r="T198" s="302">
        <f t="shared" si="36"/>
        <v>0.21408972582541896</v>
      </c>
      <c r="U198" s="302">
        <f t="shared" si="36"/>
        <v>0.21300465293905418</v>
      </c>
      <c r="V198" s="302">
        <f t="shared" si="36"/>
        <v>0.22066495403692415</v>
      </c>
      <c r="W198" s="302">
        <f t="shared" si="36"/>
        <v>0.21222783332975986</v>
      </c>
      <c r="X198" s="302">
        <f t="shared" si="36"/>
        <v>0.21167072973773893</v>
      </c>
      <c r="Y198" s="302">
        <f t="shared" si="36"/>
        <v>0.22100364618303625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0.29126083157905625</v>
      </c>
      <c r="C199" s="301">
        <f t="shared" si="37"/>
        <v>0.29832663405222859</v>
      </c>
      <c r="D199" s="301">
        <f t="shared" si="37"/>
        <v>0.29844391872015619</v>
      </c>
      <c r="E199" s="301">
        <f t="shared" si="37"/>
        <v>0.30038822615586674</v>
      </c>
      <c r="F199" s="301">
        <f t="shared" si="37"/>
        <v>0.29582840596730459</v>
      </c>
      <c r="G199" s="301">
        <f t="shared" si="37"/>
        <v>0.29521742506593263</v>
      </c>
      <c r="H199" s="301">
        <f t="shared" si="37"/>
        <v>0.28595680952646646</v>
      </c>
      <c r="I199" s="301">
        <f t="shared" si="37"/>
        <v>0.28933493296112689</v>
      </c>
      <c r="J199" s="301">
        <f t="shared" si="37"/>
        <v>0.29283296000344927</v>
      </c>
      <c r="K199" s="301">
        <f t="shared" si="37"/>
        <v>0.30385606024513351</v>
      </c>
      <c r="L199" s="301">
        <f t="shared" si="37"/>
        <v>0.30156681469441093</v>
      </c>
      <c r="M199" s="301">
        <f t="shared" si="37"/>
        <v>0.29601644669785776</v>
      </c>
      <c r="N199" s="301">
        <f t="shared" si="37"/>
        <v>0.29794995483384035</v>
      </c>
      <c r="O199" s="301">
        <f t="shared" si="37"/>
        <v>0.30440769862190986</v>
      </c>
      <c r="P199" s="301">
        <f t="shared" si="37"/>
        <v>0.29466854134622117</v>
      </c>
      <c r="Q199" s="301">
        <f t="shared" si="37"/>
        <v>0.29425254715199201</v>
      </c>
      <c r="R199" s="301">
        <f t="shared" si="37"/>
        <v>0.29485598896593967</v>
      </c>
      <c r="S199" s="301">
        <f t="shared" si="37"/>
        <v>0.29239065246566076</v>
      </c>
      <c r="T199" s="301">
        <f t="shared" si="37"/>
        <v>0.29548621949744514</v>
      </c>
      <c r="U199" s="301">
        <f t="shared" si="37"/>
        <v>0.29278869453420692</v>
      </c>
      <c r="V199" s="301">
        <f t="shared" si="37"/>
        <v>0.29678013250372748</v>
      </c>
      <c r="W199" s="301">
        <f t="shared" si="37"/>
        <v>0.28951191261709974</v>
      </c>
      <c r="X199" s="301">
        <f t="shared" si="37"/>
        <v>0.29006631863367838</v>
      </c>
      <c r="Y199" s="301">
        <f t="shared" si="37"/>
        <v>0.28963626658078573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5.1044593788689467E-2</v>
      </c>
      <c r="C200" s="302">
        <f t="shared" si="38"/>
        <v>5.3241651671332282E-2</v>
      </c>
      <c r="D200" s="302">
        <f t="shared" si="38"/>
        <v>5.0005495811270451E-2</v>
      </c>
      <c r="E200" s="302">
        <f t="shared" si="38"/>
        <v>4.7916912934492073E-2</v>
      </c>
      <c r="F200" s="302">
        <f t="shared" si="38"/>
        <v>4.7518853578750943E-2</v>
      </c>
      <c r="G200" s="302">
        <f t="shared" si="38"/>
        <v>4.6795070112558408E-2</v>
      </c>
      <c r="H200" s="302">
        <f t="shared" si="38"/>
        <v>4.5799550106419409E-2</v>
      </c>
      <c r="I200" s="302">
        <f t="shared" si="38"/>
        <v>4.5496120584138551E-2</v>
      </c>
      <c r="J200" s="302">
        <f t="shared" si="38"/>
        <v>4.7075859302647599E-2</v>
      </c>
      <c r="K200" s="302">
        <f t="shared" si="38"/>
        <v>5.7567988711575369E-2</v>
      </c>
      <c r="L200" s="302">
        <f t="shared" si="38"/>
        <v>6.0166301913116921E-2</v>
      </c>
      <c r="M200" s="302">
        <f t="shared" si="38"/>
        <v>5.7274036822240686E-2</v>
      </c>
      <c r="N200" s="302">
        <f t="shared" si="38"/>
        <v>5.6189392880734733E-2</v>
      </c>
      <c r="O200" s="302">
        <f t="shared" si="38"/>
        <v>5.7829687467130013E-2</v>
      </c>
      <c r="P200" s="302">
        <f t="shared" si="38"/>
        <v>5.5242292667456533E-2</v>
      </c>
      <c r="Q200" s="302">
        <f t="shared" si="38"/>
        <v>5.1885822657277446E-2</v>
      </c>
      <c r="R200" s="302">
        <f t="shared" si="38"/>
        <v>5.2344816070187823E-2</v>
      </c>
      <c r="S200" s="302">
        <f t="shared" si="38"/>
        <v>5.3203303553423412E-2</v>
      </c>
      <c r="T200" s="302">
        <f t="shared" si="38"/>
        <v>5.6737497237493516E-2</v>
      </c>
      <c r="U200" s="302">
        <f t="shared" si="38"/>
        <v>5.6795585746216265E-2</v>
      </c>
      <c r="V200" s="302">
        <f t="shared" si="38"/>
        <v>5.4799790366339786E-2</v>
      </c>
      <c r="W200" s="302">
        <f t="shared" si="38"/>
        <v>5.6895504093612798E-2</v>
      </c>
      <c r="X200" s="302">
        <f t="shared" si="38"/>
        <v>5.7749323473203516E-2</v>
      </c>
      <c r="Y200" s="302">
        <f t="shared" si="38"/>
        <v>5.6457228389231118E-2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0.18174918541063712</v>
      </c>
      <c r="C201" s="302">
        <f t="shared" si="39"/>
        <v>0.18733482928037037</v>
      </c>
      <c r="D201" s="302">
        <f t="shared" si="39"/>
        <v>0.18702653376826434</v>
      </c>
      <c r="E201" s="302">
        <f t="shared" si="39"/>
        <v>0.18928248525567928</v>
      </c>
      <c r="F201" s="302">
        <f t="shared" si="39"/>
        <v>0.1851251727283956</v>
      </c>
      <c r="G201" s="302">
        <f t="shared" si="39"/>
        <v>0.18509586894921412</v>
      </c>
      <c r="H201" s="302">
        <f t="shared" si="39"/>
        <v>0.17704799803124982</v>
      </c>
      <c r="I201" s="302">
        <f t="shared" si="39"/>
        <v>0.17966855093457498</v>
      </c>
      <c r="J201" s="302">
        <f t="shared" si="39"/>
        <v>0.18254919935561514</v>
      </c>
      <c r="K201" s="302">
        <f t="shared" si="39"/>
        <v>0.19171275019504486</v>
      </c>
      <c r="L201" s="302">
        <f t="shared" si="39"/>
        <v>0.19017813894440497</v>
      </c>
      <c r="M201" s="302">
        <f t="shared" si="39"/>
        <v>0.18413342297895444</v>
      </c>
      <c r="N201" s="302">
        <f t="shared" si="39"/>
        <v>0.18495332860406394</v>
      </c>
      <c r="O201" s="302">
        <f t="shared" si="39"/>
        <v>0.19097156274920879</v>
      </c>
      <c r="P201" s="302">
        <f t="shared" si="39"/>
        <v>0.18099658693222823</v>
      </c>
      <c r="Q201" s="302">
        <f t="shared" si="39"/>
        <v>0.18284022468574015</v>
      </c>
      <c r="R201" s="302">
        <f t="shared" si="39"/>
        <v>0.18387075139625017</v>
      </c>
      <c r="S201" s="302">
        <f t="shared" si="39"/>
        <v>0.18153847113495891</v>
      </c>
      <c r="T201" s="302">
        <f t="shared" si="39"/>
        <v>0.18439755347835013</v>
      </c>
      <c r="U201" s="302">
        <f t="shared" si="39"/>
        <v>0.18212869585660832</v>
      </c>
      <c r="V201" s="302">
        <f t="shared" si="39"/>
        <v>0.18652879983736625</v>
      </c>
      <c r="W201" s="302">
        <f t="shared" si="39"/>
        <v>0.1796813012769618</v>
      </c>
      <c r="X201" s="302">
        <f t="shared" si="39"/>
        <v>0.18020559068326941</v>
      </c>
      <c r="Y201" s="302">
        <f t="shared" si="39"/>
        <v>0.17900389634040559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5.8467052379729691E-2</v>
      </c>
      <c r="C202" s="303">
        <f t="shared" si="40"/>
        <v>5.7750153100525878E-2</v>
      </c>
      <c r="D202" s="303">
        <f t="shared" si="40"/>
        <v>6.1411889140621366E-2</v>
      </c>
      <c r="E202" s="303">
        <f t="shared" si="40"/>
        <v>6.3188827965695402E-2</v>
      </c>
      <c r="F202" s="303">
        <f t="shared" si="40"/>
        <v>6.3184379660158094E-2</v>
      </c>
      <c r="G202" s="303">
        <f t="shared" si="40"/>
        <v>6.3326486004160132E-2</v>
      </c>
      <c r="H202" s="303">
        <f t="shared" si="40"/>
        <v>6.3109261388797244E-2</v>
      </c>
      <c r="I202" s="303">
        <f t="shared" si="40"/>
        <v>6.4170261442413404E-2</v>
      </c>
      <c r="J202" s="303">
        <f t="shared" si="40"/>
        <v>6.3207901345186557E-2</v>
      </c>
      <c r="K202" s="303">
        <f t="shared" si="40"/>
        <v>5.4575321338513276E-2</v>
      </c>
      <c r="L202" s="303">
        <f t="shared" si="40"/>
        <v>5.1222373836889025E-2</v>
      </c>
      <c r="M202" s="303">
        <f t="shared" si="40"/>
        <v>5.4608986896662645E-2</v>
      </c>
      <c r="N202" s="303">
        <f t="shared" si="40"/>
        <v>5.6807233349041641E-2</v>
      </c>
      <c r="O202" s="303">
        <f t="shared" si="40"/>
        <v>5.5606448405571066E-2</v>
      </c>
      <c r="P202" s="303">
        <f t="shared" si="40"/>
        <v>5.8429661746536424E-2</v>
      </c>
      <c r="Q202" s="303">
        <f t="shared" si="40"/>
        <v>5.9526499808974453E-2</v>
      </c>
      <c r="R202" s="303">
        <f t="shared" si="40"/>
        <v>5.864042149950164E-2</v>
      </c>
      <c r="S202" s="303">
        <f t="shared" si="40"/>
        <v>5.7648877777278472E-2</v>
      </c>
      <c r="T202" s="303">
        <f t="shared" si="40"/>
        <v>5.4351168781601504E-2</v>
      </c>
      <c r="U202" s="303">
        <f t="shared" si="40"/>
        <v>5.3864412931382361E-2</v>
      </c>
      <c r="V202" s="303">
        <f t="shared" si="40"/>
        <v>5.5451542300021431E-2</v>
      </c>
      <c r="W202" s="303">
        <f t="shared" si="40"/>
        <v>5.2935107246525157E-2</v>
      </c>
      <c r="X202" s="303">
        <f t="shared" si="40"/>
        <v>5.2111404477205407E-2</v>
      </c>
      <c r="Y202" s="303">
        <f t="shared" si="40"/>
        <v>5.4175141851149057E-2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1</v>
      </c>
      <c r="D204" s="232">
        <f t="shared" si="41"/>
        <v>0.99999999999999989</v>
      </c>
      <c r="E204" s="232">
        <f t="shared" si="41"/>
        <v>1.0000000000000002</v>
      </c>
      <c r="F204" s="232">
        <f t="shared" si="41"/>
        <v>0.99999999999999978</v>
      </c>
      <c r="G204" s="232">
        <f t="shared" si="41"/>
        <v>1.0000000000000004</v>
      </c>
      <c r="H204" s="232">
        <f t="shared" si="41"/>
        <v>0.99999999999999978</v>
      </c>
      <c r="I204" s="232">
        <f t="shared" si="41"/>
        <v>1</v>
      </c>
      <c r="J204" s="232">
        <f t="shared" si="41"/>
        <v>1</v>
      </c>
      <c r="K204" s="232">
        <f t="shared" si="41"/>
        <v>1.0000000000000002</v>
      </c>
      <c r="L204" s="232">
        <f t="shared" si="41"/>
        <v>1</v>
      </c>
      <c r="M204" s="232">
        <f t="shared" si="41"/>
        <v>1</v>
      </c>
      <c r="N204" s="232">
        <f t="shared" si="41"/>
        <v>1.0000000000000002</v>
      </c>
      <c r="O204" s="232">
        <f t="shared" si="41"/>
        <v>1.0000000000000004</v>
      </c>
      <c r="P204" s="232">
        <f t="shared" si="41"/>
        <v>1.0000000000000004</v>
      </c>
      <c r="Q204" s="232">
        <f t="shared" si="41"/>
        <v>1</v>
      </c>
      <c r="R204" s="232">
        <f t="shared" si="41"/>
        <v>0.99999999999999989</v>
      </c>
      <c r="S204" s="232">
        <f t="shared" si="41"/>
        <v>1</v>
      </c>
      <c r="T204" s="232">
        <f t="shared" si="41"/>
        <v>0.99999999999999989</v>
      </c>
      <c r="U204" s="232">
        <f t="shared" si="41"/>
        <v>1.0000000000000004</v>
      </c>
      <c r="V204" s="232">
        <f t="shared" si="41"/>
        <v>0.99999999999999978</v>
      </c>
      <c r="W204" s="232">
        <f t="shared" si="41"/>
        <v>1</v>
      </c>
      <c r="X204" s="232">
        <f t="shared" si="41"/>
        <v>1</v>
      </c>
      <c r="Y204" s="232">
        <f t="shared" si="41"/>
        <v>0.99999999999999978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1.5955543094904941E-3</v>
      </c>
      <c r="C205" s="299">
        <f t="shared" si="42"/>
        <v>1.595090848792976E-3</v>
      </c>
      <c r="D205" s="299">
        <f t="shared" si="42"/>
        <v>1.5925964715459429E-3</v>
      </c>
      <c r="E205" s="299">
        <f t="shared" si="42"/>
        <v>1.5904141147107219E-3</v>
      </c>
      <c r="F205" s="299">
        <f t="shared" si="42"/>
        <v>1.5907914793084868E-3</v>
      </c>
      <c r="G205" s="299">
        <f t="shared" si="42"/>
        <v>1.5911753632836406E-3</v>
      </c>
      <c r="H205" s="299">
        <f t="shared" si="42"/>
        <v>1.5887452379118193E-3</v>
      </c>
      <c r="I205" s="299">
        <f t="shared" si="42"/>
        <v>1.5895565683759787E-3</v>
      </c>
      <c r="J205" s="299">
        <f t="shared" si="42"/>
        <v>1.5901748244593263E-3</v>
      </c>
      <c r="K205" s="299">
        <f t="shared" si="42"/>
        <v>1.5960507706938489E-3</v>
      </c>
      <c r="L205" s="299">
        <f t="shared" si="42"/>
        <v>1.5895498085074203E-3</v>
      </c>
      <c r="M205" s="299">
        <f t="shared" si="42"/>
        <v>1.5896581458808606E-3</v>
      </c>
      <c r="N205" s="299">
        <f t="shared" si="42"/>
        <v>1.5900184082608523E-3</v>
      </c>
      <c r="O205" s="299">
        <f t="shared" si="42"/>
        <v>1.5897112180797868E-3</v>
      </c>
      <c r="P205" s="299">
        <f t="shared" si="42"/>
        <v>1.5905983792158386E-3</v>
      </c>
      <c r="Q205" s="299">
        <f t="shared" si="42"/>
        <v>1.5906966930643298E-3</v>
      </c>
      <c r="R205" s="299">
        <f t="shared" si="42"/>
        <v>1.5907530494174327E-3</v>
      </c>
      <c r="S205" s="299">
        <f t="shared" si="42"/>
        <v>1.5932891054568018E-3</v>
      </c>
      <c r="T205" s="299">
        <f t="shared" si="42"/>
        <v>1.5935648895170935E-3</v>
      </c>
      <c r="U205" s="299">
        <f t="shared" si="42"/>
        <v>1.5935985506136396E-3</v>
      </c>
      <c r="V205" s="299">
        <f t="shared" si="42"/>
        <v>1.5943403307940366E-3</v>
      </c>
      <c r="W205" s="299">
        <f t="shared" si="42"/>
        <v>1.5927685056756726E-3</v>
      </c>
      <c r="X205" s="299">
        <f t="shared" si="42"/>
        <v>1.5927786101706588E-3</v>
      </c>
      <c r="Y205" s="299">
        <f t="shared" si="42"/>
        <v>1.5945533598656391E-3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7.964063865365243E-4</v>
      </c>
      <c r="C206" s="233">
        <f t="shared" si="43"/>
        <v>7.9617505435483887E-4</v>
      </c>
      <c r="D206" s="233">
        <f t="shared" si="43"/>
        <v>7.9493000869380892E-4</v>
      </c>
      <c r="E206" s="233">
        <f t="shared" si="43"/>
        <v>7.938407051765713E-4</v>
      </c>
      <c r="F206" s="233">
        <f t="shared" si="43"/>
        <v>7.9402906327502359E-4</v>
      </c>
      <c r="G206" s="233">
        <f t="shared" si="43"/>
        <v>7.9422067546126081E-4</v>
      </c>
      <c r="H206" s="233">
        <f t="shared" si="43"/>
        <v>7.9300770053794317E-4</v>
      </c>
      <c r="I206" s="233">
        <f t="shared" si="43"/>
        <v>7.9341266874203718E-4</v>
      </c>
      <c r="J206" s="233">
        <f t="shared" si="43"/>
        <v>7.9372126562925324E-4</v>
      </c>
      <c r="K206" s="233">
        <f t="shared" si="43"/>
        <v>7.9665419061982477E-4</v>
      </c>
      <c r="L206" s="233">
        <f t="shared" si="43"/>
        <v>7.9340929461527729E-4</v>
      </c>
      <c r="M206" s="233">
        <f t="shared" si="43"/>
        <v>7.9346337022749265E-4</v>
      </c>
      <c r="N206" s="233">
        <f t="shared" si="43"/>
        <v>7.9364319190986801E-4</v>
      </c>
      <c r="O206" s="233">
        <f t="shared" si="43"/>
        <v>7.9348986073171472E-4</v>
      </c>
      <c r="P206" s="233">
        <f t="shared" si="43"/>
        <v>7.9393267912431734E-4</v>
      </c>
      <c r="Q206" s="233">
        <f t="shared" si="43"/>
        <v>7.9398175158544115E-4</v>
      </c>
      <c r="R206" s="233">
        <f t="shared" si="43"/>
        <v>7.9400988134527815E-4</v>
      </c>
      <c r="S206" s="233">
        <f t="shared" si="43"/>
        <v>7.9527573059550707E-4</v>
      </c>
      <c r="T206" s="233">
        <f t="shared" si="43"/>
        <v>7.9541338569481357E-4</v>
      </c>
      <c r="U206" s="233">
        <f t="shared" si="43"/>
        <v>7.9543018732425828E-4</v>
      </c>
      <c r="V206" s="233">
        <f t="shared" si="43"/>
        <v>7.9580044013831841E-4</v>
      </c>
      <c r="W206" s="233">
        <f t="shared" si="43"/>
        <v>7.9501587796118784E-4</v>
      </c>
      <c r="X206" s="233">
        <f t="shared" si="43"/>
        <v>7.9502092152773521E-4</v>
      </c>
      <c r="Y206" s="233">
        <f t="shared" si="43"/>
        <v>7.9590677165717228E-4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2.0245140485163501E-2</v>
      </c>
      <c r="C207" s="233">
        <f t="shared" si="44"/>
        <v>2.0239259878734255E-2</v>
      </c>
      <c r="D207" s="233">
        <f t="shared" si="44"/>
        <v>2.0207610051781445E-2</v>
      </c>
      <c r="E207" s="233">
        <f t="shared" si="44"/>
        <v>2.0179919285973597E-2</v>
      </c>
      <c r="F207" s="233">
        <f t="shared" si="44"/>
        <v>2.0184707464759137E-2</v>
      </c>
      <c r="G207" s="233">
        <f t="shared" si="44"/>
        <v>2.0189578364458859E-2</v>
      </c>
      <c r="H207" s="233">
        <f t="shared" si="44"/>
        <v>2.015874379539628E-2</v>
      </c>
      <c r="I207" s="233">
        <f t="shared" si="44"/>
        <v>2.0169038336377496E-2</v>
      </c>
      <c r="J207" s="233">
        <f t="shared" si="44"/>
        <v>2.0176883059173031E-2</v>
      </c>
      <c r="K207" s="233">
        <f t="shared" si="44"/>
        <v>2.0251439817469255E-2</v>
      </c>
      <c r="L207" s="233">
        <f t="shared" si="44"/>
        <v>2.0168952563998695E-2</v>
      </c>
      <c r="M207" s="233">
        <f t="shared" si="44"/>
        <v>2.0170327199341441E-2</v>
      </c>
      <c r="N207" s="233">
        <f t="shared" si="44"/>
        <v>2.0174898377176665E-2</v>
      </c>
      <c r="O207" s="233">
        <f t="shared" si="44"/>
        <v>2.0171000604262052E-2</v>
      </c>
      <c r="P207" s="233">
        <f t="shared" si="44"/>
        <v>2.0182257320329636E-2</v>
      </c>
      <c r="Q207" s="233">
        <f t="shared" si="44"/>
        <v>2.0183504772492502E-2</v>
      </c>
      <c r="R207" s="233">
        <f t="shared" si="44"/>
        <v>2.0184219848299708E-2</v>
      </c>
      <c r="S207" s="233">
        <f t="shared" si="44"/>
        <v>2.0216398515293291E-2</v>
      </c>
      <c r="T207" s="233">
        <f t="shared" si="44"/>
        <v>2.0219897792635944E-2</v>
      </c>
      <c r="U207" s="233">
        <f t="shared" si="44"/>
        <v>2.0220324900396811E-2</v>
      </c>
      <c r="V207" s="233">
        <f t="shared" si="44"/>
        <v>2.0229736954798162E-2</v>
      </c>
      <c r="W207" s="233">
        <f t="shared" si="44"/>
        <v>2.0209792901405493E-2</v>
      </c>
      <c r="X207" s="233">
        <f t="shared" si="44"/>
        <v>2.0209921111971133E-2</v>
      </c>
      <c r="Y207" s="233">
        <f t="shared" si="44"/>
        <v>2.0232439967447981E-2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5.318514364968317E-4</v>
      </c>
      <c r="C208" s="233">
        <f t="shared" si="45"/>
        <v>5.3169694959765898E-4</v>
      </c>
      <c r="D208" s="233">
        <f t="shared" si="45"/>
        <v>5.3086549051531429E-4</v>
      </c>
      <c r="E208" s="233">
        <f t="shared" si="45"/>
        <v>5.3013803823690755E-4</v>
      </c>
      <c r="F208" s="233">
        <f t="shared" si="45"/>
        <v>5.3026382643616245E-4</v>
      </c>
      <c r="G208" s="233">
        <f t="shared" si="45"/>
        <v>5.3039178776121386E-4</v>
      </c>
      <c r="H208" s="233">
        <f t="shared" si="45"/>
        <v>5.2958174597060646E-4</v>
      </c>
      <c r="I208" s="233">
        <f t="shared" si="45"/>
        <v>5.2985218945865973E-4</v>
      </c>
      <c r="J208" s="233">
        <f t="shared" si="45"/>
        <v>5.3005827481977569E-4</v>
      </c>
      <c r="K208" s="233">
        <f t="shared" si="45"/>
        <v>5.3201692356461634E-4</v>
      </c>
      <c r="L208" s="233">
        <f t="shared" si="45"/>
        <v>5.2984993616914024E-4</v>
      </c>
      <c r="M208" s="233">
        <f t="shared" si="45"/>
        <v>5.2988604862695373E-4</v>
      </c>
      <c r="N208" s="233">
        <f t="shared" si="45"/>
        <v>5.300061360869507E-4</v>
      </c>
      <c r="O208" s="233">
        <f t="shared" si="45"/>
        <v>5.2990373935992915E-4</v>
      </c>
      <c r="P208" s="233">
        <f t="shared" si="45"/>
        <v>5.3019945973861314E-4</v>
      </c>
      <c r="Q208" s="233">
        <f t="shared" si="45"/>
        <v>5.3023223102144335E-4</v>
      </c>
      <c r="R208" s="233">
        <f t="shared" si="45"/>
        <v>5.3025101647247793E-4</v>
      </c>
      <c r="S208" s="233">
        <f t="shared" si="45"/>
        <v>5.3109636848560065E-4</v>
      </c>
      <c r="T208" s="233">
        <f t="shared" si="45"/>
        <v>5.3118829650569818E-4</v>
      </c>
      <c r="U208" s="233">
        <f t="shared" si="45"/>
        <v>5.3119951687121358E-4</v>
      </c>
      <c r="V208" s="233">
        <f t="shared" si="45"/>
        <v>5.3144677693134574E-4</v>
      </c>
      <c r="W208" s="233">
        <f t="shared" si="45"/>
        <v>5.3092283522522413E-4</v>
      </c>
      <c r="X208" s="233">
        <f t="shared" si="45"/>
        <v>5.3092620339021974E-4</v>
      </c>
      <c r="Y208" s="233">
        <f t="shared" si="45"/>
        <v>5.3151778662187974E-4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2.5133241343725456E-3</v>
      </c>
      <c r="C209" s="300">
        <f t="shared" si="46"/>
        <v>2.5301700102669158E-3</v>
      </c>
      <c r="D209" s="300">
        <f t="shared" si="46"/>
        <v>2.5159203721250201E-3</v>
      </c>
      <c r="E209" s="300">
        <f t="shared" si="46"/>
        <v>2.5190141565847339E-3</v>
      </c>
      <c r="F209" s="300">
        <f t="shared" si="46"/>
        <v>2.543948505133431E-3</v>
      </c>
      <c r="G209" s="300">
        <f t="shared" si="46"/>
        <v>2.5536898340060878E-3</v>
      </c>
      <c r="H209" s="300">
        <f t="shared" si="46"/>
        <v>2.585582346206624E-3</v>
      </c>
      <c r="I209" s="300">
        <f t="shared" si="46"/>
        <v>2.5430386249910295E-3</v>
      </c>
      <c r="J209" s="300">
        <f t="shared" si="46"/>
        <v>2.5386113532468025E-3</v>
      </c>
      <c r="K209" s="300">
        <f t="shared" si="46"/>
        <v>2.5610381201512235E-3</v>
      </c>
      <c r="L209" s="300">
        <f t="shared" si="46"/>
        <v>2.5688605988819406E-3</v>
      </c>
      <c r="M209" s="300">
        <f t="shared" si="46"/>
        <v>2.5764645739964382E-3</v>
      </c>
      <c r="N209" s="300">
        <f t="shared" si="46"/>
        <v>2.592067973047374E-3</v>
      </c>
      <c r="O209" s="300">
        <f t="shared" si="46"/>
        <v>2.606456904959155E-3</v>
      </c>
      <c r="P209" s="300">
        <f t="shared" si="46"/>
        <v>3.0129646290523483E-3</v>
      </c>
      <c r="Q209" s="300">
        <f t="shared" si="46"/>
        <v>3.1000046598545741E-3</v>
      </c>
      <c r="R209" s="300">
        <f t="shared" si="46"/>
        <v>3.1570382290307441E-3</v>
      </c>
      <c r="S209" s="300">
        <f t="shared" si="46"/>
        <v>3.2351571234160575E-3</v>
      </c>
      <c r="T209" s="300">
        <f t="shared" si="46"/>
        <v>3.3421555224268326E-3</v>
      </c>
      <c r="U209" s="300">
        <f t="shared" si="46"/>
        <v>3.456631055060849E-3</v>
      </c>
      <c r="V209" s="300">
        <f t="shared" si="46"/>
        <v>3.579157786013427E-3</v>
      </c>
      <c r="W209" s="300">
        <f t="shared" si="46"/>
        <v>3.61275777611149E-3</v>
      </c>
      <c r="X209" s="300">
        <f t="shared" si="46"/>
        <v>3.7616751773380092E-3</v>
      </c>
      <c r="Y209" s="300">
        <f t="shared" si="46"/>
        <v>3.8684506440404432E-3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0.56374189244579909</v>
      </c>
      <c r="C210" s="301">
        <f t="shared" si="47"/>
        <v>0.56220495648049906</v>
      </c>
      <c r="D210" s="301">
        <f t="shared" si="47"/>
        <v>0.56142211382817719</v>
      </c>
      <c r="E210" s="301">
        <f t="shared" si="47"/>
        <v>0.55715527095078854</v>
      </c>
      <c r="F210" s="301">
        <f t="shared" si="47"/>
        <v>0.55941485652044498</v>
      </c>
      <c r="G210" s="301">
        <f t="shared" si="47"/>
        <v>0.55868436761724538</v>
      </c>
      <c r="H210" s="301">
        <f t="shared" si="47"/>
        <v>0.5607387854844198</v>
      </c>
      <c r="I210" s="301">
        <f t="shared" si="47"/>
        <v>0.55529865840553194</v>
      </c>
      <c r="J210" s="301">
        <f t="shared" si="47"/>
        <v>0.55412402697688889</v>
      </c>
      <c r="K210" s="301">
        <f t="shared" si="47"/>
        <v>0.55147697161416498</v>
      </c>
      <c r="L210" s="301">
        <f t="shared" si="47"/>
        <v>0.55009559470147584</v>
      </c>
      <c r="M210" s="301">
        <f t="shared" si="47"/>
        <v>0.55270340479835434</v>
      </c>
      <c r="N210" s="301">
        <f t="shared" si="47"/>
        <v>0.55386866295842907</v>
      </c>
      <c r="O210" s="301">
        <f t="shared" si="47"/>
        <v>0.55437310826447583</v>
      </c>
      <c r="P210" s="301">
        <f t="shared" si="47"/>
        <v>0.55600571269271881</v>
      </c>
      <c r="Q210" s="301">
        <f t="shared" si="47"/>
        <v>0.55541747656719354</v>
      </c>
      <c r="R210" s="301">
        <f t="shared" si="47"/>
        <v>0.55498416927587657</v>
      </c>
      <c r="S210" s="301">
        <f t="shared" si="47"/>
        <v>0.55556452409348223</v>
      </c>
      <c r="T210" s="301">
        <f t="shared" si="47"/>
        <v>0.55525474444686029</v>
      </c>
      <c r="U210" s="301">
        <f t="shared" si="47"/>
        <v>0.55499029106815867</v>
      </c>
      <c r="V210" s="301">
        <f t="shared" si="47"/>
        <v>0.55296773557478518</v>
      </c>
      <c r="W210" s="301">
        <f t="shared" si="47"/>
        <v>0.55495576373553201</v>
      </c>
      <c r="X210" s="301">
        <f t="shared" si="47"/>
        <v>0.555229746999094</v>
      </c>
      <c r="Y210" s="301">
        <f t="shared" si="47"/>
        <v>0.55772318734820481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0.29252288305181795</v>
      </c>
      <c r="C211" s="302">
        <f t="shared" si="48"/>
        <v>0.28046722562066134</v>
      </c>
      <c r="D211" s="302">
        <f t="shared" si="48"/>
        <v>0.2766600425078502</v>
      </c>
      <c r="E211" s="302">
        <f t="shared" si="48"/>
        <v>0.25506440434954342</v>
      </c>
      <c r="F211" s="302">
        <f t="shared" si="48"/>
        <v>0.25027424379401275</v>
      </c>
      <c r="G211" s="302">
        <f t="shared" si="48"/>
        <v>0.25332961123178982</v>
      </c>
      <c r="H211" s="302">
        <f t="shared" si="48"/>
        <v>0.23669927497236046</v>
      </c>
      <c r="I211" s="302">
        <f t="shared" si="48"/>
        <v>0.23732966852605322</v>
      </c>
      <c r="J211" s="302">
        <f t="shared" si="48"/>
        <v>0.24024987133581654</v>
      </c>
      <c r="K211" s="302">
        <f t="shared" si="48"/>
        <v>0.25525163900319137</v>
      </c>
      <c r="L211" s="302">
        <f t="shared" si="48"/>
        <v>0.24387675321306032</v>
      </c>
      <c r="M211" s="302">
        <f t="shared" si="48"/>
        <v>0.23950835851044519</v>
      </c>
      <c r="N211" s="302">
        <f t="shared" si="48"/>
        <v>0.23044237226698416</v>
      </c>
      <c r="O211" s="302">
        <f t="shared" si="48"/>
        <v>0.2335773495471162</v>
      </c>
      <c r="P211" s="302">
        <f t="shared" si="48"/>
        <v>0.22363115452106455</v>
      </c>
      <c r="Q211" s="302">
        <f t="shared" si="48"/>
        <v>0.22592651838073882</v>
      </c>
      <c r="R211" s="302">
        <f t="shared" si="48"/>
        <v>0.23710753345072971</v>
      </c>
      <c r="S211" s="302">
        <f t="shared" si="48"/>
        <v>0.23336326194170201</v>
      </c>
      <c r="T211" s="302">
        <f t="shared" si="48"/>
        <v>0.26038389381715699</v>
      </c>
      <c r="U211" s="302">
        <f t="shared" si="48"/>
        <v>0.2655709324503131</v>
      </c>
      <c r="V211" s="302">
        <f t="shared" si="48"/>
        <v>0.25350675505230152</v>
      </c>
      <c r="W211" s="302">
        <f t="shared" si="48"/>
        <v>0.26750354194967185</v>
      </c>
      <c r="X211" s="302">
        <f t="shared" si="48"/>
        <v>0.26910496167160652</v>
      </c>
      <c r="Y211" s="302">
        <f t="shared" si="48"/>
        <v>0.2542176927677971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0.27121900939398114</v>
      </c>
      <c r="C212" s="302">
        <f t="shared" si="49"/>
        <v>0.28173773085983772</v>
      </c>
      <c r="D212" s="302">
        <f t="shared" si="49"/>
        <v>0.28476207132032694</v>
      </c>
      <c r="E212" s="302">
        <f t="shared" si="49"/>
        <v>0.30209086660124523</v>
      </c>
      <c r="F212" s="302">
        <f t="shared" si="49"/>
        <v>0.30914061272643273</v>
      </c>
      <c r="G212" s="302">
        <f t="shared" si="49"/>
        <v>0.30535475638545534</v>
      </c>
      <c r="H212" s="302">
        <f t="shared" si="49"/>
        <v>0.32403951051205954</v>
      </c>
      <c r="I212" s="302">
        <f t="shared" si="49"/>
        <v>0.31796898987947875</v>
      </c>
      <c r="J212" s="302">
        <f t="shared" si="49"/>
        <v>0.31387415564107229</v>
      </c>
      <c r="K212" s="302">
        <f t="shared" si="49"/>
        <v>0.29622533261097345</v>
      </c>
      <c r="L212" s="302">
        <f t="shared" si="49"/>
        <v>0.30621884148841577</v>
      </c>
      <c r="M212" s="302">
        <f t="shared" si="49"/>
        <v>0.31319504628790928</v>
      </c>
      <c r="N212" s="302">
        <f t="shared" si="49"/>
        <v>0.32342629069144474</v>
      </c>
      <c r="O212" s="302">
        <f t="shared" si="49"/>
        <v>0.32079575871735949</v>
      </c>
      <c r="P212" s="302">
        <f t="shared" si="49"/>
        <v>0.33237455817165396</v>
      </c>
      <c r="Q212" s="302">
        <f t="shared" si="49"/>
        <v>0.3294909581864548</v>
      </c>
      <c r="R212" s="302">
        <f t="shared" si="49"/>
        <v>0.31787663582514691</v>
      </c>
      <c r="S212" s="302">
        <f t="shared" si="49"/>
        <v>0.32220126215178019</v>
      </c>
      <c r="T212" s="302">
        <f t="shared" si="49"/>
        <v>0.29487085062970358</v>
      </c>
      <c r="U212" s="302">
        <f t="shared" si="49"/>
        <v>0.28941935861784523</v>
      </c>
      <c r="V212" s="302">
        <f t="shared" si="49"/>
        <v>0.29946098052248354</v>
      </c>
      <c r="W212" s="302">
        <f t="shared" si="49"/>
        <v>0.28745222178586011</v>
      </c>
      <c r="X212" s="302">
        <f t="shared" si="49"/>
        <v>0.28612478532748775</v>
      </c>
      <c r="Y212" s="302">
        <f t="shared" si="49"/>
        <v>0.30350549458040788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0.28012351834731547</v>
      </c>
      <c r="C213" s="301">
        <f t="shared" si="50"/>
        <v>0.27985750114870117</v>
      </c>
      <c r="D213" s="301">
        <f t="shared" si="50"/>
        <v>0.27817812899729899</v>
      </c>
      <c r="E213" s="301">
        <f t="shared" si="50"/>
        <v>0.27803135649167166</v>
      </c>
      <c r="F213" s="301">
        <f t="shared" si="50"/>
        <v>0.28048779084860509</v>
      </c>
      <c r="G213" s="301">
        <f t="shared" si="50"/>
        <v>0.27957376134839457</v>
      </c>
      <c r="H213" s="301">
        <f t="shared" si="50"/>
        <v>0.28290139221096394</v>
      </c>
      <c r="I213" s="301">
        <f t="shared" si="50"/>
        <v>0.27831991039831544</v>
      </c>
      <c r="J213" s="301">
        <f t="shared" si="50"/>
        <v>0.27838538760701753</v>
      </c>
      <c r="K213" s="301">
        <f t="shared" si="50"/>
        <v>0.27959594947897115</v>
      </c>
      <c r="L213" s="301">
        <f t="shared" si="50"/>
        <v>0.27926336653415484</v>
      </c>
      <c r="M213" s="301">
        <f t="shared" si="50"/>
        <v>0.27994475459993473</v>
      </c>
      <c r="N213" s="301">
        <f t="shared" si="50"/>
        <v>0.28064180329417121</v>
      </c>
      <c r="O213" s="301">
        <f t="shared" si="50"/>
        <v>0.28123028151235441</v>
      </c>
      <c r="P213" s="301">
        <f t="shared" si="50"/>
        <v>0.28250536499203405</v>
      </c>
      <c r="Q213" s="301">
        <f t="shared" si="50"/>
        <v>0.28221747453498719</v>
      </c>
      <c r="R213" s="301">
        <f t="shared" si="50"/>
        <v>0.28119584918624391</v>
      </c>
      <c r="S213" s="301">
        <f t="shared" si="50"/>
        <v>0.28287080792164426</v>
      </c>
      <c r="T213" s="301">
        <f t="shared" si="50"/>
        <v>0.28164226359616928</v>
      </c>
      <c r="U213" s="301">
        <f t="shared" si="50"/>
        <v>0.28100675517372203</v>
      </c>
      <c r="V213" s="301">
        <f t="shared" si="50"/>
        <v>0.28055498502276921</v>
      </c>
      <c r="W213" s="301">
        <f t="shared" si="50"/>
        <v>0.28165570814536006</v>
      </c>
      <c r="X213" s="301">
        <f t="shared" si="50"/>
        <v>0.28049802351369146</v>
      </c>
      <c r="Y213" s="301">
        <f t="shared" si="50"/>
        <v>0.2833909397904012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0.12814448294343736</v>
      </c>
      <c r="C214" s="302">
        <f t="shared" si="51"/>
        <v>0.12226054730600011</v>
      </c>
      <c r="D214" s="302">
        <f t="shared" si="51"/>
        <v>0.11852263349053167</v>
      </c>
      <c r="E214" s="302">
        <f t="shared" si="51"/>
        <v>0.1121127277520709</v>
      </c>
      <c r="F214" s="302">
        <f t="shared" si="51"/>
        <v>0.11171338966204744</v>
      </c>
      <c r="G214" s="302">
        <f t="shared" si="51"/>
        <v>0.11159286526284029</v>
      </c>
      <c r="H214" s="302">
        <f t="shared" si="51"/>
        <v>0.1085348649543926</v>
      </c>
      <c r="I214" s="302">
        <f t="shared" si="51"/>
        <v>0.10546128659430373</v>
      </c>
      <c r="J214" s="302">
        <f t="shared" si="51"/>
        <v>0.10935167176944675</v>
      </c>
      <c r="K214" s="302">
        <f t="shared" si="51"/>
        <v>0.12171100097753562</v>
      </c>
      <c r="L214" s="302">
        <f t="shared" si="51"/>
        <v>0.11573945710411612</v>
      </c>
      <c r="M214" s="302">
        <f t="shared" si="51"/>
        <v>0.11329876255786753</v>
      </c>
      <c r="N214" s="302">
        <f t="shared" si="51"/>
        <v>0.10845679720107114</v>
      </c>
      <c r="O214" s="302">
        <f t="shared" si="51"/>
        <v>0.11135659838291875</v>
      </c>
      <c r="P214" s="302">
        <f t="shared" si="51"/>
        <v>0.10692812495928102</v>
      </c>
      <c r="Q214" s="302">
        <f t="shared" si="51"/>
        <v>0.10819241882253681</v>
      </c>
      <c r="R214" s="302">
        <f t="shared" si="51"/>
        <v>0.11326923321178314</v>
      </c>
      <c r="S214" s="302">
        <f t="shared" si="51"/>
        <v>0.11403328475030805</v>
      </c>
      <c r="T214" s="302">
        <f t="shared" si="51"/>
        <v>0.12591516874129011</v>
      </c>
      <c r="U214" s="302">
        <f t="shared" si="51"/>
        <v>0.12774520087469027</v>
      </c>
      <c r="V214" s="302">
        <f t="shared" si="51"/>
        <v>0.12251125248671903</v>
      </c>
      <c r="W214" s="302">
        <f t="shared" si="51"/>
        <v>0.13016256539871146</v>
      </c>
      <c r="X214" s="302">
        <f t="shared" si="51"/>
        <v>0.12826169617626529</v>
      </c>
      <c r="Y214" s="302">
        <f t="shared" si="51"/>
        <v>0.12371919750782258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0.15197903540387803</v>
      </c>
      <c r="C215" s="302">
        <f t="shared" si="52"/>
        <v>0.15759695384270103</v>
      </c>
      <c r="D215" s="302">
        <f t="shared" si="52"/>
        <v>0.15965549550676736</v>
      </c>
      <c r="E215" s="302">
        <f t="shared" si="52"/>
        <v>0.1659186287396007</v>
      </c>
      <c r="F215" s="302">
        <f t="shared" si="52"/>
        <v>0.16877440118655751</v>
      </c>
      <c r="G215" s="302">
        <f t="shared" si="52"/>
        <v>0.1679808960855543</v>
      </c>
      <c r="H215" s="302">
        <f t="shared" si="52"/>
        <v>0.17436652725657145</v>
      </c>
      <c r="I215" s="302">
        <f t="shared" si="52"/>
        <v>0.17285862380401171</v>
      </c>
      <c r="J215" s="302">
        <f t="shared" si="52"/>
        <v>0.16903371583757071</v>
      </c>
      <c r="K215" s="302">
        <f t="shared" si="52"/>
        <v>0.15788494850143556</v>
      </c>
      <c r="L215" s="302">
        <f t="shared" si="52"/>
        <v>0.16352390943003858</v>
      </c>
      <c r="M215" s="302">
        <f t="shared" si="52"/>
        <v>0.16664599204206715</v>
      </c>
      <c r="N215" s="302">
        <f t="shared" si="52"/>
        <v>0.17218500609310003</v>
      </c>
      <c r="O215" s="302">
        <f t="shared" si="52"/>
        <v>0.16987368312943577</v>
      </c>
      <c r="P215" s="302">
        <f t="shared" si="52"/>
        <v>0.17557724003275305</v>
      </c>
      <c r="Q215" s="302">
        <f t="shared" si="52"/>
        <v>0.17402505571245053</v>
      </c>
      <c r="R215" s="302">
        <f t="shared" si="52"/>
        <v>0.16792661597446074</v>
      </c>
      <c r="S215" s="302">
        <f t="shared" si="52"/>
        <v>0.16883752317133621</v>
      </c>
      <c r="T215" s="302">
        <f t="shared" si="52"/>
        <v>0.15572709485487909</v>
      </c>
      <c r="U215" s="302">
        <f t="shared" si="52"/>
        <v>0.15326155429903168</v>
      </c>
      <c r="V215" s="302">
        <f t="shared" si="52"/>
        <v>0.15804373253605011</v>
      </c>
      <c r="W215" s="302">
        <f t="shared" si="52"/>
        <v>0.15149314274664866</v>
      </c>
      <c r="X215" s="302">
        <f t="shared" si="52"/>
        <v>0.1522363273374262</v>
      </c>
      <c r="Y215" s="302">
        <f t="shared" si="52"/>
        <v>0.15967174228257852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0.13045231245482578</v>
      </c>
      <c r="C216" s="301">
        <f t="shared" si="53"/>
        <v>0.13224514962905326</v>
      </c>
      <c r="D216" s="301">
        <f t="shared" si="53"/>
        <v>0.13475783477986203</v>
      </c>
      <c r="E216" s="301">
        <f t="shared" si="53"/>
        <v>0.13920004625685728</v>
      </c>
      <c r="F216" s="301">
        <f t="shared" si="53"/>
        <v>0.13445361229203756</v>
      </c>
      <c r="G216" s="301">
        <f t="shared" si="53"/>
        <v>0.13608281500938926</v>
      </c>
      <c r="H216" s="301">
        <f t="shared" si="53"/>
        <v>0.13070416147859271</v>
      </c>
      <c r="I216" s="301">
        <f t="shared" si="53"/>
        <v>0.14075653280820741</v>
      </c>
      <c r="J216" s="301">
        <f t="shared" si="53"/>
        <v>0.14186113663876546</v>
      </c>
      <c r="K216" s="301">
        <f t="shared" si="53"/>
        <v>0.14318987908436526</v>
      </c>
      <c r="L216" s="301">
        <f t="shared" si="53"/>
        <v>0.14499041656219691</v>
      </c>
      <c r="M216" s="301">
        <f t="shared" si="53"/>
        <v>0.1416920412636378</v>
      </c>
      <c r="N216" s="301">
        <f t="shared" si="53"/>
        <v>0.13980889966091828</v>
      </c>
      <c r="O216" s="301">
        <f t="shared" si="53"/>
        <v>0.13870604789577742</v>
      </c>
      <c r="P216" s="301">
        <f t="shared" si="53"/>
        <v>0.13537896984778677</v>
      </c>
      <c r="Q216" s="301">
        <f t="shared" si="53"/>
        <v>0.13616662878980074</v>
      </c>
      <c r="R216" s="301">
        <f t="shared" si="53"/>
        <v>0.13756370951331387</v>
      </c>
      <c r="S216" s="301">
        <f t="shared" si="53"/>
        <v>0.13519345114162618</v>
      </c>
      <c r="T216" s="301">
        <f t="shared" si="53"/>
        <v>0.13662077207018999</v>
      </c>
      <c r="U216" s="301">
        <f t="shared" si="53"/>
        <v>0.13740576954785291</v>
      </c>
      <c r="V216" s="301">
        <f t="shared" si="53"/>
        <v>0.13974679711377019</v>
      </c>
      <c r="W216" s="301">
        <f t="shared" si="53"/>
        <v>0.13664727022272879</v>
      </c>
      <c r="X216" s="301">
        <f t="shared" si="53"/>
        <v>0.13738190746281675</v>
      </c>
      <c r="Y216" s="301">
        <f t="shared" si="53"/>
        <v>0.13186300433176079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1.4256134276438407E-2</v>
      </c>
      <c r="C217" s="302">
        <f t="shared" si="54"/>
        <v>1.355562337884313E-2</v>
      </c>
      <c r="D217" s="302">
        <f t="shared" si="54"/>
        <v>1.3660207654282646E-2</v>
      </c>
      <c r="E217" s="302">
        <f t="shared" si="54"/>
        <v>1.3609176966956356E-2</v>
      </c>
      <c r="F217" s="302">
        <f t="shared" si="54"/>
        <v>1.3793431063578125E-2</v>
      </c>
      <c r="G217" s="302">
        <f t="shared" si="54"/>
        <v>1.3633731823457243E-2</v>
      </c>
      <c r="H217" s="302">
        <f t="shared" si="54"/>
        <v>1.3446510945039496E-2</v>
      </c>
      <c r="I217" s="302">
        <f t="shared" si="54"/>
        <v>1.3232834830275392E-2</v>
      </c>
      <c r="J217" s="302">
        <f t="shared" si="54"/>
        <v>1.3673868569110495E-2</v>
      </c>
      <c r="K217" s="302">
        <f t="shared" si="54"/>
        <v>1.5177705567269136E-2</v>
      </c>
      <c r="L217" s="302">
        <f t="shared" si="54"/>
        <v>1.477869519110616E-2</v>
      </c>
      <c r="M217" s="302">
        <f t="shared" si="54"/>
        <v>1.441151810819225E-2</v>
      </c>
      <c r="N217" s="302">
        <f t="shared" si="54"/>
        <v>1.3860102080487912E-2</v>
      </c>
      <c r="O217" s="302">
        <f t="shared" si="54"/>
        <v>1.4450565282027648E-2</v>
      </c>
      <c r="P217" s="302">
        <f t="shared" si="54"/>
        <v>1.35329211550437E-2</v>
      </c>
      <c r="Q217" s="302">
        <f t="shared" si="54"/>
        <v>1.3627374542183308E-2</v>
      </c>
      <c r="R217" s="302">
        <f t="shared" si="54"/>
        <v>1.4306460955808E-2</v>
      </c>
      <c r="S217" s="302">
        <f t="shared" si="54"/>
        <v>1.40512829398916E-2</v>
      </c>
      <c r="T217" s="302">
        <f t="shared" si="54"/>
        <v>1.5318914543405001E-2</v>
      </c>
      <c r="U217" s="302">
        <f t="shared" si="54"/>
        <v>1.579291604289159E-2</v>
      </c>
      <c r="V217" s="302">
        <f t="shared" si="54"/>
        <v>1.5247424258772756E-2</v>
      </c>
      <c r="W217" s="302">
        <f t="shared" si="54"/>
        <v>1.6226575114977021E-2</v>
      </c>
      <c r="X217" s="302">
        <f t="shared" si="54"/>
        <v>1.626011994705788E-2</v>
      </c>
      <c r="Y217" s="302">
        <f t="shared" si="54"/>
        <v>1.5404002113803335E-2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9.5144031914891611E-2</v>
      </c>
      <c r="C218" s="302">
        <f t="shared" si="55"/>
        <v>9.6971122117968406E-2</v>
      </c>
      <c r="D218" s="302">
        <f t="shared" si="55"/>
        <v>9.8880074326961831E-2</v>
      </c>
      <c r="E218" s="302">
        <f t="shared" si="55"/>
        <v>0.10265764518013984</v>
      </c>
      <c r="F218" s="302">
        <f t="shared" si="55"/>
        <v>9.7547396151879809E-2</v>
      </c>
      <c r="G218" s="302">
        <f t="shared" si="55"/>
        <v>9.9324595056243442E-2</v>
      </c>
      <c r="H218" s="302">
        <f t="shared" si="55"/>
        <v>9.2885485716043811E-2</v>
      </c>
      <c r="I218" s="302">
        <f t="shared" si="55"/>
        <v>0.10351297766990485</v>
      </c>
      <c r="J218" s="302">
        <f t="shared" si="55"/>
        <v>0.10477348364437901</v>
      </c>
      <c r="K218" s="302">
        <f t="shared" si="55"/>
        <v>0.10801145814788261</v>
      </c>
      <c r="L218" s="302">
        <f t="shared" si="55"/>
        <v>0.10752893686606722</v>
      </c>
      <c r="M218" s="302">
        <f t="shared" si="55"/>
        <v>0.10430751038543155</v>
      </c>
      <c r="N218" s="302">
        <f t="shared" si="55"/>
        <v>0.10228140456989457</v>
      </c>
      <c r="O218" s="302">
        <f t="shared" si="55"/>
        <v>0.10098732644714381</v>
      </c>
      <c r="P218" s="302">
        <f t="shared" si="55"/>
        <v>9.7786178562500201E-2</v>
      </c>
      <c r="Q218" s="302">
        <f t="shared" si="55"/>
        <v>9.8731922934272812E-2</v>
      </c>
      <c r="R218" s="302">
        <f t="shared" si="55"/>
        <v>0.10035449817152842</v>
      </c>
      <c r="S218" s="302">
        <f t="shared" si="55"/>
        <v>9.8449857632245868E-2</v>
      </c>
      <c r="T218" s="302">
        <f t="shared" si="55"/>
        <v>0.10013938595837538</v>
      </c>
      <c r="U218" s="302">
        <f t="shared" si="55"/>
        <v>0.10098485230359029</v>
      </c>
      <c r="V218" s="302">
        <f t="shared" si="55"/>
        <v>0.1036005815137498</v>
      </c>
      <c r="W218" s="302">
        <f t="shared" si="55"/>
        <v>9.9998488051157908E-2</v>
      </c>
      <c r="X218" s="302">
        <f t="shared" si="55"/>
        <v>0.10067775685606335</v>
      </c>
      <c r="Y218" s="302">
        <f t="shared" si="55"/>
        <v>9.5532595894435607E-2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2.1052146263495747E-2</v>
      </c>
      <c r="C219" s="303">
        <f t="shared" si="56"/>
        <v>2.1718404132241728E-2</v>
      </c>
      <c r="D219" s="303">
        <f t="shared" si="56"/>
        <v>2.2217552798617559E-2</v>
      </c>
      <c r="E219" s="303">
        <f t="shared" si="56"/>
        <v>2.2933224109761102E-2</v>
      </c>
      <c r="F219" s="303">
        <f t="shared" si="56"/>
        <v>2.3112785076579621E-2</v>
      </c>
      <c r="G219" s="303">
        <f t="shared" si="56"/>
        <v>2.3124488129688568E-2</v>
      </c>
      <c r="H219" s="303">
        <f t="shared" si="56"/>
        <v>2.4372164817509388E-2</v>
      </c>
      <c r="I219" s="303">
        <f t="shared" si="56"/>
        <v>2.4010720308027169E-2</v>
      </c>
      <c r="J219" s="303">
        <f t="shared" si="56"/>
        <v>2.3413784425275946E-2</v>
      </c>
      <c r="K219" s="303">
        <f t="shared" si="56"/>
        <v>2.0000715369213481E-2</v>
      </c>
      <c r="L219" s="303">
        <f t="shared" si="56"/>
        <v>2.2682784505023521E-2</v>
      </c>
      <c r="M219" s="303">
        <f t="shared" si="56"/>
        <v>2.2973012770013988E-2</v>
      </c>
      <c r="N219" s="303">
        <f t="shared" si="56"/>
        <v>2.3667393010535786E-2</v>
      </c>
      <c r="O219" s="303">
        <f t="shared" si="56"/>
        <v>2.326815616660596E-2</v>
      </c>
      <c r="P219" s="303">
        <f t="shared" si="56"/>
        <v>2.4059870130242873E-2</v>
      </c>
      <c r="Q219" s="303">
        <f t="shared" si="56"/>
        <v>2.3807331313344646E-2</v>
      </c>
      <c r="R219" s="303">
        <f t="shared" si="56"/>
        <v>2.2902750385977447E-2</v>
      </c>
      <c r="S219" s="303">
        <f t="shared" si="56"/>
        <v>2.2692310569488724E-2</v>
      </c>
      <c r="T219" s="303">
        <f t="shared" si="56"/>
        <v>2.1162471568409637E-2</v>
      </c>
      <c r="U219" s="303">
        <f t="shared" si="56"/>
        <v>2.0628001201371024E-2</v>
      </c>
      <c r="V219" s="303">
        <f t="shared" si="56"/>
        <v>2.0898791341247638E-2</v>
      </c>
      <c r="W219" s="303">
        <f t="shared" si="56"/>
        <v>2.0422207056593852E-2</v>
      </c>
      <c r="X219" s="303">
        <f t="shared" si="56"/>
        <v>2.0444030659695515E-2</v>
      </c>
      <c r="Y219" s="303">
        <f t="shared" si="56"/>
        <v>2.0926406323521874E-2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391.1477435126281</v>
      </c>
      <c r="C224" s="272">
        <f t="shared" si="57"/>
        <v>407.70768503003995</v>
      </c>
      <c r="D224" s="272">
        <f t="shared" si="57"/>
        <v>401.43444937728077</v>
      </c>
      <c r="E224" s="272">
        <f t="shared" si="57"/>
        <v>392.31786003330097</v>
      </c>
      <c r="F224" s="272">
        <f t="shared" si="57"/>
        <v>386.42552960497073</v>
      </c>
      <c r="G224" s="272">
        <f t="shared" si="57"/>
        <v>325.02460924824788</v>
      </c>
      <c r="H224" s="272">
        <f t="shared" si="57"/>
        <v>332.95248599661971</v>
      </c>
      <c r="I224" s="272">
        <f t="shared" si="57"/>
        <v>324.33794518036279</v>
      </c>
      <c r="J224" s="272">
        <f t="shared" si="57"/>
        <v>310.47321788419328</v>
      </c>
      <c r="K224" s="272">
        <f t="shared" si="57"/>
        <v>323.57863275483265</v>
      </c>
      <c r="L224" s="272">
        <f t="shared" si="57"/>
        <v>309.75827152409727</v>
      </c>
      <c r="M224" s="272">
        <f t="shared" si="57"/>
        <v>288.20245943792332</v>
      </c>
      <c r="N224" s="272">
        <f t="shared" si="57"/>
        <v>285.07926874774012</v>
      </c>
      <c r="O224" s="272">
        <f t="shared" si="57"/>
        <v>280.28092972485388</v>
      </c>
      <c r="P224" s="272">
        <f t="shared" si="57"/>
        <v>285.968723383466</v>
      </c>
      <c r="Q224" s="272">
        <f t="shared" si="57"/>
        <v>292.99753839247035</v>
      </c>
      <c r="R224" s="272">
        <f t="shared" si="57"/>
        <v>296.07851308693637</v>
      </c>
      <c r="S224" s="272">
        <f t="shared" si="57"/>
        <v>287.07585795479656</v>
      </c>
      <c r="T224" s="272">
        <f t="shared" si="57"/>
        <v>308.92825720252796</v>
      </c>
      <c r="U224" s="272">
        <f t="shared" si="57"/>
        <v>308.90472663741662</v>
      </c>
      <c r="V224" s="272">
        <f t="shared" si="57"/>
        <v>310.85169253987169</v>
      </c>
      <c r="W224" s="272">
        <f t="shared" si="57"/>
        <v>311.03470007257818</v>
      </c>
      <c r="X224" s="272">
        <f t="shared" si="57"/>
        <v>311.72107260111068</v>
      </c>
      <c r="Y224" s="272">
        <f t="shared" si="57"/>
        <v>331.89431588085711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0.58672161526848476</v>
      </c>
      <c r="C225" s="273">
        <f>IF(C$6=0,0,C$6/NFM!C$11*1000)</f>
        <v>0.61156152754442628</v>
      </c>
      <c r="D225" s="273">
        <f>IF(D$6=0,0,D$6/NFM!D$11*1000)</f>
        <v>0.60215167406533321</v>
      </c>
      <c r="E225" s="273">
        <f>IF(E$6=0,0,E$6/NFM!E$11*1000)</f>
        <v>0.5884767900495731</v>
      </c>
      <c r="F225" s="273">
        <f>IF(F$6=0,0,F$6/NFM!F$11*1000)</f>
        <v>0.57963829440707171</v>
      </c>
      <c r="G225" s="273">
        <f>IF(G$6=0,0,G$6/NFM!G$11*1000)</f>
        <v>0.48753691387210119</v>
      </c>
      <c r="H225" s="273">
        <f>IF(H$6=0,0,H$6/NFM!H$11*1000)</f>
        <v>0.49942872899456153</v>
      </c>
      <c r="I225" s="273">
        <f>IF(I$6=0,0,I$6/NFM!I$11*1000)</f>
        <v>0.48650691777045413</v>
      </c>
      <c r="J225" s="273">
        <f>IF(J$6=0,0,J$6/NFM!J$11*1000)</f>
        <v>0.46570982682626194</v>
      </c>
      <c r="K225" s="273">
        <f>IF(K$6=0,0,K$6/NFM!K$11*1000)</f>
        <v>0.48536794913209214</v>
      </c>
      <c r="L225" s="273">
        <f>IF(L$6=0,0,L$6/NFM!L$11*1000)</f>
        <v>0.46463740728589109</v>
      </c>
      <c r="M225" s="273">
        <f>IF(M$6=0,0,M$6/NFM!M$11*1000)</f>
        <v>0.43230368915670703</v>
      </c>
      <c r="N225" s="273">
        <f>IF(N$6=0,0,N$6/NFM!N$11*1000)</f>
        <v>0.42761890312141876</v>
      </c>
      <c r="O225" s="273">
        <f>IF(O$6=0,0,O$6/NFM!O$11*1000)</f>
        <v>0.4204213945870543</v>
      </c>
      <c r="P225" s="273">
        <f>IF(P$6=0,0,P$6/NFM!P$11*1000)</f>
        <v>0.42895308507489632</v>
      </c>
      <c r="Q225" s="273">
        <f>IF(Q$6=0,0,Q$6/NFM!Q$11*1000)</f>
        <v>0.43949630758857433</v>
      </c>
      <c r="R225" s="273">
        <f>IF(R$6=0,0,R$6/NFM!R$11*1000)</f>
        <v>0.4441177696302912</v>
      </c>
      <c r="S225" s="273">
        <f>IF(S$6=0,0,S$6/NFM!S$11*1000)</f>
        <v>0.4306137869322969</v>
      </c>
      <c r="T225" s="273">
        <f>IF(T$6=0,0,T$6/NFM!T$11*1000)</f>
        <v>0.46339238580383341</v>
      </c>
      <c r="U225" s="273">
        <f>IF(U$6=0,0,U$6/NFM!U$11*1000)</f>
        <v>0.46335708995612918</v>
      </c>
      <c r="V225" s="273">
        <f>IF(V$6=0,0,V$6/NFM!V$11*1000)</f>
        <v>0.46627753880962214</v>
      </c>
      <c r="W225" s="273">
        <f>IF(W$6=0,0,W$6/NFM!W$11*1000)</f>
        <v>0.46655205010866785</v>
      </c>
      <c r="X225" s="273">
        <f>IF(X$6=0,0,X$6/NFM!X$11*1000)</f>
        <v>0.46758160890144645</v>
      </c>
      <c r="Y225" s="273">
        <f>IF(Y$6=0,0,Y$6/NFM!Y$11*1000)</f>
        <v>0.49784147382124305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0.29336080763424244</v>
      </c>
      <c r="C226" s="274">
        <f>IF(C$7=0,0,C$7/NFM!C$11*1000)</f>
        <v>0.30578076377221325</v>
      </c>
      <c r="D226" s="274">
        <f>IF(D$7=0,0,D$7/NFM!D$11*1000)</f>
        <v>0.3010758370326666</v>
      </c>
      <c r="E226" s="274">
        <f>IF(E$7=0,0,E$7/NFM!E$11*1000)</f>
        <v>0.29423839502478655</v>
      </c>
      <c r="F226" s="274">
        <f>IF(F$7=0,0,F$7/NFM!F$11*1000)</f>
        <v>0.28981914720353585</v>
      </c>
      <c r="G226" s="274">
        <f>IF(G$7=0,0,G$7/NFM!G$11*1000)</f>
        <v>0.24376845693605059</v>
      </c>
      <c r="H226" s="274">
        <f>IF(H$7=0,0,H$7/NFM!H$11*1000)</f>
        <v>0.24971436449728082</v>
      </c>
      <c r="I226" s="274">
        <f>IF(I$7=0,0,I$7/NFM!I$11*1000)</f>
        <v>0.24325345888522706</v>
      </c>
      <c r="J226" s="274">
        <f>IF(J$7=0,0,J$7/NFM!J$11*1000)</f>
        <v>0.23285491341313103</v>
      </c>
      <c r="K226" s="274">
        <f>IF(K$7=0,0,K$7/NFM!K$11*1000)</f>
        <v>0.24268397456604615</v>
      </c>
      <c r="L226" s="274">
        <f>IF(L$7=0,0,L$7/NFM!L$11*1000)</f>
        <v>0.23231870364294555</v>
      </c>
      <c r="M226" s="274">
        <f>IF(M$7=0,0,M$7/NFM!M$11*1000)</f>
        <v>0.21615184457835351</v>
      </c>
      <c r="N226" s="274">
        <f>IF(N$7=0,0,N$7/NFM!N$11*1000)</f>
        <v>0.21380945156070949</v>
      </c>
      <c r="O226" s="274">
        <f>IF(O$7=0,0,O$7/NFM!O$11*1000)</f>
        <v>0.21021069729352723</v>
      </c>
      <c r="P226" s="274">
        <f>IF(P$7=0,0,P$7/NFM!P$11*1000)</f>
        <v>0.21447654253744816</v>
      </c>
      <c r="Q226" s="274">
        <f>IF(Q$7=0,0,Q$7/NFM!Q$11*1000)</f>
        <v>0.2197481537942873</v>
      </c>
      <c r="R226" s="274">
        <f>IF(R$7=0,0,R$7/NFM!R$11*1000)</f>
        <v>0.2220588848151456</v>
      </c>
      <c r="S226" s="274">
        <f>IF(S$7=0,0,S$7/NFM!S$11*1000)</f>
        <v>0.21530689346614837</v>
      </c>
      <c r="T226" s="274">
        <f>IF(T$7=0,0,T$7/NFM!T$11*1000)</f>
        <v>0.23169619290191676</v>
      </c>
      <c r="U226" s="274">
        <f>IF(U$7=0,0,U$7/NFM!U$11*1000)</f>
        <v>0.23167854497806459</v>
      </c>
      <c r="V226" s="274">
        <f>IF(V$7=0,0,V$7/NFM!V$11*1000)</f>
        <v>0.23313876940481107</v>
      </c>
      <c r="W226" s="274">
        <f>IF(W$7=0,0,W$7/NFM!W$11*1000)</f>
        <v>0.23327602505433392</v>
      </c>
      <c r="X226" s="274">
        <f>IF(X$7=0,0,X$7/NFM!X$11*1000)</f>
        <v>0.23379080445072334</v>
      </c>
      <c r="Y226" s="274">
        <f>IF(Y$7=0,0,Y$7/NFM!Y$11*1000)</f>
        <v>0.24892073691062158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7.4318071267341326</v>
      </c>
      <c r="C227" s="274">
        <f>IF(C$8=0,0,C$8/NFM!C$11*1000)</f>
        <v>7.7464460155627259</v>
      </c>
      <c r="D227" s="274">
        <f>IF(D$8=0,0,D$8/NFM!D$11*1000)</f>
        <v>7.6272545381608801</v>
      </c>
      <c r="E227" s="274">
        <f>IF(E$8=0,0,E$8/NFM!E$11*1000)</f>
        <v>7.4540393406279195</v>
      </c>
      <c r="F227" s="274">
        <f>IF(F$8=0,0,F$8/NFM!F$11*1000)</f>
        <v>7.3420850624895682</v>
      </c>
      <c r="G227" s="274">
        <f>IF(G$8=0,0,G$8/NFM!G$11*1000)</f>
        <v>6.1754675757132773</v>
      </c>
      <c r="H227" s="274">
        <f>IF(H$8=0,0,H$8/NFM!H$11*1000)</f>
        <v>6.3260972339311081</v>
      </c>
      <c r="I227" s="274">
        <f>IF(I$8=0,0,I$8/NFM!I$11*1000)</f>
        <v>6.1624209584257468</v>
      </c>
      <c r="J227" s="274">
        <f>IF(J$8=0,0,J$8/NFM!J$11*1000)</f>
        <v>5.8989911397993122</v>
      </c>
      <c r="K227" s="274">
        <f>IF(K$8=0,0,K$8/NFM!K$11*1000)</f>
        <v>6.1479940223398284</v>
      </c>
      <c r="L227" s="274">
        <f>IF(L$8=0,0,L$8/NFM!L$11*1000)</f>
        <v>5.8854071589546173</v>
      </c>
      <c r="M227" s="274">
        <f>IF(M$8=0,0,M$8/NFM!M$11*1000)</f>
        <v>5.4758467293182846</v>
      </c>
      <c r="N227" s="274">
        <f>IF(N$8=0,0,N$8/NFM!N$11*1000)</f>
        <v>5.4165061062046336</v>
      </c>
      <c r="O227" s="274">
        <f>IF(O$8=0,0,O$8/NFM!O$11*1000)</f>
        <v>5.3253376647693509</v>
      </c>
      <c r="P227" s="274">
        <f>IF(P$8=0,0,P$8/NFM!P$11*1000)</f>
        <v>5.4334057442820161</v>
      </c>
      <c r="Q227" s="274">
        <f>IF(Q$8=0,0,Q$8/NFM!Q$11*1000)</f>
        <v>5.5669532294552724</v>
      </c>
      <c r="R227" s="274">
        <f>IF(R$8=0,0,R$8/NFM!R$11*1000)</f>
        <v>5.6254917486503517</v>
      </c>
      <c r="S227" s="274">
        <f>IF(S$8=0,0,S$8/NFM!S$11*1000)</f>
        <v>5.4544413011424222</v>
      </c>
      <c r="T227" s="274">
        <f>IF(T$8=0,0,T$8/NFM!T$11*1000)</f>
        <v>5.86963688684855</v>
      </c>
      <c r="U227" s="274">
        <f>IF(U$8=0,0,U$8/NFM!U$11*1000)</f>
        <v>5.8691898061109642</v>
      </c>
      <c r="V227" s="274">
        <f>IF(V$8=0,0,V$8/NFM!V$11*1000)</f>
        <v>5.906182158255211</v>
      </c>
      <c r="W227" s="274">
        <f>IF(W$8=0,0,W$8/NFM!W$11*1000)</f>
        <v>5.909659301376454</v>
      </c>
      <c r="X227" s="274">
        <f>IF(X$8=0,0,X$8/NFM!X$11*1000)</f>
        <v>5.9227003794183171</v>
      </c>
      <c r="Y227" s="274">
        <f>IF(Y$8=0,0,Y$8/NFM!Y$11*1000)</f>
        <v>6.305992001735742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0.19557387175616214</v>
      </c>
      <c r="C228" s="274">
        <f>IF(C$9=0,0,C$9/NFM!C$11*1000)</f>
        <v>0.20385384251480942</v>
      </c>
      <c r="D228" s="274">
        <f>IF(D$9=0,0,D$9/NFM!D$11*1000)</f>
        <v>0.20071722468844513</v>
      </c>
      <c r="E228" s="274">
        <f>IF(E$9=0,0,E$9/NFM!E$11*1000)</f>
        <v>0.19615893001652501</v>
      </c>
      <c r="F228" s="274">
        <f>IF(F$9=0,0,F$9/NFM!F$11*1000)</f>
        <v>0.19321276480235786</v>
      </c>
      <c r="G228" s="274">
        <f>IF(G$9=0,0,G$9/NFM!G$11*1000)</f>
        <v>0.16251230462403429</v>
      </c>
      <c r="H228" s="274">
        <f>IF(H$9=0,0,H$9/NFM!H$11*1000)</f>
        <v>0.16647624299818775</v>
      </c>
      <c r="I228" s="274">
        <f>IF(I$9=0,0,I$9/NFM!I$11*1000)</f>
        <v>0.16216897259015195</v>
      </c>
      <c r="J228" s="274">
        <f>IF(J$9=0,0,J$9/NFM!J$11*1000)</f>
        <v>0.15523660894208788</v>
      </c>
      <c r="K228" s="274">
        <f>IF(K$9=0,0,K$9/NFM!K$11*1000)</f>
        <v>0.16178931637736457</v>
      </c>
      <c r="L228" s="274">
        <f>IF(L$9=0,0,L$9/NFM!L$11*1000)</f>
        <v>0.15487913576196422</v>
      </c>
      <c r="M228" s="274">
        <f>IF(M$9=0,0,M$9/NFM!M$11*1000)</f>
        <v>0.14410122971890291</v>
      </c>
      <c r="N228" s="274">
        <f>IF(N$9=0,0,N$9/NFM!N$11*1000)</f>
        <v>0.14253963437380679</v>
      </c>
      <c r="O228" s="274">
        <f>IF(O$9=0,0,O$9/NFM!O$11*1000)</f>
        <v>0.14014046486235193</v>
      </c>
      <c r="P228" s="274">
        <f>IF(P$9=0,0,P$9/NFM!P$11*1000)</f>
        <v>0.14298436169163262</v>
      </c>
      <c r="Q228" s="274">
        <f>IF(Q$9=0,0,Q$9/NFM!Q$11*1000)</f>
        <v>0.14649876919619198</v>
      </c>
      <c r="R228" s="274">
        <f>IF(R$9=0,0,R$9/NFM!R$11*1000)</f>
        <v>0.14803925654343086</v>
      </c>
      <c r="S228" s="274">
        <f>IF(S$9=0,0,S$9/NFM!S$11*1000)</f>
        <v>0.14353792897743281</v>
      </c>
      <c r="T228" s="274">
        <f>IF(T$9=0,0,T$9/NFM!T$11*1000)</f>
        <v>0.15446412860127831</v>
      </c>
      <c r="U228" s="274">
        <f>IF(U$9=0,0,U$9/NFM!U$11*1000)</f>
        <v>0.15445236331871026</v>
      </c>
      <c r="V228" s="274">
        <f>IF(V$9=0,0,V$9/NFM!V$11*1000)</f>
        <v>0.1554258462698746</v>
      </c>
      <c r="W228" s="274">
        <f>IF(W$9=0,0,W$9/NFM!W$11*1000)</f>
        <v>0.15551735003622316</v>
      </c>
      <c r="X228" s="274">
        <f>IF(X$9=0,0,X$9/NFM!X$11*1000)</f>
        <v>0.15586053630048272</v>
      </c>
      <c r="Y228" s="274">
        <f>IF(Y$9=0,0,Y$9/NFM!Y$11*1000)</f>
        <v>0.16594715794041495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0.94388403438074497</v>
      </c>
      <c r="C229" s="275">
        <f>IF(C$10=0,0,C$10/NFM!C$11*1000)</f>
        <v>0.96326454243002968</v>
      </c>
      <c r="D229" s="275">
        <f>IF(D$10=0,0,D$10/NFM!D$11*1000)</f>
        <v>0.9582026579488081</v>
      </c>
      <c r="E229" s="275">
        <f>IF(E$10=0,0,E$10/NFM!E$11*1000)</f>
        <v>0.93411835970885015</v>
      </c>
      <c r="F229" s="275">
        <f>IF(F$10=0,0,F$10/NFM!F$11*1000)</f>
        <v>0.92538848638334126</v>
      </c>
      <c r="G229" s="275">
        <f>IF(G$10=0,0,G$10/NFM!G$11*1000)</f>
        <v>0.78434973009840347</v>
      </c>
      <c r="H229" s="275">
        <f>IF(H$10=0,0,H$10/NFM!H$11*1000)</f>
        <v>0.78250922005737278</v>
      </c>
      <c r="I229" s="275">
        <f>IF(I$10=0,0,I$10/NFM!I$11*1000)</f>
        <v>0.79509371870246937</v>
      </c>
      <c r="J229" s="275">
        <f>IF(J$10=0,0,J$10/NFM!J$11*1000)</f>
        <v>0.77565151400576338</v>
      </c>
      <c r="K229" s="275">
        <f>IF(K$10=0,0,K$10/NFM!K$11*1000)</f>
        <v>0.81023017446633272</v>
      </c>
      <c r="L229" s="275">
        <f>IF(L$10=0,0,L$10/NFM!L$11*1000)</f>
        <v>0.76036553013355268</v>
      </c>
      <c r="M229" s="275">
        <f>IF(M$10=0,0,M$10/NFM!M$11*1000)</f>
        <v>0.7135759730193777</v>
      </c>
      <c r="N229" s="275">
        <f>IF(N$10=0,0,N$10/NFM!N$11*1000)</f>
        <v>0.75328269842683382</v>
      </c>
      <c r="O229" s="275">
        <f>IF(O$10=0,0,O$10/NFM!O$11*1000)</f>
        <v>0.74074802472760526</v>
      </c>
      <c r="P229" s="275">
        <f>IF(P$10=0,0,P$10/NFM!P$11*1000)</f>
        <v>1.1308838913359216</v>
      </c>
      <c r="Q229" s="275">
        <f>IF(Q$10=0,0,Q$10/NFM!Q$11*1000)</f>
        <v>1.1923612147786105</v>
      </c>
      <c r="R229" s="275">
        <f>IF(R$10=0,0,R$10/NFM!R$11*1000)</f>
        <v>1.2161176207139184</v>
      </c>
      <c r="S229" s="275">
        <f>IF(S$10=0,0,S$10/NFM!S$11*1000)</f>
        <v>1.2099855556560817</v>
      </c>
      <c r="T229" s="275">
        <f>IF(T$10=0,0,T$10/NFM!T$11*1000)</f>
        <v>1.3819263964911888</v>
      </c>
      <c r="U229" s="275">
        <f>IF(U$10=0,0,U$10/NFM!U$11*1000)</f>
        <v>1.5020720523544138</v>
      </c>
      <c r="V229" s="275">
        <f>IF(V$10=0,0,V$10/NFM!V$11*1000)</f>
        <v>1.5754895720200643</v>
      </c>
      <c r="W229" s="275">
        <f>IF(W$10=0,0,W$10/NFM!W$11*1000)</f>
        <v>1.5920805313947695</v>
      </c>
      <c r="X229" s="275">
        <f>IF(X$10=0,0,X$10/NFM!X$11*1000)</f>
        <v>1.7591395575173956</v>
      </c>
      <c r="Y229" s="275">
        <f>IF(Y$10=0,0,Y$10/NFM!Y$11*1000)</f>
        <v>1.8240365183260274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224.88620813128034</v>
      </c>
      <c r="C230" s="276">
        <f>IF(C$16=0,0,C$16/NFM!C$11*1000)</f>
        <v>237.60599771409954</v>
      </c>
      <c r="D230" s="276">
        <f>IF(D$16=0,0,D$16/NFM!D$11*1000)</f>
        <v>231.38291703794138</v>
      </c>
      <c r="E230" s="276">
        <f>IF(E$16=0,0,E$16/NFM!E$11*1000)</f>
        <v>226.06830145918241</v>
      </c>
      <c r="F230" s="276">
        <f>IF(F$16=0,0,F$16/NFM!F$11*1000)</f>
        <v>221.42675231099477</v>
      </c>
      <c r="G230" s="276">
        <f>IF(G$16=0,0,G$16/NFM!G$11*1000)</f>
        <v>188.43565767556299</v>
      </c>
      <c r="H230" s="276">
        <f>IF(H$16=0,0,H$16/NFM!H$11*1000)</f>
        <v>189.81316700947133</v>
      </c>
      <c r="I230" s="276">
        <f>IF(I$16=0,0,I$16/NFM!I$11*1000)</f>
        <v>181.37441990448346</v>
      </c>
      <c r="J230" s="276">
        <f>IF(J$16=0,0,J$16/NFM!J$11*1000)</f>
        <v>171.73280916560068</v>
      </c>
      <c r="K230" s="276">
        <f>IF(K$16=0,0,K$16/NFM!K$11*1000)</f>
        <v>180.07523036319674</v>
      </c>
      <c r="L230" s="276">
        <f>IF(L$16=0,0,L$16/NFM!L$11*1000)</f>
        <v>175.1052620429702</v>
      </c>
      <c r="M230" s="276">
        <f>IF(M$16=0,0,M$16/NFM!M$11*1000)</f>
        <v>161.09605087154154</v>
      </c>
      <c r="N230" s="276">
        <f>IF(N$16=0,0,N$16/NFM!N$11*1000)</f>
        <v>151.99373556271317</v>
      </c>
      <c r="O230" s="276">
        <f>IF(O$16=0,0,O$16/NFM!O$11*1000)</f>
        <v>149.49063999626281</v>
      </c>
      <c r="P230" s="276">
        <f>IF(P$16=0,0,P$16/NFM!P$11*1000)</f>
        <v>148.55271604124425</v>
      </c>
      <c r="Q230" s="276">
        <f>IF(Q$16=0,0,Q$16/NFM!Q$11*1000)</f>
        <v>155.58094130789513</v>
      </c>
      <c r="R230" s="276">
        <f>IF(R$16=0,0,R$16/NFM!R$11*1000)</f>
        <v>160.68042296316719</v>
      </c>
      <c r="S230" s="276">
        <f>IF(S$16=0,0,S$16/NFM!S$11*1000)</f>
        <v>152.00051821357872</v>
      </c>
      <c r="T230" s="276">
        <f>IF(T$16=0,0,T$16/NFM!T$11*1000)</f>
        <v>166.83573155824331</v>
      </c>
      <c r="U230" s="276">
        <f>IF(U$16=0,0,U$16/NFM!U$11*1000)</f>
        <v>168.83068049094376</v>
      </c>
      <c r="V230" s="276">
        <f>IF(V$16=0,0,V$16/NFM!V$11*1000)</f>
        <v>173.28684114313154</v>
      </c>
      <c r="W230" s="276">
        <f>IF(W$16=0,0,W$16/NFM!W$11*1000)</f>
        <v>174.10223680962534</v>
      </c>
      <c r="X230" s="276">
        <f>IF(X$16=0,0,X$16/NFM!X$11*1000)</f>
        <v>170.40610079917366</v>
      </c>
      <c r="Y230" s="276">
        <f>IF(Y$16=0,0,Y$16/NFM!Y$11*1000)</f>
        <v>177.39123451502283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156.81018792557398</v>
      </c>
      <c r="C231" s="277">
        <f>IF(C$27=0,0,C$27/NFM!C$11*1000)</f>
        <v>160.27078062411621</v>
      </c>
      <c r="D231" s="277">
        <f>IF(D$27=0,0,D$27/NFM!D$11*1000)</f>
        <v>160.36213040744323</v>
      </c>
      <c r="E231" s="277">
        <f>IF(E$27=0,0,E$27/NFM!E$11*1000)</f>
        <v>156.78252675869092</v>
      </c>
      <c r="F231" s="277">
        <f>IF(F$27=0,0,F$27/NFM!F$11*1000)</f>
        <v>155.66863353869005</v>
      </c>
      <c r="G231" s="277">
        <f>IF(G$27=0,0,G$27/NFM!G$11*1000)</f>
        <v>128.73531659144103</v>
      </c>
      <c r="H231" s="277">
        <f>IF(H$27=0,0,H$27/NFM!H$11*1000)</f>
        <v>135.11509319666987</v>
      </c>
      <c r="I231" s="277">
        <f>IF(I$27=0,0,I$27/NFM!I$11*1000)</f>
        <v>135.11408124950529</v>
      </c>
      <c r="J231" s="277">
        <f>IF(J$27=0,0,J$27/NFM!J$11*1000)</f>
        <v>131.21196471560603</v>
      </c>
      <c r="K231" s="277">
        <f>IF(K$27=0,0,K$27/NFM!K$11*1000)</f>
        <v>135.65533695475426</v>
      </c>
      <c r="L231" s="277">
        <f>IF(L$27=0,0,L$27/NFM!L$11*1000)</f>
        <v>127.15540154534813</v>
      </c>
      <c r="M231" s="277">
        <f>IF(M$27=0,0,M$27/NFM!M$11*1000)</f>
        <v>120.12442910059016</v>
      </c>
      <c r="N231" s="277">
        <f>IF(N$27=0,0,N$27/NFM!N$11*1000)</f>
        <v>126.13177639133951</v>
      </c>
      <c r="O231" s="277">
        <f>IF(O$27=0,0,O$27/NFM!O$11*1000)</f>
        <v>123.95343148235119</v>
      </c>
      <c r="P231" s="277">
        <f>IF(P$27=0,0,P$27/NFM!P$11*1000)</f>
        <v>130.0653037172998</v>
      </c>
      <c r="Q231" s="277">
        <f>IF(Q$27=0,0,Q$27/NFM!Q$11*1000)</f>
        <v>129.8515394097623</v>
      </c>
      <c r="R231" s="277">
        <f>IF(R$27=0,0,R$27/NFM!R$11*1000)</f>
        <v>127.74226484341608</v>
      </c>
      <c r="S231" s="277">
        <f>IF(S$27=0,0,S$27/NFM!S$11*1000)</f>
        <v>127.62145427504349</v>
      </c>
      <c r="T231" s="277">
        <f>IF(T$27=0,0,T$27/NFM!T$11*1000)</f>
        <v>133.99140965363787</v>
      </c>
      <c r="U231" s="277">
        <f>IF(U$27=0,0,U$27/NFM!U$11*1000)</f>
        <v>131.85329628975461</v>
      </c>
      <c r="V231" s="277">
        <f>IF(V$27=0,0,V$27/NFM!V$11*1000)</f>
        <v>129.22833751198056</v>
      </c>
      <c r="W231" s="277">
        <f>IF(W$27=0,0,W$27/NFM!W$11*1000)</f>
        <v>128.57537800498241</v>
      </c>
      <c r="X231" s="277">
        <f>IF(X$27=0,0,X$27/NFM!X$11*1000)</f>
        <v>132.77589891534862</v>
      </c>
      <c r="Y231" s="277">
        <f>IF(Y$27=0,0,Y$27/NFM!Y$11*1000)</f>
        <v>145.4603434771002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1405.2961494868334</v>
      </c>
      <c r="C233" s="272">
        <f t="shared" si="58"/>
        <v>1431.1729425079454</v>
      </c>
      <c r="D233" s="272">
        <f t="shared" si="58"/>
        <v>1413.01014464638</v>
      </c>
      <c r="E233" s="272">
        <f t="shared" si="58"/>
        <v>1372.4946672167939</v>
      </c>
      <c r="F233" s="272">
        <f t="shared" si="58"/>
        <v>1370.3902409410448</v>
      </c>
      <c r="G233" s="272">
        <f t="shared" si="58"/>
        <v>1345.8205445271158</v>
      </c>
      <c r="H233" s="272">
        <f t="shared" si="58"/>
        <v>1337.3762704508194</v>
      </c>
      <c r="I233" s="272">
        <f t="shared" si="58"/>
        <v>1355.9415195275526</v>
      </c>
      <c r="J233" s="272">
        <f t="shared" si="58"/>
        <v>1348.2932327874987</v>
      </c>
      <c r="K233" s="272">
        <f t="shared" si="58"/>
        <v>1365.1100992572178</v>
      </c>
      <c r="L233" s="272">
        <f t="shared" si="58"/>
        <v>1321.6946736812233</v>
      </c>
      <c r="M233" s="272">
        <f t="shared" si="58"/>
        <v>1318.7209042518155</v>
      </c>
      <c r="N233" s="272">
        <f t="shared" si="58"/>
        <v>1322.9258859169261</v>
      </c>
      <c r="O233" s="272">
        <f t="shared" si="58"/>
        <v>1274.3807104424545</v>
      </c>
      <c r="P233" s="272">
        <f t="shared" si="58"/>
        <v>1267.6825870719679</v>
      </c>
      <c r="Q233" s="272">
        <f t="shared" si="58"/>
        <v>1294.1054747645658</v>
      </c>
      <c r="R233" s="272">
        <f t="shared" si="58"/>
        <v>1267.938942294237</v>
      </c>
      <c r="S233" s="272">
        <f t="shared" si="58"/>
        <v>1231.9297677106495</v>
      </c>
      <c r="T233" s="272">
        <f t="shared" si="58"/>
        <v>1336.17890078499</v>
      </c>
      <c r="U233" s="272">
        <f t="shared" si="58"/>
        <v>1340.8367945538016</v>
      </c>
      <c r="V233" s="272">
        <f t="shared" si="58"/>
        <v>1305.5692205881915</v>
      </c>
      <c r="W233" s="272">
        <f t="shared" si="58"/>
        <v>1336.6577373501686</v>
      </c>
      <c r="X233" s="272">
        <f t="shared" si="58"/>
        <v>1339.5080586970203</v>
      </c>
      <c r="Y233" s="272">
        <f t="shared" si="58"/>
        <v>1365.2238730430668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1.6222281376976608</v>
      </c>
      <c r="C234" s="273">
        <f>IF(C$35=0,0,C$35/NFM!C$13*1000)</f>
        <v>1.6521642990949721</v>
      </c>
      <c r="D234" s="273">
        <f>IF(D$35=0,0,D$35/NFM!D$13*1000)</f>
        <v>1.6311849634897742</v>
      </c>
      <c r="E234" s="273">
        <f>IF(E$35=0,0,E$35/NFM!E$13*1000)</f>
        <v>1.5849207135496424</v>
      </c>
      <c r="F234" s="273">
        <f>IF(F$35=0,0,F$35/NFM!F$13*1000)</f>
        <v>1.5828174224718128</v>
      </c>
      <c r="G234" s="273">
        <f>IF(G$35=0,0,G$35/NFM!G$13*1000)</f>
        <v>1.5552063869611077</v>
      </c>
      <c r="H234" s="273">
        <f>IF(H$35=0,0,H$35/NFM!H$13*1000)</f>
        <v>1.5462767172149372</v>
      </c>
      <c r="I234" s="273">
        <f>IF(I$35=0,0,I$35/NFM!I$13*1000)</f>
        <v>1.5677740389702979</v>
      </c>
      <c r="J234" s="273">
        <f>IF(J$35=0,0,J$35/NFM!J$13*1000)</f>
        <v>1.5587000176864843</v>
      </c>
      <c r="K234" s="273">
        <f>IF(K$35=0,0,K$35/NFM!K$13*1000)</f>
        <v>1.5782250285536739</v>
      </c>
      <c r="L234" s="273">
        <f>IF(L$35=0,0,L$35/NFM!L$13*1000)</f>
        <v>1.5276532081664775</v>
      </c>
      <c r="M234" s="273">
        <f>IF(M$35=0,0,M$35/NFM!M$13*1000)</f>
        <v>1.5241671671467716</v>
      </c>
      <c r="N234" s="273">
        <f>IF(N$35=0,0,N$35/NFM!N$13*1000)</f>
        <v>1.5302277224480934</v>
      </c>
      <c r="O234" s="273">
        <f>IF(O$35=0,0,O$35/NFM!O$13*1000)</f>
        <v>1.4742669650997511</v>
      </c>
      <c r="P234" s="273">
        <f>IF(P$35=0,0,P$35/NFM!P$13*1000)</f>
        <v>1.4673112464686779</v>
      </c>
      <c r="Q234" s="273">
        <f>IF(Q$35=0,0,Q$35/NFM!Q$13*1000)</f>
        <v>1.4977536116548784</v>
      </c>
      <c r="R234" s="273">
        <f>IF(R$35=0,0,R$35/NFM!R$13*1000)</f>
        <v>1.467143090279595</v>
      </c>
      <c r="S234" s="273">
        <f>IF(S$35=0,0,S$35/NFM!S$13*1000)</f>
        <v>1.4252003642355902</v>
      </c>
      <c r="T234" s="273">
        <f>IF(T$35=0,0,T$35/NFM!T$13*1000)</f>
        <v>1.5455819886426141</v>
      </c>
      <c r="U234" s="273">
        <f>IF(U$35=0,0,U$35/NFM!U$13*1000)</f>
        <v>1.5515196325260638</v>
      </c>
      <c r="V234" s="273">
        <f>IF(V$35=0,0,V$35/NFM!V$13*1000)</f>
        <v>1.5103881435859363</v>
      </c>
      <c r="W234" s="273">
        <f>IF(W$35=0,0,W$35/NFM!W$13*1000)</f>
        <v>1.5464449924067041</v>
      </c>
      <c r="X234" s="273">
        <f>IF(X$35=0,0,X$35/NFM!X$13*1000)</f>
        <v>1.5502569755501079</v>
      </c>
      <c r="Y234" s="273">
        <f>IF(Y$35=0,0,Y$35/NFM!Y$13*1000)</f>
        <v>1.5791876478805582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0.75389194153602468</v>
      </c>
      <c r="C235" s="274">
        <f>IF(C$36=0,0,C$36/NFM!C$13*1000)</f>
        <v>0.76780406049975147</v>
      </c>
      <c r="D235" s="274">
        <f>IF(D$36=0,0,D$36/NFM!D$13*1000)</f>
        <v>0.75805441328059675</v>
      </c>
      <c r="E235" s="274">
        <f>IF(E$36=0,0,E$36/NFM!E$13*1000)</f>
        <v>0.73655420353785694</v>
      </c>
      <c r="F235" s="274">
        <f>IF(F$36=0,0,F$36/NFM!F$13*1000)</f>
        <v>0.73557674903720294</v>
      </c>
      <c r="G235" s="274">
        <f>IF(G$36=0,0,G$36/NFM!G$13*1000)</f>
        <v>0.72274517702506391</v>
      </c>
      <c r="H235" s="274">
        <f>IF(H$36=0,0,H$36/NFM!H$13*1000)</f>
        <v>0.7185953254069245</v>
      </c>
      <c r="I235" s="274">
        <f>IF(I$36=0,0,I$36/NFM!I$13*1000)</f>
        <v>0.72858569436882337</v>
      </c>
      <c r="J235" s="274">
        <f>IF(J$36=0,0,J$36/NFM!J$13*1000)</f>
        <v>0.72436875880703355</v>
      </c>
      <c r="K235" s="274">
        <f>IF(K$36=0,0,K$36/NFM!K$13*1000)</f>
        <v>0.73344254319599633</v>
      </c>
      <c r="L235" s="274">
        <f>IF(L$36=0,0,L$36/NFM!L$13*1000)</f>
        <v>0.70994049254557157</v>
      </c>
      <c r="M235" s="274">
        <f>IF(M$36=0,0,M$36/NFM!M$13*1000)</f>
        <v>0.70832043789878796</v>
      </c>
      <c r="N235" s="274">
        <f>IF(N$36=0,0,N$36/NFM!N$13*1000)</f>
        <v>0.71113693682191992</v>
      </c>
      <c r="O235" s="274">
        <f>IF(O$36=0,0,O$36/NFM!O$13*1000)</f>
        <v>0.68513050589720204</v>
      </c>
      <c r="P235" s="274">
        <f>IF(P$36=0,0,P$36/NFM!P$13*1000)</f>
        <v>0.68189800110844867</v>
      </c>
      <c r="Q235" s="274">
        <f>IF(Q$36=0,0,Q$36/NFM!Q$13*1000)</f>
        <v>0.69604536624276658</v>
      </c>
      <c r="R235" s="274">
        <f>IF(R$36=0,0,R$36/NFM!R$13*1000)</f>
        <v>0.68181985451924632</v>
      </c>
      <c r="S235" s="274">
        <f>IF(S$36=0,0,S$36/NFM!S$13*1000)</f>
        <v>0.66232797021775414</v>
      </c>
      <c r="T235" s="274">
        <f>IF(T$36=0,0,T$36/NFM!T$13*1000)</f>
        <v>0.7182724668273831</v>
      </c>
      <c r="U235" s="274">
        <f>IF(U$36=0,0,U$36/NFM!U$13*1000)</f>
        <v>0.72103184559256472</v>
      </c>
      <c r="V235" s="274">
        <f>IF(V$36=0,0,V$36/NFM!V$13*1000)</f>
        <v>0.70191696443944362</v>
      </c>
      <c r="W235" s="274">
        <f>IF(W$36=0,0,W$36/NFM!W$13*1000)</f>
        <v>0.71867352729979372</v>
      </c>
      <c r="X235" s="274">
        <f>IF(X$36=0,0,X$36/NFM!X$13*1000)</f>
        <v>0.72044505579587947</v>
      </c>
      <c r="Y235" s="274">
        <f>IF(Y$36=0,0,Y$36/NFM!Y$13*1000)</f>
        <v>0.73388989763181234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22.107880333684484</v>
      </c>
      <c r="C236" s="274">
        <f>IF(C$37=0,0,C$37/NFM!C$13*1000)</f>
        <v>22.515853206575795</v>
      </c>
      <c r="D236" s="274">
        <f>IF(D$37=0,0,D$37/NFM!D$13*1000)</f>
        <v>22.229944812890686</v>
      </c>
      <c r="E236" s="274">
        <f>IF(E$37=0,0,E$37/NFM!E$13*1000)</f>
        <v>21.59945118647898</v>
      </c>
      <c r="F236" s="274">
        <f>IF(F$37=0,0,F$37/NFM!F$13*1000)</f>
        <v>21.57078733435177</v>
      </c>
      <c r="G236" s="274">
        <f>IF(G$37=0,0,G$37/NFM!G$13*1000)</f>
        <v>21.194501499594825</v>
      </c>
      <c r="H236" s="274">
        <f>IF(H$37=0,0,H$37/NFM!H$13*1000)</f>
        <v>21.072807105581997</v>
      </c>
      <c r="I236" s="274">
        <f>IF(I$37=0,0,I$37/NFM!I$13*1000)</f>
        <v>21.365774664101078</v>
      </c>
      <c r="J236" s="274">
        <f>IF(J$37=0,0,J$37/NFM!J$13*1000)</f>
        <v>21.242113033516503</v>
      </c>
      <c r="K236" s="274">
        <f>IF(K$37=0,0,K$37/NFM!K$13*1000)</f>
        <v>21.508201750469929</v>
      </c>
      <c r="L236" s="274">
        <f>IF(L$37=0,0,L$37/NFM!L$13*1000)</f>
        <v>20.819004141702351</v>
      </c>
      <c r="M236" s="274">
        <f>IF(M$37=0,0,M$37/NFM!M$13*1000)</f>
        <v>20.77149604101599</v>
      </c>
      <c r="N236" s="274">
        <f>IF(N$37=0,0,N$37/NFM!N$13*1000)</f>
        <v>20.854089868754343</v>
      </c>
      <c r="O236" s="274">
        <f>IF(O$37=0,0,O$37/NFM!O$13*1000)</f>
        <v>20.09145131127292</v>
      </c>
      <c r="P236" s="274">
        <f>IF(P$37=0,0,P$37/NFM!P$13*1000)</f>
        <v>19.996658111995298</v>
      </c>
      <c r="Q236" s="274">
        <f>IF(Q$37=0,0,Q$37/NFM!Q$13*1000)</f>
        <v>20.411529578573365</v>
      </c>
      <c r="R236" s="274">
        <f>IF(R$37=0,0,R$37/NFM!R$13*1000)</f>
        <v>19.994366463355238</v>
      </c>
      <c r="S236" s="274">
        <f>IF(S$37=0,0,S$37/NFM!S$13*1000)</f>
        <v>19.422766978238819</v>
      </c>
      <c r="T236" s="274">
        <f>IF(T$37=0,0,T$37/NFM!T$13*1000)</f>
        <v>21.063339278101754</v>
      </c>
      <c r="U236" s="274">
        <f>IF(U$37=0,0,U$37/NFM!U$13*1000)</f>
        <v>21.144258057272761</v>
      </c>
      <c r="V236" s="274">
        <f>IF(V$37=0,0,V$37/NFM!V$13*1000)</f>
        <v>20.58371418905632</v>
      </c>
      <c r="W236" s="274">
        <f>IF(W$37=0,0,W$37/NFM!W$13*1000)</f>
        <v>21.07510037600202</v>
      </c>
      <c r="X236" s="274">
        <f>IF(X$37=0,0,X$37/NFM!X$13*1000)</f>
        <v>21.127050447148001</v>
      </c>
      <c r="Y236" s="274">
        <f>IF(Y$37=0,0,Y$37/NFM!Y$13*1000)</f>
        <v>21.52132041879474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0.54074271256588657</v>
      </c>
      <c r="C237" s="274">
        <f>IF(C$38=0,0,C$38/NFM!C$13*1000)</f>
        <v>0.55072143303165699</v>
      </c>
      <c r="D237" s="274">
        <f>IF(D$38=0,0,D$38/NFM!D$13*1000)</f>
        <v>0.5437283211632582</v>
      </c>
      <c r="E237" s="274">
        <f>IF(E$38=0,0,E$38/NFM!E$13*1000)</f>
        <v>0.52830690451654738</v>
      </c>
      <c r="F237" s="274">
        <f>IF(F$38=0,0,F$38/NFM!F$13*1000)</f>
        <v>0.52760580749060404</v>
      </c>
      <c r="G237" s="274">
        <f>IF(G$38=0,0,G$38/NFM!G$13*1000)</f>
        <v>0.51840212898703564</v>
      </c>
      <c r="H237" s="274">
        <f>IF(H$38=0,0,H$38/NFM!H$13*1000)</f>
        <v>0.51542557240497899</v>
      </c>
      <c r="I237" s="274">
        <f>IF(I$38=0,0,I$38/NFM!I$13*1000)</f>
        <v>0.52259134632343274</v>
      </c>
      <c r="J237" s="274">
        <f>IF(J$38=0,0,J$38/NFM!J$13*1000)</f>
        <v>0.51956667256216127</v>
      </c>
      <c r="K237" s="274">
        <f>IF(K$38=0,0,K$38/NFM!K$13*1000)</f>
        <v>0.52607500951789099</v>
      </c>
      <c r="L237" s="274">
        <f>IF(L$38=0,0,L$38/NFM!L$13*1000)</f>
        <v>0.50921773605549259</v>
      </c>
      <c r="M237" s="274">
        <f>IF(M$38=0,0,M$38/NFM!M$13*1000)</f>
        <v>0.50805572238225705</v>
      </c>
      <c r="N237" s="274">
        <f>IF(N$38=0,0,N$38/NFM!N$13*1000)</f>
        <v>0.51007590748269793</v>
      </c>
      <c r="O237" s="274">
        <f>IF(O$38=0,0,O$38/NFM!O$13*1000)</f>
        <v>0.49142232169991684</v>
      </c>
      <c r="P237" s="274">
        <f>IF(P$38=0,0,P$38/NFM!P$13*1000)</f>
        <v>0.48910374882289254</v>
      </c>
      <c r="Q237" s="274">
        <f>IF(Q$38=0,0,Q$38/NFM!Q$13*1000)</f>
        <v>0.49925120388495919</v>
      </c>
      <c r="R237" s="274">
        <f>IF(R$38=0,0,R$38/NFM!R$13*1000)</f>
        <v>0.48904769675986481</v>
      </c>
      <c r="S237" s="274">
        <f>IF(S$38=0,0,S$38/NFM!S$13*1000)</f>
        <v>0.47506678807853014</v>
      </c>
      <c r="T237" s="274">
        <f>IF(T$38=0,0,T$38/NFM!T$13*1000)</f>
        <v>0.51519399621420447</v>
      </c>
      <c r="U237" s="274">
        <f>IF(U$38=0,0,U$38/NFM!U$13*1000)</f>
        <v>0.51717321084202095</v>
      </c>
      <c r="V237" s="274">
        <f>IF(V$38=0,0,V$38/NFM!V$13*1000)</f>
        <v>0.50346271452864544</v>
      </c>
      <c r="W237" s="274">
        <f>IF(W$38=0,0,W$38/NFM!W$13*1000)</f>
        <v>0.51548166413556773</v>
      </c>
      <c r="X237" s="274">
        <f>IF(X$38=0,0,X$38/NFM!X$13*1000)</f>
        <v>0.51675232518336922</v>
      </c>
      <c r="Y237" s="274">
        <f>IF(Y$38=0,0,Y$38/NFM!Y$13*1000)</f>
        <v>0.52639588262685244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2.9994078715674362</v>
      </c>
      <c r="C238" s="275">
        <f>IF(C$39=0,0,C$39/NFM!C$13*1000)</f>
        <v>3.0022181873932987</v>
      </c>
      <c r="D238" s="275">
        <f>IF(D$39=0,0,D$39/NFM!D$13*1000)</f>
        <v>2.9243712446195977</v>
      </c>
      <c r="E238" s="275">
        <f>IF(E$39=0,0,E$39/NFM!E$13*1000)</f>
        <v>2.8293695670299583</v>
      </c>
      <c r="F238" s="275">
        <f>IF(F$39=0,0,F$39/NFM!F$13*1000)</f>
        <v>2.7984218580008449</v>
      </c>
      <c r="G238" s="275">
        <f>IF(G$39=0,0,G$39/NFM!G$13*1000)</f>
        <v>2.8091527795590738</v>
      </c>
      <c r="H238" s="275">
        <f>IF(H$39=0,0,H$39/NFM!H$13*1000)</f>
        <v>2.7950828579295335</v>
      </c>
      <c r="I238" s="275">
        <f>IF(I$39=0,0,I$39/NFM!I$13*1000)</f>
        <v>3.1582743890348803</v>
      </c>
      <c r="J238" s="275">
        <f>IF(J$39=0,0,J$39/NFM!J$13*1000)</f>
        <v>3.1435561135556394</v>
      </c>
      <c r="K238" s="275">
        <f>IF(K$39=0,0,K$39/NFM!K$13*1000)</f>
        <v>3.051753230315879</v>
      </c>
      <c r="L238" s="275">
        <f>IF(L$39=0,0,L$39/NFM!L$13*1000)</f>
        <v>2.7885461776174392</v>
      </c>
      <c r="M238" s="275">
        <f>IF(M$39=0,0,M$39/NFM!M$13*1000)</f>
        <v>2.8447948350233765</v>
      </c>
      <c r="N238" s="275">
        <f>IF(N$39=0,0,N$39/NFM!N$13*1000)</f>
        <v>2.8411541196359598</v>
      </c>
      <c r="O238" s="275">
        <f>IF(O$39=0,0,O$39/NFM!O$13*1000)</f>
        <v>2.9180885580568319</v>
      </c>
      <c r="P238" s="275">
        <f>IF(P$39=0,0,P$39/NFM!P$13*1000)</f>
        <v>3.2430955477662109</v>
      </c>
      <c r="Q238" s="275">
        <f>IF(Q$39=0,0,Q$39/NFM!Q$13*1000)</f>
        <v>3.3338304023445469</v>
      </c>
      <c r="R238" s="275">
        <f>IF(R$39=0,0,R$39/NFM!R$13*1000)</f>
        <v>3.181202806364634</v>
      </c>
      <c r="S238" s="275">
        <f>IF(S$39=0,0,S$39/NFM!S$13*1000)</f>
        <v>3.4020388997395372</v>
      </c>
      <c r="T238" s="275">
        <f>IF(T$39=0,0,T$39/NFM!T$13*1000)</f>
        <v>4.1296179051066959</v>
      </c>
      <c r="U238" s="275">
        <f>IF(U$39=0,0,U$39/NFM!U$13*1000)</f>
        <v>4.0280082378816289</v>
      </c>
      <c r="V238" s="275">
        <f>IF(V$39=0,0,V$39/NFM!V$13*1000)</f>
        <v>4.0482921460611188</v>
      </c>
      <c r="W238" s="275">
        <f>IF(W$39=0,0,W$39/NFM!W$13*1000)</f>
        <v>4.2100630213748822</v>
      </c>
      <c r="X238" s="275">
        <f>IF(X$39=0,0,X$39/NFM!X$13*1000)</f>
        <v>3.6014972046725706</v>
      </c>
      <c r="Y238" s="275">
        <f>IF(Y$39=0,0,Y$39/NFM!Y$13*1000)</f>
        <v>4.3232158111109751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1154.3726226858221</v>
      </c>
      <c r="C239" s="276">
        <f>IF(C$45=0,0,C$45/NFM!C$13*1000)</f>
        <v>1182.4758153955404</v>
      </c>
      <c r="D239" s="276">
        <f>IF(D$45=0,0,D$45/NFM!D$13*1000)</f>
        <v>1169.0962291062312</v>
      </c>
      <c r="E239" s="276">
        <f>IF(E$45=0,0,E$45/NFM!E$13*1000)</f>
        <v>1136.5790580036141</v>
      </c>
      <c r="F239" s="276">
        <f>IF(F$45=0,0,F$45/NFM!F$13*1000)</f>
        <v>1139.2580509610234</v>
      </c>
      <c r="G239" s="276">
        <f>IF(G$45=0,0,G$45/NFM!G$13*1000)</f>
        <v>1115.5795081454262</v>
      </c>
      <c r="H239" s="276">
        <f>IF(H$45=0,0,H$45/NFM!H$13*1000)</f>
        <v>1110.531848380348</v>
      </c>
      <c r="I239" s="276">
        <f>IF(I$45=0,0,I$45/NFM!I$13*1000)</f>
        <v>1105.0117284775718</v>
      </c>
      <c r="J239" s="276">
        <f>IF(J$45=0,0,J$45/NFM!J$13*1000)</f>
        <v>1098.2641438506701</v>
      </c>
      <c r="K239" s="276">
        <f>IF(K$45=0,0,K$45/NFM!K$13*1000)</f>
        <v>1124.0446053063606</v>
      </c>
      <c r="L239" s="276">
        <f>IF(L$45=0,0,L$45/NFM!L$13*1000)</f>
        <v>1100.003764898664</v>
      </c>
      <c r="M239" s="276">
        <f>IF(M$45=0,0,M$45/NFM!M$13*1000)</f>
        <v>1090.929828861437</v>
      </c>
      <c r="N239" s="276">
        <f>IF(N$45=0,0,N$45/NFM!N$13*1000)</f>
        <v>1097.8473170889204</v>
      </c>
      <c r="O239" s="276">
        <f>IF(O$45=0,0,O$45/NFM!O$13*1000)</f>
        <v>1044.9039213820711</v>
      </c>
      <c r="P239" s="276">
        <f>IF(P$45=0,0,P$45/NFM!P$13*1000)</f>
        <v>1030.1122613092709</v>
      </c>
      <c r="Q239" s="276">
        <f>IF(Q$45=0,0,Q$45/NFM!Q$13*1000)</f>
        <v>1052.3584802076157</v>
      </c>
      <c r="R239" s="276">
        <f>IF(R$45=0,0,R$45/NFM!R$13*1000)</f>
        <v>1040.7407358190114</v>
      </c>
      <c r="S239" s="276">
        <f>IF(S$45=0,0,S$45/NFM!S$13*1000)</f>
        <v>1027.3813776450904</v>
      </c>
      <c r="T239" s="276">
        <f>IF(T$45=0,0,T$45/NFM!T$13*1000)</f>
        <v>1097.9391925080899</v>
      </c>
      <c r="U239" s="276">
        <f>IF(U$45=0,0,U$45/NFM!U$13*1000)</f>
        <v>1095.8504478853836</v>
      </c>
      <c r="V239" s="276">
        <f>IF(V$45=0,0,V$45/NFM!V$13*1000)</f>
        <v>1060.2043895176107</v>
      </c>
      <c r="W239" s="276">
        <f>IF(W$45=0,0,W$45/NFM!W$13*1000)</f>
        <v>1086.0647339923644</v>
      </c>
      <c r="X239" s="276">
        <f>IF(X$45=0,0,X$45/NFM!X$13*1000)</f>
        <v>1066.6463030803329</v>
      </c>
      <c r="Y239" s="276">
        <f>IF(Y$45=0,0,Y$45/NFM!Y$13*1000)</f>
        <v>1044.120404320734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166.62232883026877</v>
      </c>
      <c r="C240" s="276">
        <f>IF(C$46=0,0,C$46/NFM!C$13*1000)</f>
        <v>164.57251314667525</v>
      </c>
      <c r="D240" s="276">
        <f>IF(D$46=0,0,D$46/NFM!D$13*1000)</f>
        <v>159.85056393572719</v>
      </c>
      <c r="E240" s="276">
        <f>IF(E$46=0,0,E$46/NFM!E$13*1000)</f>
        <v>154.85396078561763</v>
      </c>
      <c r="F240" s="276">
        <f>IF(F$46=0,0,F$46/NFM!F$13*1000)</f>
        <v>152.46065861596463</v>
      </c>
      <c r="G240" s="276">
        <f>IF(G$46=0,0,G$46/NFM!G$13*1000)</f>
        <v>151.82218642579934</v>
      </c>
      <c r="H240" s="276">
        <f>IF(H$46=0,0,H$46/NFM!H$13*1000)</f>
        <v>152.02886936732855</v>
      </c>
      <c r="I240" s="276">
        <f>IF(I$46=0,0,I$46/NFM!I$13*1000)</f>
        <v>170.53593045211437</v>
      </c>
      <c r="J240" s="276">
        <f>IF(J$46=0,0,J$46/NFM!J$13*1000)</f>
        <v>169.67309142982666</v>
      </c>
      <c r="K240" s="276">
        <f>IF(K$46=0,0,K$46/NFM!K$13*1000)</f>
        <v>163.91473733947782</v>
      </c>
      <c r="L240" s="276">
        <f>IF(L$46=0,0,L$46/NFM!L$13*1000)</f>
        <v>149.03088849487219</v>
      </c>
      <c r="M240" s="276">
        <f>IF(M$46=0,0,M$46/NFM!M$13*1000)</f>
        <v>153.41844614206963</v>
      </c>
      <c r="N240" s="276">
        <f>IF(N$46=0,0,N$46/NFM!N$13*1000)</f>
        <v>152.42411562434859</v>
      </c>
      <c r="O240" s="276">
        <f>IF(O$46=0,0,O$46/NFM!O$13*1000)</f>
        <v>156.80380168039059</v>
      </c>
      <c r="P240" s="276">
        <f>IF(P$46=0,0,P$46/NFM!P$13*1000)</f>
        <v>163.81801773915393</v>
      </c>
      <c r="Q240" s="276">
        <f>IF(Q$46=0,0,Q$46/NFM!Q$13*1000)</f>
        <v>165.79452346850533</v>
      </c>
      <c r="R240" s="276">
        <f>IF(R$46=0,0,R$46/NFM!R$13*1000)</f>
        <v>154.10321708298974</v>
      </c>
      <c r="S240" s="276">
        <f>IF(S$46=0,0,S$46/NFM!S$13*1000)</f>
        <v>139.01763048789181</v>
      </c>
      <c r="T240" s="276">
        <f>IF(T$46=0,0,T$46/NFM!T$13*1000)</f>
        <v>163.37422479981043</v>
      </c>
      <c r="U240" s="276">
        <f>IF(U$46=0,0,U$46/NFM!U$13*1000)</f>
        <v>167.97654102351569</v>
      </c>
      <c r="V240" s="276">
        <f>IF(V$46=0,0,V$46/NFM!V$13*1000)</f>
        <v>167.66056158804273</v>
      </c>
      <c r="W240" s="276">
        <f>IF(W$46=0,0,W$46/NFM!W$13*1000)</f>
        <v>171.68718704544017</v>
      </c>
      <c r="X240" s="276">
        <f>IF(X$46=0,0,X$46/NFM!X$13*1000)</f>
        <v>190.2749283802014</v>
      </c>
      <c r="Y240" s="276">
        <f>IF(Y$46=0,0,Y$46/NFM!Y$13*1000)</f>
        <v>229.26825892002304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56.277046973691142</v>
      </c>
      <c r="C241" s="277">
        <f>IF(C$53=0,0,C$53/NFM!C$13*1000)</f>
        <v>55.63585277913451</v>
      </c>
      <c r="D241" s="277">
        <f>IF(D$53=0,0,D$53/NFM!D$13*1000)</f>
        <v>55.9760678489776</v>
      </c>
      <c r="E241" s="277">
        <f>IF(E$53=0,0,E$53/NFM!E$13*1000)</f>
        <v>53.783045852449334</v>
      </c>
      <c r="F241" s="277">
        <f>IF(F$53=0,0,F$53/NFM!F$13*1000)</f>
        <v>51.45632219270454</v>
      </c>
      <c r="G241" s="277">
        <f>IF(G$53=0,0,G$53/NFM!G$13*1000)</f>
        <v>51.618841983763168</v>
      </c>
      <c r="H241" s="277">
        <f>IF(H$53=0,0,H$53/NFM!H$13*1000)</f>
        <v>48.167365124604473</v>
      </c>
      <c r="I241" s="277">
        <f>IF(I$53=0,0,I$53/NFM!I$13*1000)</f>
        <v>53.050860465067927</v>
      </c>
      <c r="J241" s="277">
        <f>IF(J$53=0,0,J$53/NFM!J$13*1000)</f>
        <v>53.167692910874237</v>
      </c>
      <c r="K241" s="277">
        <f>IF(K$53=0,0,K$53/NFM!K$13*1000)</f>
        <v>49.753059049326104</v>
      </c>
      <c r="L241" s="277">
        <f>IF(L$53=0,0,L$53/NFM!L$13*1000)</f>
        <v>46.305658531599654</v>
      </c>
      <c r="M241" s="277">
        <f>IF(M$53=0,0,M$53/NFM!M$13*1000)</f>
        <v>48.01579504484166</v>
      </c>
      <c r="N241" s="277">
        <f>IF(N$53=0,0,N$53/NFM!N$13*1000)</f>
        <v>46.207768648513984</v>
      </c>
      <c r="O241" s="277">
        <f>IF(O$53=0,0,O$53/NFM!O$13*1000)</f>
        <v>47.012627717966218</v>
      </c>
      <c r="P241" s="277">
        <f>IF(P$53=0,0,P$53/NFM!P$13*1000)</f>
        <v>47.874241367381515</v>
      </c>
      <c r="Q241" s="277">
        <f>IF(Q$53=0,0,Q$53/NFM!Q$13*1000)</f>
        <v>49.514060925744118</v>
      </c>
      <c r="R241" s="277">
        <f>IF(R$53=0,0,R$53/NFM!R$13*1000)</f>
        <v>47.281409480957414</v>
      </c>
      <c r="S241" s="277">
        <f>IF(S$53=0,0,S$53/NFM!S$13*1000)</f>
        <v>40.14335857715691</v>
      </c>
      <c r="T241" s="277">
        <f>IF(T$53=0,0,T$53/NFM!T$13*1000)</f>
        <v>46.893477842196866</v>
      </c>
      <c r="U241" s="277">
        <f>IF(U$53=0,0,U$53/NFM!U$13*1000)</f>
        <v>49.047814660787289</v>
      </c>
      <c r="V241" s="277">
        <f>IF(V$53=0,0,V$53/NFM!V$13*1000)</f>
        <v>50.356495324866557</v>
      </c>
      <c r="W241" s="277">
        <f>IF(W$53=0,0,W$53/NFM!W$13*1000)</f>
        <v>50.84005273114505</v>
      </c>
      <c r="X241" s="277">
        <f>IF(X$53=0,0,X$53/NFM!X$13*1000)</f>
        <v>55.070825228136179</v>
      </c>
      <c r="Y241" s="277">
        <f>IF(Y$53=0,0,Y$53/NFM!Y$13*1000)</f>
        <v>63.151200144264784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179.49763150536199</v>
      </c>
      <c r="C243" s="272">
        <f t="shared" si="59"/>
        <v>186.50889470341482</v>
      </c>
      <c r="D243" s="272">
        <f t="shared" si="59"/>
        <v>184.63745386233037</v>
      </c>
      <c r="E243" s="272">
        <f t="shared" si="59"/>
        <v>179.1878146499875</v>
      </c>
      <c r="F243" s="272">
        <f t="shared" si="59"/>
        <v>178.424041743364</v>
      </c>
      <c r="G243" s="272">
        <f t="shared" si="59"/>
        <v>162.40792939295807</v>
      </c>
      <c r="H243" s="272">
        <f t="shared" si="59"/>
        <v>155.06108326258757</v>
      </c>
      <c r="I243" s="272">
        <f t="shared" si="59"/>
        <v>155.73415311515751</v>
      </c>
      <c r="J243" s="272">
        <f t="shared" si="59"/>
        <v>155.1178733914355</v>
      </c>
      <c r="K243" s="272">
        <f t="shared" si="59"/>
        <v>169.01607778997902</v>
      </c>
      <c r="L243" s="272">
        <f t="shared" si="59"/>
        <v>160.5985884465762</v>
      </c>
      <c r="M243" s="272">
        <f t="shared" si="59"/>
        <v>163.73013602128199</v>
      </c>
      <c r="N243" s="272">
        <f t="shared" si="59"/>
        <v>168.3469205128938</v>
      </c>
      <c r="O243" s="272">
        <f t="shared" si="59"/>
        <v>170.13436505106679</v>
      </c>
      <c r="P243" s="272">
        <f t="shared" si="59"/>
        <v>170.35026854449032</v>
      </c>
      <c r="Q243" s="272">
        <f t="shared" si="59"/>
        <v>155.01239329646248</v>
      </c>
      <c r="R243" s="272">
        <f t="shared" si="59"/>
        <v>155.52923079909141</v>
      </c>
      <c r="S243" s="272">
        <f t="shared" si="59"/>
        <v>157.1586847343531</v>
      </c>
      <c r="T243" s="272">
        <f t="shared" si="59"/>
        <v>169.06732657399328</v>
      </c>
      <c r="U243" s="272">
        <f t="shared" si="59"/>
        <v>161.32195956355571</v>
      </c>
      <c r="V243" s="272">
        <f t="shared" si="59"/>
        <v>160.19766500380217</v>
      </c>
      <c r="W243" s="272">
        <f t="shared" si="59"/>
        <v>170.86499738882216</v>
      </c>
      <c r="X243" s="272">
        <f t="shared" si="59"/>
        <v>176.55887587529855</v>
      </c>
      <c r="Y243" s="272">
        <f t="shared" si="59"/>
        <v>171.14591387904997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0.30204807978178005</v>
      </c>
      <c r="C244" s="273">
        <f>IF(C$73=0,0,C$73/NFM!C$14*1000)</f>
        <v>0.31263209882221565</v>
      </c>
      <c r="D244" s="273">
        <f>IF(D$73=0,0,D$73/NFM!D$14*1000)</f>
        <v>0.30918404153293594</v>
      </c>
      <c r="E244" s="273">
        <f>IF(E$73=0,0,E$73/NFM!E$14*1000)</f>
        <v>0.30019976310006757</v>
      </c>
      <c r="F244" s="273">
        <f>IF(F$73=0,0,F$73/NFM!F$14*1000)</f>
        <v>0.29924565533603931</v>
      </c>
      <c r="G244" s="273">
        <f>IF(G$73=0,0,G$73/NFM!G$14*1000)</f>
        <v>0.27275674089001783</v>
      </c>
      <c r="H244" s="273">
        <f>IF(H$73=0,0,H$73/NFM!H$14*1000)</f>
        <v>0.26128493617435272</v>
      </c>
      <c r="I244" s="273">
        <f>IF(I$73=0,0,I$73/NFM!I$14*1000)</f>
        <v>0.26189796854929009</v>
      </c>
      <c r="J244" s="273">
        <f>IF(J$73=0,0,J$73/NFM!J$14*1000)</f>
        <v>0.26048269031950227</v>
      </c>
      <c r="K244" s="273">
        <f>IF(K$73=0,0,K$73/NFM!K$14*1000)</f>
        <v>0.28233268687510521</v>
      </c>
      <c r="L244" s="273">
        <f>IF(L$73=0,0,L$73/NFM!L$14*1000)</f>
        <v>0.26882278808459364</v>
      </c>
      <c r="M244" s="273">
        <f>IF(M$73=0,0,M$73/NFM!M$14*1000)</f>
        <v>0.27371410786177802</v>
      </c>
      <c r="N244" s="273">
        <f>IF(N$73=0,0,N$73/NFM!N$14*1000)</f>
        <v>0.2806807215573473</v>
      </c>
      <c r="O244" s="273">
        <f>IF(O$73=0,0,O$73/NFM!O$14*1000)</f>
        <v>0.28325898118144394</v>
      </c>
      <c r="P244" s="273">
        <f>IF(P$73=0,0,P$73/NFM!P$14*1000)</f>
        <v>0.28341115342037343</v>
      </c>
      <c r="Q244" s="273">
        <f>IF(Q$73=0,0,Q$73/NFM!Q$14*1000)</f>
        <v>0.25921325598301703</v>
      </c>
      <c r="R244" s="273">
        <f>IF(R$73=0,0,R$73/NFM!R$14*1000)</f>
        <v>0.26043488014500071</v>
      </c>
      <c r="S244" s="273">
        <f>IF(S$73=0,0,S$73/NFM!S$14*1000)</f>
        <v>0.26327169914099185</v>
      </c>
      <c r="T244" s="273">
        <f>IF(T$73=0,0,T$73/NFM!T$14*1000)</f>
        <v>0.28306592608648129</v>
      </c>
      <c r="U244" s="273">
        <f>IF(U$73=0,0,U$73/NFM!U$14*1000)</f>
        <v>0.27046893391700122</v>
      </c>
      <c r="V244" s="273">
        <f>IF(V$73=0,0,V$73/NFM!V$14*1000)</f>
        <v>0.2688604043930003</v>
      </c>
      <c r="W244" s="273">
        <f>IF(W$73=0,0,W$73/NFM!W$14*1000)</f>
        <v>0.28704424757290548</v>
      </c>
      <c r="X244" s="273">
        <f>IF(X$73=0,0,X$73/NFM!X$14*1000)</f>
        <v>0.29650862917867143</v>
      </c>
      <c r="Y244" s="273">
        <f>IF(Y$73=0,0,Y$73/NFM!Y$14*1000)</f>
        <v>0.28685982555460993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0.15711599196970408</v>
      </c>
      <c r="C245" s="274">
        <f>IF(C$74=0,0,C$74/NFM!C$14*1000)</f>
        <v>0.16262146862019519</v>
      </c>
      <c r="D245" s="274">
        <f>IF(D$74=0,0,D$74/NFM!D$14*1000)</f>
        <v>0.16082789674327763</v>
      </c>
      <c r="E245" s="274">
        <f>IF(E$74=0,0,E$74/NFM!E$14*1000)</f>
        <v>0.15615455527018521</v>
      </c>
      <c r="F245" s="274">
        <f>IF(F$74=0,0,F$74/NFM!F$14*1000)</f>
        <v>0.15565825816444098</v>
      </c>
      <c r="G245" s="274">
        <f>IF(G$74=0,0,G$74/NFM!G$14*1000)</f>
        <v>0.1418795509056692</v>
      </c>
      <c r="H245" s="274">
        <f>IF(H$74=0,0,H$74/NFM!H$14*1000)</f>
        <v>0.13591227583182461</v>
      </c>
      <c r="I245" s="274">
        <f>IF(I$74=0,0,I$74/NFM!I$14*1000)</f>
        <v>0.13623115615633258</v>
      </c>
      <c r="J245" s="274">
        <f>IF(J$74=0,0,J$74/NFM!J$14*1000)</f>
        <v>0.13549497255553997</v>
      </c>
      <c r="K245" s="274">
        <f>IF(K$74=0,0,K$74/NFM!K$14*1000)</f>
        <v>0.14686065938873685</v>
      </c>
      <c r="L245" s="274">
        <f>IF(L$74=0,0,L$74/NFM!L$14*1000)</f>
        <v>0.1398332313335244</v>
      </c>
      <c r="M245" s="274">
        <f>IF(M$74=0,0,M$74/NFM!M$14*1000)</f>
        <v>0.14237754334963976</v>
      </c>
      <c r="N245" s="274">
        <f>IF(N$74=0,0,N$74/NFM!N$14*1000)</f>
        <v>0.14600135854568363</v>
      </c>
      <c r="O245" s="274">
        <f>IF(O$74=0,0,O$74/NFM!O$14*1000)</f>
        <v>0.14734248880113182</v>
      </c>
      <c r="P245" s="274">
        <f>IF(P$74=0,0,P$74/NFM!P$14*1000)</f>
        <v>0.14742164405445091</v>
      </c>
      <c r="Q245" s="274">
        <f>IF(Q$74=0,0,Q$74/NFM!Q$14*1000)</f>
        <v>0.13483465240001577</v>
      </c>
      <c r="R245" s="274">
        <f>IF(R$74=0,0,R$74/NFM!R$14*1000)</f>
        <v>0.13547010319368707</v>
      </c>
      <c r="S245" s="274">
        <f>IF(S$74=0,0,S$74/NFM!S$14*1000)</f>
        <v>0.13694572797142335</v>
      </c>
      <c r="T245" s="274">
        <f>IF(T$74=0,0,T$74/NFM!T$14*1000)</f>
        <v>0.14724206756100419</v>
      </c>
      <c r="U245" s="274">
        <f>IF(U$74=0,0,U$74/NFM!U$14*1000)</f>
        <v>0.14068950506177438</v>
      </c>
      <c r="V245" s="274">
        <f>IF(V$74=0,0,V$74/NFM!V$14*1000)</f>
        <v>0.13985279816412238</v>
      </c>
      <c r="W245" s="274">
        <f>IF(W$74=0,0,W$74/NFM!W$14*1000)</f>
        <v>0.14931146633740267</v>
      </c>
      <c r="X245" s="274">
        <f>IF(X$74=0,0,X$74/NFM!X$14*1000)</f>
        <v>0.15423454250939508</v>
      </c>
      <c r="Y245" s="274">
        <f>IF(Y$74=0,0,Y$74/NFM!Y$14*1000)</f>
        <v>0.1492155357545415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3.67759679916733</v>
      </c>
      <c r="C246" s="274">
        <f>IF(C$75=0,0,C$75/NFM!C$14*1000)</f>
        <v>3.8064628875515147</v>
      </c>
      <c r="D246" s="274">
        <f>IF(D$75=0,0,D$75/NFM!D$14*1000)</f>
        <v>3.7644809472605454</v>
      </c>
      <c r="E246" s="274">
        <f>IF(E$75=0,0,E$75/NFM!E$14*1000)</f>
        <v>3.6550925557454734</v>
      </c>
      <c r="F246" s="274">
        <f>IF(F$75=0,0,F$75/NFM!F$14*1000)</f>
        <v>3.6434757838011325</v>
      </c>
      <c r="G246" s="274">
        <f>IF(G$75=0,0,G$75/NFM!G$14*1000)</f>
        <v>3.3209590935759032</v>
      </c>
      <c r="H246" s="274">
        <f>IF(H$75=0,0,H$75/NFM!H$14*1000)</f>
        <v>3.1812837401239533</v>
      </c>
      <c r="I246" s="274">
        <f>IF(I$75=0,0,I$75/NFM!I$14*1000)</f>
        <v>3.1887477369203712</v>
      </c>
      <c r="J246" s="274">
        <f>IF(J$75=0,0,J$75/NFM!J$14*1000)</f>
        <v>3.1715159680855605</v>
      </c>
      <c r="K246" s="274">
        <f>IF(K$75=0,0,K$75/NFM!K$14*1000)</f>
        <v>3.4375513537524935</v>
      </c>
      <c r="L246" s="274">
        <f>IF(L$75=0,0,L$75/NFM!L$14*1000)</f>
        <v>3.2730611156918656</v>
      </c>
      <c r="M246" s="274">
        <f>IF(M$75=0,0,M$75/NFM!M$14*1000)</f>
        <v>3.3326155481162454</v>
      </c>
      <c r="N246" s="274">
        <f>IF(N$75=0,0,N$75/NFM!N$14*1000)</f>
        <v>3.4174377931256168</v>
      </c>
      <c r="O246" s="274">
        <f>IF(O$75=0,0,O$75/NFM!O$14*1000)</f>
        <v>3.4488294819847241</v>
      </c>
      <c r="P246" s="274">
        <f>IF(P$75=0,0,P$75/NFM!P$14*1000)</f>
        <v>3.4506822603212499</v>
      </c>
      <c r="Q246" s="274">
        <f>IF(Q$75=0,0,Q$75/NFM!Q$14*1000)</f>
        <v>3.1560599265971172</v>
      </c>
      <c r="R246" s="274">
        <f>IF(R$75=0,0,R$75/NFM!R$14*1000)</f>
        <v>3.1709338536591365</v>
      </c>
      <c r="S246" s="274">
        <f>IF(S$75=0,0,S$75/NFM!S$14*1000)</f>
        <v>3.2054736410565958</v>
      </c>
      <c r="T246" s="274">
        <f>IF(T$75=0,0,T$75/NFM!T$14*1000)</f>
        <v>3.4464789330263903</v>
      </c>
      <c r="U246" s="274">
        <f>IF(U$75=0,0,U$75/NFM!U$14*1000)</f>
        <v>3.2931038209744097</v>
      </c>
      <c r="V246" s="274">
        <f>IF(V$75=0,0,V$75/NFM!V$14*1000)</f>
        <v>3.2735191143505338</v>
      </c>
      <c r="W246" s="274">
        <f>IF(W$75=0,0,W$75/NFM!W$14*1000)</f>
        <v>3.4949171233141838</v>
      </c>
      <c r="X246" s="274">
        <f>IF(X$75=0,0,X$75/NFM!X$14*1000)</f>
        <v>3.6101510275476056</v>
      </c>
      <c r="Y246" s="274">
        <f>IF(Y$75=0,0,Y$75/NFM!Y$14*1000)</f>
        <v>3.4926716866781709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0.10068269326059337</v>
      </c>
      <c r="C247" s="274">
        <f>IF(C$76=0,0,C$76/NFM!C$14*1000)</f>
        <v>0.10421069960740523</v>
      </c>
      <c r="D247" s="274">
        <f>IF(D$76=0,0,D$76/NFM!D$14*1000)</f>
        <v>0.10306134717764537</v>
      </c>
      <c r="E247" s="274">
        <f>IF(E$76=0,0,E$76/NFM!E$14*1000)</f>
        <v>0.10006658770002254</v>
      </c>
      <c r="F247" s="274">
        <f>IF(F$76=0,0,F$76/NFM!F$14*1000)</f>
        <v>9.9748551778679806E-2</v>
      </c>
      <c r="G247" s="274">
        <f>IF(G$76=0,0,G$76/NFM!G$14*1000)</f>
        <v>9.0918913630005968E-2</v>
      </c>
      <c r="H247" s="274">
        <f>IF(H$76=0,0,H$76/NFM!H$14*1000)</f>
        <v>8.7094978724784292E-2</v>
      </c>
      <c r="I247" s="274">
        <f>IF(I$76=0,0,I$76/NFM!I$14*1000)</f>
        <v>8.7299322849763411E-2</v>
      </c>
      <c r="J247" s="274">
        <f>IF(J$76=0,0,J$76/NFM!J$14*1000)</f>
        <v>8.6827563439834096E-2</v>
      </c>
      <c r="K247" s="274">
        <f>IF(K$76=0,0,K$76/NFM!K$14*1000)</f>
        <v>9.4110895625035093E-2</v>
      </c>
      <c r="L247" s="274">
        <f>IF(L$76=0,0,L$76/NFM!L$14*1000)</f>
        <v>8.9607596028197914E-2</v>
      </c>
      <c r="M247" s="274">
        <f>IF(M$76=0,0,M$76/NFM!M$14*1000)</f>
        <v>9.123803595392603E-2</v>
      </c>
      <c r="N247" s="274">
        <f>IF(N$76=0,0,N$76/NFM!N$14*1000)</f>
        <v>9.3560240519115753E-2</v>
      </c>
      <c r="O247" s="274">
        <f>IF(O$76=0,0,O$76/NFM!O$14*1000)</f>
        <v>9.4419660393814636E-2</v>
      </c>
      <c r="P247" s="274">
        <f>IF(P$76=0,0,P$76/NFM!P$14*1000)</f>
        <v>9.4470384473457833E-2</v>
      </c>
      <c r="Q247" s="274">
        <f>IF(Q$76=0,0,Q$76/NFM!Q$14*1000)</f>
        <v>8.6404418661005677E-2</v>
      </c>
      <c r="R247" s="274">
        <f>IF(R$76=0,0,R$76/NFM!R$14*1000)</f>
        <v>8.6811626715000256E-2</v>
      </c>
      <c r="S247" s="274">
        <f>IF(S$76=0,0,S$76/NFM!S$14*1000)</f>
        <v>8.7757233046997299E-2</v>
      </c>
      <c r="T247" s="274">
        <f>IF(T$76=0,0,T$76/NFM!T$14*1000)</f>
        <v>9.43553086954938E-2</v>
      </c>
      <c r="U247" s="274">
        <f>IF(U$76=0,0,U$76/NFM!U$14*1000)</f>
        <v>9.0156311305667092E-2</v>
      </c>
      <c r="V247" s="274">
        <f>IF(V$76=0,0,V$76/NFM!V$14*1000)</f>
        <v>8.962013479766677E-2</v>
      </c>
      <c r="W247" s="274">
        <f>IF(W$76=0,0,W$76/NFM!W$14*1000)</f>
        <v>9.5681415857635191E-2</v>
      </c>
      <c r="X247" s="274">
        <f>IF(X$76=0,0,X$76/NFM!X$14*1000)</f>
        <v>9.8836209726223825E-2</v>
      </c>
      <c r="Y247" s="274">
        <f>IF(Y$76=0,0,Y$76/NFM!Y$14*1000)</f>
        <v>9.5619941851536661E-2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0.48220419219358734</v>
      </c>
      <c r="C248" s="275">
        <f>IF(C$77=0,0,C$77/NFM!C$14*1000)</f>
        <v>0.49814856145918168</v>
      </c>
      <c r="D248" s="275">
        <f>IF(D$77=0,0,D$77/NFM!D$14*1000)</f>
        <v>0.49408804187397048</v>
      </c>
      <c r="E248" s="275">
        <f>IF(E$77=0,0,E$77/NFM!E$14*1000)</f>
        <v>0.47919030303414378</v>
      </c>
      <c r="F248" s="275">
        <f>IF(F$77=0,0,F$77/NFM!F$14*1000)</f>
        <v>0.4803052385655579</v>
      </c>
      <c r="G248" s="275">
        <f>IF(G$77=0,0,G$77/NFM!G$14*1000)</f>
        <v>0.44125869208679996</v>
      </c>
      <c r="H248" s="275">
        <f>IF(H$77=0,0,H$77/NFM!H$14*1000)</f>
        <v>0.42702052760872505</v>
      </c>
      <c r="I248" s="275">
        <f>IF(I$77=0,0,I$77/NFM!I$14*1000)</f>
        <v>0.42676920916120459</v>
      </c>
      <c r="J248" s="275">
        <f>IF(J$77=0,0,J$77/NFM!J$14*1000)</f>
        <v>0.42196947380594069</v>
      </c>
      <c r="K248" s="275">
        <f>IF(K$77=0,0,K$77/NFM!K$14*1000)</f>
        <v>0.45223096893133202</v>
      </c>
      <c r="L248" s="275">
        <f>IF(L$77=0,0,L$77/NFM!L$14*1000)</f>
        <v>0.43186363151887081</v>
      </c>
      <c r="M248" s="275">
        <f>IF(M$77=0,0,M$77/NFM!M$14*1000)</f>
        <v>0.44573987007611932</v>
      </c>
      <c r="N248" s="275">
        <f>IF(N$77=0,0,N$77/NFM!N$14*1000)</f>
        <v>0.45831490576290618</v>
      </c>
      <c r="O248" s="275">
        <f>IF(O$77=0,0,O$77/NFM!O$14*1000)</f>
        <v>0.46124069572732435</v>
      </c>
      <c r="P248" s="275">
        <f>IF(P$77=0,0,P$77/NFM!P$14*1000)</f>
        <v>0.52045671089715617</v>
      </c>
      <c r="Q248" s="275">
        <f>IF(Q$77=0,0,Q$77/NFM!Q$14*1000)</f>
        <v>0.48806222030986074</v>
      </c>
      <c r="R248" s="275">
        <f>IF(R$77=0,0,R$77/NFM!R$14*1000)</f>
        <v>0.50239329584769721</v>
      </c>
      <c r="S248" s="275">
        <f>IF(S$77=0,0,S$77/NFM!S$14*1000)</f>
        <v>0.50993011556270718</v>
      </c>
      <c r="T248" s="275">
        <f>IF(T$77=0,0,T$77/NFM!T$14*1000)</f>
        <v>0.56167466578296166</v>
      </c>
      <c r="U248" s="275">
        <f>IF(U$77=0,0,U$77/NFM!U$14*1000)</f>
        <v>0.57804496755130286</v>
      </c>
      <c r="V248" s="275">
        <f>IF(V$77=0,0,V$77/NFM!V$14*1000)</f>
        <v>0.56433134511120608</v>
      </c>
      <c r="W248" s="275">
        <f>IF(W$77=0,0,W$77/NFM!W$14*1000)</f>
        <v>0.64095642676972708</v>
      </c>
      <c r="X248" s="275">
        <f>IF(X$77=0,0,X$77/NFM!X$14*1000)</f>
        <v>0.68572295866156485</v>
      </c>
      <c r="Y248" s="275">
        <f>IF(Y$77=0,0,Y$77/NFM!Y$14*1000)</f>
        <v>0.679879770368922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41.980906085756772</v>
      </c>
      <c r="C249" s="276">
        <f>IF(C$83=0,0,C$83/NFM!C$14*1000)</f>
        <v>43.175894869662514</v>
      </c>
      <c r="D249" s="276">
        <f>IF(D$83=0,0,D$83/NFM!D$14*1000)</f>
        <v>42.73641832274761</v>
      </c>
      <c r="E249" s="276">
        <f>IF(E$83=0,0,E$83/NFM!E$14*1000)</f>
        <v>41.355067528325009</v>
      </c>
      <c r="F249" s="276">
        <f>IF(F$83=0,0,F$83/NFM!F$14*1000)</f>
        <v>41.454969611429007</v>
      </c>
      <c r="G249" s="276">
        <f>IF(G$83=0,0,G$83/NFM!G$14*1000)</f>
        <v>37.764613115530473</v>
      </c>
      <c r="H249" s="276">
        <f>IF(H$83=0,0,H$83/NFM!H$14*1000)</f>
        <v>36.542242715806637</v>
      </c>
      <c r="I249" s="276">
        <f>IF(I$83=0,0,I$83/NFM!I$14*1000)</f>
        <v>36.523792246303586</v>
      </c>
      <c r="J249" s="276">
        <f>IF(J$83=0,0,J$83/NFM!J$14*1000)</f>
        <v>36.196190079320594</v>
      </c>
      <c r="K249" s="276">
        <f>IF(K$83=0,0,K$83/NFM!K$14*1000)</f>
        <v>38.810534645092943</v>
      </c>
      <c r="L249" s="276">
        <f>IF(L$83=0,0,L$83/NFM!L$14*1000)</f>
        <v>37.000266407413534</v>
      </c>
      <c r="M249" s="276">
        <f>IF(M$83=0,0,M$83/NFM!M$14*1000)</f>
        <v>38.032999300117666</v>
      </c>
      <c r="N249" s="276">
        <f>IF(N$83=0,0,N$83/NFM!N$14*1000)</f>
        <v>38.99749470919766</v>
      </c>
      <c r="O249" s="276">
        <f>IF(O$83=0,0,O$83/NFM!O$14*1000)</f>
        <v>39.037624212816972</v>
      </c>
      <c r="P249" s="276">
        <f>IF(P$83=0,0,P$83/NFM!P$14*1000)</f>
        <v>39.636644028635963</v>
      </c>
      <c r="Q249" s="276">
        <f>IF(Q$83=0,0,Q$83/NFM!Q$14*1000)</f>
        <v>36.078665180375381</v>
      </c>
      <c r="R249" s="276">
        <f>IF(R$83=0,0,R$83/NFM!R$14*1000)</f>
        <v>36.160721503382142</v>
      </c>
      <c r="S249" s="276">
        <f>IF(S$83=0,0,S$83/NFM!S$14*1000)</f>
        <v>36.671053813773852</v>
      </c>
      <c r="T249" s="276">
        <f>IF(T$83=0,0,T$83/NFM!T$14*1000)</f>
        <v>39.266684276755598</v>
      </c>
      <c r="U249" s="276">
        <f>IF(U$83=0,0,U$83/NFM!U$14*1000)</f>
        <v>37.600710775007407</v>
      </c>
      <c r="V249" s="276">
        <f>IF(V$83=0,0,V$83/NFM!V$14*1000)</f>
        <v>37.121517298492613</v>
      </c>
      <c r="W249" s="276">
        <f>IF(W$83=0,0,W$83/NFM!W$14*1000)</f>
        <v>40.004258465964568</v>
      </c>
      <c r="X249" s="276">
        <f>IF(X$83=0,0,X$83/NFM!X$14*1000)</f>
        <v>41.296271833911341</v>
      </c>
      <c r="Y249" s="276">
        <f>IF(Y$83=0,0,Y$83/NFM!Y$14*1000)</f>
        <v>40.052912496825179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80.51644824450949</v>
      </c>
      <c r="C250" s="276">
        <f>IF(C$90=0,0,C$90/NFM!C$14*1000)</f>
        <v>82.808353340020545</v>
      </c>
      <c r="D250" s="276">
        <f>IF(D$90=0,0,D$90/NFM!D$14*1000)</f>
        <v>81.965467991808467</v>
      </c>
      <c r="E250" s="276">
        <f>IF(E$90=0,0,E$90/NFM!E$14*1000)</f>
        <v>79.316133565356608</v>
      </c>
      <c r="F250" s="276">
        <f>IF(F$90=0,0,F$90/NFM!F$14*1000)</f>
        <v>79.507738789105957</v>
      </c>
      <c r="G250" s="276">
        <f>IF(G$90=0,0,G$90/NFM!G$14*1000)</f>
        <v>72.429892560660321</v>
      </c>
      <c r="H250" s="276">
        <f>IF(H$90=0,0,H$90/NFM!H$14*1000)</f>
        <v>70.085471436829991</v>
      </c>
      <c r="I250" s="276">
        <f>IF(I$90=0,0,I$90/NFM!I$14*1000)</f>
        <v>70.050084723884993</v>
      </c>
      <c r="J250" s="276">
        <f>IF(J$90=0,0,J$90/NFM!J$14*1000)</f>
        <v>69.421766629254179</v>
      </c>
      <c r="K250" s="276">
        <f>IF(K$90=0,0,K$90/NFM!K$14*1000)</f>
        <v>74.435897064965332</v>
      </c>
      <c r="L250" s="276">
        <f>IF(L$90=0,0,L$90/NFM!L$14*1000)</f>
        <v>70.963928914253017</v>
      </c>
      <c r="M250" s="276">
        <f>IF(M$90=0,0,M$90/NFM!M$14*1000)</f>
        <v>72.944638533429782</v>
      </c>
      <c r="N250" s="276">
        <f>IF(N$90=0,0,N$90/NFM!N$14*1000)</f>
        <v>74.79447342095267</v>
      </c>
      <c r="O250" s="276">
        <f>IF(O$90=0,0,O$90/NFM!O$14*1000)</f>
        <v>74.87143900846624</v>
      </c>
      <c r="P250" s="276">
        <f>IF(P$90=0,0,P$90/NFM!P$14*1000)</f>
        <v>76.020317212745638</v>
      </c>
      <c r="Q250" s="276">
        <f>IF(Q$90=0,0,Q$90/NFM!Q$14*1000)</f>
        <v>69.196362074525624</v>
      </c>
      <c r="R250" s="276">
        <f>IF(R$90=0,0,R$90/NFM!R$14*1000)</f>
        <v>69.353740375770769</v>
      </c>
      <c r="S250" s="276">
        <f>IF(S$90=0,0,S$90/NFM!S$14*1000)</f>
        <v>70.332522133677955</v>
      </c>
      <c r="T250" s="276">
        <f>IF(T$90=0,0,T$90/NFM!T$14*1000)</f>
        <v>75.310760226196138</v>
      </c>
      <c r="U250" s="276">
        <f>IF(U$90=0,0,U$90/NFM!U$14*1000)</f>
        <v>72.115539309424548</v>
      </c>
      <c r="V250" s="276">
        <f>IF(V$90=0,0,V$90/NFM!V$14*1000)</f>
        <v>71.196479661876879</v>
      </c>
      <c r="W250" s="276">
        <f>IF(W$90=0,0,W$90/NFM!W$14*1000)</f>
        <v>76.725376049652084</v>
      </c>
      <c r="X250" s="276">
        <f>IF(X$90=0,0,X$90/NFM!X$14*1000)</f>
        <v>79.203367526515336</v>
      </c>
      <c r="Y250" s="276">
        <f>IF(Y$90=0,0,Y$90/NFM!Y$14*1000)</f>
        <v>76.818691085532279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52.280629418722754</v>
      </c>
      <c r="C251" s="277">
        <f>IF(C$97=0,0,C$97/NFM!C$14*1000)</f>
        <v>55.640570777671265</v>
      </c>
      <c r="D251" s="277">
        <f>IF(D$97=0,0,D$97/NFM!D$14*1000)</f>
        <v>55.103925273185929</v>
      </c>
      <c r="E251" s="277">
        <f>IF(E$97=0,0,E$97/NFM!E$14*1000)</f>
        <v>53.825909791455977</v>
      </c>
      <c r="F251" s="277">
        <f>IF(F$97=0,0,F$97/NFM!F$14*1000)</f>
        <v>52.782899855183175</v>
      </c>
      <c r="G251" s="277">
        <f>IF(G$97=0,0,G$97/NFM!G$14*1000)</f>
        <v>47.945650725678881</v>
      </c>
      <c r="H251" s="277">
        <f>IF(H$97=0,0,H$97/NFM!H$14*1000)</f>
        <v>44.340772651487299</v>
      </c>
      <c r="I251" s="277">
        <f>IF(I$97=0,0,I$97/NFM!I$14*1000)</f>
        <v>45.059330751331977</v>
      </c>
      <c r="J251" s="277">
        <f>IF(J$97=0,0,J$97/NFM!J$14*1000)</f>
        <v>45.423626014654339</v>
      </c>
      <c r="K251" s="277">
        <f>IF(K$97=0,0,K$97/NFM!K$14*1000)</f>
        <v>51.356559515348039</v>
      </c>
      <c r="L251" s="277">
        <f>IF(L$97=0,0,L$97/NFM!L$14*1000)</f>
        <v>48.431204762252605</v>
      </c>
      <c r="M251" s="277">
        <f>IF(M$97=0,0,M$97/NFM!M$14*1000)</f>
        <v>48.466813082376824</v>
      </c>
      <c r="N251" s="277">
        <f>IF(N$97=0,0,N$97/NFM!N$14*1000)</f>
        <v>50.158957363232815</v>
      </c>
      <c r="O251" s="277">
        <f>IF(O$97=0,0,O$97/NFM!O$14*1000)</f>
        <v>51.790210521695137</v>
      </c>
      <c r="P251" s="277">
        <f>IF(P$97=0,0,P$97/NFM!P$14*1000)</f>
        <v>50.196865149942028</v>
      </c>
      <c r="Q251" s="277">
        <f>IF(Q$97=0,0,Q$97/NFM!Q$14*1000)</f>
        <v>45.612791567610451</v>
      </c>
      <c r="R251" s="277">
        <f>IF(R$97=0,0,R$97/NFM!R$14*1000)</f>
        <v>45.858725160377986</v>
      </c>
      <c r="S251" s="277">
        <f>IF(S$97=0,0,S$97/NFM!S$14*1000)</f>
        <v>45.951730370122583</v>
      </c>
      <c r="T251" s="277">
        <f>IF(T$97=0,0,T$97/NFM!T$14*1000)</f>
        <v>49.957065169889212</v>
      </c>
      <c r="U251" s="277">
        <f>IF(U$97=0,0,U$97/NFM!U$14*1000)</f>
        <v>47.233245940313594</v>
      </c>
      <c r="V251" s="277">
        <f>IF(V$97=0,0,V$97/NFM!V$14*1000)</f>
        <v>47.54348424661616</v>
      </c>
      <c r="W251" s="277">
        <f>IF(W$97=0,0,W$97/NFM!W$14*1000)</f>
        <v>49.467452193353644</v>
      </c>
      <c r="X251" s="277">
        <f>IF(X$97=0,0,X$97/NFM!X$14*1000)</f>
        <v>51.213783147248421</v>
      </c>
      <c r="Y251" s="277">
        <f>IF(Y$97=0,0,Y$97/NFM!Y$14*1000)</f>
        <v>49.570063536484717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366.92896180288835</v>
      </c>
      <c r="C253" s="272">
        <f t="shared" si="60"/>
        <v>363.25016082155355</v>
      </c>
      <c r="D253" s="272">
        <f t="shared" si="60"/>
        <v>357.7449207922138</v>
      </c>
      <c r="E253" s="272">
        <f t="shared" si="60"/>
        <v>357.63955408422999</v>
      </c>
      <c r="F253" s="272">
        <f t="shared" si="60"/>
        <v>356.45110941196123</v>
      </c>
      <c r="G253" s="272">
        <f t="shared" si="60"/>
        <v>351.98731645918861</v>
      </c>
      <c r="H253" s="272">
        <f t="shared" si="60"/>
        <v>337.8696106946893</v>
      </c>
      <c r="I253" s="272">
        <f t="shared" si="60"/>
        <v>344.27615781686649</v>
      </c>
      <c r="J253" s="272">
        <f t="shared" si="60"/>
        <v>333.31031693936626</v>
      </c>
      <c r="K253" s="272">
        <f t="shared" si="60"/>
        <v>342.72600570106687</v>
      </c>
      <c r="L253" s="272">
        <f t="shared" si="60"/>
        <v>327.76586011470579</v>
      </c>
      <c r="M253" s="272">
        <f t="shared" si="60"/>
        <v>309.34281190770832</v>
      </c>
      <c r="N253" s="272">
        <f t="shared" si="60"/>
        <v>314.39355095676473</v>
      </c>
      <c r="O253" s="272">
        <f t="shared" si="60"/>
        <v>308.65704464634996</v>
      </c>
      <c r="P253" s="272">
        <f t="shared" si="60"/>
        <v>311.02751244043412</v>
      </c>
      <c r="Q253" s="272">
        <f t="shared" si="60"/>
        <v>312.21772853727526</v>
      </c>
      <c r="R253" s="272">
        <f t="shared" si="60"/>
        <v>318.21624238859687</v>
      </c>
      <c r="S253" s="272">
        <f t="shared" si="60"/>
        <v>313.25735868039732</v>
      </c>
      <c r="T253" s="272">
        <f t="shared" si="60"/>
        <v>331.28650278642897</v>
      </c>
      <c r="U253" s="272">
        <f t="shared" si="60"/>
        <v>324.07406870500597</v>
      </c>
      <c r="V253" s="272">
        <f t="shared" si="60"/>
        <v>315.32263241554023</v>
      </c>
      <c r="W253" s="272">
        <f t="shared" si="60"/>
        <v>324.16674908841759</v>
      </c>
      <c r="X253" s="272">
        <f t="shared" si="60"/>
        <v>319.67619072066202</v>
      </c>
      <c r="Y253" s="272">
        <f t="shared" si="60"/>
        <v>319.32957006150087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0.58545508628147125</v>
      </c>
      <c r="C254" s="273">
        <f>IF(C$116=0,0,C$116/NFM!C$15*1000)</f>
        <v>0.57941700734903689</v>
      </c>
      <c r="D254" s="273">
        <f>IF(D$116=0,0,D$116/NFM!D$15*1000)</f>
        <v>0.56974329856716277</v>
      </c>
      <c r="E254" s="273">
        <f>IF(E$116=0,0,E$116/NFM!E$15*1000)</f>
        <v>0.56879499479440798</v>
      </c>
      <c r="F254" s="273">
        <f>IF(F$116=0,0,F$116/NFM!F$15*1000)</f>
        <v>0.5670393876426052</v>
      </c>
      <c r="G254" s="273">
        <f>IF(G$116=0,0,G$116/NFM!G$15*1000)</f>
        <v>0.56007354613818305</v>
      </c>
      <c r="H254" s="273">
        <f>IF(H$116=0,0,H$116/NFM!H$15*1000)</f>
        <v>0.53678873502630797</v>
      </c>
      <c r="I254" s="273">
        <f>IF(I$116=0,0,I$116/NFM!I$15*1000)</f>
        <v>0.54724642799304524</v>
      </c>
      <c r="J254" s="273">
        <f>IF(J$116=0,0,J$116/NFM!J$15*1000)</f>
        <v>0.53002167472953921</v>
      </c>
      <c r="K254" s="273">
        <f>IF(K$116=0,0,K$116/NFM!K$15*1000)</f>
        <v>0.54700810553601209</v>
      </c>
      <c r="L254" s="273">
        <f>IF(L$116=0,0,L$116/NFM!L$15*1000)</f>
        <v>0.52100016018060047</v>
      </c>
      <c r="M254" s="273">
        <f>IF(M$116=0,0,M$116/NFM!M$15*1000)</f>
        <v>0.49174932081877942</v>
      </c>
      <c r="N254" s="273">
        <f>IF(N$116=0,0,N$116/NFM!N$15*1000)</f>
        <v>0.49989153345975207</v>
      </c>
      <c r="O254" s="273">
        <f>IF(O$116=0,0,O$116/NFM!O$15*1000)</f>
        <v>0.49067556641365601</v>
      </c>
      <c r="P254" s="273">
        <f>IF(P$116=0,0,P$116/NFM!P$15*1000)</f>
        <v>0.49471985717928829</v>
      </c>
      <c r="Q254" s="273">
        <f>IF(Q$116=0,0,Q$116/NFM!Q$15*1000)</f>
        <v>0.49664370830030052</v>
      </c>
      <c r="R254" s="273">
        <f>IF(R$116=0,0,R$116/NFM!R$15*1000)</f>
        <v>0.50620345795381738</v>
      </c>
      <c r="S254" s="273">
        <f>IF(S$116=0,0,S$116/NFM!S$15*1000)</f>
        <v>0.49910953678965081</v>
      </c>
      <c r="T254" s="273">
        <f>IF(T$116=0,0,T$116/NFM!T$15*1000)</f>
        <v>0.52792653921136001</v>
      </c>
      <c r="U254" s="273">
        <f>IF(U$116=0,0,U$116/NFM!U$15*1000)</f>
        <v>0.51644396617976251</v>
      </c>
      <c r="V254" s="273">
        <f>IF(V$116=0,0,V$116/NFM!V$15*1000)</f>
        <v>0.50273159007223889</v>
      </c>
      <c r="W254" s="273">
        <f>IF(W$116=0,0,W$116/NFM!W$15*1000)</f>
        <v>0.51632258853529978</v>
      </c>
      <c r="X254" s="273">
        <f>IF(X$116=0,0,X$116/NFM!X$15*1000)</f>
        <v>0.50917339876070655</v>
      </c>
      <c r="Y254" s="273">
        <f>IF(Y$116=0,0,Y$116/NFM!Y$15*1000)</f>
        <v>0.50918803884601627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0.29222456858503659</v>
      </c>
      <c r="C255" s="274">
        <f>IF(C$117=0,0,C$117/NFM!C$15*1000)</f>
        <v>0.28921071653650438</v>
      </c>
      <c r="D255" s="274">
        <f>IF(D$117=0,0,D$117/NFM!D$15*1000)</f>
        <v>0.2843821729955206</v>
      </c>
      <c r="E255" s="274">
        <f>IF(E$117=0,0,E$117/NFM!E$15*1000)</f>
        <v>0.2839088358132596</v>
      </c>
      <c r="F255" s="274">
        <f>IF(F$117=0,0,F$117/NFM!F$15*1000)</f>
        <v>0.28303254050972254</v>
      </c>
      <c r="G255" s="274">
        <f>IF(G$117=0,0,G$117/NFM!G$15*1000)</f>
        <v>0.27955560423201331</v>
      </c>
      <c r="H255" s="274">
        <f>IF(H$117=0,0,H$117/NFM!H$15*1000)</f>
        <v>0.26793320305864565</v>
      </c>
      <c r="I255" s="274">
        <f>IF(I$117=0,0,I$117/NFM!I$15*1000)</f>
        <v>0.2731530651577348</v>
      </c>
      <c r="J255" s="274">
        <f>IF(J$117=0,0,J$117/NFM!J$15*1000)</f>
        <v>0.26455548660840128</v>
      </c>
      <c r="K255" s="274">
        <f>IF(K$117=0,0,K$117/NFM!K$15*1000)</f>
        <v>0.2730341086761488</v>
      </c>
      <c r="L255" s="274">
        <f>IF(L$117=0,0,L$117/NFM!L$15*1000)</f>
        <v>0.26005247987257835</v>
      </c>
      <c r="M255" s="274">
        <f>IF(M$117=0,0,M$117/NFM!M$15*1000)</f>
        <v>0.24545219009193953</v>
      </c>
      <c r="N255" s="274">
        <f>IF(N$117=0,0,N$117/NFM!N$15*1000)</f>
        <v>0.24951630129720445</v>
      </c>
      <c r="O255" s="274">
        <f>IF(O$117=0,0,O$117/NFM!O$15*1000)</f>
        <v>0.24491623537029483</v>
      </c>
      <c r="P255" s="274">
        <f>IF(P$117=0,0,P$117/NFM!P$15*1000)</f>
        <v>0.24693490623320569</v>
      </c>
      <c r="Q255" s="274">
        <f>IF(Q$117=0,0,Q$117/NFM!Q$15*1000)</f>
        <v>0.24789517898005364</v>
      </c>
      <c r="R255" s="274">
        <f>IF(R$117=0,0,R$117/NFM!R$15*1000)</f>
        <v>0.25266684086111002</v>
      </c>
      <c r="S255" s="274">
        <f>IF(S$117=0,0,S$117/NFM!S$15*1000)</f>
        <v>0.2491259747889718</v>
      </c>
      <c r="T255" s="274">
        <f>IF(T$117=0,0,T$117/NFM!T$15*1000)</f>
        <v>0.26350971881634772</v>
      </c>
      <c r="U255" s="274">
        <f>IF(U$117=0,0,U$117/NFM!U$15*1000)</f>
        <v>0.25777829717695738</v>
      </c>
      <c r="V255" s="274">
        <f>IF(V$117=0,0,V$117/NFM!V$15*1000)</f>
        <v>0.25093388966186014</v>
      </c>
      <c r="W255" s="274">
        <f>IF(W$117=0,0,W$117/NFM!W$15*1000)</f>
        <v>0.25771771263235244</v>
      </c>
      <c r="X255" s="274">
        <f>IF(X$117=0,0,X$117/NFM!X$15*1000)</f>
        <v>0.25414925973721669</v>
      </c>
      <c r="Y255" s="274">
        <f>IF(Y$117=0,0,Y$117/NFM!Y$15*1000)</f>
        <v>0.25415656720232199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7.4285283797746651</v>
      </c>
      <c r="C256" s="274">
        <f>IF(C$118=0,0,C$118/NFM!C$15*1000)</f>
        <v>7.3519144058594348</v>
      </c>
      <c r="D256" s="274">
        <f>IF(D$118=0,0,D$118/NFM!D$15*1000)</f>
        <v>7.2291698573744991</v>
      </c>
      <c r="E256" s="274">
        <f>IF(E$118=0,0,E$118/NFM!E$15*1000)</f>
        <v>7.2171373348913495</v>
      </c>
      <c r="F256" s="274">
        <f>IF(F$118=0,0,F$118/NFM!F$15*1000)</f>
        <v>7.1948613689692893</v>
      </c>
      <c r="G256" s="274">
        <f>IF(G$118=0,0,G$118/NFM!G$15*1000)</f>
        <v>7.1064755089483667</v>
      </c>
      <c r="H256" s="274">
        <f>IF(H$118=0,0,H$118/NFM!H$15*1000)</f>
        <v>6.8110269182445258</v>
      </c>
      <c r="I256" s="274">
        <f>IF(I$118=0,0,I$118/NFM!I$15*1000)</f>
        <v>6.9437190253091288</v>
      </c>
      <c r="J256" s="274">
        <f>IF(J$118=0,0,J$118/NFM!J$15*1000)</f>
        <v>6.725163287301493</v>
      </c>
      <c r="K256" s="274">
        <f>IF(K$118=0,0,K$118/NFM!K$15*1000)</f>
        <v>6.9406950783367787</v>
      </c>
      <c r="L256" s="274">
        <f>IF(L$118=0,0,L$118/NFM!L$15*1000)</f>
        <v>6.6106940847517333</v>
      </c>
      <c r="M256" s="274">
        <f>IF(M$118=0,0,M$118/NFM!M$15*1000)</f>
        <v>6.239545732942811</v>
      </c>
      <c r="N256" s="274">
        <f>IF(N$118=0,0,N$118/NFM!N$15*1000)</f>
        <v>6.3428579409924408</v>
      </c>
      <c r="O256" s="274">
        <f>IF(O$118=0,0,O$118/NFM!O$15*1000)</f>
        <v>6.2259214340712621</v>
      </c>
      <c r="P256" s="274">
        <f>IF(P$118=0,0,P$118/NFM!P$15*1000)</f>
        <v>6.2772372897748649</v>
      </c>
      <c r="Q256" s="274">
        <f>IF(Q$118=0,0,Q$118/NFM!Q$15*1000)</f>
        <v>6.3016480139888644</v>
      </c>
      <c r="R256" s="274">
        <f>IF(R$118=0,0,R$118/NFM!R$15*1000)</f>
        <v>6.4229465956712675</v>
      </c>
      <c r="S256" s="274">
        <f>IF(S$118=0,0,S$118/NFM!S$15*1000)</f>
        <v>6.3329356009310827</v>
      </c>
      <c r="T256" s="274">
        <f>IF(T$118=0,0,T$118/NFM!T$15*1000)</f>
        <v>6.6985792264213977</v>
      </c>
      <c r="U256" s="274">
        <f>IF(U$118=0,0,U$118/NFM!U$15*1000)</f>
        <v>6.5528829610087369</v>
      </c>
      <c r="V256" s="274">
        <f>IF(V$118=0,0,V$118/NFM!V$15*1000)</f>
        <v>6.3788939096608921</v>
      </c>
      <c r="W256" s="274">
        <f>IF(W$118=0,0,W$118/NFM!W$15*1000)</f>
        <v>6.5513428645987988</v>
      </c>
      <c r="X256" s="274">
        <f>IF(X$118=0,0,X$118/NFM!X$15*1000)</f>
        <v>6.4606305958400174</v>
      </c>
      <c r="Y256" s="274">
        <f>IF(Y$118=0,0,Y$118/NFM!Y$15*1000)</f>
        <v>6.4608163561002909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0.19515169542715721</v>
      </c>
      <c r="C257" s="274">
        <f>IF(C$119=0,0,C$119/NFM!C$15*1000)</f>
        <v>0.19313900244967908</v>
      </c>
      <c r="D257" s="274">
        <f>IF(D$119=0,0,D$119/NFM!D$15*1000)</f>
        <v>0.18991443285572093</v>
      </c>
      <c r="E257" s="274">
        <f>IF(E$119=0,0,E$119/NFM!E$15*1000)</f>
        <v>0.18959833159813605</v>
      </c>
      <c r="F257" s="274">
        <f>IF(F$119=0,0,F$119/NFM!F$15*1000)</f>
        <v>0.18901312921420177</v>
      </c>
      <c r="G257" s="274">
        <f>IF(G$119=0,0,G$119/NFM!G$15*1000)</f>
        <v>0.18669118204606117</v>
      </c>
      <c r="H257" s="274">
        <f>IF(H$119=0,0,H$119/NFM!H$15*1000)</f>
        <v>0.17892957834210271</v>
      </c>
      <c r="I257" s="274">
        <f>IF(I$119=0,0,I$119/NFM!I$15*1000)</f>
        <v>0.18241547599768176</v>
      </c>
      <c r="J257" s="274">
        <f>IF(J$119=0,0,J$119/NFM!J$15*1000)</f>
        <v>0.17667389157651311</v>
      </c>
      <c r="K257" s="274">
        <f>IF(K$119=0,0,K$119/NFM!K$15*1000)</f>
        <v>0.18233603517867072</v>
      </c>
      <c r="L257" s="274">
        <f>IF(L$119=0,0,L$119/NFM!L$15*1000)</f>
        <v>0.17366672006020017</v>
      </c>
      <c r="M257" s="274">
        <f>IF(M$119=0,0,M$119/NFM!M$15*1000)</f>
        <v>0.16391644027292651</v>
      </c>
      <c r="N257" s="274">
        <f>IF(N$119=0,0,N$119/NFM!N$15*1000)</f>
        <v>0.16663051115325067</v>
      </c>
      <c r="O257" s="274">
        <f>IF(O$119=0,0,O$119/NFM!O$15*1000)</f>
        <v>0.16355852213788541</v>
      </c>
      <c r="P257" s="274">
        <f>IF(P$119=0,0,P$119/NFM!P$15*1000)</f>
        <v>0.16490661905976287</v>
      </c>
      <c r="Q257" s="274">
        <f>IF(Q$119=0,0,Q$119/NFM!Q$15*1000)</f>
        <v>0.16554790276676684</v>
      </c>
      <c r="R257" s="274">
        <f>IF(R$119=0,0,R$119/NFM!R$15*1000)</f>
        <v>0.16873448598460589</v>
      </c>
      <c r="S257" s="274">
        <f>IF(S$119=0,0,S$119/NFM!S$15*1000)</f>
        <v>0.16636984559655027</v>
      </c>
      <c r="T257" s="274">
        <f>IF(T$119=0,0,T$119/NFM!T$15*1000)</f>
        <v>0.17597551307045342</v>
      </c>
      <c r="U257" s="274">
        <f>IF(U$119=0,0,U$119/NFM!U$15*1000)</f>
        <v>0.1721479887265876</v>
      </c>
      <c r="V257" s="274">
        <f>IF(V$119=0,0,V$119/NFM!V$15*1000)</f>
        <v>0.16757719669074633</v>
      </c>
      <c r="W257" s="274">
        <f>IF(W$119=0,0,W$119/NFM!W$15*1000)</f>
        <v>0.17210752951176655</v>
      </c>
      <c r="X257" s="274">
        <f>IF(X$119=0,0,X$119/NFM!X$15*1000)</f>
        <v>0.16972446625356888</v>
      </c>
      <c r="Y257" s="274">
        <f>IF(Y$119=0,0,Y$119/NFM!Y$15*1000)</f>
        <v>0.16972934628200542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0.92221141529946082</v>
      </c>
      <c r="C258" s="275">
        <f>IF(C$120=0,0,C$120/NFM!C$15*1000)</f>
        <v>0.91908466313532899</v>
      </c>
      <c r="D258" s="275">
        <f>IF(D$120=0,0,D$120/NFM!D$15*1000)</f>
        <v>0.90005773424538271</v>
      </c>
      <c r="E258" s="275">
        <f>IF(E$120=0,0,E$120/NFM!E$15*1000)</f>
        <v>0.90089909969282689</v>
      </c>
      <c r="F258" s="275">
        <f>IF(F$120=0,0,F$120/NFM!F$15*1000)</f>
        <v>0.90679326694171192</v>
      </c>
      <c r="G258" s="275">
        <f>IF(G$120=0,0,G$120/NFM!G$15*1000)</f>
        <v>0.89886643174091352</v>
      </c>
      <c r="H258" s="275">
        <f>IF(H$120=0,0,H$120/NFM!H$15*1000)</f>
        <v>0.87358970073189368</v>
      </c>
      <c r="I258" s="275">
        <f>IF(I$120=0,0,I$120/NFM!I$15*1000)</f>
        <v>0.87550756699179888</v>
      </c>
      <c r="J258" s="275">
        <f>IF(J$120=0,0,J$120/NFM!J$15*1000)</f>
        <v>0.84614535473656516</v>
      </c>
      <c r="K258" s="275">
        <f>IF(K$120=0,0,K$120/NFM!K$15*1000)</f>
        <v>0.87773436536759764</v>
      </c>
      <c r="L258" s="275">
        <f>IF(L$120=0,0,L$120/NFM!L$15*1000)</f>
        <v>0.84198480370731732</v>
      </c>
      <c r="M258" s="275">
        <f>IF(M$120=0,0,M$120/NFM!M$15*1000)</f>
        <v>0.79701079610065384</v>
      </c>
      <c r="N258" s="275">
        <f>IF(N$120=0,0,N$120/NFM!N$15*1000)</f>
        <v>0.81492945436766728</v>
      </c>
      <c r="O258" s="275">
        <f>IF(O$120=0,0,O$120/NFM!O$15*1000)</f>
        <v>0.80450128528276488</v>
      </c>
      <c r="P258" s="275">
        <f>IF(P$120=0,0,P$120/NFM!P$15*1000)</f>
        <v>0.93711489364516676</v>
      </c>
      <c r="Q258" s="275">
        <f>IF(Q$120=0,0,Q$120/NFM!Q$15*1000)</f>
        <v>0.96787641335476393</v>
      </c>
      <c r="R258" s="275">
        <f>IF(R$120=0,0,R$120/NFM!R$15*1000)</f>
        <v>1.0046208423193139</v>
      </c>
      <c r="S258" s="275">
        <f>IF(S$120=0,0,S$120/NFM!S$15*1000)</f>
        <v>1.0134367753973865</v>
      </c>
      <c r="T258" s="275">
        <f>IF(T$120=0,0,T$120/NFM!T$15*1000)</f>
        <v>1.107211014793136</v>
      </c>
      <c r="U258" s="275">
        <f>IF(U$120=0,0,U$120/NFM!U$15*1000)</f>
        <v>1.1202044900256467</v>
      </c>
      <c r="V258" s="275">
        <f>IF(V$120=0,0,V$120/NFM!V$15*1000)</f>
        <v>1.1285894549163307</v>
      </c>
      <c r="W258" s="275">
        <f>IF(W$120=0,0,W$120/NFM!W$15*1000)</f>
        <v>1.1711359435259632</v>
      </c>
      <c r="X258" s="275">
        <f>IF(X$120=0,0,X$120/NFM!X$15*1000)</f>
        <v>1.2025179914198856</v>
      </c>
      <c r="Y258" s="275">
        <f>IF(Y$120=0,0,Y$120/NFM!Y$15*1000)</f>
        <v>1.2353106809655712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206.85322731993256</v>
      </c>
      <c r="C259" s="276">
        <f>IF(C$126=0,0,C$126/NFM!C$15*1000)</f>
        <v>204.22104085621578</v>
      </c>
      <c r="D259" s="276">
        <f>IF(D$126=0,0,D$126/NFM!D$15*1000)</f>
        <v>200.84590964245854</v>
      </c>
      <c r="E259" s="276">
        <f>IF(E$126=0,0,E$126/NFM!E$15*1000)</f>
        <v>199.26076265851836</v>
      </c>
      <c r="F259" s="276">
        <f>IF(F$126=0,0,F$126/NFM!F$15*1000)</f>
        <v>199.40404622824576</v>
      </c>
      <c r="G259" s="276">
        <f>IF(G$126=0,0,G$126/NFM!G$15*1000)</f>
        <v>196.64981130529299</v>
      </c>
      <c r="H259" s="276">
        <f>IF(H$126=0,0,H$126/NFM!H$15*1000)</f>
        <v>189.45659515303387</v>
      </c>
      <c r="I259" s="276">
        <f>IF(I$126=0,0,I$126/NFM!I$15*1000)</f>
        <v>191.17608855671716</v>
      </c>
      <c r="J259" s="276">
        <f>IF(J$126=0,0,J$126/NFM!J$15*1000)</f>
        <v>184.69525505538476</v>
      </c>
      <c r="K259" s="276">
        <f>IF(K$126=0,0,K$126/NFM!K$15*1000)</f>
        <v>189.00549971744334</v>
      </c>
      <c r="L259" s="276">
        <f>IF(L$126=0,0,L$126/NFM!L$15*1000)</f>
        <v>180.30255574263981</v>
      </c>
      <c r="M259" s="276">
        <f>IF(M$126=0,0,M$126/NFM!M$15*1000)</f>
        <v>170.97482539128728</v>
      </c>
      <c r="N259" s="276">
        <f>IF(N$126=0,0,N$126/NFM!N$15*1000)</f>
        <v>174.13273571117597</v>
      </c>
      <c r="O259" s="276">
        <f>IF(O$126=0,0,O$126/NFM!O$15*1000)</f>
        <v>171.11116522832407</v>
      </c>
      <c r="P259" s="276">
        <f>IF(P$126=0,0,P$126/NFM!P$15*1000)</f>
        <v>172.93307372148695</v>
      </c>
      <c r="Q259" s="276">
        <f>IF(Q$126=0,0,Q$126/NFM!Q$15*1000)</f>
        <v>173.41118292371451</v>
      </c>
      <c r="R259" s="276">
        <f>IF(R$126=0,0,R$126/NFM!R$15*1000)</f>
        <v>176.60497693212642</v>
      </c>
      <c r="S259" s="276">
        <f>IF(S$126=0,0,S$126/NFM!S$15*1000)</f>
        <v>174.03467539405619</v>
      </c>
      <c r="T259" s="276">
        <f>IF(T$126=0,0,T$126/NFM!T$15*1000)</f>
        <v>183.94840244337269</v>
      </c>
      <c r="U259" s="276">
        <f>IF(U$126=0,0,U$126/NFM!U$15*1000)</f>
        <v>179.85796171823364</v>
      </c>
      <c r="V259" s="276">
        <f>IF(V$126=0,0,V$126/NFM!V$15*1000)</f>
        <v>174.36324202230165</v>
      </c>
      <c r="W259" s="276">
        <f>IF(W$126=0,0,W$126/NFM!W$15*1000)</f>
        <v>179.89820581802738</v>
      </c>
      <c r="X259" s="276">
        <f>IF(X$126=0,0,X$126/NFM!X$15*1000)</f>
        <v>177.4937304954673</v>
      </c>
      <c r="Y259" s="276">
        <f>IF(Y$126=0,0,Y$126/NFM!Y$15*1000)</f>
        <v>178.09750562923216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102.7854317637528</v>
      </c>
      <c r="C260" s="276">
        <f>IF(C$134=0,0,C$134/NFM!C$15*1000)</f>
        <v>101.65828229938381</v>
      </c>
      <c r="D260" s="276">
        <f>IF(D$134=0,0,D$134/NFM!D$15*1000)</f>
        <v>99.516812724265009</v>
      </c>
      <c r="E260" s="276">
        <f>IF(E$134=0,0,E$134/NFM!E$15*1000)</f>
        <v>99.435010357115019</v>
      </c>
      <c r="F260" s="276">
        <f>IF(F$134=0,0,F$134/NFM!F$15*1000)</f>
        <v>99.980184224495432</v>
      </c>
      <c r="G260" s="276">
        <f>IF(G$134=0,0,G$134/NFM!G$15*1000)</f>
        <v>98.406418009423007</v>
      </c>
      <c r="H260" s="276">
        <f>IF(H$134=0,0,H$134/NFM!H$15*1000)</f>
        <v>95.583783251304027</v>
      </c>
      <c r="I260" s="276">
        <f>IF(I$134=0,0,I$134/NFM!I$15*1000)</f>
        <v>95.818909395866584</v>
      </c>
      <c r="J260" s="276">
        <f>IF(J$134=0,0,J$134/NFM!J$15*1000)</f>
        <v>92.788721774583351</v>
      </c>
      <c r="K260" s="276">
        <f>IF(K$134=0,0,K$134/NFM!K$15*1000)</f>
        <v>95.824802975125053</v>
      </c>
      <c r="L260" s="276">
        <f>IF(L$134=0,0,L$134/NFM!L$15*1000)</f>
        <v>91.53299753059558</v>
      </c>
      <c r="M260" s="276">
        <f>IF(M$134=0,0,M$134/NFM!M$15*1000)</f>
        <v>86.598897566757159</v>
      </c>
      <c r="N260" s="276">
        <f>IF(N$134=0,0,N$134/NFM!N$15*1000)</f>
        <v>88.231973084564345</v>
      </c>
      <c r="O260" s="276">
        <f>IF(O$134=0,0,O$134/NFM!O$15*1000)</f>
        <v>86.803707556664321</v>
      </c>
      <c r="P260" s="276">
        <f>IF(P$134=0,0,P$134/NFM!P$15*1000)</f>
        <v>87.866940924549212</v>
      </c>
      <c r="Q260" s="276">
        <f>IF(Q$134=0,0,Q$134/NFM!Q$15*1000)</f>
        <v>88.113298852840046</v>
      </c>
      <c r="R260" s="276">
        <f>IF(R$134=0,0,R$134/NFM!R$15*1000)</f>
        <v>89.48108650331713</v>
      </c>
      <c r="S260" s="276">
        <f>IF(S$134=0,0,S$134/NFM!S$15*1000)</f>
        <v>88.611362137324306</v>
      </c>
      <c r="T260" s="276">
        <f>IF(T$134=0,0,T$134/NFM!T$15*1000)</f>
        <v>93.304280543628508</v>
      </c>
      <c r="U260" s="276">
        <f>IF(U$134=0,0,U$134/NFM!U$15*1000)</f>
        <v>91.067002482739568</v>
      </c>
      <c r="V260" s="276">
        <f>IF(V$134=0,0,V$134/NFM!V$15*1000)</f>
        <v>88.465336414682042</v>
      </c>
      <c r="W260" s="276">
        <f>IF(W$134=0,0,W$134/NFM!W$15*1000)</f>
        <v>91.303415271677522</v>
      </c>
      <c r="X260" s="276">
        <f>IF(X$134=0,0,X$134/NFM!X$15*1000)</f>
        <v>89.668539661531568</v>
      </c>
      <c r="Y260" s="276">
        <f>IF(Y$134=0,0,Y$134/NFM!Y$15*1000)</f>
        <v>90.495106962593511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47.866731573835203</v>
      </c>
      <c r="C261" s="277">
        <f>IF(C$141=0,0,C$141/NFM!C$15*1000)</f>
        <v>48.038071870624002</v>
      </c>
      <c r="D261" s="277">
        <f>IF(D$141=0,0,D$141/NFM!D$15*1000)</f>
        <v>48.208930929451995</v>
      </c>
      <c r="E261" s="277">
        <f>IF(E$141=0,0,E$141/NFM!E$15*1000)</f>
        <v>49.783442471806616</v>
      </c>
      <c r="F261" s="277">
        <f>IF(F$141=0,0,F$141/NFM!F$15*1000)</f>
        <v>47.926139265942496</v>
      </c>
      <c r="G261" s="277">
        <f>IF(G$141=0,0,G$141/NFM!G$15*1000)</f>
        <v>47.899424871367117</v>
      </c>
      <c r="H261" s="277">
        <f>IF(H$141=0,0,H$141/NFM!H$15*1000)</f>
        <v>44.160964154947926</v>
      </c>
      <c r="I261" s="277">
        <f>IF(I$141=0,0,I$141/NFM!I$15*1000)</f>
        <v>48.45911830283336</v>
      </c>
      <c r="J261" s="277">
        <f>IF(J$141=0,0,J$141/NFM!J$15*1000)</f>
        <v>47.283780414445651</v>
      </c>
      <c r="K261" s="277">
        <f>IF(K$141=0,0,K$141/NFM!K$15*1000)</f>
        <v>49.074895315403225</v>
      </c>
      <c r="L261" s="277">
        <f>IF(L$141=0,0,L$141/NFM!L$15*1000)</f>
        <v>47.522908592897949</v>
      </c>
      <c r="M261" s="277">
        <f>IF(M$141=0,0,M$141/NFM!M$15*1000)</f>
        <v>43.831414469436744</v>
      </c>
      <c r="N261" s="277">
        <f>IF(N$141=0,0,N$141/NFM!N$15*1000)</f>
        <v>43.955016419754109</v>
      </c>
      <c r="O261" s="277">
        <f>IF(O$141=0,0,O$141/NFM!O$15*1000)</f>
        <v>42.812598818085718</v>
      </c>
      <c r="P261" s="277">
        <f>IF(P$141=0,0,P$141/NFM!P$15*1000)</f>
        <v>42.106584228505632</v>
      </c>
      <c r="Q261" s="277">
        <f>IF(Q$141=0,0,Q$141/NFM!Q$15*1000)</f>
        <v>42.513635543329947</v>
      </c>
      <c r="R261" s="277">
        <f>IF(R$141=0,0,R$141/NFM!R$15*1000)</f>
        <v>43.775006730363209</v>
      </c>
      <c r="S261" s="277">
        <f>IF(S$141=0,0,S$141/NFM!S$15*1000)</f>
        <v>42.350343415513166</v>
      </c>
      <c r="T261" s="277">
        <f>IF(T$141=0,0,T$141/NFM!T$15*1000)</f>
        <v>45.260617787115081</v>
      </c>
      <c r="U261" s="277">
        <f>IF(U$141=0,0,U$141/NFM!U$15*1000)</f>
        <v>44.529646800915089</v>
      </c>
      <c r="V261" s="277">
        <f>IF(V$141=0,0,V$141/NFM!V$15*1000)</f>
        <v>44.065327937554436</v>
      </c>
      <c r="W261" s="277">
        <f>IF(W$141=0,0,W$141/NFM!W$15*1000)</f>
        <v>44.296501359908525</v>
      </c>
      <c r="X261" s="277">
        <f>IF(X$141=0,0,X$141/NFM!X$15*1000)</f>
        <v>43.917724851651755</v>
      </c>
      <c r="Y261" s="277">
        <f>IF(Y$141=0,0,Y$141/NFM!Y$15*1000)</f>
        <v>42.107756480279015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EU27: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860.24325461576734</v>
      </c>
      <c r="C5" s="223">
        <v>782.79997853494774</v>
      </c>
      <c r="D5" s="223">
        <v>902.71885210993503</v>
      </c>
      <c r="E5" s="223">
        <v>926.9237316878947</v>
      </c>
      <c r="F5" s="223">
        <v>1020.870425069982</v>
      </c>
      <c r="G5" s="223">
        <v>955.32349864678815</v>
      </c>
      <c r="H5" s="223">
        <v>1002.443778355596</v>
      </c>
      <c r="I5" s="223">
        <v>916.22075745797747</v>
      </c>
      <c r="J5" s="223">
        <v>935.13058692439392</v>
      </c>
      <c r="K5" s="223">
        <v>711.96418767448608</v>
      </c>
      <c r="L5" s="223">
        <v>877.59054919477626</v>
      </c>
      <c r="M5" s="223">
        <v>957.95153153786453</v>
      </c>
      <c r="N5" s="223">
        <v>868.508787356987</v>
      </c>
      <c r="O5" s="223">
        <v>905.95281826544169</v>
      </c>
      <c r="P5" s="223">
        <v>878.35665473345023</v>
      </c>
      <c r="Q5" s="223">
        <v>952.2669204536935</v>
      </c>
      <c r="R5" s="223">
        <v>968.62924378724381</v>
      </c>
      <c r="S5" s="223">
        <v>951.46608358704066</v>
      </c>
      <c r="T5" s="223">
        <v>914.76875662298664</v>
      </c>
      <c r="U5" s="223">
        <v>887.88403437368891</v>
      </c>
      <c r="V5" s="223">
        <v>882.89331685825175</v>
      </c>
      <c r="W5" s="223">
        <v>919.8017108464644</v>
      </c>
      <c r="X5" s="223">
        <v>797.38872503544962</v>
      </c>
      <c r="Y5" s="223">
        <v>596.10062355312266</v>
      </c>
      <c r="DA5" s="89" t="s">
        <v>643</v>
      </c>
    </row>
    <row r="6" spans="1:105" ht="12" customHeight="1" x14ac:dyDescent="0.25">
      <c r="A6" s="55" t="s">
        <v>91</v>
      </c>
      <c r="B6" s="259">
        <v>1.351859949531689</v>
      </c>
      <c r="C6" s="259">
        <v>1.2283397702262771</v>
      </c>
      <c r="D6" s="259">
        <v>1.405642577291077</v>
      </c>
      <c r="E6" s="259">
        <v>1.4411369944824359</v>
      </c>
      <c r="F6" s="259">
        <v>1.5782034963315039</v>
      </c>
      <c r="G6" s="259">
        <v>1.484100847944211</v>
      </c>
      <c r="H6" s="259">
        <v>1.5590989175970911</v>
      </c>
      <c r="I6" s="259">
        <v>1.406350047125823</v>
      </c>
      <c r="J6" s="259">
        <v>1.4319180997974481</v>
      </c>
      <c r="K6" s="259">
        <v>1.083136344801428</v>
      </c>
      <c r="L6" s="259">
        <v>1.3371778530224121</v>
      </c>
      <c r="M6" s="259">
        <v>1.4443969666251659</v>
      </c>
      <c r="N6" s="259">
        <v>1.3029228492664531</v>
      </c>
      <c r="O6" s="259">
        <v>1.3613801337998259</v>
      </c>
      <c r="P6" s="259">
        <v>1.312633491352202</v>
      </c>
      <c r="Q6" s="259">
        <v>1.417132371201135</v>
      </c>
      <c r="R6" s="259">
        <v>1.442711736882726</v>
      </c>
      <c r="S6" s="259">
        <v>1.4020148007511051</v>
      </c>
      <c r="T6" s="259">
        <v>1.348094999845225</v>
      </c>
      <c r="U6" s="259">
        <v>1.3113295228889741</v>
      </c>
      <c r="V6" s="259">
        <v>1.3077254741086819</v>
      </c>
      <c r="W6" s="259">
        <v>1.3610373033508329</v>
      </c>
      <c r="X6" s="259">
        <v>1.179585829326663</v>
      </c>
      <c r="Y6" s="259">
        <v>0.87915853785958742</v>
      </c>
      <c r="DA6" s="67" t="s">
        <v>644</v>
      </c>
    </row>
    <row r="7" spans="1:105" ht="12" customHeight="1" x14ac:dyDescent="0.25">
      <c r="A7" s="173" t="s">
        <v>92</v>
      </c>
      <c r="B7" s="224">
        <v>0.17544802301619489</v>
      </c>
      <c r="C7" s="224">
        <v>0.15941724166991139</v>
      </c>
      <c r="D7" s="224">
        <v>0.182428077212097</v>
      </c>
      <c r="E7" s="224">
        <v>0.18703463821458341</v>
      </c>
      <c r="F7" s="224">
        <v>0.20482349776286371</v>
      </c>
      <c r="G7" s="224">
        <v>0.19313273357353589</v>
      </c>
      <c r="H7" s="224">
        <v>0.20234405411141809</v>
      </c>
      <c r="I7" s="224">
        <v>0.18251989455152831</v>
      </c>
      <c r="J7" s="224">
        <v>0.18583818524810861</v>
      </c>
      <c r="K7" s="224">
        <v>0.14057235027802231</v>
      </c>
      <c r="L7" s="224">
        <v>0.17354254101180691</v>
      </c>
      <c r="M7" s="224">
        <v>0.18801851301926831</v>
      </c>
      <c r="N7" s="224">
        <v>0.16909683442106321</v>
      </c>
      <c r="O7" s="224">
        <v>0.17668357815574409</v>
      </c>
      <c r="P7" s="224">
        <v>0.17035710768883239</v>
      </c>
      <c r="Q7" s="224">
        <v>0.18406433913234649</v>
      </c>
      <c r="R7" s="224">
        <v>0.18723901252198591</v>
      </c>
      <c r="S7" s="224">
        <v>0.18195725460794829</v>
      </c>
      <c r="T7" s="224">
        <v>0.1753364330539148</v>
      </c>
      <c r="U7" s="224">
        <v>0.17030967254032661</v>
      </c>
      <c r="V7" s="224">
        <v>0.16975941029680411</v>
      </c>
      <c r="W7" s="224">
        <v>0.1769385233326175</v>
      </c>
      <c r="X7" s="224">
        <v>0.15308982399025539</v>
      </c>
      <c r="Y7" s="224">
        <v>0.1140995614513968</v>
      </c>
      <c r="DA7" s="177" t="s">
        <v>645</v>
      </c>
    </row>
    <row r="8" spans="1:105" ht="12" customHeight="1" x14ac:dyDescent="0.25">
      <c r="A8" s="173" t="s">
        <v>93</v>
      </c>
      <c r="B8" s="224">
        <v>24.438113359102228</v>
      </c>
      <c r="C8" s="224">
        <v>22.205189641635801</v>
      </c>
      <c r="D8" s="224">
        <v>25.410363446390971</v>
      </c>
      <c r="E8" s="224">
        <v>26.052010231798139</v>
      </c>
      <c r="F8" s="224">
        <v>28.527038281467721</v>
      </c>
      <c r="G8" s="224">
        <v>26.813905503916899</v>
      </c>
      <c r="H8" s="224">
        <v>28.170128203557329</v>
      </c>
      <c r="I8" s="224">
        <v>25.423152661742499</v>
      </c>
      <c r="J8" s="224">
        <v>25.88535658292318</v>
      </c>
      <c r="K8" s="224">
        <v>19.580289205838671</v>
      </c>
      <c r="L8" s="224">
        <v>24.172699224326461</v>
      </c>
      <c r="M8" s="224">
        <v>26.089113095585191</v>
      </c>
      <c r="N8" s="224">
        <v>23.55345781163825</v>
      </c>
      <c r="O8" s="224">
        <v>24.610213540356131</v>
      </c>
      <c r="P8" s="224">
        <v>23.729000975087551</v>
      </c>
      <c r="Q8" s="224">
        <v>25.614438019462849</v>
      </c>
      <c r="R8" s="224">
        <v>26.07075572716063</v>
      </c>
      <c r="S8" s="224">
        <v>25.344782677942241</v>
      </c>
      <c r="T8" s="224">
        <v>24.35804348410575</v>
      </c>
      <c r="U8" s="224">
        <v>23.69479845996737</v>
      </c>
      <c r="V8" s="224">
        <v>23.625233341742209</v>
      </c>
      <c r="W8" s="224">
        <v>24.582293856783672</v>
      </c>
      <c r="X8" s="224">
        <v>21.321501955890081</v>
      </c>
      <c r="Y8" s="224">
        <v>15.890503260623101</v>
      </c>
      <c r="DA8" s="177" t="s">
        <v>646</v>
      </c>
    </row>
    <row r="9" spans="1:105" ht="12" customHeight="1" x14ac:dyDescent="0.25">
      <c r="A9" s="173" t="s">
        <v>94</v>
      </c>
      <c r="B9" s="224">
        <v>0.44662163825245138</v>
      </c>
      <c r="C9" s="224">
        <v>0.40581357610242602</v>
      </c>
      <c r="D9" s="224">
        <v>0.46439010999964758</v>
      </c>
      <c r="E9" s="224">
        <v>0.47611660190460597</v>
      </c>
      <c r="F9" s="224">
        <v>0.52140003945785973</v>
      </c>
      <c r="G9" s="224">
        <v>0.49163995345119821</v>
      </c>
      <c r="H9" s="224">
        <v>0.51508835143467191</v>
      </c>
      <c r="I9" s="224">
        <v>0.46462384082118552</v>
      </c>
      <c r="J9" s="224">
        <v>0.47307090338493862</v>
      </c>
      <c r="K9" s="224">
        <v>0.35784189696097368</v>
      </c>
      <c r="L9" s="224">
        <v>0.44177103076295121</v>
      </c>
      <c r="M9" s="224">
        <v>0.4786211600612007</v>
      </c>
      <c r="N9" s="224">
        <v>0.43045401090365998</v>
      </c>
      <c r="O9" s="224">
        <v>0.44976687552039007</v>
      </c>
      <c r="P9" s="224">
        <v>0.43366217080093561</v>
      </c>
      <c r="Q9" s="224">
        <v>0.46855538907699851</v>
      </c>
      <c r="R9" s="224">
        <v>0.47663685848213577</v>
      </c>
      <c r="S9" s="224">
        <v>0.46319158089013612</v>
      </c>
      <c r="T9" s="224">
        <v>0.44644747380438449</v>
      </c>
      <c r="U9" s="224">
        <v>0.43354141957574538</v>
      </c>
      <c r="V9" s="224">
        <v>0.43214066839915449</v>
      </c>
      <c r="W9" s="224">
        <v>0.45043606692711458</v>
      </c>
      <c r="X9" s="224">
        <v>0.38970646015199628</v>
      </c>
      <c r="Y9" s="224">
        <v>0.29045259207397989</v>
      </c>
      <c r="DA9" s="177" t="s">
        <v>647</v>
      </c>
    </row>
    <row r="10" spans="1:105" ht="12" customHeight="1" x14ac:dyDescent="0.25">
      <c r="A10" s="56" t="s">
        <v>95</v>
      </c>
      <c r="B10" s="260">
        <v>3.6139352060316412</v>
      </c>
      <c r="C10" s="260">
        <v>3.215086321339363</v>
      </c>
      <c r="D10" s="260">
        <v>3.6850568829002479</v>
      </c>
      <c r="E10" s="260">
        <v>3.7743142265506862</v>
      </c>
      <c r="F10" s="260">
        <v>4.1685854709478907</v>
      </c>
      <c r="G10" s="260">
        <v>4.0102275953511128</v>
      </c>
      <c r="H10" s="260">
        <v>3.86870008933598</v>
      </c>
      <c r="I10" s="260">
        <v>3.730028278467636</v>
      </c>
      <c r="J10" s="260">
        <v>3.8914484996262129</v>
      </c>
      <c r="K10" s="260">
        <v>2.9482108756457439</v>
      </c>
      <c r="L10" s="260">
        <v>3.5442490920065972</v>
      </c>
      <c r="M10" s="260">
        <v>3.8735037902914522</v>
      </c>
      <c r="N10" s="260">
        <v>3.748445655457914</v>
      </c>
      <c r="O10" s="260">
        <v>3.882692635159632</v>
      </c>
      <c r="P10" s="260">
        <v>6.1272127143503834</v>
      </c>
      <c r="Q10" s="260">
        <v>6.9011270537650953</v>
      </c>
      <c r="R10" s="260">
        <v>7.0890367292149801</v>
      </c>
      <c r="S10" s="260">
        <v>7.1344737159752158</v>
      </c>
      <c r="T10" s="260">
        <v>7.2866187714951671</v>
      </c>
      <c r="U10" s="260">
        <v>7.8252453846469994</v>
      </c>
      <c r="V10" s="260">
        <v>8.1191873223704274</v>
      </c>
      <c r="W10" s="260">
        <v>8.6091567511297971</v>
      </c>
      <c r="X10" s="260">
        <v>8.3379595251063101</v>
      </c>
      <c r="Y10" s="260">
        <v>5.9752581494729116</v>
      </c>
      <c r="DA10" s="68" t="s">
        <v>648</v>
      </c>
    </row>
    <row r="11" spans="1:105" ht="12" customHeight="1" x14ac:dyDescent="0.25">
      <c r="A11" s="37" t="s">
        <v>159</v>
      </c>
      <c r="B11" s="226">
        <v>0.12589111528899791</v>
      </c>
      <c r="C11" s="226">
        <v>9.6660014800449862E-2</v>
      </c>
      <c r="D11" s="226">
        <v>9.8079651844008894E-2</v>
      </c>
      <c r="E11" s="226">
        <v>0.1110401417925531</v>
      </c>
      <c r="F11" s="226">
        <v>6.5049816090401946E-2</v>
      </c>
      <c r="G11" s="226">
        <v>5.5769636468997331E-2</v>
      </c>
      <c r="H11" s="226">
        <v>3.6446382589752718E-2</v>
      </c>
      <c r="I11" s="226">
        <v>4.7316808546900201E-2</v>
      </c>
      <c r="J11" s="226">
        <v>4.8587602178956392E-2</v>
      </c>
      <c r="K11" s="226">
        <v>4.4824281374912719E-2</v>
      </c>
      <c r="L11" s="226">
        <v>4.9382528700224353E-2</v>
      </c>
      <c r="M11" s="226">
        <v>4.0404016818494523E-2</v>
      </c>
      <c r="N11" s="226">
        <v>2.850468989196896E-2</v>
      </c>
      <c r="O11" s="226">
        <v>2.9414147789187571E-2</v>
      </c>
      <c r="P11" s="226">
        <v>1.4149987885175601E-2</v>
      </c>
      <c r="Q11" s="226">
        <v>1.145108330129877E-2</v>
      </c>
      <c r="R11" s="226">
        <v>1.250106960232353E-2</v>
      </c>
      <c r="S11" s="226">
        <v>1.213529669390824E-2</v>
      </c>
      <c r="T11" s="226">
        <v>1.1369054326089671E-2</v>
      </c>
      <c r="U11" s="226">
        <v>9.7661600885742897E-3</v>
      </c>
      <c r="V11" s="226">
        <v>1.384830767788839E-2</v>
      </c>
      <c r="W11" s="226">
        <v>9.6116450939235012E-3</v>
      </c>
      <c r="X11" s="226">
        <v>1.010473319762724E-2</v>
      </c>
      <c r="Y11" s="226">
        <v>7.1595207968966276E-3</v>
      </c>
      <c r="DA11" s="69" t="s">
        <v>649</v>
      </c>
    </row>
    <row r="12" spans="1:105" ht="12" customHeight="1" x14ac:dyDescent="0.25">
      <c r="A12" s="37" t="s">
        <v>35</v>
      </c>
      <c r="B12" s="226">
        <v>0.83226913528142399</v>
      </c>
      <c r="C12" s="226">
        <v>0.77131405909137607</v>
      </c>
      <c r="D12" s="226">
        <v>1.010732648329457</v>
      </c>
      <c r="E12" s="226">
        <v>0.99008786299378393</v>
      </c>
      <c r="F12" s="226">
        <v>1.1227498241227001</v>
      </c>
      <c r="G12" s="226">
        <v>0.95376353934236424</v>
      </c>
      <c r="H12" s="226">
        <v>1.7110765257756051</v>
      </c>
      <c r="I12" s="226">
        <v>1.28137513162184</v>
      </c>
      <c r="J12" s="226">
        <v>1.281876268778269</v>
      </c>
      <c r="K12" s="226">
        <v>1.001683999523143</v>
      </c>
      <c r="L12" s="226">
        <v>1.2911059737868451</v>
      </c>
      <c r="M12" s="226">
        <v>1.3870319957731521</v>
      </c>
      <c r="N12" s="226">
        <v>1.1929862368201849</v>
      </c>
      <c r="O12" s="226">
        <v>1.405674888396784</v>
      </c>
      <c r="P12" s="226">
        <v>1.3062466300233191</v>
      </c>
      <c r="Q12" s="226">
        <v>1.3835344055435681</v>
      </c>
      <c r="R12" s="226">
        <v>1.429015804402648</v>
      </c>
      <c r="S12" s="226">
        <v>1.27786769787372</v>
      </c>
      <c r="T12" s="226">
        <v>1.3229591622124051</v>
      </c>
      <c r="U12" s="226">
        <v>1.3011823679661669</v>
      </c>
      <c r="V12" s="226">
        <v>1.40976402060712</v>
      </c>
      <c r="W12" s="226">
        <v>1.496582718918255</v>
      </c>
      <c r="X12" s="226">
        <v>1.2228196877544339</v>
      </c>
      <c r="Y12" s="226">
        <v>0.97479252151393092</v>
      </c>
      <c r="DA12" s="69" t="s">
        <v>650</v>
      </c>
    </row>
    <row r="13" spans="1:105" ht="12" customHeight="1" x14ac:dyDescent="0.25">
      <c r="A13" s="37" t="s">
        <v>96</v>
      </c>
      <c r="B13" s="226">
        <v>2.3494473244300789E-3</v>
      </c>
      <c r="C13" s="226">
        <v>2.7121702140575571E-3</v>
      </c>
      <c r="D13" s="226">
        <v>3.6964892621555371E-3</v>
      </c>
      <c r="E13" s="226">
        <v>4.3813733357518907E-3</v>
      </c>
      <c r="F13" s="226">
        <v>5.3609089842134331E-3</v>
      </c>
      <c r="G13" s="226">
        <v>4.4766203408401983E-2</v>
      </c>
      <c r="H13" s="226">
        <v>4.7130232162440708E-2</v>
      </c>
      <c r="I13" s="226">
        <v>5.0374977294975941E-2</v>
      </c>
      <c r="J13" s="226">
        <v>7.2096866898454834E-2</v>
      </c>
      <c r="K13" s="226">
        <v>6.4371329846022451E-2</v>
      </c>
      <c r="L13" s="226">
        <v>6.2263256672204753E-2</v>
      </c>
      <c r="M13" s="226">
        <v>6.6633593844396211E-2</v>
      </c>
      <c r="N13" s="226">
        <v>8.0903510206880469E-2</v>
      </c>
      <c r="O13" s="226">
        <v>8.8744327970468176E-2</v>
      </c>
      <c r="P13" s="226">
        <v>9.1651714654102698E-2</v>
      </c>
      <c r="Q13" s="226">
        <v>9.1147257636451415E-2</v>
      </c>
      <c r="R13" s="226">
        <v>8.7959242558038428E-2</v>
      </c>
      <c r="S13" s="226">
        <v>7.2866288685545511E-2</v>
      </c>
      <c r="T13" s="226">
        <v>8.2670581539258256E-2</v>
      </c>
      <c r="U13" s="226">
        <v>7.653151230916666E-2</v>
      </c>
      <c r="V13" s="226">
        <v>7.6414386051271072E-2</v>
      </c>
      <c r="W13" s="226">
        <v>7.5700600734026915E-2</v>
      </c>
      <c r="X13" s="226">
        <v>8.8652220734610904E-2</v>
      </c>
      <c r="Y13" s="226">
        <v>6.7476967302822349E-2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2.9954095943750261</v>
      </c>
      <c r="Q14" s="226">
        <v>3.660392400160585</v>
      </c>
      <c r="R14" s="226">
        <v>3.911169638371208</v>
      </c>
      <c r="S14" s="226">
        <v>3.785218750199117</v>
      </c>
      <c r="T14" s="226">
        <v>4.2195679093309328</v>
      </c>
      <c r="U14" s="226">
        <v>5.0276442121263099</v>
      </c>
      <c r="V14" s="226">
        <v>5.4404090448805178</v>
      </c>
      <c r="W14" s="226">
        <v>5.8609762339274374</v>
      </c>
      <c r="X14" s="226">
        <v>5.9038305746147364</v>
      </c>
      <c r="Y14" s="226">
        <v>4.0541491007070292</v>
      </c>
      <c r="DA14" s="69" t="s">
        <v>652</v>
      </c>
    </row>
    <row r="15" spans="1:105" ht="12" customHeight="1" x14ac:dyDescent="0.25">
      <c r="A15" s="37" t="s">
        <v>40</v>
      </c>
      <c r="B15" s="226">
        <v>2.653425508136789</v>
      </c>
      <c r="C15" s="226">
        <v>2.3444000772334799</v>
      </c>
      <c r="D15" s="226">
        <v>2.572548093464627</v>
      </c>
      <c r="E15" s="226">
        <v>2.6688048484285969</v>
      </c>
      <c r="F15" s="226">
        <v>2.9754249217505748</v>
      </c>
      <c r="G15" s="226">
        <v>2.9559282161313489</v>
      </c>
      <c r="H15" s="226">
        <v>2.074046948808181</v>
      </c>
      <c r="I15" s="226">
        <v>2.3509613610039199</v>
      </c>
      <c r="J15" s="226">
        <v>2.4888877617705329</v>
      </c>
      <c r="K15" s="226">
        <v>1.837331264901666</v>
      </c>
      <c r="L15" s="226">
        <v>2.1414973328473241</v>
      </c>
      <c r="M15" s="226">
        <v>2.3794341838554089</v>
      </c>
      <c r="N15" s="226">
        <v>2.4460512185388801</v>
      </c>
      <c r="O15" s="226">
        <v>2.358859271003193</v>
      </c>
      <c r="P15" s="226">
        <v>1.719754787412759</v>
      </c>
      <c r="Q15" s="226">
        <v>1.7546019071231911</v>
      </c>
      <c r="R15" s="226">
        <v>1.6483909742807621</v>
      </c>
      <c r="S15" s="226">
        <v>1.986385682522926</v>
      </c>
      <c r="T15" s="226">
        <v>1.650052064086482</v>
      </c>
      <c r="U15" s="226">
        <v>1.410121132156781</v>
      </c>
      <c r="V15" s="226">
        <v>1.1787515631536301</v>
      </c>
      <c r="W15" s="226">
        <v>1.166285552456154</v>
      </c>
      <c r="X15" s="226">
        <v>1.1125523088049021</v>
      </c>
      <c r="Y15" s="226">
        <v>0.87168003915223347</v>
      </c>
      <c r="DA15" s="69" t="s">
        <v>653</v>
      </c>
    </row>
    <row r="16" spans="1:105" ht="12" customHeight="1" x14ac:dyDescent="0.25">
      <c r="A16" s="57" t="s">
        <v>485</v>
      </c>
      <c r="B16" s="294">
        <v>520.68086379564897</v>
      </c>
      <c r="C16" s="294">
        <v>480.51025334802972</v>
      </c>
      <c r="D16" s="294">
        <v>548.20408296298365</v>
      </c>
      <c r="E16" s="294">
        <v>560.74773524713703</v>
      </c>
      <c r="F16" s="294">
        <v>613.97400695107342</v>
      </c>
      <c r="G16" s="294">
        <v>575.4010680805377</v>
      </c>
      <c r="H16" s="294">
        <v>602.92920658483854</v>
      </c>
      <c r="I16" s="294">
        <v>536.66546984456215</v>
      </c>
      <c r="J16" s="294">
        <v>539.99402787009433</v>
      </c>
      <c r="K16" s="294">
        <v>413.61588997191927</v>
      </c>
      <c r="L16" s="294">
        <v>519.11354459177016</v>
      </c>
      <c r="M16" s="294">
        <v>559.80697769713686</v>
      </c>
      <c r="N16" s="294">
        <v>482.75304259023449</v>
      </c>
      <c r="O16" s="294">
        <v>506.31405876865358</v>
      </c>
      <c r="P16" s="294">
        <v>477.5041977893049</v>
      </c>
      <c r="Q16" s="294">
        <v>528.23539262202848</v>
      </c>
      <c r="R16" s="294">
        <v>550.17030721031995</v>
      </c>
      <c r="S16" s="294">
        <v>528.35232327003143</v>
      </c>
      <c r="T16" s="294">
        <v>520.78580899431222</v>
      </c>
      <c r="U16" s="294">
        <v>513.03607943447116</v>
      </c>
      <c r="V16" s="294">
        <v>520.72746789554049</v>
      </c>
      <c r="W16" s="294">
        <v>546.09133715977566</v>
      </c>
      <c r="X16" s="294">
        <v>462.19890402998908</v>
      </c>
      <c r="Y16" s="294">
        <v>339.65852499747638</v>
      </c>
      <c r="DA16" s="70" t="s">
        <v>654</v>
      </c>
    </row>
    <row r="17" spans="1:105" ht="12" customHeight="1" x14ac:dyDescent="0.25">
      <c r="A17" s="46" t="s">
        <v>28</v>
      </c>
      <c r="B17" s="229">
        <v>67.706948327594077</v>
      </c>
      <c r="C17" s="229">
        <v>61.03414898990863</v>
      </c>
      <c r="D17" s="229">
        <v>65.261082067974925</v>
      </c>
      <c r="E17" s="229">
        <v>61.879404818920008</v>
      </c>
      <c r="F17" s="229">
        <v>57.563844545440951</v>
      </c>
      <c r="G17" s="229">
        <v>92.660537339772091</v>
      </c>
      <c r="H17" s="229">
        <v>79.632697237526074</v>
      </c>
      <c r="I17" s="229">
        <v>71.081141663113613</v>
      </c>
      <c r="J17" s="229">
        <v>56.847377092741411</v>
      </c>
      <c r="K17" s="229">
        <v>35.709391364742793</v>
      </c>
      <c r="L17" s="229">
        <v>60.272238271825529</v>
      </c>
      <c r="M17" s="229">
        <v>74.61034101147122</v>
      </c>
      <c r="N17" s="229">
        <v>75.358439393302774</v>
      </c>
      <c r="O17" s="229">
        <v>68.973709385168092</v>
      </c>
      <c r="P17" s="229">
        <v>63.30458735286804</v>
      </c>
      <c r="Q17" s="229">
        <v>72.58192067952686</v>
      </c>
      <c r="R17" s="229">
        <v>73.960284209077571</v>
      </c>
      <c r="S17" s="229">
        <v>28.40426718794884</v>
      </c>
      <c r="T17" s="229">
        <v>24.941820740112998</v>
      </c>
      <c r="U17" s="229">
        <v>21.936836401449639</v>
      </c>
      <c r="V17" s="229">
        <v>21.648227340900512</v>
      </c>
      <c r="W17" s="229">
        <v>25.134409110370811</v>
      </c>
      <c r="X17" s="229">
        <v>9.2508556726564066</v>
      </c>
      <c r="Y17" s="229">
        <v>1.419830934233832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21.101432977300352</v>
      </c>
      <c r="C19" s="229">
        <v>14.56940213881323</v>
      </c>
      <c r="D19" s="229">
        <v>15.09712937978901</v>
      </c>
      <c r="E19" s="229">
        <v>14.36587867773434</v>
      </c>
      <c r="F19" s="229">
        <v>13.97413137449198</v>
      </c>
      <c r="G19" s="229">
        <v>14.569852112844099</v>
      </c>
      <c r="H19" s="229">
        <v>14.453170397578811</v>
      </c>
      <c r="I19" s="229">
        <v>14.560845416980261</v>
      </c>
      <c r="J19" s="229">
        <v>14.71191259034339</v>
      </c>
      <c r="K19" s="229">
        <v>12.36409265878844</v>
      </c>
      <c r="L19" s="229">
        <v>10.99789591927879</v>
      </c>
      <c r="M19" s="229">
        <v>7.9191864394859044</v>
      </c>
      <c r="N19" s="229">
        <v>5.4436356929038858</v>
      </c>
      <c r="O19" s="229">
        <v>3.9713391155674511</v>
      </c>
      <c r="P19" s="229">
        <v>5.2961174123796129</v>
      </c>
      <c r="Q19" s="229">
        <v>4.2883454276405466</v>
      </c>
      <c r="R19" s="229">
        <v>4.8114468227370191</v>
      </c>
      <c r="S19" s="229">
        <v>5.8489327722673661</v>
      </c>
      <c r="T19" s="229">
        <v>5.4603893935267687</v>
      </c>
      <c r="U19" s="229">
        <v>5.7648066293897458</v>
      </c>
      <c r="V19" s="229">
        <v>4.7478572093967939</v>
      </c>
      <c r="W19" s="229">
        <v>4.0788500179156753</v>
      </c>
      <c r="X19" s="229">
        <v>3.1056995535098779</v>
      </c>
      <c r="Y19" s="229">
        <v>2.7795052410567869</v>
      </c>
      <c r="DA19" s="73" t="s">
        <v>657</v>
      </c>
    </row>
    <row r="20" spans="1:105" ht="12" customHeight="1" x14ac:dyDescent="0.25">
      <c r="A20" s="46" t="s">
        <v>159</v>
      </c>
      <c r="B20" s="229">
        <v>17.58585147073957</v>
      </c>
      <c r="C20" s="229">
        <v>16.301287498732371</v>
      </c>
      <c r="D20" s="229">
        <v>14.063824311538781</v>
      </c>
      <c r="E20" s="229">
        <v>17.071089470809341</v>
      </c>
      <c r="F20" s="229">
        <v>15.621299991673929</v>
      </c>
      <c r="G20" s="229">
        <v>15.43210695145727</v>
      </c>
      <c r="H20" s="229">
        <v>12.632885988498099</v>
      </c>
      <c r="I20" s="229">
        <v>24.621528874971411</v>
      </c>
      <c r="J20" s="229">
        <v>28.114330307767101</v>
      </c>
      <c r="K20" s="229">
        <v>19.313301277208168</v>
      </c>
      <c r="L20" s="229">
        <v>17.282023783100509</v>
      </c>
      <c r="M20" s="229">
        <v>20.68739015638209</v>
      </c>
      <c r="N20" s="229">
        <v>21.34471415314994</v>
      </c>
      <c r="O20" s="229">
        <v>16.55257219255196</v>
      </c>
      <c r="P20" s="229">
        <v>7.8152169023700404</v>
      </c>
      <c r="Q20" s="229">
        <v>7.6460295940029672</v>
      </c>
      <c r="R20" s="229">
        <v>8.138264582401991</v>
      </c>
      <c r="S20" s="229">
        <v>8.1644970697567381</v>
      </c>
      <c r="T20" s="229">
        <v>7.8960402937291541</v>
      </c>
      <c r="U20" s="229">
        <v>7.3387541292209386</v>
      </c>
      <c r="V20" s="229">
        <v>7.2795834854816386</v>
      </c>
      <c r="W20" s="229">
        <v>7.1560747345643492</v>
      </c>
      <c r="X20" s="229">
        <v>6.2880614637709096</v>
      </c>
      <c r="Y20" s="229">
        <v>5.1410305749556304</v>
      </c>
      <c r="DA20" s="73" t="s">
        <v>658</v>
      </c>
    </row>
    <row r="21" spans="1:105" ht="12" customHeight="1" x14ac:dyDescent="0.25">
      <c r="A21" s="46" t="s">
        <v>32</v>
      </c>
      <c r="B21" s="229">
        <v>158.62675133995629</v>
      </c>
      <c r="C21" s="229">
        <v>139.78114216016081</v>
      </c>
      <c r="D21" s="229">
        <v>142.86735539436199</v>
      </c>
      <c r="E21" s="229">
        <v>142.76124202369101</v>
      </c>
      <c r="F21" s="229">
        <v>147.9629356893937</v>
      </c>
      <c r="G21" s="229">
        <v>144.2257029000136</v>
      </c>
      <c r="H21" s="229">
        <v>152.37166231723779</v>
      </c>
      <c r="I21" s="229">
        <v>107.45869884871659</v>
      </c>
      <c r="J21" s="229">
        <v>105.4634170284956</v>
      </c>
      <c r="K21" s="229">
        <v>69.9680668458697</v>
      </c>
      <c r="L21" s="229">
        <v>85.144702947445012</v>
      </c>
      <c r="M21" s="229">
        <v>59.582946672596641</v>
      </c>
      <c r="N21" s="229">
        <v>30.782040517326209</v>
      </c>
      <c r="O21" s="229">
        <v>33.765829767413571</v>
      </c>
      <c r="P21" s="229">
        <v>25.476786605335299</v>
      </c>
      <c r="Q21" s="229">
        <v>13.34727141429747</v>
      </c>
      <c r="R21" s="229">
        <v>12.443553589128779</v>
      </c>
      <c r="S21" s="229">
        <v>14.101539159056021</v>
      </c>
      <c r="T21" s="229">
        <v>10.32193028831294</v>
      </c>
      <c r="U21" s="229">
        <v>10.98145282208888</v>
      </c>
      <c r="V21" s="229">
        <v>7.6999801921486277</v>
      </c>
      <c r="W21" s="229">
        <v>8.2595361984058329</v>
      </c>
      <c r="X21" s="229">
        <v>5.8763814183717082</v>
      </c>
      <c r="Y21" s="229">
        <v>3.743425910807141</v>
      </c>
      <c r="DA21" s="73" t="s">
        <v>659</v>
      </c>
    </row>
    <row r="22" spans="1:105" ht="12" customHeight="1" x14ac:dyDescent="0.25">
      <c r="A22" s="46" t="s">
        <v>33</v>
      </c>
      <c r="B22" s="229">
        <v>11.98170755185402</v>
      </c>
      <c r="C22" s="229">
        <v>12.39886127000667</v>
      </c>
      <c r="D22" s="229">
        <v>12.364381332448479</v>
      </c>
      <c r="E22" s="229">
        <v>29.652233135253169</v>
      </c>
      <c r="F22" s="229">
        <v>33.734014962195417</v>
      </c>
      <c r="G22" s="229">
        <v>24.081714935532911</v>
      </c>
      <c r="H22" s="229">
        <v>3.0983677564177219</v>
      </c>
      <c r="I22" s="229">
        <v>2.777591992704886</v>
      </c>
      <c r="J22" s="229">
        <v>20.810818726895441</v>
      </c>
      <c r="K22" s="229">
        <v>15.630552419052011</v>
      </c>
      <c r="L22" s="229">
        <v>10.53645022061697</v>
      </c>
      <c r="M22" s="229">
        <v>12.032787385618001</v>
      </c>
      <c r="N22" s="229">
        <v>3.70746992003922</v>
      </c>
      <c r="O22" s="229">
        <v>2.787115457739934</v>
      </c>
      <c r="P22" s="229">
        <v>2.9867706533945459</v>
      </c>
      <c r="Q22" s="229">
        <v>8.6103866657135804</v>
      </c>
      <c r="R22" s="229">
        <v>8.6102654361624325</v>
      </c>
      <c r="S22" s="229">
        <v>6.4230067406324158</v>
      </c>
      <c r="T22" s="229">
        <v>2.1719326104258072</v>
      </c>
      <c r="U22" s="229">
        <v>2.0855353188668202</v>
      </c>
      <c r="V22" s="229">
        <v>10.64865740727241</v>
      </c>
      <c r="W22" s="229">
        <v>2.7432224943639389</v>
      </c>
      <c r="X22" s="229">
        <v>13.40600186045654</v>
      </c>
      <c r="Y22" s="229">
        <v>3.157447949051098</v>
      </c>
      <c r="DA22" s="73" t="s">
        <v>660</v>
      </c>
    </row>
    <row r="23" spans="1:105" ht="12" customHeight="1" x14ac:dyDescent="0.25">
      <c r="A23" s="46" t="s">
        <v>35</v>
      </c>
      <c r="B23" s="229">
        <v>217.31776378182551</v>
      </c>
      <c r="C23" s="229">
        <v>209.02784999195859</v>
      </c>
      <c r="D23" s="229">
        <v>274.03143272965917</v>
      </c>
      <c r="E23" s="229">
        <v>268.17099904108431</v>
      </c>
      <c r="F23" s="229">
        <v>315.00956820286427</v>
      </c>
      <c r="G23" s="229">
        <v>243.72889791806639</v>
      </c>
      <c r="H23" s="229">
        <v>312.76450482325731</v>
      </c>
      <c r="I23" s="229">
        <v>289.54391473694062</v>
      </c>
      <c r="J23" s="229">
        <v>287.8947433610623</v>
      </c>
      <c r="K23" s="229">
        <v>238.25415511709809</v>
      </c>
      <c r="L23" s="229">
        <v>295.52365574773319</v>
      </c>
      <c r="M23" s="229">
        <v>352.40758027053317</v>
      </c>
      <c r="N23" s="229">
        <v>320.48478035364928</v>
      </c>
      <c r="O23" s="229">
        <v>360.60683804364072</v>
      </c>
      <c r="P23" s="229">
        <v>360.73051076866022</v>
      </c>
      <c r="Q23" s="229">
        <v>406.01013019810568</v>
      </c>
      <c r="R23" s="229">
        <v>425.3922822501367</v>
      </c>
      <c r="S23" s="229">
        <v>452.0172093886585</v>
      </c>
      <c r="T23" s="229">
        <v>457.14990560176312</v>
      </c>
      <c r="U23" s="229">
        <v>451.00021200049059</v>
      </c>
      <c r="V23" s="229">
        <v>452.80045750152851</v>
      </c>
      <c r="W23" s="229">
        <v>485.89692932530733</v>
      </c>
      <c r="X23" s="229">
        <v>414.21659991756019</v>
      </c>
      <c r="Y23" s="229">
        <v>316.91865979522657</v>
      </c>
      <c r="DA23" s="73" t="s">
        <v>661</v>
      </c>
    </row>
    <row r="24" spans="1:105" ht="12" customHeight="1" x14ac:dyDescent="0.25">
      <c r="A24" s="46" t="s">
        <v>36</v>
      </c>
      <c r="B24" s="229">
        <v>0.3536634438681015</v>
      </c>
      <c r="C24" s="229">
        <v>0.32055527388207528</v>
      </c>
      <c r="D24" s="229">
        <v>0.30325340408524498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0.7164878721042347</v>
      </c>
      <c r="C25" s="229">
        <v>0.72201366788490884</v>
      </c>
      <c r="D25" s="229">
        <v>0.75380946551612504</v>
      </c>
      <c r="E25" s="229">
        <v>1.2260432521161151</v>
      </c>
      <c r="F25" s="229">
        <v>1.568502205422571</v>
      </c>
      <c r="G25" s="229">
        <v>13.65112753670749</v>
      </c>
      <c r="H25" s="229">
        <v>1.463374539630321</v>
      </c>
      <c r="I25" s="229">
        <v>1.2530921793841121</v>
      </c>
      <c r="J25" s="229">
        <v>1.647161229737842</v>
      </c>
      <c r="K25" s="229">
        <v>1.745311270363552</v>
      </c>
      <c r="L25" s="229">
        <v>2.093930838501838</v>
      </c>
      <c r="M25" s="229">
        <v>2.3922886053067631</v>
      </c>
      <c r="N25" s="229">
        <v>1.950454276428272</v>
      </c>
      <c r="O25" s="229">
        <v>1.816041829249244</v>
      </c>
      <c r="P25" s="229">
        <v>1.907443563752635</v>
      </c>
      <c r="Q25" s="229">
        <v>1.7954192936980109</v>
      </c>
      <c r="R25" s="229">
        <v>1.8788060969247651</v>
      </c>
      <c r="S25" s="229">
        <v>1.874008377164567</v>
      </c>
      <c r="T25" s="229">
        <v>1.570425315561397</v>
      </c>
      <c r="U25" s="229">
        <v>1.3417080578845679</v>
      </c>
      <c r="V25" s="229">
        <v>3.90044621222764</v>
      </c>
      <c r="W25" s="229">
        <v>1.664133614465898</v>
      </c>
      <c r="X25" s="229">
        <v>2.0734549745892661</v>
      </c>
      <c r="Y25" s="229">
        <v>1.479382554868268</v>
      </c>
      <c r="DA25" s="73" t="s">
        <v>663</v>
      </c>
    </row>
    <row r="26" spans="1:105" ht="12" customHeight="1" x14ac:dyDescent="0.25">
      <c r="A26" s="46" t="s">
        <v>39</v>
      </c>
      <c r="B26" s="229">
        <v>25.290257030406789</v>
      </c>
      <c r="C26" s="229">
        <v>26.354992356682359</v>
      </c>
      <c r="D26" s="229">
        <v>23.461814877609889</v>
      </c>
      <c r="E26" s="229">
        <v>25.620844827528789</v>
      </c>
      <c r="F26" s="229">
        <v>28.539709979590469</v>
      </c>
      <c r="G26" s="229">
        <v>27.05112838614378</v>
      </c>
      <c r="H26" s="229">
        <v>26.512543524692379</v>
      </c>
      <c r="I26" s="229">
        <v>25.368656131750619</v>
      </c>
      <c r="J26" s="229">
        <v>24.504267533051269</v>
      </c>
      <c r="K26" s="229">
        <v>20.631019018796611</v>
      </c>
      <c r="L26" s="229">
        <v>37.262646863268287</v>
      </c>
      <c r="M26" s="229">
        <v>30.174457155743131</v>
      </c>
      <c r="N26" s="229">
        <v>23.681508283434962</v>
      </c>
      <c r="O26" s="229">
        <v>17.840612977322611</v>
      </c>
      <c r="P26" s="229">
        <v>9.9867645305445425</v>
      </c>
      <c r="Q26" s="229">
        <v>13.95588934904338</v>
      </c>
      <c r="R26" s="229">
        <v>14.93540422375062</v>
      </c>
      <c r="S26" s="229">
        <v>11.518862574547081</v>
      </c>
      <c r="T26" s="229">
        <v>11.273364750879979</v>
      </c>
      <c r="U26" s="229">
        <v>12.586774075079941</v>
      </c>
      <c r="V26" s="229">
        <v>12.002258546584329</v>
      </c>
      <c r="W26" s="229">
        <v>11.158181664381891</v>
      </c>
      <c r="X26" s="229">
        <v>7.9818491690741311</v>
      </c>
      <c r="Y26" s="229">
        <v>5.0192420372768911</v>
      </c>
      <c r="DA26" s="73" t="s">
        <v>664</v>
      </c>
    </row>
    <row r="27" spans="1:105" ht="12" customHeight="1" x14ac:dyDescent="0.25">
      <c r="A27" s="57" t="s">
        <v>497</v>
      </c>
      <c r="B27" s="261">
        <v>309.53641264418428</v>
      </c>
      <c r="C27" s="261">
        <v>275.07587863594432</v>
      </c>
      <c r="D27" s="261">
        <v>323.36688805315731</v>
      </c>
      <c r="E27" s="261">
        <v>334.24538374780718</v>
      </c>
      <c r="F27" s="261">
        <v>371.89636733294071</v>
      </c>
      <c r="G27" s="261">
        <v>346.92942393201349</v>
      </c>
      <c r="H27" s="261">
        <v>365.1992121547205</v>
      </c>
      <c r="I27" s="261">
        <v>348.3486128907067</v>
      </c>
      <c r="J27" s="261">
        <v>363.26892678331973</v>
      </c>
      <c r="K27" s="261">
        <v>274.23824702904182</v>
      </c>
      <c r="L27" s="261">
        <v>328.80756486187579</v>
      </c>
      <c r="M27" s="261">
        <v>366.07090031514542</v>
      </c>
      <c r="N27" s="261">
        <v>356.55136760506508</v>
      </c>
      <c r="O27" s="261">
        <v>369.15802273379637</v>
      </c>
      <c r="P27" s="261">
        <v>369.07959048486538</v>
      </c>
      <c r="Q27" s="261">
        <v>389.44621065902658</v>
      </c>
      <c r="R27" s="261">
        <v>383.19255651266138</v>
      </c>
      <c r="S27" s="261">
        <v>388.5873402868425</v>
      </c>
      <c r="T27" s="261">
        <v>360.36840646637</v>
      </c>
      <c r="U27" s="261">
        <v>341.41273047959828</v>
      </c>
      <c r="V27" s="261">
        <v>328.51180274579411</v>
      </c>
      <c r="W27" s="261">
        <v>338.53051118516458</v>
      </c>
      <c r="X27" s="261">
        <v>303.80797741099508</v>
      </c>
      <c r="Y27" s="261">
        <v>233.2926264541654</v>
      </c>
      <c r="DA27" s="70" t="s">
        <v>665</v>
      </c>
    </row>
    <row r="28" spans="1:105" ht="12" customHeight="1" x14ac:dyDescent="0.25">
      <c r="A28" s="18" t="s">
        <v>31</v>
      </c>
      <c r="B28" s="295">
        <v>8.3439853767333982</v>
      </c>
      <c r="C28" s="295">
        <v>6.4716651263119838</v>
      </c>
      <c r="D28" s="295">
        <v>6.6491342178957051</v>
      </c>
      <c r="E28" s="295">
        <v>6.2750328584469459</v>
      </c>
      <c r="F28" s="295">
        <v>5.3665828212698514</v>
      </c>
      <c r="G28" s="295">
        <v>5.2360468254098604</v>
      </c>
      <c r="H28" s="295">
        <v>5.2026319315063212</v>
      </c>
      <c r="I28" s="295">
        <v>4.9496773307023547</v>
      </c>
      <c r="J28" s="295">
        <v>4.7270923667761462</v>
      </c>
      <c r="K28" s="295">
        <v>3.4502870751015369</v>
      </c>
      <c r="L28" s="295">
        <v>2.9795354608662401</v>
      </c>
      <c r="M28" s="295">
        <v>2.7145279319512889</v>
      </c>
      <c r="N28" s="295">
        <v>1.07320018456324</v>
      </c>
      <c r="O28" s="295">
        <v>0.77341440233413183</v>
      </c>
      <c r="P28" s="295">
        <v>1.2769610477904281</v>
      </c>
      <c r="Q28" s="295">
        <v>1.129937132453722</v>
      </c>
      <c r="R28" s="295">
        <v>1.1166974888807719</v>
      </c>
      <c r="S28" s="295">
        <v>1.027495315392819</v>
      </c>
      <c r="T28" s="295">
        <v>0.94350996601587767</v>
      </c>
      <c r="U28" s="295">
        <v>1.1306894258392839</v>
      </c>
      <c r="V28" s="295">
        <v>1.359567893567349</v>
      </c>
      <c r="W28" s="295">
        <v>1.2341821666634269</v>
      </c>
      <c r="X28" s="295">
        <v>1.0003510702371079</v>
      </c>
      <c r="Y28" s="295">
        <v>0.90691724848552191</v>
      </c>
      <c r="DA28" s="122" t="s">
        <v>666</v>
      </c>
    </row>
    <row r="29" spans="1:105" ht="12" customHeight="1" x14ac:dyDescent="0.25">
      <c r="A29" s="18" t="s">
        <v>159</v>
      </c>
      <c r="B29" s="295">
        <v>5.7736634168512904</v>
      </c>
      <c r="C29" s="295">
        <v>5.3322856494819977</v>
      </c>
      <c r="D29" s="295">
        <v>5.0096899935681938</v>
      </c>
      <c r="E29" s="295">
        <v>5.7676364059002854</v>
      </c>
      <c r="F29" s="295">
        <v>3.826099565007997</v>
      </c>
      <c r="G29" s="295">
        <v>3.4103739063731249</v>
      </c>
      <c r="H29" s="295">
        <v>2.932542787293329</v>
      </c>
      <c r="I29" s="295">
        <v>4.4004831048222544</v>
      </c>
      <c r="J29" s="295">
        <v>4.395755442654206</v>
      </c>
      <c r="K29" s="295">
        <v>4.1266665906636986</v>
      </c>
      <c r="L29" s="295">
        <v>4.4915252531241991</v>
      </c>
      <c r="M29" s="295">
        <v>3.8686610657212608</v>
      </c>
      <c r="N29" s="295">
        <v>2.737396562967227</v>
      </c>
      <c r="O29" s="295">
        <v>2.8264850557144738</v>
      </c>
      <c r="P29" s="295">
        <v>1.460357739665064</v>
      </c>
      <c r="Q29" s="295">
        <v>1.3446740313907111</v>
      </c>
      <c r="R29" s="295">
        <v>1.571522289028523</v>
      </c>
      <c r="S29" s="295">
        <v>1.611399028649638</v>
      </c>
      <c r="T29" s="295">
        <v>1.886277984867212</v>
      </c>
      <c r="U29" s="295">
        <v>1.8946765138326189</v>
      </c>
      <c r="V29" s="295">
        <v>2.06376623759876</v>
      </c>
      <c r="W29" s="295">
        <v>1.9413009716610561</v>
      </c>
      <c r="X29" s="295">
        <v>1.842255867984868</v>
      </c>
      <c r="Y29" s="295">
        <v>1.2861425764778951</v>
      </c>
      <c r="DA29" s="122" t="s">
        <v>667</v>
      </c>
    </row>
    <row r="30" spans="1:105" ht="12" customHeight="1" x14ac:dyDescent="0.25">
      <c r="A30" s="18" t="s">
        <v>32</v>
      </c>
      <c r="B30" s="295">
        <v>78.18072897730228</v>
      </c>
      <c r="C30" s="295">
        <v>70.386579184571659</v>
      </c>
      <c r="D30" s="295">
        <v>71.382460538970804</v>
      </c>
      <c r="E30" s="295">
        <v>70.699453391120443</v>
      </c>
      <c r="F30" s="295">
        <v>73.306496594633828</v>
      </c>
      <c r="G30" s="295">
        <v>66.597395717416404</v>
      </c>
      <c r="H30" s="295">
        <v>75.253250011412618</v>
      </c>
      <c r="I30" s="295">
        <v>48.846654198798873</v>
      </c>
      <c r="J30" s="295">
        <v>46.278436537440903</v>
      </c>
      <c r="K30" s="295">
        <v>27.253297460867781</v>
      </c>
      <c r="L30" s="295">
        <v>36.905325475004901</v>
      </c>
      <c r="M30" s="295">
        <v>26.6824258634059</v>
      </c>
      <c r="N30" s="295">
        <v>12.390620350705779</v>
      </c>
      <c r="O30" s="295">
        <v>13.10564233038836</v>
      </c>
      <c r="P30" s="295">
        <v>6.904178304192369</v>
      </c>
      <c r="Q30" s="295">
        <v>2.1184200422491442</v>
      </c>
      <c r="R30" s="295">
        <v>1.942590660958972</v>
      </c>
      <c r="S30" s="295">
        <v>2.1426188233588048</v>
      </c>
      <c r="T30" s="295">
        <v>2.2027173299913549</v>
      </c>
      <c r="U30" s="295">
        <v>2.8810672643755391</v>
      </c>
      <c r="V30" s="295">
        <v>1.940170755057965</v>
      </c>
      <c r="W30" s="295">
        <v>2.1810303828224522</v>
      </c>
      <c r="X30" s="295">
        <v>1.7936361035519639</v>
      </c>
      <c r="Y30" s="295">
        <v>0.96335915336282496</v>
      </c>
      <c r="DA30" s="122" t="s">
        <v>668</v>
      </c>
    </row>
    <row r="31" spans="1:105" ht="12" customHeight="1" x14ac:dyDescent="0.25">
      <c r="A31" s="18" t="s">
        <v>35</v>
      </c>
      <c r="B31" s="295">
        <v>71.708266182499727</v>
      </c>
      <c r="C31" s="295">
        <v>68.047758945058348</v>
      </c>
      <c r="D31" s="295">
        <v>84.570628591596986</v>
      </c>
      <c r="E31" s="295">
        <v>80.677989118530022</v>
      </c>
      <c r="F31" s="295">
        <v>91.204295286291355</v>
      </c>
      <c r="G31" s="295">
        <v>80.86631154025082</v>
      </c>
      <c r="H31" s="295">
        <v>105.30414806099211</v>
      </c>
      <c r="I31" s="295">
        <v>93.418193702603034</v>
      </c>
      <c r="J31" s="295">
        <v>94.29885706589755</v>
      </c>
      <c r="K31" s="295">
        <v>79.615388376547614</v>
      </c>
      <c r="L31" s="295">
        <v>99.022910859738744</v>
      </c>
      <c r="M31" s="295">
        <v>115.1743070183164</v>
      </c>
      <c r="N31" s="295">
        <v>105.784821075517</v>
      </c>
      <c r="O31" s="295">
        <v>125.796296124271</v>
      </c>
      <c r="P31" s="295">
        <v>122.7498920048024</v>
      </c>
      <c r="Q31" s="295">
        <v>136.94306237405311</v>
      </c>
      <c r="R31" s="295">
        <v>144.99568180618189</v>
      </c>
      <c r="S31" s="295">
        <v>131.40945583243931</v>
      </c>
      <c r="T31" s="295">
        <v>143.80796842973609</v>
      </c>
      <c r="U31" s="295">
        <v>147.57571046552681</v>
      </c>
      <c r="V31" s="295">
        <v>155.93865699275341</v>
      </c>
      <c r="W31" s="295">
        <v>169.45270576630551</v>
      </c>
      <c r="X31" s="295">
        <v>143.60618152343341</v>
      </c>
      <c r="Y31" s="295">
        <v>106.90213456163031</v>
      </c>
      <c r="DA31" s="122" t="s">
        <v>669</v>
      </c>
    </row>
    <row r="32" spans="1:105" ht="12" customHeight="1" x14ac:dyDescent="0.25">
      <c r="A32" s="47" t="s">
        <v>40</v>
      </c>
      <c r="B32" s="296">
        <v>145.5297686907976</v>
      </c>
      <c r="C32" s="296">
        <v>124.83758973052031</v>
      </c>
      <c r="D32" s="296">
        <v>155.75497471112561</v>
      </c>
      <c r="E32" s="296">
        <v>170.82527197380949</v>
      </c>
      <c r="F32" s="296">
        <v>198.19289306573771</v>
      </c>
      <c r="G32" s="296">
        <v>190.81929594256329</v>
      </c>
      <c r="H32" s="296">
        <v>176.5066393635162</v>
      </c>
      <c r="I32" s="296">
        <v>196.7336045537802</v>
      </c>
      <c r="J32" s="296">
        <v>213.5687853705509</v>
      </c>
      <c r="K32" s="296">
        <v>159.7926075258612</v>
      </c>
      <c r="L32" s="296">
        <v>185.40826781314169</v>
      </c>
      <c r="M32" s="296">
        <v>217.63097843575051</v>
      </c>
      <c r="N32" s="296">
        <v>234.56532943131191</v>
      </c>
      <c r="O32" s="296">
        <v>226.65618482108849</v>
      </c>
      <c r="P32" s="296">
        <v>236.68820138841511</v>
      </c>
      <c r="Q32" s="296">
        <v>247.91011707887989</v>
      </c>
      <c r="R32" s="296">
        <v>233.56606426761121</v>
      </c>
      <c r="S32" s="296">
        <v>252.3963712870019</v>
      </c>
      <c r="T32" s="296">
        <v>211.52793275575939</v>
      </c>
      <c r="U32" s="296">
        <v>187.93058681002421</v>
      </c>
      <c r="V32" s="296">
        <v>167.20964086681661</v>
      </c>
      <c r="W32" s="296">
        <v>163.72129189771221</v>
      </c>
      <c r="X32" s="296">
        <v>155.56555284578769</v>
      </c>
      <c r="Y32" s="296">
        <v>123.23407291420889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1926.728552680898</v>
      </c>
      <c r="C34" s="223">
        <v>1977.888842440532</v>
      </c>
      <c r="D34" s="223">
        <v>1976.483374256519</v>
      </c>
      <c r="E34" s="223">
        <v>1955.1456865123989</v>
      </c>
      <c r="F34" s="223">
        <v>2058.4695578042461</v>
      </c>
      <c r="G34" s="223">
        <v>2027.1512781858071</v>
      </c>
      <c r="H34" s="223">
        <v>1858.3249351185241</v>
      </c>
      <c r="I34" s="223">
        <v>1925.786650843625</v>
      </c>
      <c r="J34" s="223">
        <v>1917.012460418603</v>
      </c>
      <c r="K34" s="223">
        <v>1351.4313732522171</v>
      </c>
      <c r="L34" s="223">
        <v>1479.174392008953</v>
      </c>
      <c r="M34" s="223">
        <v>1633.08114560493</v>
      </c>
      <c r="N34" s="223">
        <v>1370.139262111092</v>
      </c>
      <c r="O34" s="223">
        <v>1266.9410875242261</v>
      </c>
      <c r="P34" s="223">
        <v>1232.4925354041079</v>
      </c>
      <c r="Q34" s="223">
        <v>1357.250719490296</v>
      </c>
      <c r="R34" s="223">
        <v>1375.042544412157</v>
      </c>
      <c r="S34" s="223">
        <v>1518.7299134196501</v>
      </c>
      <c r="T34" s="223">
        <v>1612.781431519187</v>
      </c>
      <c r="U34" s="223">
        <v>1534.5719855002201</v>
      </c>
      <c r="V34" s="223">
        <v>1476.433940368508</v>
      </c>
      <c r="W34" s="223">
        <v>1534.274999778434</v>
      </c>
      <c r="X34" s="223">
        <v>1042.7575590436129</v>
      </c>
      <c r="Y34" s="223">
        <v>724.52311569927394</v>
      </c>
      <c r="DA34" s="89" t="s">
        <v>671</v>
      </c>
    </row>
    <row r="35" spans="1:105" ht="12" customHeight="1" x14ac:dyDescent="0.25">
      <c r="A35" s="55" t="s">
        <v>91</v>
      </c>
      <c r="B35" s="259">
        <v>1.8825829504559699</v>
      </c>
      <c r="C35" s="259">
        <v>1.9282026286874789</v>
      </c>
      <c r="D35" s="259">
        <v>1.9261839041726549</v>
      </c>
      <c r="E35" s="259">
        <v>1.9047909759166179</v>
      </c>
      <c r="F35" s="259">
        <v>2.003365793286668</v>
      </c>
      <c r="G35" s="259">
        <v>1.9748715565887669</v>
      </c>
      <c r="H35" s="259">
        <v>1.81110550288862</v>
      </c>
      <c r="I35" s="259">
        <v>1.883333671973739</v>
      </c>
      <c r="J35" s="259">
        <v>1.8736830795107879</v>
      </c>
      <c r="K35" s="259">
        <v>1.3195614163391129</v>
      </c>
      <c r="L35" s="259">
        <v>1.4393133352609779</v>
      </c>
      <c r="M35" s="259">
        <v>1.5901749102075191</v>
      </c>
      <c r="N35" s="259">
        <v>1.333774440915011</v>
      </c>
      <c r="O35" s="259">
        <v>1.236890995292482</v>
      </c>
      <c r="P35" s="259">
        <v>1.1978454898683619</v>
      </c>
      <c r="Q35" s="259">
        <v>1.324047632806745</v>
      </c>
      <c r="R35" s="259">
        <v>1.339481546625789</v>
      </c>
      <c r="S35" s="259">
        <v>1.469629286816545</v>
      </c>
      <c r="T35" s="259">
        <v>1.5694760880462111</v>
      </c>
      <c r="U35" s="259">
        <v>1.4969083531802809</v>
      </c>
      <c r="V35" s="259">
        <v>1.436640459182138</v>
      </c>
      <c r="W35" s="259">
        <v>1.494708211450438</v>
      </c>
      <c r="X35" s="259">
        <v>1.0220965396791499</v>
      </c>
      <c r="Y35" s="259">
        <v>0.71348594741122617</v>
      </c>
      <c r="DA35" s="67" t="s">
        <v>672</v>
      </c>
    </row>
    <row r="36" spans="1:105" ht="12" customHeight="1" x14ac:dyDescent="0.25">
      <c r="A36" s="173" t="s">
        <v>92</v>
      </c>
      <c r="B36" s="224">
        <v>0.22701671980015559</v>
      </c>
      <c r="C36" s="224">
        <v>0.23251790088115251</v>
      </c>
      <c r="D36" s="224">
        <v>0.23227446713634761</v>
      </c>
      <c r="E36" s="224">
        <v>0.22969473889731859</v>
      </c>
      <c r="F36" s="224">
        <v>0.24158166886703289</v>
      </c>
      <c r="G36" s="224">
        <v>0.2381456087737446</v>
      </c>
      <c r="H36" s="224">
        <v>0.21839740468179811</v>
      </c>
      <c r="I36" s="224">
        <v>0.22710724772956559</v>
      </c>
      <c r="J36" s="224">
        <v>0.22610349110832739</v>
      </c>
      <c r="K36" s="224">
        <v>0.15914951087316409</v>
      </c>
      <c r="L36" s="224">
        <v>0.17356376889338609</v>
      </c>
      <c r="M36" s="224">
        <v>0.1918379183482902</v>
      </c>
      <c r="N36" s="224">
        <v>0.16104566884687049</v>
      </c>
      <c r="O36" s="224">
        <v>0.14933300266334881</v>
      </c>
      <c r="P36" s="224">
        <v>0.14585769189226469</v>
      </c>
      <c r="Q36" s="224">
        <v>0.16029807239508709</v>
      </c>
      <c r="R36" s="224">
        <v>0.16209943122446299</v>
      </c>
      <c r="S36" s="224">
        <v>0.1781768594749551</v>
      </c>
      <c r="T36" s="224">
        <v>0.18983399114113869</v>
      </c>
      <c r="U36" s="224">
        <v>0.18091631783352191</v>
      </c>
      <c r="V36" s="224">
        <v>0.17428694426282301</v>
      </c>
      <c r="W36" s="224">
        <v>0.1812542542094282</v>
      </c>
      <c r="X36" s="224">
        <v>0.1238441359644106</v>
      </c>
      <c r="Y36" s="224">
        <v>8.6619612650877614E-2</v>
      </c>
      <c r="DA36" s="177" t="s">
        <v>673</v>
      </c>
    </row>
    <row r="37" spans="1:105" ht="12" customHeight="1" x14ac:dyDescent="0.25">
      <c r="A37" s="173" t="s">
        <v>93</v>
      </c>
      <c r="B37" s="224">
        <v>36.478274921506049</v>
      </c>
      <c r="C37" s="224">
        <v>37.362234464407763</v>
      </c>
      <c r="D37" s="224">
        <v>37.323118213076221</v>
      </c>
      <c r="E37" s="224">
        <v>36.908593520758799</v>
      </c>
      <c r="F37" s="224">
        <v>38.818649748289701</v>
      </c>
      <c r="G37" s="224">
        <v>38.266525020031253</v>
      </c>
      <c r="H37" s="224">
        <v>35.093276729305373</v>
      </c>
      <c r="I37" s="224">
        <v>36.492821439048903</v>
      </c>
      <c r="J37" s="224">
        <v>36.30227151670482</v>
      </c>
      <c r="K37" s="224">
        <v>25.564766186239659</v>
      </c>
      <c r="L37" s="224">
        <v>27.889102701877011</v>
      </c>
      <c r="M37" s="224">
        <v>30.80252159148429</v>
      </c>
      <c r="N37" s="224">
        <v>25.840297895996599</v>
      </c>
      <c r="O37" s="224">
        <v>23.959553405132851</v>
      </c>
      <c r="P37" s="224">
        <v>23.169828322380152</v>
      </c>
      <c r="Q37" s="224">
        <v>25.58931027094021</v>
      </c>
      <c r="R37" s="224">
        <v>25.903428732284119</v>
      </c>
      <c r="S37" s="224">
        <v>28.422997868859621</v>
      </c>
      <c r="T37" s="224">
        <v>30.373097097898679</v>
      </c>
      <c r="U37" s="224">
        <v>28.955610695835261</v>
      </c>
      <c r="V37" s="224">
        <v>27.776420617161421</v>
      </c>
      <c r="W37" s="224">
        <v>28.867707726199409</v>
      </c>
      <c r="X37" s="224">
        <v>19.738805422014821</v>
      </c>
      <c r="Y37" s="224">
        <v>13.784241388833379</v>
      </c>
      <c r="DA37" s="177" t="s">
        <v>674</v>
      </c>
    </row>
    <row r="38" spans="1:105" ht="12" customHeight="1" x14ac:dyDescent="0.25">
      <c r="A38" s="173" t="s">
        <v>94</v>
      </c>
      <c r="B38" s="224">
        <v>0.62245914387086354</v>
      </c>
      <c r="C38" s="224">
        <v>0.63754288073821985</v>
      </c>
      <c r="D38" s="224">
        <v>0.63687540760886652</v>
      </c>
      <c r="E38" s="224">
        <v>0.62980202802475915</v>
      </c>
      <c r="F38" s="224">
        <v>0.6623949060238542</v>
      </c>
      <c r="G38" s="224">
        <v>0.65297354258489759</v>
      </c>
      <c r="H38" s="224">
        <v>0.59882576781799368</v>
      </c>
      <c r="I38" s="224">
        <v>0.62270736319799747</v>
      </c>
      <c r="J38" s="224">
        <v>0.61995515407586432</v>
      </c>
      <c r="K38" s="224">
        <v>0.43637344585360582</v>
      </c>
      <c r="L38" s="224">
        <v>0.47589602689829502</v>
      </c>
      <c r="M38" s="224">
        <v>0.52600207827055168</v>
      </c>
      <c r="N38" s="224">
        <v>0.44163377781800622</v>
      </c>
      <c r="O38" s="224">
        <v>0.40945747551687478</v>
      </c>
      <c r="P38" s="224">
        <v>0.40014981157186441</v>
      </c>
      <c r="Q38" s="224">
        <v>0.43952269680855111</v>
      </c>
      <c r="R38" s="224">
        <v>0.44452081928550657</v>
      </c>
      <c r="S38" s="224">
        <v>0.48869482037627582</v>
      </c>
      <c r="T38" s="224">
        <v>0.52050749260813389</v>
      </c>
      <c r="U38" s="224">
        <v>0.49605604560781708</v>
      </c>
      <c r="V38" s="224">
        <v>0.47787890781439862</v>
      </c>
      <c r="W38" s="224">
        <v>0.49703914104258812</v>
      </c>
      <c r="X38" s="224">
        <v>0.33956932737683321</v>
      </c>
      <c r="Y38" s="224">
        <v>0.23750307898270559</v>
      </c>
      <c r="DA38" s="177" t="s">
        <v>675</v>
      </c>
    </row>
    <row r="39" spans="1:105" ht="12" customHeight="1" x14ac:dyDescent="0.25">
      <c r="A39" s="56" t="s">
        <v>95</v>
      </c>
      <c r="B39" s="260">
        <v>5.5816313281051979</v>
      </c>
      <c r="C39" s="260">
        <v>5.6570220637348214</v>
      </c>
      <c r="D39" s="260">
        <v>5.5894673613491017</v>
      </c>
      <c r="E39" s="260">
        <v>5.522236997850932</v>
      </c>
      <c r="F39" s="260">
        <v>5.7794773692587942</v>
      </c>
      <c r="G39" s="260">
        <v>5.8061934046556418</v>
      </c>
      <c r="H39" s="260">
        <v>5.336681655044595</v>
      </c>
      <c r="I39" s="260">
        <v>6.0047109064072437</v>
      </c>
      <c r="J39" s="260">
        <v>5.9817210274206003</v>
      </c>
      <c r="K39" s="260">
        <v>4.0500898322994798</v>
      </c>
      <c r="L39" s="260">
        <v>4.2398946856102686</v>
      </c>
      <c r="M39" s="260">
        <v>4.7705462460309374</v>
      </c>
      <c r="N39" s="260">
        <v>3.9824136852968191</v>
      </c>
      <c r="O39" s="260">
        <v>3.865407961600746</v>
      </c>
      <c r="P39" s="260">
        <v>4.2677974838399217</v>
      </c>
      <c r="Q39" s="260">
        <v>4.7447886491995446</v>
      </c>
      <c r="R39" s="260">
        <v>4.7510571586388393</v>
      </c>
      <c r="S39" s="260">
        <v>6.1609404150331786</v>
      </c>
      <c r="T39" s="260">
        <v>7.2532497729693812</v>
      </c>
      <c r="U39" s="260">
        <v>6.5890541644220786</v>
      </c>
      <c r="V39" s="260">
        <v>6.5004408316623756</v>
      </c>
      <c r="W39" s="260">
        <v>6.8654815798651709</v>
      </c>
      <c r="X39" s="260">
        <v>3.6518773876951718</v>
      </c>
      <c r="Y39" s="260">
        <v>2.9210439961823012</v>
      </c>
      <c r="DA39" s="68" t="s">
        <v>676</v>
      </c>
    </row>
    <row r="40" spans="1:105" ht="12" customHeight="1" x14ac:dyDescent="0.25">
      <c r="A40" s="37" t="s">
        <v>159</v>
      </c>
      <c r="B40" s="226">
        <v>0.14827452034952879</v>
      </c>
      <c r="C40" s="226">
        <v>0.1210420215272891</v>
      </c>
      <c r="D40" s="226">
        <v>9.2984461674036192E-2</v>
      </c>
      <c r="E40" s="226">
        <v>0.1062390574805579</v>
      </c>
      <c r="F40" s="226">
        <v>6.4022687160517996E-2</v>
      </c>
      <c r="G40" s="226">
        <v>6.9296839358438597E-2</v>
      </c>
      <c r="H40" s="226">
        <v>5.0960307103398141E-2</v>
      </c>
      <c r="I40" s="226">
        <v>6.2236750264432497E-2</v>
      </c>
      <c r="J40" s="226">
        <v>6.0422953257552758E-2</v>
      </c>
      <c r="K40" s="226">
        <v>3.7948686882437722E-2</v>
      </c>
      <c r="L40" s="226">
        <v>4.4728002366402307E-2</v>
      </c>
      <c r="M40" s="226">
        <v>3.9992206167655343E-2</v>
      </c>
      <c r="N40" s="226">
        <v>2.7625696203130049E-2</v>
      </c>
      <c r="O40" s="226">
        <v>2.620971438947086E-2</v>
      </c>
      <c r="P40" s="226">
        <v>1.8894577987842762E-2</v>
      </c>
      <c r="Q40" s="226">
        <v>1.840426413211756E-2</v>
      </c>
      <c r="R40" s="226">
        <v>2.5389992523730621E-2</v>
      </c>
      <c r="S40" s="226">
        <v>3.6575208225943623E-2</v>
      </c>
      <c r="T40" s="226">
        <v>2.7862779308863751E-2</v>
      </c>
      <c r="U40" s="226">
        <v>3.0871882654702379E-2</v>
      </c>
      <c r="V40" s="226">
        <v>2.8551332362078762E-2</v>
      </c>
      <c r="W40" s="226">
        <v>2.7551166701218249E-2</v>
      </c>
      <c r="X40" s="226">
        <v>2.5198787648940919E-2</v>
      </c>
      <c r="Y40" s="226">
        <v>2.2057888485463341E-2</v>
      </c>
      <c r="DA40" s="69" t="s">
        <v>677</v>
      </c>
    </row>
    <row r="41" spans="1:105" ht="12" customHeight="1" x14ac:dyDescent="0.25">
      <c r="A41" s="37" t="s">
        <v>35</v>
      </c>
      <c r="B41" s="226">
        <v>1.9417814401912259</v>
      </c>
      <c r="C41" s="226">
        <v>1.8838829876592149</v>
      </c>
      <c r="D41" s="226">
        <v>1.8438191037348191</v>
      </c>
      <c r="E41" s="226">
        <v>1.707263985629194</v>
      </c>
      <c r="F41" s="226">
        <v>1.758989067288693</v>
      </c>
      <c r="G41" s="226">
        <v>1.793330948518735</v>
      </c>
      <c r="H41" s="226">
        <v>1.633891182724807</v>
      </c>
      <c r="I41" s="226">
        <v>2.3226336846691118</v>
      </c>
      <c r="J41" s="226">
        <v>2.3733860392140369</v>
      </c>
      <c r="K41" s="226">
        <v>1.610989052558337</v>
      </c>
      <c r="L41" s="226">
        <v>1.410354840832005</v>
      </c>
      <c r="M41" s="226">
        <v>1.682762628510498</v>
      </c>
      <c r="N41" s="226">
        <v>1.4436321582339791</v>
      </c>
      <c r="O41" s="226">
        <v>1.636222645536854</v>
      </c>
      <c r="P41" s="226">
        <v>1.8036192497111121</v>
      </c>
      <c r="Q41" s="226">
        <v>1.9395264905733109</v>
      </c>
      <c r="R41" s="226">
        <v>1.7401081758890089</v>
      </c>
      <c r="S41" s="226">
        <v>1.3563249953247669</v>
      </c>
      <c r="T41" s="226">
        <v>2.000471468143429</v>
      </c>
      <c r="U41" s="226">
        <v>2.0349632023059798</v>
      </c>
      <c r="V41" s="226">
        <v>2.1323333695701598</v>
      </c>
      <c r="W41" s="226">
        <v>2.3016622397183779</v>
      </c>
      <c r="X41" s="226">
        <v>1.946050983092382</v>
      </c>
      <c r="Y41" s="226">
        <v>1.783463043454566</v>
      </c>
      <c r="DA41" s="69" t="s">
        <v>678</v>
      </c>
    </row>
    <row r="42" spans="1:105" ht="12" customHeight="1" x14ac:dyDescent="0.25">
      <c r="A42" s="37" t="s">
        <v>96</v>
      </c>
      <c r="B42" s="226">
        <v>2.2481329081888921E-3</v>
      </c>
      <c r="C42" s="226">
        <v>3.123764224411853E-3</v>
      </c>
      <c r="D42" s="226">
        <v>3.6744957193107211E-3</v>
      </c>
      <c r="E42" s="226">
        <v>3.801885011090396E-3</v>
      </c>
      <c r="F42" s="226">
        <v>4.4396076445692087E-3</v>
      </c>
      <c r="G42" s="226">
        <v>4.8669914794910868E-2</v>
      </c>
      <c r="H42" s="226">
        <v>4.4075921668298178E-2</v>
      </c>
      <c r="I42" s="226">
        <v>4.6473979710236923E-2</v>
      </c>
      <c r="J42" s="226">
        <v>5.0432505563782842E-2</v>
      </c>
      <c r="K42" s="226">
        <v>4.4166533149196198E-2</v>
      </c>
      <c r="L42" s="226">
        <v>4.4688969886572609E-2</v>
      </c>
      <c r="M42" s="226">
        <v>4.4375188715251278E-2</v>
      </c>
      <c r="N42" s="226">
        <v>2.699904963755018E-2</v>
      </c>
      <c r="O42" s="226">
        <v>2.0266491769159779E-2</v>
      </c>
      <c r="P42" s="226">
        <v>1.399741010193732E-2</v>
      </c>
      <c r="Q42" s="226">
        <v>1.4956378686744499E-2</v>
      </c>
      <c r="R42" s="226">
        <v>1.6904843180275221E-2</v>
      </c>
      <c r="S42" s="226">
        <v>4.168166399377074E-2</v>
      </c>
      <c r="T42" s="226">
        <v>7.2411929494499538E-2</v>
      </c>
      <c r="U42" s="226">
        <v>3.1825101130310771E-2</v>
      </c>
      <c r="V42" s="226">
        <v>2.8877443833439601E-2</v>
      </c>
      <c r="W42" s="226">
        <v>2.8963966286303159E-2</v>
      </c>
      <c r="X42" s="226">
        <v>3.2239778937064289E-4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0.45747072680508882</v>
      </c>
      <c r="Q43" s="226">
        <v>0.60063480019600013</v>
      </c>
      <c r="R43" s="226">
        <v>0.75168575200602028</v>
      </c>
      <c r="S43" s="226">
        <v>2.1899806311394139</v>
      </c>
      <c r="T43" s="226">
        <v>2.811956680154196</v>
      </c>
      <c r="U43" s="226">
        <v>2.212615922320234</v>
      </c>
      <c r="V43" s="226">
        <v>2.1801905950571738</v>
      </c>
      <c r="W43" s="226">
        <v>2.4017125296582602</v>
      </c>
      <c r="X43" s="226">
        <v>0.15141926824522189</v>
      </c>
      <c r="Y43" s="226">
        <v>9.8833160703071091E-2</v>
      </c>
      <c r="DA43" s="69" t="s">
        <v>680</v>
      </c>
    </row>
    <row r="44" spans="1:105" ht="12" customHeight="1" x14ac:dyDescent="0.25">
      <c r="A44" s="37" t="s">
        <v>40</v>
      </c>
      <c r="B44" s="226">
        <v>3.4893272346562538</v>
      </c>
      <c r="C44" s="226">
        <v>3.6489732903239052</v>
      </c>
      <c r="D44" s="226">
        <v>3.648989300220935</v>
      </c>
      <c r="E44" s="226">
        <v>3.70493206973009</v>
      </c>
      <c r="F44" s="226">
        <v>3.952026007165014</v>
      </c>
      <c r="G44" s="226">
        <v>3.8948957019835571</v>
      </c>
      <c r="H44" s="226">
        <v>3.6077542435480909</v>
      </c>
      <c r="I44" s="226">
        <v>3.573366491763462</v>
      </c>
      <c r="J44" s="226">
        <v>3.497479529385227</v>
      </c>
      <c r="K44" s="226">
        <v>2.356985559709508</v>
      </c>
      <c r="L44" s="226">
        <v>2.7401228725252902</v>
      </c>
      <c r="M44" s="226">
        <v>3.0034162226375329</v>
      </c>
      <c r="N44" s="226">
        <v>2.4841567812221612</v>
      </c>
      <c r="O44" s="226">
        <v>2.1827091099052609</v>
      </c>
      <c r="P44" s="226">
        <v>1.9738155192339411</v>
      </c>
      <c r="Q44" s="226">
        <v>2.1712667156113721</v>
      </c>
      <c r="R44" s="226">
        <v>2.216968395039804</v>
      </c>
      <c r="S44" s="226">
        <v>2.536377916349283</v>
      </c>
      <c r="T44" s="226">
        <v>2.3405469158683929</v>
      </c>
      <c r="U44" s="226">
        <v>2.2787780560108519</v>
      </c>
      <c r="V44" s="226">
        <v>2.1304880908395218</v>
      </c>
      <c r="W44" s="226">
        <v>2.1055916775010108</v>
      </c>
      <c r="X44" s="226">
        <v>1.5288859509192569</v>
      </c>
      <c r="Y44" s="226">
        <v>1.0166899035392001</v>
      </c>
      <c r="DA44" s="69" t="s">
        <v>681</v>
      </c>
    </row>
    <row r="45" spans="1:105" ht="12" customHeight="1" x14ac:dyDescent="0.25">
      <c r="A45" s="57" t="s">
        <v>515</v>
      </c>
      <c r="B45" s="261">
        <v>1621.2684722087611</v>
      </c>
      <c r="C45" s="261">
        <v>1669.6869780478951</v>
      </c>
      <c r="D45" s="261">
        <v>1670.2763481690811</v>
      </c>
      <c r="E45" s="261">
        <v>1652.763176232804</v>
      </c>
      <c r="F45" s="261">
        <v>1744.4344198703691</v>
      </c>
      <c r="G45" s="261">
        <v>1714.029362036237</v>
      </c>
      <c r="H45" s="261">
        <v>1573.9135327513429</v>
      </c>
      <c r="I45" s="261">
        <v>1609.685669558964</v>
      </c>
      <c r="J45" s="261">
        <v>1601.360025865916</v>
      </c>
      <c r="K45" s="261">
        <v>1138.754140753713</v>
      </c>
      <c r="L45" s="261">
        <v>1254.7482112847831</v>
      </c>
      <c r="M45" s="261">
        <v>1378.8467521671771</v>
      </c>
      <c r="N45" s="261">
        <v>1159.649911142486</v>
      </c>
      <c r="O45" s="261">
        <v>1063.640117576866</v>
      </c>
      <c r="P45" s="261">
        <v>1027.872500983583</v>
      </c>
      <c r="Q45" s="261">
        <v>1132.7193597088069</v>
      </c>
      <c r="R45" s="261">
        <v>1154.897410594001</v>
      </c>
      <c r="S45" s="261">
        <v>1288.5830375369251</v>
      </c>
      <c r="T45" s="261">
        <v>1355.113338849997</v>
      </c>
      <c r="U45" s="261">
        <v>1284.6962895949489</v>
      </c>
      <c r="V45" s="261">
        <v>1230.3291383839371</v>
      </c>
      <c r="W45" s="261">
        <v>1279.2880818989281</v>
      </c>
      <c r="X45" s="261">
        <v>857.9749712520254</v>
      </c>
      <c r="Y45" s="261">
        <v>579.3551171024385</v>
      </c>
      <c r="DA45" s="70" t="s">
        <v>682</v>
      </c>
    </row>
    <row r="46" spans="1:105" ht="12" customHeight="1" x14ac:dyDescent="0.25">
      <c r="A46" s="57" t="s">
        <v>517</v>
      </c>
      <c r="B46" s="294">
        <v>190.13258490708239</v>
      </c>
      <c r="C46" s="294">
        <v>191.4860920951088</v>
      </c>
      <c r="D46" s="294">
        <v>188.96414081604601</v>
      </c>
      <c r="E46" s="294">
        <v>187.0840158130417</v>
      </c>
      <c r="F46" s="294">
        <v>195.1125593005637</v>
      </c>
      <c r="G46" s="294">
        <v>194.96454409493259</v>
      </c>
      <c r="H46" s="294">
        <v>179.38550799252829</v>
      </c>
      <c r="I46" s="294">
        <v>201.97163994550519</v>
      </c>
      <c r="J46" s="294">
        <v>201.36849728158219</v>
      </c>
      <c r="K46" s="294">
        <v>135.77839453398221</v>
      </c>
      <c r="L46" s="294">
        <v>142.13816781102531</v>
      </c>
      <c r="M46" s="294">
        <v>161.31066467783489</v>
      </c>
      <c r="N46" s="294">
        <v>134.58744533301649</v>
      </c>
      <c r="O46" s="294">
        <v>130.84558239850031</v>
      </c>
      <c r="P46" s="294">
        <v>132.86809947072851</v>
      </c>
      <c r="Q46" s="294">
        <v>144.9493093322327</v>
      </c>
      <c r="R46" s="294">
        <v>140.66592212613469</v>
      </c>
      <c r="S46" s="294">
        <v>147.18346861579991</v>
      </c>
      <c r="T46" s="294">
        <v>165.0761759514715</v>
      </c>
      <c r="U46" s="294">
        <v>160.08110086119751</v>
      </c>
      <c r="V46" s="294">
        <v>157.16010224960741</v>
      </c>
      <c r="W46" s="294">
        <v>162.9821297869079</v>
      </c>
      <c r="X46" s="294">
        <v>120.6871338749974</v>
      </c>
      <c r="Y46" s="294">
        <v>97.003858936835371</v>
      </c>
      <c r="DA46" s="70" t="s">
        <v>683</v>
      </c>
    </row>
    <row r="47" spans="1:105" ht="12" customHeight="1" x14ac:dyDescent="0.25">
      <c r="A47" s="60" t="s">
        <v>519</v>
      </c>
      <c r="B47" s="262">
        <v>86.539745431082551</v>
      </c>
      <c r="C47" s="262">
        <v>78.777607788116796</v>
      </c>
      <c r="D47" s="262">
        <v>75.525689572272427</v>
      </c>
      <c r="E47" s="262">
        <v>70.935066650489759</v>
      </c>
      <c r="F47" s="262">
        <v>71.055888527904386</v>
      </c>
      <c r="G47" s="262">
        <v>71.189252955008371</v>
      </c>
      <c r="H47" s="262">
        <v>66.426894200666666</v>
      </c>
      <c r="I47" s="262">
        <v>88.521134510220378</v>
      </c>
      <c r="J47" s="262">
        <v>89.723173198561824</v>
      </c>
      <c r="K47" s="262">
        <v>60.039019033500409</v>
      </c>
      <c r="L47" s="262">
        <v>52.715387770166842</v>
      </c>
      <c r="M47" s="262">
        <v>62.261444413487069</v>
      </c>
      <c r="N47" s="262">
        <v>51.842308868448526</v>
      </c>
      <c r="O47" s="262">
        <v>58.377453132052473</v>
      </c>
      <c r="P47" s="262">
        <v>63.763027493054153</v>
      </c>
      <c r="Q47" s="262">
        <v>68.415596917044098</v>
      </c>
      <c r="R47" s="262">
        <v>62.056234427847563</v>
      </c>
      <c r="S47" s="262">
        <v>50.652363994820291</v>
      </c>
      <c r="T47" s="262">
        <v>74.76755841040486</v>
      </c>
      <c r="U47" s="262">
        <v>75.748556681267885</v>
      </c>
      <c r="V47" s="262">
        <v>78.080086809995308</v>
      </c>
      <c r="W47" s="262">
        <v>85.109723368219051</v>
      </c>
      <c r="X47" s="262">
        <v>69.104672667565325</v>
      </c>
      <c r="Y47" s="262">
        <v>63.265466495156467</v>
      </c>
      <c r="DA47" s="72" t="s">
        <v>684</v>
      </c>
    </row>
    <row r="48" spans="1:105" ht="12" customHeight="1" x14ac:dyDescent="0.25">
      <c r="A48" s="59" t="s">
        <v>31</v>
      </c>
      <c r="B48" s="297">
        <v>10.131980140049929</v>
      </c>
      <c r="C48" s="297">
        <v>2.9570400883248862</v>
      </c>
      <c r="D48" s="297">
        <v>2.4969756971191179</v>
      </c>
      <c r="E48" s="297">
        <v>2.4791637560280271</v>
      </c>
      <c r="F48" s="297">
        <v>2.238065527742354</v>
      </c>
      <c r="G48" s="297">
        <v>2.1950824953982622</v>
      </c>
      <c r="H48" s="297">
        <v>2.1018507672101019</v>
      </c>
      <c r="I48" s="297">
        <v>2.3363271342431671</v>
      </c>
      <c r="J48" s="297">
        <v>2.8246806893836558</v>
      </c>
      <c r="K48" s="297">
        <v>1.8312074597884631</v>
      </c>
      <c r="L48" s="297">
        <v>2.093992117610322</v>
      </c>
      <c r="M48" s="297">
        <v>3.340610354832565</v>
      </c>
      <c r="N48" s="297">
        <v>1.9355885000072279</v>
      </c>
      <c r="O48" s="297">
        <v>1.8334515055684519</v>
      </c>
      <c r="P48" s="297">
        <v>1.753673276116233</v>
      </c>
      <c r="Q48" s="297">
        <v>1.809570266602849</v>
      </c>
      <c r="R48" s="297">
        <v>1.760100598038822</v>
      </c>
      <c r="S48" s="297">
        <v>1.8109471714556289</v>
      </c>
      <c r="T48" s="297">
        <v>1.602693513500596</v>
      </c>
      <c r="U48" s="297">
        <v>1.090029959761998</v>
      </c>
      <c r="V48" s="297">
        <v>0.97254188746785208</v>
      </c>
      <c r="W48" s="297">
        <v>1.295066651717856</v>
      </c>
      <c r="X48" s="297">
        <v>1.2897225559575769</v>
      </c>
      <c r="Y48" s="297">
        <v>1.2549269654469619</v>
      </c>
      <c r="DA48" s="71" t="s">
        <v>685</v>
      </c>
    </row>
    <row r="49" spans="1:105" ht="12" customHeight="1" x14ac:dyDescent="0.25">
      <c r="A49" s="59" t="s">
        <v>159</v>
      </c>
      <c r="B49" s="297">
        <v>4.0257470687106336</v>
      </c>
      <c r="C49" s="297">
        <v>3.3438497318627882</v>
      </c>
      <c r="D49" s="297">
        <v>2.565194408474889</v>
      </c>
      <c r="E49" s="297">
        <v>2.844310923234747</v>
      </c>
      <c r="F49" s="297">
        <v>2.1281831813441068</v>
      </c>
      <c r="G49" s="297">
        <v>2.311552532977855</v>
      </c>
      <c r="H49" s="297">
        <v>1.6608338846527959</v>
      </c>
      <c r="I49" s="297">
        <v>2.0838011841823381</v>
      </c>
      <c r="J49" s="297">
        <v>1.990871276067546</v>
      </c>
      <c r="K49" s="297">
        <v>1.2846185002365429</v>
      </c>
      <c r="L49" s="297">
        <v>1.5147961201726301</v>
      </c>
      <c r="M49" s="297">
        <v>1.3307976914393569</v>
      </c>
      <c r="N49" s="297">
        <v>0.92755451023419655</v>
      </c>
      <c r="O49" s="297">
        <v>0.89129148585439633</v>
      </c>
      <c r="P49" s="297">
        <v>0.6426772435172331</v>
      </c>
      <c r="Q49" s="297">
        <v>0.62530969881013321</v>
      </c>
      <c r="R49" s="297">
        <v>0.86209817799053368</v>
      </c>
      <c r="S49" s="297">
        <v>1.3019052508933679</v>
      </c>
      <c r="T49" s="297">
        <v>1.1001191912697601</v>
      </c>
      <c r="U49" s="297">
        <v>1.1591163604999331</v>
      </c>
      <c r="V49" s="297">
        <v>1.0463769900129121</v>
      </c>
      <c r="W49" s="297">
        <v>1.047991162861293</v>
      </c>
      <c r="X49" s="297">
        <v>0.84728682586507453</v>
      </c>
      <c r="Y49" s="297">
        <v>0.72390382451895952</v>
      </c>
      <c r="DA49" s="71" t="s">
        <v>686</v>
      </c>
    </row>
    <row r="50" spans="1:105" ht="12" customHeight="1" x14ac:dyDescent="0.25">
      <c r="A50" s="59" t="s">
        <v>32</v>
      </c>
      <c r="B50" s="297">
        <v>13.605346033404279</v>
      </c>
      <c r="C50" s="297">
        <v>12.588246391194239</v>
      </c>
      <c r="D50" s="297">
        <v>11.53780338506014</v>
      </c>
      <c r="E50" s="297">
        <v>11.131242652306859</v>
      </c>
      <c r="F50" s="297">
        <v>10.16592113986362</v>
      </c>
      <c r="G50" s="297">
        <v>8.8194393783180249</v>
      </c>
      <c r="H50" s="297">
        <v>10.80454702109337</v>
      </c>
      <c r="I50" s="297">
        <v>7.7713078707324996</v>
      </c>
      <c r="J50" s="297">
        <v>7.0686097044969003</v>
      </c>
      <c r="K50" s="297">
        <v>4.5284891575383357</v>
      </c>
      <c r="L50" s="297">
        <v>2.1255561252204118</v>
      </c>
      <c r="M50" s="297">
        <v>3.0574970525590608</v>
      </c>
      <c r="N50" s="297">
        <v>0.72589859845519478</v>
      </c>
      <c r="O50" s="297">
        <v>0.82965681008766345</v>
      </c>
      <c r="P50" s="297">
        <v>0.85050313224480778</v>
      </c>
      <c r="Q50" s="297">
        <v>0.70451887951069048</v>
      </c>
      <c r="R50" s="297">
        <v>0.60180485376591464</v>
      </c>
      <c r="S50" s="297">
        <v>0.75228556017954085</v>
      </c>
      <c r="T50" s="297">
        <v>0.86271521405136276</v>
      </c>
      <c r="U50" s="297">
        <v>0.80223594938133824</v>
      </c>
      <c r="V50" s="297">
        <v>0.60440759429739477</v>
      </c>
      <c r="W50" s="297">
        <v>0.74032424238753336</v>
      </c>
      <c r="X50" s="297">
        <v>0.43538951855520419</v>
      </c>
      <c r="Y50" s="297">
        <v>0.32351744231741431</v>
      </c>
      <c r="DA50" s="71" t="s">
        <v>687</v>
      </c>
    </row>
    <row r="51" spans="1:105" ht="12" customHeight="1" x14ac:dyDescent="0.25">
      <c r="A51" s="59" t="s">
        <v>35</v>
      </c>
      <c r="B51" s="297">
        <v>58.776672188917701</v>
      </c>
      <c r="C51" s="297">
        <v>59.888471576734872</v>
      </c>
      <c r="D51" s="297">
        <v>58.925716081618283</v>
      </c>
      <c r="E51" s="297">
        <v>54.480349318920119</v>
      </c>
      <c r="F51" s="297">
        <v>56.523718678954303</v>
      </c>
      <c r="G51" s="297">
        <v>57.863178548314217</v>
      </c>
      <c r="H51" s="297">
        <v>51.859662527710398</v>
      </c>
      <c r="I51" s="297">
        <v>76.329698321062381</v>
      </c>
      <c r="J51" s="297">
        <v>77.839011528613725</v>
      </c>
      <c r="K51" s="297">
        <v>52.394703915937058</v>
      </c>
      <c r="L51" s="297">
        <v>46.981043407163483</v>
      </c>
      <c r="M51" s="297">
        <v>54.532539314656077</v>
      </c>
      <c r="N51" s="297">
        <v>48.253267259751908</v>
      </c>
      <c r="O51" s="297">
        <v>54.823053330541953</v>
      </c>
      <c r="P51" s="297">
        <v>60.516173841175878</v>
      </c>
      <c r="Q51" s="297">
        <v>65.276198072120422</v>
      </c>
      <c r="R51" s="297">
        <v>58.832230798052287</v>
      </c>
      <c r="S51" s="297">
        <v>46.787226012291747</v>
      </c>
      <c r="T51" s="297">
        <v>71.202030491583145</v>
      </c>
      <c r="U51" s="297">
        <v>72.697174411624616</v>
      </c>
      <c r="V51" s="297">
        <v>75.456760338217151</v>
      </c>
      <c r="W51" s="297">
        <v>82.026341311252366</v>
      </c>
      <c r="X51" s="297">
        <v>66.532273767187476</v>
      </c>
      <c r="Y51" s="297">
        <v>60.963118262873131</v>
      </c>
      <c r="DA51" s="71" t="s">
        <v>688</v>
      </c>
    </row>
    <row r="52" spans="1:105" ht="12" customHeight="1" x14ac:dyDescent="0.25">
      <c r="A52" s="60" t="s">
        <v>525</v>
      </c>
      <c r="B52" s="262">
        <v>103.5928394759998</v>
      </c>
      <c r="C52" s="262">
        <v>112.70848430699201</v>
      </c>
      <c r="D52" s="262">
        <v>113.4384512437735</v>
      </c>
      <c r="E52" s="262">
        <v>116.1489491625519</v>
      </c>
      <c r="F52" s="262">
        <v>124.0566707726593</v>
      </c>
      <c r="G52" s="262">
        <v>123.77529113992431</v>
      </c>
      <c r="H52" s="262">
        <v>112.95861379186169</v>
      </c>
      <c r="I52" s="262">
        <v>113.4505054352848</v>
      </c>
      <c r="J52" s="262">
        <v>111.6453240830204</v>
      </c>
      <c r="K52" s="262">
        <v>75.739375500481827</v>
      </c>
      <c r="L52" s="262">
        <v>89.422780040858456</v>
      </c>
      <c r="M52" s="262">
        <v>99.049220264347852</v>
      </c>
      <c r="N52" s="262">
        <v>82.745136464567963</v>
      </c>
      <c r="O52" s="262">
        <v>72.468129266447832</v>
      </c>
      <c r="P52" s="262">
        <v>69.105071977674328</v>
      </c>
      <c r="Q52" s="262">
        <v>76.533712415188646</v>
      </c>
      <c r="R52" s="262">
        <v>78.609687698287189</v>
      </c>
      <c r="S52" s="262">
        <v>96.53110462097959</v>
      </c>
      <c r="T52" s="262">
        <v>90.308617541066667</v>
      </c>
      <c r="U52" s="262">
        <v>84.332544179929656</v>
      </c>
      <c r="V52" s="262">
        <v>79.08001543961214</v>
      </c>
      <c r="W52" s="262">
        <v>77.872406418688826</v>
      </c>
      <c r="X52" s="262">
        <v>51.582461207432047</v>
      </c>
      <c r="Y52" s="262">
        <v>33.738392441678911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70.535530501316288</v>
      </c>
      <c r="C53" s="294">
        <f t="shared" si="0"/>
        <v>70.898252359078427</v>
      </c>
      <c r="D53" s="294">
        <f t="shared" si="0"/>
        <v>71.53496591804992</v>
      </c>
      <c r="E53" s="294">
        <f t="shared" si="0"/>
        <v>70.103376205104894</v>
      </c>
      <c r="F53" s="294">
        <f t="shared" si="0"/>
        <v>71.417109147586771</v>
      </c>
      <c r="G53" s="294">
        <f t="shared" si="0"/>
        <v>71.218662922002892</v>
      </c>
      <c r="H53" s="294">
        <f t="shared" si="0"/>
        <v>61.967607314913508</v>
      </c>
      <c r="I53" s="294">
        <f t="shared" si="0"/>
        <v>68.898660710798538</v>
      </c>
      <c r="J53" s="294">
        <f t="shared" si="0"/>
        <v>69.2802030022834</v>
      </c>
      <c r="K53" s="294">
        <f t="shared" si="0"/>
        <v>45.368897572916666</v>
      </c>
      <c r="L53" s="294">
        <f t="shared" si="0"/>
        <v>48.070242394605209</v>
      </c>
      <c r="M53" s="294">
        <f t="shared" si="0"/>
        <v>55.042646015577226</v>
      </c>
      <c r="N53" s="294">
        <f t="shared" si="0"/>
        <v>44.142740166715953</v>
      </c>
      <c r="O53" s="294">
        <f t="shared" si="0"/>
        <v>42.834744708653666</v>
      </c>
      <c r="P53" s="294">
        <f t="shared" si="0"/>
        <v>42.570456150244553</v>
      </c>
      <c r="Q53" s="294">
        <f t="shared" si="0"/>
        <v>47.32408312710627</v>
      </c>
      <c r="R53" s="294">
        <f t="shared" si="0"/>
        <v>46.878624003962628</v>
      </c>
      <c r="S53" s="294">
        <f t="shared" si="0"/>
        <v>46.242968016364074</v>
      </c>
      <c r="T53" s="294">
        <f t="shared" si="0"/>
        <v>52.68575227505378</v>
      </c>
      <c r="U53" s="294">
        <f t="shared" si="0"/>
        <v>52.076049467193847</v>
      </c>
      <c r="V53" s="294">
        <f t="shared" si="0"/>
        <v>52.57903197487984</v>
      </c>
      <c r="W53" s="294">
        <f t="shared" si="0"/>
        <v>54.098597179831323</v>
      </c>
      <c r="X53" s="294">
        <f t="shared" si="0"/>
        <v>39.219261103860006</v>
      </c>
      <c r="Y53" s="294">
        <f t="shared" si="0"/>
        <v>30.421245635939499</v>
      </c>
      <c r="DA53" s="70"/>
    </row>
    <row r="54" spans="1:105" ht="12" customHeight="1" x14ac:dyDescent="0.25">
      <c r="A54" s="60" t="s">
        <v>528</v>
      </c>
      <c r="B54" s="262">
        <v>9.262252201828808</v>
      </c>
      <c r="C54" s="262">
        <v>8.8656066369102238</v>
      </c>
      <c r="D54" s="262">
        <v>8.9627120300069194</v>
      </c>
      <c r="E54" s="262">
        <v>8.2842974786943735</v>
      </c>
      <c r="F54" s="262">
        <v>8.3295423670125679</v>
      </c>
      <c r="G54" s="262">
        <v>7.847576369859909</v>
      </c>
      <c r="H54" s="262">
        <v>6.8104783155997612</v>
      </c>
      <c r="I54" s="262">
        <v>7.2036149025515854</v>
      </c>
      <c r="J54" s="262">
        <v>7.4226233631275216</v>
      </c>
      <c r="K54" s="262">
        <v>5.7893423661391532</v>
      </c>
      <c r="L54" s="262">
        <v>5.9394601785216743</v>
      </c>
      <c r="M54" s="262">
        <v>6.5519194732434123</v>
      </c>
      <c r="N54" s="262">
        <v>5.6203125674057732</v>
      </c>
      <c r="O54" s="262">
        <v>5.6607243809643188</v>
      </c>
      <c r="P54" s="262">
        <v>5.4780604828654242</v>
      </c>
      <c r="Q54" s="262">
        <v>5.9402392166263116</v>
      </c>
      <c r="R54" s="262">
        <v>6.1139465370581396</v>
      </c>
      <c r="S54" s="262">
        <v>5.1324460207263582</v>
      </c>
      <c r="T54" s="262">
        <v>6.874818440450289</v>
      </c>
      <c r="U54" s="262">
        <v>6.8485712602746673</v>
      </c>
      <c r="V54" s="262">
        <v>7.1290663661125571</v>
      </c>
      <c r="W54" s="262">
        <v>8.0352458178259525</v>
      </c>
      <c r="X54" s="262">
        <v>5.5291506994746937</v>
      </c>
      <c r="Y54" s="262">
        <v>4.0533546036709014</v>
      </c>
      <c r="DA54" s="72" t="s">
        <v>690</v>
      </c>
    </row>
    <row r="55" spans="1:105" ht="12" customHeight="1" x14ac:dyDescent="0.25">
      <c r="A55" s="59" t="s">
        <v>31</v>
      </c>
      <c r="B55" s="230">
        <v>1.48089249404596</v>
      </c>
      <c r="C55" s="230">
        <v>0.63871003275720784</v>
      </c>
      <c r="D55" s="230">
        <v>0.55765881346884283</v>
      </c>
      <c r="E55" s="230">
        <v>0.56350906845145232</v>
      </c>
      <c r="F55" s="230">
        <v>0.5197402234794416</v>
      </c>
      <c r="G55" s="230">
        <v>0.43422248774435179</v>
      </c>
      <c r="H55" s="230">
        <v>0.46081726134308348</v>
      </c>
      <c r="I55" s="230">
        <v>0.43334897541432482</v>
      </c>
      <c r="J55" s="230">
        <v>0.44992056327228452</v>
      </c>
      <c r="K55" s="230">
        <v>0.26561732646650149</v>
      </c>
      <c r="L55" s="230">
        <v>0.27360433445656518</v>
      </c>
      <c r="M55" s="230">
        <v>0.31554075760705291</v>
      </c>
      <c r="N55" s="230">
        <v>0.1866426834659955</v>
      </c>
      <c r="O55" s="230">
        <v>0.15826958121418069</v>
      </c>
      <c r="P55" s="230">
        <v>0.15270357512742469</v>
      </c>
      <c r="Q55" s="230">
        <v>0.14782429406113859</v>
      </c>
      <c r="R55" s="230">
        <v>0.15808860808702391</v>
      </c>
      <c r="S55" s="230">
        <v>0.1553223344305712</v>
      </c>
      <c r="T55" s="230">
        <v>0.15181065343814709</v>
      </c>
      <c r="U55" s="230">
        <v>0.13993068875435369</v>
      </c>
      <c r="V55" s="230">
        <v>0.12782791887858139</v>
      </c>
      <c r="W55" s="230">
        <v>0.15656125286903161</v>
      </c>
      <c r="X55" s="230">
        <v>0.14603352863181171</v>
      </c>
      <c r="Y55" s="230">
        <v>0.13371037875018579</v>
      </c>
      <c r="DA55" s="71" t="s">
        <v>691</v>
      </c>
    </row>
    <row r="56" spans="1:105" ht="12" customHeight="1" x14ac:dyDescent="0.25">
      <c r="A56" s="59" t="s">
        <v>159</v>
      </c>
      <c r="B56" s="230">
        <v>0.72109725989150342</v>
      </c>
      <c r="C56" s="230">
        <v>0.61389106894331202</v>
      </c>
      <c r="D56" s="230">
        <v>0.50342665322608338</v>
      </c>
      <c r="E56" s="230">
        <v>0.56141655720364447</v>
      </c>
      <c r="F56" s="230">
        <v>0.31806477058588578</v>
      </c>
      <c r="G56" s="230">
        <v>0.32136869463100037</v>
      </c>
      <c r="H56" s="230">
        <v>0.2264802201681731</v>
      </c>
      <c r="I56" s="230">
        <v>0.31884411436080229</v>
      </c>
      <c r="J56" s="230">
        <v>0.29200631465689048</v>
      </c>
      <c r="K56" s="230">
        <v>0.212185432747413</v>
      </c>
      <c r="L56" s="230">
        <v>0.2436969577536286</v>
      </c>
      <c r="M56" s="230">
        <v>0.1895528346681378</v>
      </c>
      <c r="N56" s="230">
        <v>0.13024946725773451</v>
      </c>
      <c r="O56" s="230">
        <v>0.12967091682807991</v>
      </c>
      <c r="P56" s="230">
        <v>7.3136416476555791E-2</v>
      </c>
      <c r="Q56" s="230">
        <v>8.1425420105908655E-2</v>
      </c>
      <c r="R56" s="230">
        <v>0.1131920331864031</v>
      </c>
      <c r="S56" s="230">
        <v>0.1466411051475853</v>
      </c>
      <c r="T56" s="230">
        <v>0.15262807148491411</v>
      </c>
      <c r="U56" s="230">
        <v>0.14817340164576481</v>
      </c>
      <c r="V56" s="230">
        <v>0.13800022781644589</v>
      </c>
      <c r="W56" s="230">
        <v>0.13393458504597061</v>
      </c>
      <c r="X56" s="230">
        <v>9.657689899314488E-2</v>
      </c>
      <c r="Y56" s="230">
        <v>7.7842572056026238E-2</v>
      </c>
      <c r="DA56" s="71" t="s">
        <v>692</v>
      </c>
    </row>
    <row r="57" spans="1:105" ht="12" customHeight="1" x14ac:dyDescent="0.25">
      <c r="A57" s="59" t="s">
        <v>35</v>
      </c>
      <c r="B57" s="230">
        <v>7.060262447891346</v>
      </c>
      <c r="C57" s="230">
        <v>7.6130055352097044</v>
      </c>
      <c r="D57" s="230">
        <v>7.9016265633119938</v>
      </c>
      <c r="E57" s="230">
        <v>7.1593718530392767</v>
      </c>
      <c r="F57" s="230">
        <v>7.4917373729472398</v>
      </c>
      <c r="G57" s="230">
        <v>7.091985187484557</v>
      </c>
      <c r="H57" s="230">
        <v>6.1231808340885054</v>
      </c>
      <c r="I57" s="230">
        <v>6.4514218127764584</v>
      </c>
      <c r="J57" s="230">
        <v>6.6806964851983466</v>
      </c>
      <c r="K57" s="230">
        <v>5.3115396069252387</v>
      </c>
      <c r="L57" s="230">
        <v>5.4221588863114807</v>
      </c>
      <c r="M57" s="230">
        <v>6.046825880968222</v>
      </c>
      <c r="N57" s="230">
        <v>5.3034204166820436</v>
      </c>
      <c r="O57" s="230">
        <v>5.3727838829220582</v>
      </c>
      <c r="P57" s="230">
        <v>5.2522204912614434</v>
      </c>
      <c r="Q57" s="230">
        <v>5.7109895024592641</v>
      </c>
      <c r="R57" s="230">
        <v>5.8426658957847124</v>
      </c>
      <c r="S57" s="230">
        <v>4.8304825811482024</v>
      </c>
      <c r="T57" s="230">
        <v>6.5703797155272277</v>
      </c>
      <c r="U57" s="230">
        <v>6.5604671698745491</v>
      </c>
      <c r="V57" s="230">
        <v>6.8632382194175294</v>
      </c>
      <c r="W57" s="230">
        <v>7.7447499799109512</v>
      </c>
      <c r="X57" s="230">
        <v>5.286540271849737</v>
      </c>
      <c r="Y57" s="230">
        <v>3.8418016528646879</v>
      </c>
      <c r="DA57" s="71" t="s">
        <v>693</v>
      </c>
    </row>
    <row r="58" spans="1:105" ht="12" customHeight="1" x14ac:dyDescent="0.25">
      <c r="A58" s="60" t="s">
        <v>533</v>
      </c>
      <c r="B58" s="262">
        <v>45.549560752143073</v>
      </c>
      <c r="C58" s="262">
        <v>45.09267167597492</v>
      </c>
      <c r="D58" s="262">
        <v>45.752499135588899</v>
      </c>
      <c r="E58" s="262">
        <v>44.736704172121343</v>
      </c>
      <c r="F58" s="262">
        <v>44.801464151324701</v>
      </c>
      <c r="G58" s="262">
        <v>45.360486913145152</v>
      </c>
      <c r="H58" s="262">
        <v>38.618351191759373</v>
      </c>
      <c r="I58" s="262">
        <v>44.681057476202277</v>
      </c>
      <c r="J58" s="262">
        <v>45.060229132608782</v>
      </c>
      <c r="K58" s="262">
        <v>28.416902588053208</v>
      </c>
      <c r="L58" s="262">
        <v>29.33132917183331</v>
      </c>
      <c r="M58" s="262">
        <v>34.310673363658488</v>
      </c>
      <c r="N58" s="262">
        <v>27.253994025656709</v>
      </c>
      <c r="O58" s="262">
        <v>27.34448439041623</v>
      </c>
      <c r="P58" s="262">
        <v>27.715705619510679</v>
      </c>
      <c r="Q58" s="262">
        <v>30.937412680973079</v>
      </c>
      <c r="R58" s="262">
        <v>30.20452829629405</v>
      </c>
      <c r="S58" s="262">
        <v>27.350546161145189</v>
      </c>
      <c r="T58" s="262">
        <v>32.851448045130951</v>
      </c>
      <c r="U58" s="262">
        <v>33.494270313109411</v>
      </c>
      <c r="V58" s="262">
        <v>34.669268927632302</v>
      </c>
      <c r="W58" s="262">
        <v>35.638208724393898</v>
      </c>
      <c r="X58" s="262">
        <v>26.847651988363321</v>
      </c>
      <c r="Y58" s="262">
        <v>21.663426261856209</v>
      </c>
      <c r="DA58" s="72" t="s">
        <v>694</v>
      </c>
    </row>
    <row r="59" spans="1:105" ht="12" customHeight="1" x14ac:dyDescent="0.25">
      <c r="A59" s="64" t="s">
        <v>28</v>
      </c>
      <c r="B59" s="229">
        <v>8.262467544014779</v>
      </c>
      <c r="C59" s="229">
        <v>6.8178472750645378</v>
      </c>
      <c r="D59" s="229">
        <v>9.978275185413839</v>
      </c>
      <c r="E59" s="229">
        <v>7.7817937353862296</v>
      </c>
      <c r="F59" s="229">
        <v>5.733780145691135</v>
      </c>
      <c r="G59" s="229">
        <v>8.2344012752063982</v>
      </c>
      <c r="H59" s="229">
        <v>6.0202387764092506</v>
      </c>
      <c r="I59" s="229">
        <v>8.9403589633664602</v>
      </c>
      <c r="J59" s="229">
        <v>7.2435818714357563</v>
      </c>
      <c r="K59" s="229">
        <v>3.4423775697669781</v>
      </c>
      <c r="L59" s="229">
        <v>3.7186974041089349</v>
      </c>
      <c r="M59" s="229">
        <v>5.4745838581099298</v>
      </c>
      <c r="N59" s="229">
        <v>5.459113610364529</v>
      </c>
      <c r="O59" s="229">
        <v>5.5522415752668994</v>
      </c>
      <c r="P59" s="229">
        <v>6.0751644493889998</v>
      </c>
      <c r="Q59" s="229">
        <v>7.075957850130612</v>
      </c>
      <c r="R59" s="229">
        <v>6.7280733740951213</v>
      </c>
      <c r="S59" s="229">
        <v>3.1000502172424218</v>
      </c>
      <c r="T59" s="229">
        <v>3.4237346758656191</v>
      </c>
      <c r="U59" s="229">
        <v>4.0954788052456994</v>
      </c>
      <c r="V59" s="229">
        <v>4.1699646265048118</v>
      </c>
      <c r="W59" s="229">
        <v>4.1086321295891954</v>
      </c>
      <c r="X59" s="229">
        <v>4.3834881934497014</v>
      </c>
      <c r="Y59" s="229">
        <v>4.348548131804427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3.7484942436205149</v>
      </c>
      <c r="C61" s="229">
        <v>1.2344352540492829</v>
      </c>
      <c r="D61" s="229">
        <v>1.033296074234515</v>
      </c>
      <c r="E61" s="229">
        <v>1.0134369797778331</v>
      </c>
      <c r="F61" s="229">
        <v>1.0051803894322351</v>
      </c>
      <c r="G61" s="229">
        <v>1.01449680543706</v>
      </c>
      <c r="H61" s="229">
        <v>1.03065736801466</v>
      </c>
      <c r="I61" s="229">
        <v>1.1180503959364181</v>
      </c>
      <c r="J61" s="229">
        <v>1.2088943838716839</v>
      </c>
      <c r="K61" s="229">
        <v>0.80879608528758107</v>
      </c>
      <c r="L61" s="229">
        <v>0.95079677614932223</v>
      </c>
      <c r="M61" s="229">
        <v>1.1881073806505891</v>
      </c>
      <c r="N61" s="229">
        <v>0.86009087925993255</v>
      </c>
      <c r="O61" s="229">
        <v>0.78483191064315427</v>
      </c>
      <c r="P61" s="229">
        <v>0.71399945101147566</v>
      </c>
      <c r="Q61" s="229">
        <v>0.688290880610542</v>
      </c>
      <c r="R61" s="229">
        <v>0.70028141827766599</v>
      </c>
      <c r="S61" s="229">
        <v>0.79088085456910595</v>
      </c>
      <c r="T61" s="229">
        <v>0.75505880571772654</v>
      </c>
      <c r="U61" s="229">
        <v>0.59499569696713561</v>
      </c>
      <c r="V61" s="229">
        <v>0.48152194471300241</v>
      </c>
      <c r="W61" s="229">
        <v>0.5743596706584807</v>
      </c>
      <c r="X61" s="229">
        <v>0.58013370350120941</v>
      </c>
      <c r="Y61" s="229">
        <v>0.51082256898504441</v>
      </c>
      <c r="DA61" s="73" t="s">
        <v>697</v>
      </c>
    </row>
    <row r="62" spans="1:105" ht="12" customHeight="1" x14ac:dyDescent="0.25">
      <c r="A62" s="64" t="s">
        <v>159</v>
      </c>
      <c r="B62" s="229">
        <v>2.061455726994688</v>
      </c>
      <c r="C62" s="229">
        <v>1.5899410108403871</v>
      </c>
      <c r="D62" s="229">
        <v>1.2091543455711209</v>
      </c>
      <c r="E62" s="229">
        <v>1.326010911705823</v>
      </c>
      <c r="F62" s="229">
        <v>1.2113336402251791</v>
      </c>
      <c r="G62" s="229">
        <v>1.3644971286170759</v>
      </c>
      <c r="H62" s="229">
        <v>0.99023310443438239</v>
      </c>
      <c r="I62" s="229">
        <v>1.537864888642638</v>
      </c>
      <c r="J62" s="229">
        <v>1.439236497584286</v>
      </c>
      <c r="K62" s="229">
        <v>0.83912795683774632</v>
      </c>
      <c r="L62" s="229">
        <v>0.84002486876017668</v>
      </c>
      <c r="M62" s="229">
        <v>0.90491804558122058</v>
      </c>
      <c r="N62" s="229">
        <v>0.67202321434983758</v>
      </c>
      <c r="O62" s="229">
        <v>0.55996463280306108</v>
      </c>
      <c r="P62" s="229">
        <v>0.31942240170113678</v>
      </c>
      <c r="Q62" s="229">
        <v>0.3538320626021918</v>
      </c>
      <c r="R62" s="229">
        <v>0.48561700780442829</v>
      </c>
      <c r="S62" s="229">
        <v>0.68083002681615479</v>
      </c>
      <c r="T62" s="229">
        <v>0.6294497719395139</v>
      </c>
      <c r="U62" s="229">
        <v>0.56519380371866734</v>
      </c>
      <c r="V62" s="229">
        <v>0.52085990700238716</v>
      </c>
      <c r="W62" s="229">
        <v>0.48752569945936391</v>
      </c>
      <c r="X62" s="229">
        <v>0.3955122407914487</v>
      </c>
      <c r="Y62" s="229">
        <v>0.30387082931444143</v>
      </c>
      <c r="DA62" s="73" t="s">
        <v>698</v>
      </c>
    </row>
    <row r="63" spans="1:105" ht="12" customHeight="1" x14ac:dyDescent="0.25">
      <c r="A63" s="64" t="s">
        <v>32</v>
      </c>
      <c r="B63" s="229">
        <v>4.6698099700786342</v>
      </c>
      <c r="C63" s="229">
        <v>4.7004617957041139</v>
      </c>
      <c r="D63" s="229">
        <v>4.1190734717908661</v>
      </c>
      <c r="E63" s="229">
        <v>4.0496981531489267</v>
      </c>
      <c r="F63" s="229">
        <v>3.871712153305606</v>
      </c>
      <c r="G63" s="229">
        <v>3.1518749251350129</v>
      </c>
      <c r="H63" s="229">
        <v>3.9129027774903831</v>
      </c>
      <c r="I63" s="229">
        <v>3.0809619471304708</v>
      </c>
      <c r="J63" s="229">
        <v>2.8033981613071219</v>
      </c>
      <c r="K63" s="229">
        <v>1.969487810429557</v>
      </c>
      <c r="L63" s="229">
        <v>1.206093668931735</v>
      </c>
      <c r="M63" s="229">
        <v>1.198747513571826</v>
      </c>
      <c r="N63" s="229">
        <v>0.38504952496975581</v>
      </c>
      <c r="O63" s="229">
        <v>0.42972862925810601</v>
      </c>
      <c r="P63" s="229">
        <v>0.44856747622677301</v>
      </c>
      <c r="Q63" s="229">
        <v>0.39935557491556839</v>
      </c>
      <c r="R63" s="229">
        <v>0.37432398441036718</v>
      </c>
      <c r="S63" s="229">
        <v>0.60839635205932263</v>
      </c>
      <c r="T63" s="229">
        <v>0.53865217790725328</v>
      </c>
      <c r="U63" s="229">
        <v>0.43564630449485431</v>
      </c>
      <c r="V63" s="229">
        <v>0.32376486212868921</v>
      </c>
      <c r="W63" s="229">
        <v>0.389358178675343</v>
      </c>
      <c r="X63" s="229">
        <v>0.18813300972259259</v>
      </c>
      <c r="Y63" s="229">
        <v>0.14546495714015351</v>
      </c>
      <c r="DA63" s="73" t="s">
        <v>699</v>
      </c>
    </row>
    <row r="64" spans="1:105" ht="12" customHeight="1" x14ac:dyDescent="0.25">
      <c r="A64" s="64" t="s">
        <v>33</v>
      </c>
      <c r="B64" s="229">
        <v>1.8541257409975771E-2</v>
      </c>
      <c r="C64" s="229">
        <v>2.5428918561489631E-2</v>
      </c>
      <c r="D64" s="229">
        <v>1.4094209377106251E-2</v>
      </c>
      <c r="E64" s="229">
        <v>2.653610535594904</v>
      </c>
      <c r="F64" s="229">
        <v>2.4513748644529549</v>
      </c>
      <c r="G64" s="229">
        <v>2.364578504554248</v>
      </c>
      <c r="H64" s="229">
        <v>0.18062983199636459</v>
      </c>
      <c r="I64" s="229">
        <v>0.49680590183807738</v>
      </c>
      <c r="J64" s="229">
        <v>1.6692532986401449</v>
      </c>
      <c r="K64" s="229">
        <v>0.79074087269384119</v>
      </c>
      <c r="L64" s="229">
        <v>0.56284647263337073</v>
      </c>
      <c r="M64" s="229">
        <v>0.46327360825952513</v>
      </c>
      <c r="N64" s="229">
        <v>0.28912469024909698</v>
      </c>
      <c r="O64" s="229">
        <v>0.3136408708637291</v>
      </c>
      <c r="P64" s="229">
        <v>0.41197399049641109</v>
      </c>
      <c r="Q64" s="229">
        <v>0.76513081504985359</v>
      </c>
      <c r="R64" s="229">
        <v>0.67299080463432936</v>
      </c>
      <c r="S64" s="229">
        <v>0.45773732438456621</v>
      </c>
      <c r="T64" s="229">
        <v>0.4011985929208316</v>
      </c>
      <c r="U64" s="229">
        <v>0.45516157885100073</v>
      </c>
      <c r="V64" s="229">
        <v>1.3236581726067269</v>
      </c>
      <c r="W64" s="229">
        <v>0.5462665104520813</v>
      </c>
      <c r="X64" s="229">
        <v>0.91214304023232484</v>
      </c>
      <c r="Y64" s="229">
        <v>0.54282282789664105</v>
      </c>
      <c r="DA64" s="73" t="s">
        <v>700</v>
      </c>
    </row>
    <row r="65" spans="1:105" ht="12" customHeight="1" x14ac:dyDescent="0.25">
      <c r="A65" s="64" t="s">
        <v>35</v>
      </c>
      <c r="B65" s="229">
        <v>24.469020150841711</v>
      </c>
      <c r="C65" s="229">
        <v>27.743182658141901</v>
      </c>
      <c r="D65" s="229">
        <v>26.618806187198931</v>
      </c>
      <c r="E65" s="229">
        <v>25.050741842532322</v>
      </c>
      <c r="F65" s="229">
        <v>28.04701990324449</v>
      </c>
      <c r="G65" s="229">
        <v>24.844176358367221</v>
      </c>
      <c r="H65" s="229">
        <v>23.842632475906228</v>
      </c>
      <c r="I65" s="229">
        <v>27.36739453830354</v>
      </c>
      <c r="J65" s="229">
        <v>27.492111101861909</v>
      </c>
      <c r="K65" s="229">
        <v>19.992539838292629</v>
      </c>
      <c r="L65" s="229">
        <v>20.863605219378229</v>
      </c>
      <c r="M65" s="229">
        <v>23.362146938418441</v>
      </c>
      <c r="N65" s="229">
        <v>17.852321909166211</v>
      </c>
      <c r="O65" s="229">
        <v>18.646206535854361</v>
      </c>
      <c r="P65" s="229">
        <v>18.819602475543469</v>
      </c>
      <c r="Q65" s="229">
        <v>20.573210070121409</v>
      </c>
      <c r="R65" s="229">
        <v>20.059875189606359</v>
      </c>
      <c r="S65" s="229">
        <v>21.079570933793189</v>
      </c>
      <c r="T65" s="229">
        <v>26.049398985126668</v>
      </c>
      <c r="U65" s="229">
        <v>24.940300352959039</v>
      </c>
      <c r="V65" s="229">
        <v>24.386301268145271</v>
      </c>
      <c r="W65" s="229">
        <v>26.639967185363371</v>
      </c>
      <c r="X65" s="229">
        <v>18.691461906951162</v>
      </c>
      <c r="Y65" s="229">
        <v>14.8473549286271</v>
      </c>
      <c r="DA65" s="73" t="s">
        <v>701</v>
      </c>
    </row>
    <row r="66" spans="1:105" ht="12" customHeight="1" x14ac:dyDescent="0.25">
      <c r="A66" s="64" t="s">
        <v>36</v>
      </c>
      <c r="B66" s="229">
        <v>1.1923825857552159</v>
      </c>
      <c r="C66" s="229">
        <v>1.264327967115572</v>
      </c>
      <c r="D66" s="229">
        <v>1.487932930281487</v>
      </c>
      <c r="E66" s="229">
        <v>1.2245854362188391</v>
      </c>
      <c r="F66" s="229">
        <v>0.78680747601271206</v>
      </c>
      <c r="G66" s="229">
        <v>0.50835400913213669</v>
      </c>
      <c r="H66" s="229">
        <v>0.48904315833619461</v>
      </c>
      <c r="I66" s="229">
        <v>0.46425916539174639</v>
      </c>
      <c r="J66" s="229">
        <v>0.54269397565970401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2.565895716182956E-2</v>
      </c>
      <c r="C67" s="229">
        <v>2.8050551039279999E-2</v>
      </c>
      <c r="D67" s="229">
        <v>2.1881733148614389E-2</v>
      </c>
      <c r="E67" s="229">
        <v>0.15959560268220521</v>
      </c>
      <c r="F67" s="229">
        <v>0.10600968297416789</v>
      </c>
      <c r="G67" s="229">
        <v>1.90303180788182</v>
      </c>
      <c r="H67" s="229">
        <v>8.4370755876740589E-2</v>
      </c>
      <c r="I67" s="229">
        <v>0.338042398296866</v>
      </c>
      <c r="J67" s="229">
        <v>1.1161169760525551</v>
      </c>
      <c r="K67" s="229">
        <v>0.1438569711920821</v>
      </c>
      <c r="L67" s="229">
        <v>0.1045084034517621</v>
      </c>
      <c r="M67" s="229">
        <v>8.5020742349121464E-2</v>
      </c>
      <c r="N67" s="229">
        <v>8.0748668993049416E-2</v>
      </c>
      <c r="O67" s="229">
        <v>7.4832104166439373E-2</v>
      </c>
      <c r="P67" s="229">
        <v>0.102154732396005</v>
      </c>
      <c r="Q67" s="229">
        <v>9.7713297232795204E-2</v>
      </c>
      <c r="R67" s="229">
        <v>0.1011745878149533</v>
      </c>
      <c r="S67" s="229">
        <v>9.2909364179374232E-2</v>
      </c>
      <c r="T67" s="229">
        <v>0.15053629729540219</v>
      </c>
      <c r="U67" s="229">
        <v>0.14305167788311049</v>
      </c>
      <c r="V67" s="229">
        <v>0.73067573724727952</v>
      </c>
      <c r="W67" s="229">
        <v>0.1996696240402272</v>
      </c>
      <c r="X67" s="229">
        <v>0.20274784156736009</v>
      </c>
      <c r="Y67" s="229">
        <v>0.16347152548862739</v>
      </c>
      <c r="DA67" s="73" t="s">
        <v>703</v>
      </c>
    </row>
    <row r="68" spans="1:105" ht="12" customHeight="1" x14ac:dyDescent="0.25">
      <c r="A68" s="64" t="s">
        <v>39</v>
      </c>
      <c r="B68" s="229">
        <v>1.101730316265717</v>
      </c>
      <c r="C68" s="229">
        <v>1.6889962454583549</v>
      </c>
      <c r="D68" s="229">
        <v>1.2699849985724181</v>
      </c>
      <c r="E68" s="229">
        <v>1.4772309750742529</v>
      </c>
      <c r="F68" s="229">
        <v>1.5882458959862249</v>
      </c>
      <c r="G68" s="229">
        <v>1.975076098814178</v>
      </c>
      <c r="H68" s="229">
        <v>2.0676429432951702</v>
      </c>
      <c r="I68" s="229">
        <v>1.337319277296066</v>
      </c>
      <c r="J68" s="229">
        <v>1.5449428661956099</v>
      </c>
      <c r="K68" s="229">
        <v>0.42997548355279541</v>
      </c>
      <c r="L68" s="229">
        <v>1.084756358419787</v>
      </c>
      <c r="M68" s="229">
        <v>1.6338752767178371</v>
      </c>
      <c r="N68" s="229">
        <v>1.655521528304305</v>
      </c>
      <c r="O68" s="229">
        <v>0.98303813156047593</v>
      </c>
      <c r="P68" s="229">
        <v>0.82482064274640488</v>
      </c>
      <c r="Q68" s="229">
        <v>0.98392213031010745</v>
      </c>
      <c r="R68" s="229">
        <v>1.082191929650822</v>
      </c>
      <c r="S68" s="229">
        <v>0.54017108810104997</v>
      </c>
      <c r="T68" s="229">
        <v>0.90341873835793207</v>
      </c>
      <c r="U68" s="229">
        <v>2.2644420929899081</v>
      </c>
      <c r="V68" s="229">
        <v>2.732522409284126</v>
      </c>
      <c r="W68" s="229">
        <v>2.6924297261558352</v>
      </c>
      <c r="X68" s="229">
        <v>1.4940320521475221</v>
      </c>
      <c r="Y68" s="229">
        <v>0.8010704925997657</v>
      </c>
      <c r="DA68" s="73" t="s">
        <v>704</v>
      </c>
    </row>
    <row r="69" spans="1:105" ht="12" customHeight="1" x14ac:dyDescent="0.25">
      <c r="A69" s="61" t="s">
        <v>545</v>
      </c>
      <c r="B69" s="263">
        <v>15.72371754734441</v>
      </c>
      <c r="C69" s="263">
        <v>16.939974046193289</v>
      </c>
      <c r="D69" s="263">
        <v>16.819754752454109</v>
      </c>
      <c r="E69" s="263">
        <v>17.082374554289171</v>
      </c>
      <c r="F69" s="263">
        <v>18.286102629249498</v>
      </c>
      <c r="G69" s="263">
        <v>18.010599638997839</v>
      </c>
      <c r="H69" s="263">
        <v>16.538777807554379</v>
      </c>
      <c r="I69" s="263">
        <v>17.013988332044669</v>
      </c>
      <c r="J69" s="263">
        <v>16.797350506547101</v>
      </c>
      <c r="K69" s="263">
        <v>11.1626526187243</v>
      </c>
      <c r="L69" s="263">
        <v>12.799453044250219</v>
      </c>
      <c r="M69" s="263">
        <v>14.18005317867533</v>
      </c>
      <c r="N69" s="263">
        <v>11.26843357365347</v>
      </c>
      <c r="O69" s="263">
        <v>9.8295359372731141</v>
      </c>
      <c r="P69" s="263">
        <v>9.3766900478684505</v>
      </c>
      <c r="Q69" s="263">
        <v>10.44643122950688</v>
      </c>
      <c r="R69" s="263">
        <v>10.56014917061044</v>
      </c>
      <c r="S69" s="263">
        <v>13.759975834492529</v>
      </c>
      <c r="T69" s="263">
        <v>12.95948578947254</v>
      </c>
      <c r="U69" s="263">
        <v>11.733207893809769</v>
      </c>
      <c r="V69" s="263">
        <v>10.78069668113498</v>
      </c>
      <c r="W69" s="263">
        <v>10.42514263761147</v>
      </c>
      <c r="X69" s="263">
        <v>6.8424584160219881</v>
      </c>
      <c r="Y69" s="263">
        <v>4.7044647704123879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194.56091077903619</v>
      </c>
      <c r="C72" s="223">
        <v>193.86808567736759</v>
      </c>
      <c r="D72" s="223">
        <v>198.74976366966291</v>
      </c>
      <c r="E72" s="223">
        <v>196.94330349145389</v>
      </c>
      <c r="F72" s="223">
        <v>201.23926721072161</v>
      </c>
      <c r="G72" s="223">
        <v>223.69730503241661</v>
      </c>
      <c r="H72" s="223">
        <v>250.45154460186379</v>
      </c>
      <c r="I72" s="223">
        <v>269.79157090140131</v>
      </c>
      <c r="J72" s="223">
        <v>253.44553387374421</v>
      </c>
      <c r="K72" s="223">
        <v>208.60124585897921</v>
      </c>
      <c r="L72" s="223">
        <v>266.45242735920851</v>
      </c>
      <c r="M72" s="223">
        <v>264.82777313085211</v>
      </c>
      <c r="N72" s="223">
        <v>270.82441149536362</v>
      </c>
      <c r="O72" s="223">
        <v>283.19305204939809</v>
      </c>
      <c r="P72" s="223">
        <v>262.55015408624712</v>
      </c>
      <c r="Q72" s="223">
        <v>239.295189981394</v>
      </c>
      <c r="R72" s="223">
        <v>259.41780686050868</v>
      </c>
      <c r="S72" s="223">
        <v>274.05585229894871</v>
      </c>
      <c r="T72" s="223">
        <v>290.73904913254381</v>
      </c>
      <c r="U72" s="223">
        <v>283.14659298955178</v>
      </c>
      <c r="V72" s="223">
        <v>240.3879133304838</v>
      </c>
      <c r="W72" s="223">
        <v>301.85529552584228</v>
      </c>
      <c r="X72" s="223">
        <v>296.18698263156182</v>
      </c>
      <c r="Y72" s="223">
        <v>262.94435021756948</v>
      </c>
      <c r="DA72" s="89" t="s">
        <v>706</v>
      </c>
    </row>
    <row r="73" spans="1:105" ht="12" customHeight="1" x14ac:dyDescent="0.25">
      <c r="A73" s="55" t="s">
        <v>91</v>
      </c>
      <c r="B73" s="259">
        <v>0.29170613170719761</v>
      </c>
      <c r="C73" s="259">
        <v>0.28959800849478251</v>
      </c>
      <c r="D73" s="259">
        <v>0.29562327960103751</v>
      </c>
      <c r="E73" s="259">
        <v>0.29169849718226731</v>
      </c>
      <c r="F73" s="259">
        <v>0.29806396719568978</v>
      </c>
      <c r="G73" s="259">
        <v>0.33167890986243992</v>
      </c>
      <c r="H73" s="259">
        <v>0.37139694413563717</v>
      </c>
      <c r="I73" s="259">
        <v>0.39787004409096532</v>
      </c>
      <c r="J73" s="259">
        <v>0.37440268462033049</v>
      </c>
      <c r="K73" s="259">
        <v>0.31020023190623969</v>
      </c>
      <c r="L73" s="259">
        <v>0.39604517278493839</v>
      </c>
      <c r="M73" s="259">
        <v>0.39048669155647941</v>
      </c>
      <c r="N73" s="259">
        <v>0.39687772704249652</v>
      </c>
      <c r="O73" s="259">
        <v>0.41657428405545599</v>
      </c>
      <c r="P73" s="259">
        <v>0.38258264725993713</v>
      </c>
      <c r="Q73" s="259">
        <v>0.34926545844979318</v>
      </c>
      <c r="R73" s="259">
        <v>0.37883115916619697</v>
      </c>
      <c r="S73" s="259">
        <v>0.40122137927086909</v>
      </c>
      <c r="T73" s="259">
        <v>0.4280099032364984</v>
      </c>
      <c r="U73" s="259">
        <v>0.41609724891404842</v>
      </c>
      <c r="V73" s="259">
        <v>0.35199923250705589</v>
      </c>
      <c r="W73" s="259">
        <v>0.44371642651939808</v>
      </c>
      <c r="X73" s="259">
        <v>0.43423044035981567</v>
      </c>
      <c r="Y73" s="259">
        <v>0.38344722684747029</v>
      </c>
      <c r="DA73" s="67" t="s">
        <v>707</v>
      </c>
    </row>
    <row r="74" spans="1:105" ht="12" customHeight="1" x14ac:dyDescent="0.25">
      <c r="A74" s="173" t="s">
        <v>92</v>
      </c>
      <c r="B74" s="224">
        <v>3.951934356619359E-2</v>
      </c>
      <c r="C74" s="224">
        <v>3.9226648764907862E-2</v>
      </c>
      <c r="D74" s="224">
        <v>4.0022202889310798E-2</v>
      </c>
      <c r="E74" s="224">
        <v>3.9503583871276511E-2</v>
      </c>
      <c r="F74" s="224">
        <v>4.0373268582660451E-2</v>
      </c>
      <c r="G74" s="224">
        <v>4.4957787970083242E-2</v>
      </c>
      <c r="H74" s="224">
        <v>5.0287619999562397E-2</v>
      </c>
      <c r="I74" s="224">
        <v>5.3951694790176967E-2</v>
      </c>
      <c r="J74" s="224">
        <v>5.0748044920201268E-2</v>
      </c>
      <c r="K74" s="224">
        <v>4.2152869698373112E-2</v>
      </c>
      <c r="L74" s="224">
        <v>5.4012064883356838E-2</v>
      </c>
      <c r="M74" s="224">
        <v>5.3316662995121208E-2</v>
      </c>
      <c r="N74" s="224">
        <v>5.4122832972523148E-2</v>
      </c>
      <c r="O74" s="224">
        <v>5.6696307643548743E-2</v>
      </c>
      <c r="P74" s="224">
        <v>5.222825004654752E-2</v>
      </c>
      <c r="Q74" s="224">
        <v>4.7716194950079491E-2</v>
      </c>
      <c r="R74" s="224">
        <v>5.1873037585088218E-2</v>
      </c>
      <c r="S74" s="224">
        <v>5.4919449273798077E-2</v>
      </c>
      <c r="T74" s="224">
        <v>5.8588051042907471E-2</v>
      </c>
      <c r="U74" s="224">
        <v>5.7133219271826498E-2</v>
      </c>
      <c r="V74" s="224">
        <v>4.8344606394294581E-2</v>
      </c>
      <c r="W74" s="224">
        <v>6.0958528782194293E-2</v>
      </c>
      <c r="X74" s="224">
        <v>5.9736699423722679E-2</v>
      </c>
      <c r="Y74" s="224">
        <v>5.2765884465334839E-2</v>
      </c>
      <c r="DA74" s="177" t="s">
        <v>708</v>
      </c>
    </row>
    <row r="75" spans="1:105" ht="12" customHeight="1" x14ac:dyDescent="0.25">
      <c r="A75" s="173" t="s">
        <v>93</v>
      </c>
      <c r="B75" s="224">
        <v>5.0581029203081291</v>
      </c>
      <c r="C75" s="224">
        <v>5.0214984633271529</v>
      </c>
      <c r="D75" s="224">
        <v>5.1264709892487401</v>
      </c>
      <c r="E75" s="224">
        <v>5.0580663995816666</v>
      </c>
      <c r="F75" s="224">
        <v>5.1673874581347929</v>
      </c>
      <c r="G75" s="224">
        <v>5.7460484745518334</v>
      </c>
      <c r="H75" s="224">
        <v>6.4389915318239526</v>
      </c>
      <c r="I75" s="224">
        <v>6.8983595332237764</v>
      </c>
      <c r="J75" s="224">
        <v>6.4929888562679441</v>
      </c>
      <c r="K75" s="224">
        <v>5.377372817591545</v>
      </c>
      <c r="L75" s="224">
        <v>6.8610644375222849</v>
      </c>
      <c r="M75" s="224">
        <v>6.7598918263794747</v>
      </c>
      <c r="N75" s="224">
        <v>6.8695818891546514</v>
      </c>
      <c r="O75" s="224">
        <v>7.2158568302851256</v>
      </c>
      <c r="P75" s="224">
        <v>6.622143859710576</v>
      </c>
      <c r="Q75" s="224">
        <v>6.0414937973285108</v>
      </c>
      <c r="R75" s="224">
        <v>6.5480249374862547</v>
      </c>
      <c r="S75" s="224">
        <v>6.947692167092594</v>
      </c>
      <c r="T75" s="224">
        <v>7.4130615395824879</v>
      </c>
      <c r="U75" s="224">
        <v>7.201123567334033</v>
      </c>
      <c r="V75" s="224">
        <v>6.0945385204197224</v>
      </c>
      <c r="W75" s="224">
        <v>7.6828614464973004</v>
      </c>
      <c r="X75" s="224">
        <v>7.5184653436663824</v>
      </c>
      <c r="Y75" s="224">
        <v>6.6381249284394013</v>
      </c>
      <c r="DA75" s="177" t="s">
        <v>709</v>
      </c>
    </row>
    <row r="76" spans="1:105" ht="12" customHeight="1" x14ac:dyDescent="0.25">
      <c r="A76" s="173" t="s">
        <v>94</v>
      </c>
      <c r="B76" s="224">
        <v>9.6665100067517482E-2</v>
      </c>
      <c r="C76" s="224">
        <v>9.5949162764355098E-2</v>
      </c>
      <c r="D76" s="224">
        <v>9.7895103969469682E-2</v>
      </c>
      <c r="E76" s="224">
        <v>9.66265515404236E-2</v>
      </c>
      <c r="F76" s="224">
        <v>9.8753817635122448E-2</v>
      </c>
      <c r="G76" s="224">
        <v>0.10996764320397109</v>
      </c>
      <c r="H76" s="224">
        <v>0.12300451831323771</v>
      </c>
      <c r="I76" s="224">
        <v>0.13198650598541101</v>
      </c>
      <c r="J76" s="224">
        <v>0.12414966113926371</v>
      </c>
      <c r="K76" s="224">
        <v>0.1031285129759902</v>
      </c>
      <c r="L76" s="224">
        <v>0.13212745186620989</v>
      </c>
      <c r="M76" s="224">
        <v>0.13046221635176319</v>
      </c>
      <c r="N76" s="224">
        <v>0.13241960104051179</v>
      </c>
      <c r="O76" s="224">
        <v>0.1387165597173185</v>
      </c>
      <c r="P76" s="224">
        <v>0.12778873055713541</v>
      </c>
      <c r="Q76" s="224">
        <v>0.1167165884379375</v>
      </c>
      <c r="R76" s="224">
        <v>0.12690218078848489</v>
      </c>
      <c r="S76" s="224">
        <v>0.13439017116829149</v>
      </c>
      <c r="T76" s="224">
        <v>0.14334318964872839</v>
      </c>
      <c r="U76" s="224">
        <v>0.13982344970238281</v>
      </c>
      <c r="V76" s="224">
        <v>0.11834506684454391</v>
      </c>
      <c r="W76" s="224">
        <v>0.14924847027998961</v>
      </c>
      <c r="X76" s="224">
        <v>0.14628687788063521</v>
      </c>
      <c r="Y76" s="224">
        <v>0.1292349139235161</v>
      </c>
      <c r="DA76" s="177" t="s">
        <v>710</v>
      </c>
    </row>
    <row r="77" spans="1:105" ht="12" customHeight="1" x14ac:dyDescent="0.25">
      <c r="A77" s="56" t="s">
        <v>95</v>
      </c>
      <c r="B77" s="260">
        <v>0.75971904515546584</v>
      </c>
      <c r="C77" s="260">
        <v>0.74836210263611669</v>
      </c>
      <c r="D77" s="260">
        <v>0.76842053077669936</v>
      </c>
      <c r="E77" s="260">
        <v>0.76184911603155492</v>
      </c>
      <c r="F77" s="260">
        <v>0.78302625075578447</v>
      </c>
      <c r="G77" s="260">
        <v>0.88514048607205376</v>
      </c>
      <c r="H77" s="260">
        <v>0.99986168033172462</v>
      </c>
      <c r="I77" s="260">
        <v>1.068406906159955</v>
      </c>
      <c r="J77" s="260">
        <v>0.99741957122343661</v>
      </c>
      <c r="K77" s="260">
        <v>0.80357515054877193</v>
      </c>
      <c r="L77" s="260">
        <v>1.0236676994391749</v>
      </c>
      <c r="M77" s="260">
        <v>1.0373365606240279</v>
      </c>
      <c r="N77" s="260">
        <v>1.0635950909781791</v>
      </c>
      <c r="O77" s="260">
        <v>1.1098783918292341</v>
      </c>
      <c r="P77" s="260">
        <v>1.2450352051176261</v>
      </c>
      <c r="Q77" s="260">
        <v>1.1775914665544469</v>
      </c>
      <c r="R77" s="260">
        <v>1.324309930065499</v>
      </c>
      <c r="S77" s="260">
        <v>1.408095796893245</v>
      </c>
      <c r="T77" s="260">
        <v>1.547383010194826</v>
      </c>
      <c r="U77" s="260">
        <v>1.690359572042752</v>
      </c>
      <c r="V77" s="260">
        <v>1.40286676164016</v>
      </c>
      <c r="W77" s="260">
        <v>1.927302685610657</v>
      </c>
      <c r="X77" s="260">
        <v>1.9692976229322561</v>
      </c>
      <c r="Y77" s="260">
        <v>1.7837040215172599</v>
      </c>
      <c r="DA77" s="68" t="s">
        <v>711</v>
      </c>
    </row>
    <row r="78" spans="1:105" ht="12" customHeight="1" x14ac:dyDescent="0.25">
      <c r="A78" s="37" t="s">
        <v>159</v>
      </c>
      <c r="B78" s="226">
        <v>1.5271408469879179E-2</v>
      </c>
      <c r="C78" s="226">
        <v>1.4678181479570311E-2</v>
      </c>
      <c r="D78" s="226">
        <v>1.3648189892919381E-2</v>
      </c>
      <c r="E78" s="226">
        <v>1.3528786091349051E-2</v>
      </c>
      <c r="F78" s="226">
        <v>1.355637546679501E-2</v>
      </c>
      <c r="G78" s="226">
        <v>9.156695485947915E-3</v>
      </c>
      <c r="H78" s="226">
        <v>1.072322576236532E-2</v>
      </c>
      <c r="I78" s="226">
        <v>1.058757903804774E-2</v>
      </c>
      <c r="J78" s="226">
        <v>1.166204413595244E-2</v>
      </c>
      <c r="K78" s="226">
        <v>7.8165427052724213E-3</v>
      </c>
      <c r="L78" s="226">
        <v>1.0871698302391651E-2</v>
      </c>
      <c r="M78" s="226">
        <v>8.1365935308785036E-3</v>
      </c>
      <c r="N78" s="226">
        <v>8.3463975677150418E-3</v>
      </c>
      <c r="O78" s="226">
        <v>8.2905840632311999E-3</v>
      </c>
      <c r="P78" s="226">
        <v>6.9262039599142988E-3</v>
      </c>
      <c r="Q78" s="226">
        <v>5.6295411592719429E-3</v>
      </c>
      <c r="R78" s="226">
        <v>5.889532667553714E-3</v>
      </c>
      <c r="S78" s="226">
        <v>6.3910019816583443E-3</v>
      </c>
      <c r="T78" s="226">
        <v>5.8725119020331291E-3</v>
      </c>
      <c r="U78" s="226">
        <v>5.8648526296421278E-3</v>
      </c>
      <c r="V78" s="226">
        <v>5.4402978306125321E-3</v>
      </c>
      <c r="W78" s="226">
        <v>9.3659859688505209E-3</v>
      </c>
      <c r="X78" s="226">
        <v>8.2522847763044221E-3</v>
      </c>
      <c r="Y78" s="226">
        <v>6.7644350755150882E-3</v>
      </c>
      <c r="DA78" s="69" t="s">
        <v>712</v>
      </c>
    </row>
    <row r="79" spans="1:105" ht="12" customHeight="1" x14ac:dyDescent="0.25">
      <c r="A79" s="37" t="s">
        <v>35</v>
      </c>
      <c r="B79" s="226">
        <v>0.25936799936215499</v>
      </c>
      <c r="C79" s="226">
        <v>0.27285097365835548</v>
      </c>
      <c r="D79" s="226">
        <v>0.26974235857058959</v>
      </c>
      <c r="E79" s="226">
        <v>0.25058383595419909</v>
      </c>
      <c r="F79" s="226">
        <v>0.25779495403539282</v>
      </c>
      <c r="G79" s="226">
        <v>0.2854592697025965</v>
      </c>
      <c r="H79" s="226">
        <v>0.31497832769352191</v>
      </c>
      <c r="I79" s="226">
        <v>0.33769041414403927</v>
      </c>
      <c r="J79" s="226">
        <v>0.31930560658259061</v>
      </c>
      <c r="K79" s="226">
        <v>0.33222548046528561</v>
      </c>
      <c r="L79" s="226">
        <v>0.45899943539556459</v>
      </c>
      <c r="M79" s="226">
        <v>0.42670446920070892</v>
      </c>
      <c r="N79" s="226">
        <v>0.41577537299214451</v>
      </c>
      <c r="O79" s="226">
        <v>0.44186400372045959</v>
      </c>
      <c r="P79" s="226">
        <v>0.38439846599086991</v>
      </c>
      <c r="Q79" s="226">
        <v>0.34452146855098448</v>
      </c>
      <c r="R79" s="226">
        <v>0.37540292956872617</v>
      </c>
      <c r="S79" s="226">
        <v>0.41087884366982519</v>
      </c>
      <c r="T79" s="226">
        <v>0.45172451862689461</v>
      </c>
      <c r="U79" s="226">
        <v>0.43550623257965032</v>
      </c>
      <c r="V79" s="226">
        <v>0.35511053166677159</v>
      </c>
      <c r="W79" s="226">
        <v>0.459538905352944</v>
      </c>
      <c r="X79" s="226">
        <v>0.4502394754243893</v>
      </c>
      <c r="Y79" s="226">
        <v>0.38340528161867871</v>
      </c>
      <c r="DA79" s="69" t="s">
        <v>713</v>
      </c>
    </row>
    <row r="80" spans="1:105" ht="12" customHeight="1" x14ac:dyDescent="0.25">
      <c r="A80" s="37" t="s">
        <v>96</v>
      </c>
      <c r="B80" s="226">
        <v>2.9330949061117328E-4</v>
      </c>
      <c r="C80" s="226">
        <v>3.5144971443341948E-4</v>
      </c>
      <c r="D80" s="226">
        <v>4.3360533439822541E-4</v>
      </c>
      <c r="E80" s="226">
        <v>4.8711876731779321E-4</v>
      </c>
      <c r="F80" s="226">
        <v>5.5963099024343888E-4</v>
      </c>
      <c r="G80" s="226">
        <v>6.3255219392639476E-3</v>
      </c>
      <c r="H80" s="226">
        <v>6.546247333043714E-3</v>
      </c>
      <c r="I80" s="226">
        <v>5.9529099746212849E-3</v>
      </c>
      <c r="J80" s="226">
        <v>6.7575493218098876E-3</v>
      </c>
      <c r="K80" s="226">
        <v>5.6191058399831561E-3</v>
      </c>
      <c r="L80" s="226">
        <v>6.7051802563799171E-3</v>
      </c>
      <c r="M80" s="226">
        <v>7.1157354945494636E-3</v>
      </c>
      <c r="N80" s="226">
        <v>7.1031685081423311E-3</v>
      </c>
      <c r="O80" s="226">
        <v>6.446533189954245E-3</v>
      </c>
      <c r="P80" s="226">
        <v>7.3275948867076463E-3</v>
      </c>
      <c r="Q80" s="226">
        <v>6.8200413103052413E-3</v>
      </c>
      <c r="R80" s="226">
        <v>7.7486712860056206E-3</v>
      </c>
      <c r="S80" s="226">
        <v>6.794315105511632E-3</v>
      </c>
      <c r="T80" s="226">
        <v>1.292258647197057E-2</v>
      </c>
      <c r="U80" s="226">
        <v>8.8766283730320437E-3</v>
      </c>
      <c r="V80" s="226">
        <v>6.1546237698049478E-3</v>
      </c>
      <c r="W80" s="226">
        <v>8.9631573991940574E-3</v>
      </c>
      <c r="X80" s="226">
        <v>1.0870472983445831E-2</v>
      </c>
      <c r="Y80" s="226">
        <v>1.127153205709811E-2</v>
      </c>
      <c r="DA80" s="69" t="s">
        <v>714</v>
      </c>
    </row>
    <row r="81" spans="1:105" ht="12" customHeight="1" x14ac:dyDescent="0.25">
      <c r="A81" s="37" t="s">
        <v>78</v>
      </c>
      <c r="B81" s="226">
        <v>1.6493537451439869E-4</v>
      </c>
      <c r="C81" s="226">
        <v>1.458369550318464E-4</v>
      </c>
      <c r="D81" s="226">
        <v>2.5631314137960148E-4</v>
      </c>
      <c r="E81" s="226">
        <v>4.2662720684147722E-4</v>
      </c>
      <c r="F81" s="226">
        <v>6.8661562401991106E-4</v>
      </c>
      <c r="G81" s="226">
        <v>1.1933045165351871E-2</v>
      </c>
      <c r="H81" s="226">
        <v>1.235964090216083E-2</v>
      </c>
      <c r="I81" s="226">
        <v>1.3053570537558779E-2</v>
      </c>
      <c r="J81" s="226">
        <v>5.9540438260794609E-3</v>
      </c>
      <c r="K81" s="226">
        <v>1.294449129730818E-2</v>
      </c>
      <c r="L81" s="226">
        <v>1.534849650586022E-2</v>
      </c>
      <c r="M81" s="226">
        <v>2.547670647430203E-2</v>
      </c>
      <c r="N81" s="226">
        <v>3.058994731046517E-2</v>
      </c>
      <c r="O81" s="226">
        <v>4.5101042160351178E-2</v>
      </c>
      <c r="P81" s="226">
        <v>0.30999247955738779</v>
      </c>
      <c r="Q81" s="226">
        <v>0.33317017467789412</v>
      </c>
      <c r="R81" s="226">
        <v>0.41737415759170571</v>
      </c>
      <c r="S81" s="226">
        <v>0.44053246371271682</v>
      </c>
      <c r="T81" s="226">
        <v>0.53398947511939443</v>
      </c>
      <c r="U81" s="226">
        <v>0.72455670441652187</v>
      </c>
      <c r="V81" s="226">
        <v>0.57852799889218054</v>
      </c>
      <c r="W81" s="226">
        <v>0.90676899023186652</v>
      </c>
      <c r="X81" s="226">
        <v>0.98135299567179735</v>
      </c>
      <c r="Y81" s="226">
        <v>0.91083098628742609</v>
      </c>
      <c r="DA81" s="69" t="s">
        <v>715</v>
      </c>
    </row>
    <row r="82" spans="1:105" ht="12" customHeight="1" x14ac:dyDescent="0.25">
      <c r="A82" s="37" t="s">
        <v>40</v>
      </c>
      <c r="B82" s="226">
        <v>0.48462139245830621</v>
      </c>
      <c r="C82" s="226">
        <v>0.46033566082872551</v>
      </c>
      <c r="D82" s="226">
        <v>0.48434006383741263</v>
      </c>
      <c r="E82" s="226">
        <v>0.49682274801184761</v>
      </c>
      <c r="F82" s="226">
        <v>0.51042867463933317</v>
      </c>
      <c r="G82" s="226">
        <v>0.57226595377889355</v>
      </c>
      <c r="H82" s="226">
        <v>0.65525423864063281</v>
      </c>
      <c r="I82" s="226">
        <v>0.70112243246568751</v>
      </c>
      <c r="J82" s="226">
        <v>0.65374032735700416</v>
      </c>
      <c r="K82" s="226">
        <v>0.44496953024092262</v>
      </c>
      <c r="L82" s="226">
        <v>0.5317428889789787</v>
      </c>
      <c r="M82" s="226">
        <v>0.56990305592358892</v>
      </c>
      <c r="N82" s="226">
        <v>0.6017802045997116</v>
      </c>
      <c r="O82" s="226">
        <v>0.60817622869523758</v>
      </c>
      <c r="P82" s="226">
        <v>0.53639046072274632</v>
      </c>
      <c r="Q82" s="226">
        <v>0.48745024085599148</v>
      </c>
      <c r="R82" s="226">
        <v>0.51789463895150756</v>
      </c>
      <c r="S82" s="226">
        <v>0.54349917242353252</v>
      </c>
      <c r="T82" s="226">
        <v>0.54287391807453311</v>
      </c>
      <c r="U82" s="226">
        <v>0.51555515404390628</v>
      </c>
      <c r="V82" s="226">
        <v>0.4576333094807899</v>
      </c>
      <c r="W82" s="226">
        <v>0.54266564665780226</v>
      </c>
      <c r="X82" s="226">
        <v>0.51858239407631945</v>
      </c>
      <c r="Y82" s="226">
        <v>0.47143178647854239</v>
      </c>
      <c r="DA82" s="69" t="s">
        <v>716</v>
      </c>
    </row>
    <row r="83" spans="1:105" ht="12" customHeight="1" x14ac:dyDescent="0.25">
      <c r="A83" s="57" t="s">
        <v>558</v>
      </c>
      <c r="B83" s="261">
        <v>43.766188036014789</v>
      </c>
      <c r="C83" s="261">
        <v>43.13439834794309</v>
      </c>
      <c r="D83" s="261">
        <v>44.28881240171269</v>
      </c>
      <c r="E83" s="261">
        <v>43.85678847634145</v>
      </c>
      <c r="F83" s="261">
        <v>45.083833667891973</v>
      </c>
      <c r="G83" s="261">
        <v>50.284856212193453</v>
      </c>
      <c r="H83" s="261">
        <v>56.812541250904033</v>
      </c>
      <c r="I83" s="261">
        <v>60.817265054245937</v>
      </c>
      <c r="J83" s="261">
        <v>56.968206520897972</v>
      </c>
      <c r="K83" s="261">
        <v>45.824023752686379</v>
      </c>
      <c r="L83" s="261">
        <v>58.595546617578847</v>
      </c>
      <c r="M83" s="261">
        <v>58.908663681789719</v>
      </c>
      <c r="N83" s="261">
        <v>60.300210734346727</v>
      </c>
      <c r="O83" s="261">
        <v>62.384350405597338</v>
      </c>
      <c r="P83" s="261">
        <v>58.726289536494363</v>
      </c>
      <c r="Q83" s="261">
        <v>53.456682256727262</v>
      </c>
      <c r="R83" s="261">
        <v>57.816525616093337</v>
      </c>
      <c r="S83" s="261">
        <v>61.202277667335032</v>
      </c>
      <c r="T83" s="261">
        <v>64.48619833786087</v>
      </c>
      <c r="U83" s="261">
        <v>63.031480467248812</v>
      </c>
      <c r="V83" s="261">
        <v>53.315326030149613</v>
      </c>
      <c r="W83" s="261">
        <v>67.499786628241395</v>
      </c>
      <c r="X83" s="261">
        <v>66.23233903258253</v>
      </c>
      <c r="Y83" s="261">
        <v>58.881729574162783</v>
      </c>
      <c r="DA83" s="70" t="s">
        <v>717</v>
      </c>
    </row>
    <row r="84" spans="1:105" ht="12" customHeight="1" x14ac:dyDescent="0.25">
      <c r="A84" s="60" t="s">
        <v>560</v>
      </c>
      <c r="B84" s="262">
        <v>17.982758136604531</v>
      </c>
      <c r="C84" s="262">
        <v>18.13529332219461</v>
      </c>
      <c r="D84" s="262">
        <v>17.72470688251035</v>
      </c>
      <c r="E84" s="262">
        <v>16.519041573315839</v>
      </c>
      <c r="F84" s="262">
        <v>16.938951545346779</v>
      </c>
      <c r="G84" s="262">
        <v>18.733506473144079</v>
      </c>
      <c r="H84" s="262">
        <v>20.759080037472</v>
      </c>
      <c r="I84" s="262">
        <v>21.962298860577359</v>
      </c>
      <c r="J84" s="262">
        <v>20.839835431315279</v>
      </c>
      <c r="K84" s="262">
        <v>21.132193469463871</v>
      </c>
      <c r="L84" s="262">
        <v>28.616365291884549</v>
      </c>
      <c r="M84" s="262">
        <v>26.61127055456825</v>
      </c>
      <c r="N84" s="262">
        <v>25.907205805702251</v>
      </c>
      <c r="O84" s="262">
        <v>27.576372155751869</v>
      </c>
      <c r="P84" s="262">
        <v>24.174355894643309</v>
      </c>
      <c r="Q84" s="262">
        <v>21.557480053363239</v>
      </c>
      <c r="R84" s="262">
        <v>23.81712322726511</v>
      </c>
      <c r="S84" s="262">
        <v>26.105015797840888</v>
      </c>
      <c r="T84" s="262">
        <v>29.510216059197202</v>
      </c>
      <c r="U84" s="262">
        <v>29.064352053436359</v>
      </c>
      <c r="V84" s="262">
        <v>23.55307675662716</v>
      </c>
      <c r="W84" s="262">
        <v>31.459928449476049</v>
      </c>
      <c r="X84" s="262">
        <v>31.081897433666999</v>
      </c>
      <c r="Y84" s="262">
        <v>26.429589845385891</v>
      </c>
      <c r="DA84" s="72" t="s">
        <v>718</v>
      </c>
    </row>
    <row r="85" spans="1:105" ht="12" customHeight="1" x14ac:dyDescent="0.25">
      <c r="A85" s="59" t="s">
        <v>31</v>
      </c>
      <c r="B85" s="230">
        <v>1.698394190705216</v>
      </c>
      <c r="C85" s="230">
        <v>0.74156864771742281</v>
      </c>
      <c r="D85" s="230">
        <v>0.62009850092455976</v>
      </c>
      <c r="E85" s="230">
        <v>0.67094212070242554</v>
      </c>
      <c r="F85" s="230">
        <v>0.61787926981170205</v>
      </c>
      <c r="G85" s="230">
        <v>0.74348984331691115</v>
      </c>
      <c r="H85" s="230">
        <v>0.86014232326589102</v>
      </c>
      <c r="I85" s="230">
        <v>0.89266745564099392</v>
      </c>
      <c r="J85" s="230">
        <v>0.82064089282819341</v>
      </c>
      <c r="K85" s="230">
        <v>0.7508614924877236</v>
      </c>
      <c r="L85" s="230">
        <v>1.1522872623321689</v>
      </c>
      <c r="M85" s="230">
        <v>0.90554430122505969</v>
      </c>
      <c r="N85" s="230">
        <v>0.96124708711005125</v>
      </c>
      <c r="O85" s="230">
        <v>0.87344927725987564</v>
      </c>
      <c r="P85" s="230">
        <v>0.66028330408730018</v>
      </c>
      <c r="Q85" s="230">
        <v>0.40560861582065061</v>
      </c>
      <c r="R85" s="230">
        <v>0.45457729532685998</v>
      </c>
      <c r="S85" s="230">
        <v>0.515949119133849</v>
      </c>
      <c r="T85" s="230">
        <v>0.52865075037379738</v>
      </c>
      <c r="U85" s="230">
        <v>0.52603405774635981</v>
      </c>
      <c r="V85" s="230">
        <v>0.49088678557618382</v>
      </c>
      <c r="W85" s="230">
        <v>0.62145641704903798</v>
      </c>
      <c r="X85" s="230">
        <v>0.48593990119121139</v>
      </c>
      <c r="Y85" s="230">
        <v>0.43605533196754231</v>
      </c>
      <c r="DA85" s="71" t="s">
        <v>719</v>
      </c>
    </row>
    <row r="86" spans="1:105" ht="12" customHeight="1" x14ac:dyDescent="0.25">
      <c r="A86" s="59" t="s">
        <v>159</v>
      </c>
      <c r="B86" s="230">
        <v>0.83019446628080584</v>
      </c>
      <c r="C86" s="230">
        <v>0.79802395784589908</v>
      </c>
      <c r="D86" s="230">
        <v>0.75756149083519952</v>
      </c>
      <c r="E86" s="230">
        <v>0.74735738218399894</v>
      </c>
      <c r="F86" s="230">
        <v>0.72363055447703151</v>
      </c>
      <c r="G86" s="230">
        <v>0.52808893098174881</v>
      </c>
      <c r="H86" s="230">
        <v>0.57940557282524963</v>
      </c>
      <c r="I86" s="230">
        <v>0.61241990903526067</v>
      </c>
      <c r="J86" s="230">
        <v>0.62759879910304073</v>
      </c>
      <c r="K86" s="230">
        <v>0.45053723613207119</v>
      </c>
      <c r="L86" s="230">
        <v>0.63265378635982683</v>
      </c>
      <c r="M86" s="230">
        <v>0.47451452172484082</v>
      </c>
      <c r="N86" s="230">
        <v>0.45550658696572349</v>
      </c>
      <c r="O86" s="230">
        <v>0.44632206673423758</v>
      </c>
      <c r="P86" s="230">
        <v>0.37524742498421748</v>
      </c>
      <c r="Q86" s="230">
        <v>0.32608689102725807</v>
      </c>
      <c r="R86" s="230">
        <v>0.34775311225440492</v>
      </c>
      <c r="S86" s="230">
        <v>0.39105277139573791</v>
      </c>
      <c r="T86" s="230">
        <v>0.38610735929333229</v>
      </c>
      <c r="U86" s="230">
        <v>0.40613723999710749</v>
      </c>
      <c r="V86" s="230">
        <v>0.35103071118440682</v>
      </c>
      <c r="W86" s="230">
        <v>0.62255859687315629</v>
      </c>
      <c r="X86" s="230">
        <v>0.56612812071309826</v>
      </c>
      <c r="Y86" s="230">
        <v>0.47101866020949951</v>
      </c>
      <c r="DA86" s="71" t="s">
        <v>720</v>
      </c>
    </row>
    <row r="87" spans="1:105" ht="12" customHeight="1" x14ac:dyDescent="0.25">
      <c r="A87" s="59" t="s">
        <v>32</v>
      </c>
      <c r="B87" s="230">
        <v>1.608647737647924</v>
      </c>
      <c r="C87" s="230">
        <v>1.6451777553434119</v>
      </c>
      <c r="D87" s="230">
        <v>1.439225585253636</v>
      </c>
      <c r="E87" s="230">
        <v>1.1868369781307879</v>
      </c>
      <c r="F87" s="230">
        <v>1.2415678334459139</v>
      </c>
      <c r="G87" s="230">
        <v>1.446448097404931</v>
      </c>
      <c r="H87" s="230">
        <v>1.649815075256081</v>
      </c>
      <c r="I87" s="230">
        <v>1.40295560133632</v>
      </c>
      <c r="J87" s="230">
        <v>1.446003697520206</v>
      </c>
      <c r="K87" s="230">
        <v>1.272316741033545</v>
      </c>
      <c r="L87" s="230">
        <v>0.52790314531813132</v>
      </c>
      <c r="M87" s="230">
        <v>0.85907998784381623</v>
      </c>
      <c r="N87" s="230">
        <v>0.54668743133245645</v>
      </c>
      <c r="O87" s="230">
        <v>0.64283296107193211</v>
      </c>
      <c r="P87" s="230">
        <v>0.57657633062394453</v>
      </c>
      <c r="Q87" s="230">
        <v>0.58392220491870406</v>
      </c>
      <c r="R87" s="230">
        <v>0.91549832865241065</v>
      </c>
      <c r="S87" s="230">
        <v>0.81002723436762214</v>
      </c>
      <c r="T87" s="230">
        <v>1.13276098569641</v>
      </c>
      <c r="U87" s="230">
        <v>1.2084585420293721</v>
      </c>
      <c r="V87" s="230">
        <v>0.66025217077759013</v>
      </c>
      <c r="W87" s="230">
        <v>0.93536532048952092</v>
      </c>
      <c r="X87" s="230">
        <v>0.29351020204145911</v>
      </c>
      <c r="Y87" s="230">
        <v>0.28792817215150629</v>
      </c>
      <c r="DA87" s="71" t="s">
        <v>721</v>
      </c>
    </row>
    <row r="88" spans="1:105" ht="12" customHeight="1" x14ac:dyDescent="0.25">
      <c r="A88" s="59" t="s">
        <v>35</v>
      </c>
      <c r="B88" s="230">
        <v>13.84552174197059</v>
      </c>
      <c r="C88" s="230">
        <v>14.950522961287881</v>
      </c>
      <c r="D88" s="230">
        <v>14.907821305496959</v>
      </c>
      <c r="E88" s="230">
        <v>13.913905092298631</v>
      </c>
      <c r="F88" s="230">
        <v>14.35587388761213</v>
      </c>
      <c r="G88" s="230">
        <v>16.015479601440489</v>
      </c>
      <c r="H88" s="230">
        <v>17.669717066124779</v>
      </c>
      <c r="I88" s="230">
        <v>19.054255894564779</v>
      </c>
      <c r="J88" s="230">
        <v>17.94559204186384</v>
      </c>
      <c r="K88" s="230">
        <v>18.658477999810529</v>
      </c>
      <c r="L88" s="230">
        <v>26.30352109787443</v>
      </c>
      <c r="M88" s="230">
        <v>24.372131743774531</v>
      </c>
      <c r="N88" s="230">
        <v>23.943764700294022</v>
      </c>
      <c r="O88" s="230">
        <v>25.613767850685829</v>
      </c>
      <c r="P88" s="230">
        <v>22.562248834947852</v>
      </c>
      <c r="Q88" s="230">
        <v>20.241862341596629</v>
      </c>
      <c r="R88" s="230">
        <v>22.099294491031429</v>
      </c>
      <c r="S88" s="230">
        <v>24.387986672943679</v>
      </c>
      <c r="T88" s="230">
        <v>27.462696963833661</v>
      </c>
      <c r="U88" s="230">
        <v>26.92372221366352</v>
      </c>
      <c r="V88" s="230">
        <v>22.05090708908898</v>
      </c>
      <c r="W88" s="230">
        <v>29.280548115064331</v>
      </c>
      <c r="X88" s="230">
        <v>29.736319209721231</v>
      </c>
      <c r="Y88" s="230">
        <v>25.234587681057342</v>
      </c>
      <c r="DA88" s="71" t="s">
        <v>722</v>
      </c>
    </row>
    <row r="89" spans="1:105" ht="12" customHeight="1" x14ac:dyDescent="0.25">
      <c r="A89" s="60" t="s">
        <v>566</v>
      </c>
      <c r="B89" s="262">
        <v>25.783429899410262</v>
      </c>
      <c r="C89" s="262">
        <v>24.999105025748481</v>
      </c>
      <c r="D89" s="262">
        <v>26.564105519202329</v>
      </c>
      <c r="E89" s="262">
        <v>27.337746903025621</v>
      </c>
      <c r="F89" s="262">
        <v>28.144882122545201</v>
      </c>
      <c r="G89" s="262">
        <v>31.551349739049378</v>
      </c>
      <c r="H89" s="262">
        <v>36.05346121343203</v>
      </c>
      <c r="I89" s="262">
        <v>38.854966193668567</v>
      </c>
      <c r="J89" s="262">
        <v>36.128371089582693</v>
      </c>
      <c r="K89" s="262">
        <v>24.691830283222519</v>
      </c>
      <c r="L89" s="262">
        <v>29.979181325694292</v>
      </c>
      <c r="M89" s="262">
        <v>32.297393127221483</v>
      </c>
      <c r="N89" s="262">
        <v>34.39300492864448</v>
      </c>
      <c r="O89" s="262">
        <v>34.807978249845469</v>
      </c>
      <c r="P89" s="262">
        <v>34.551933641851051</v>
      </c>
      <c r="Q89" s="262">
        <v>31.89920220336402</v>
      </c>
      <c r="R89" s="262">
        <v>33.999402388828237</v>
      </c>
      <c r="S89" s="262">
        <v>35.09726186949414</v>
      </c>
      <c r="T89" s="262">
        <v>34.975982278663672</v>
      </c>
      <c r="U89" s="262">
        <v>33.967128413812453</v>
      </c>
      <c r="V89" s="262">
        <v>29.76224927352245</v>
      </c>
      <c r="W89" s="262">
        <v>36.039858178765343</v>
      </c>
      <c r="X89" s="262">
        <v>35.150441598915528</v>
      </c>
      <c r="Y89" s="262">
        <v>32.452139728776878</v>
      </c>
      <c r="DA89" s="72" t="s">
        <v>723</v>
      </c>
    </row>
    <row r="90" spans="1:105" ht="12" customHeight="1" x14ac:dyDescent="0.25">
      <c r="A90" s="57" t="s">
        <v>517</v>
      </c>
      <c r="B90" s="294">
        <v>86.409332511363218</v>
      </c>
      <c r="C90" s="294">
        <v>85.16196490445823</v>
      </c>
      <c r="D90" s="294">
        <v>87.441170663613718</v>
      </c>
      <c r="E90" s="294">
        <v>86.588208578143806</v>
      </c>
      <c r="F90" s="294">
        <v>89.010812892595595</v>
      </c>
      <c r="G90" s="294">
        <v>99.27939936532708</v>
      </c>
      <c r="H90" s="294">
        <v>112.1672685710079</v>
      </c>
      <c r="I90" s="294">
        <v>120.0739546743163</v>
      </c>
      <c r="J90" s="294">
        <v>112.47460472887281</v>
      </c>
      <c r="K90" s="294">
        <v>90.472199730900613</v>
      </c>
      <c r="L90" s="294">
        <v>115.6875272572743</v>
      </c>
      <c r="M90" s="294">
        <v>116.3057267791087</v>
      </c>
      <c r="N90" s="294">
        <v>119.0531136858839</v>
      </c>
      <c r="O90" s="294">
        <v>123.1679138531963</v>
      </c>
      <c r="P90" s="294">
        <v>115.9456582223193</v>
      </c>
      <c r="Q90" s="294">
        <v>105.54166216794511</v>
      </c>
      <c r="R90" s="294">
        <v>114.149474989727</v>
      </c>
      <c r="S90" s="294">
        <v>120.8341004489063</v>
      </c>
      <c r="T90" s="294">
        <v>127.3176761472719</v>
      </c>
      <c r="U90" s="294">
        <v>124.4455685721616</v>
      </c>
      <c r="V90" s="294">
        <v>105.2625769258206</v>
      </c>
      <c r="W90" s="294">
        <v>133.26752383383669</v>
      </c>
      <c r="X90" s="294">
        <v>130.76515143978921</v>
      </c>
      <c r="Y90" s="294">
        <v>116.2525496950109</v>
      </c>
      <c r="DA90" s="70" t="s">
        <v>724</v>
      </c>
    </row>
    <row r="91" spans="1:105" ht="12" customHeight="1" x14ac:dyDescent="0.25">
      <c r="A91" s="60" t="s">
        <v>519</v>
      </c>
      <c r="B91" s="262">
        <v>35.50407739459996</v>
      </c>
      <c r="C91" s="262">
        <v>35.805233701849957</v>
      </c>
      <c r="D91" s="262">
        <v>34.994596500315772</v>
      </c>
      <c r="E91" s="262">
        <v>32.61420334124341</v>
      </c>
      <c r="F91" s="262">
        <v>33.443248364954421</v>
      </c>
      <c r="G91" s="262">
        <v>36.986309810889352</v>
      </c>
      <c r="H91" s="262">
        <v>40.985480574909488</v>
      </c>
      <c r="I91" s="262">
        <v>43.361043538814123</v>
      </c>
      <c r="J91" s="262">
        <v>41.144919173330457</v>
      </c>
      <c r="K91" s="262">
        <v>41.722133321155312</v>
      </c>
      <c r="L91" s="262">
        <v>56.498432573983983</v>
      </c>
      <c r="M91" s="262">
        <v>52.53969397580002</v>
      </c>
      <c r="N91" s="262">
        <v>51.149630830610661</v>
      </c>
      <c r="O91" s="262">
        <v>54.445132601053388</v>
      </c>
      <c r="P91" s="262">
        <v>47.728396062945649</v>
      </c>
      <c r="Q91" s="262">
        <v>42.561793604352523</v>
      </c>
      <c r="R91" s="262">
        <v>47.023097344354873</v>
      </c>
      <c r="S91" s="262">
        <v>51.540174996136628</v>
      </c>
      <c r="T91" s="262">
        <v>58.26319783306247</v>
      </c>
      <c r="U91" s="262">
        <v>57.382910724280393</v>
      </c>
      <c r="V91" s="262">
        <v>46.501779854674687</v>
      </c>
      <c r="W91" s="262">
        <v>62.11259285221503</v>
      </c>
      <c r="X91" s="262">
        <v>61.366231123892433</v>
      </c>
      <c r="Y91" s="262">
        <v>52.180994497615622</v>
      </c>
      <c r="DA91" s="72" t="s">
        <v>725</v>
      </c>
    </row>
    <row r="92" spans="1:105" ht="12" customHeight="1" x14ac:dyDescent="0.25">
      <c r="A92" s="59" t="s">
        <v>31</v>
      </c>
      <c r="B92" s="297">
        <v>3.3532074632419349</v>
      </c>
      <c r="C92" s="297">
        <v>1.464108590126405</v>
      </c>
      <c r="D92" s="297">
        <v>1.224285229321223</v>
      </c>
      <c r="E92" s="297">
        <v>1.3246678179042559</v>
      </c>
      <c r="F92" s="297">
        <v>1.219903712726891</v>
      </c>
      <c r="G92" s="297">
        <v>1.4679016833068981</v>
      </c>
      <c r="H92" s="297">
        <v>1.698213332105095</v>
      </c>
      <c r="I92" s="297">
        <v>1.762428999598542</v>
      </c>
      <c r="J92" s="297">
        <v>1.620224080800944</v>
      </c>
      <c r="K92" s="297">
        <v>1.482455824595915</v>
      </c>
      <c r="L92" s="297">
        <v>2.2750067499032571</v>
      </c>
      <c r="M92" s="297">
        <v>1.787852269974646</v>
      </c>
      <c r="N92" s="297">
        <v>1.897828504217042</v>
      </c>
      <c r="O92" s="297">
        <v>1.72448578268803</v>
      </c>
      <c r="P92" s="297">
        <v>1.30362369068175</v>
      </c>
      <c r="Q92" s="297">
        <v>0.80080928512849681</v>
      </c>
      <c r="R92" s="297">
        <v>0.89749010427163267</v>
      </c>
      <c r="S92" s="297">
        <v>1.0186589464336011</v>
      </c>
      <c r="T92" s="297">
        <v>1.0437362841342539</v>
      </c>
      <c r="U92" s="297">
        <v>1.038570043402065</v>
      </c>
      <c r="V92" s="297">
        <v>0.96917738061587622</v>
      </c>
      <c r="W92" s="297">
        <v>1.226966217343896</v>
      </c>
      <c r="X92" s="297">
        <v>0.95941054925819469</v>
      </c>
      <c r="Y92" s="297">
        <v>0.86092145247674601</v>
      </c>
      <c r="DA92" s="71" t="s">
        <v>726</v>
      </c>
    </row>
    <row r="93" spans="1:105" ht="12" customHeight="1" x14ac:dyDescent="0.25">
      <c r="A93" s="59" t="s">
        <v>159</v>
      </c>
      <c r="B93" s="297">
        <v>1.639086082318171</v>
      </c>
      <c r="C93" s="297">
        <v>1.5755705630290799</v>
      </c>
      <c r="D93" s="297">
        <v>1.4956838988471199</v>
      </c>
      <c r="E93" s="297">
        <v>1.475537519713116</v>
      </c>
      <c r="F93" s="297">
        <v>1.4286926964197539</v>
      </c>
      <c r="G93" s="297">
        <v>1.0426270616765221</v>
      </c>
      <c r="H93" s="297">
        <v>1.1439435566102989</v>
      </c>
      <c r="I93" s="297">
        <v>1.2091250787676611</v>
      </c>
      <c r="J93" s="297">
        <v>1.239093367482706</v>
      </c>
      <c r="K93" s="297">
        <v>0.88951365409413907</v>
      </c>
      <c r="L93" s="297">
        <v>1.2490736306564809</v>
      </c>
      <c r="M93" s="297">
        <v>0.93685296639158255</v>
      </c>
      <c r="N93" s="297">
        <v>0.89932484185847739</v>
      </c>
      <c r="O93" s="297">
        <v>0.88119147685107169</v>
      </c>
      <c r="P93" s="297">
        <v>0.74086597381549302</v>
      </c>
      <c r="Q93" s="297">
        <v>0.64380636876998409</v>
      </c>
      <c r="R93" s="297">
        <v>0.68658285441549416</v>
      </c>
      <c r="S93" s="297">
        <v>0.77207110030278259</v>
      </c>
      <c r="T93" s="297">
        <v>0.76230717573135687</v>
      </c>
      <c r="U93" s="297">
        <v>0.80185296894668612</v>
      </c>
      <c r="V93" s="297">
        <v>0.69305394884913241</v>
      </c>
      <c r="W93" s="297">
        <v>1.2291422949778721</v>
      </c>
      <c r="X93" s="297">
        <v>1.117729352770602</v>
      </c>
      <c r="Y93" s="297">
        <v>0.92995094742104256</v>
      </c>
      <c r="DA93" s="71" t="s">
        <v>727</v>
      </c>
    </row>
    <row r="94" spans="1:105" ht="12" customHeight="1" x14ac:dyDescent="0.25">
      <c r="A94" s="59" t="s">
        <v>32</v>
      </c>
      <c r="B94" s="297">
        <v>3.1760174576247779</v>
      </c>
      <c r="C94" s="297">
        <v>3.248140130111079</v>
      </c>
      <c r="D94" s="297">
        <v>2.841520537559862</v>
      </c>
      <c r="E94" s="297">
        <v>2.3432196332861852</v>
      </c>
      <c r="F94" s="297">
        <v>2.4512769461977948</v>
      </c>
      <c r="G94" s="297">
        <v>2.8557802316765879</v>
      </c>
      <c r="H94" s="297">
        <v>3.2572957759709769</v>
      </c>
      <c r="I94" s="297">
        <v>2.7699112601442888</v>
      </c>
      <c r="J94" s="297">
        <v>2.854902835240424</v>
      </c>
      <c r="K94" s="297">
        <v>2.5119857421732261</v>
      </c>
      <c r="L94" s="297">
        <v>1.042260257622897</v>
      </c>
      <c r="M94" s="297">
        <v>1.696115920864959</v>
      </c>
      <c r="N94" s="297">
        <v>1.079346823509437</v>
      </c>
      <c r="O94" s="297">
        <v>1.269170781718981</v>
      </c>
      <c r="P94" s="297">
        <v>1.1383576707678631</v>
      </c>
      <c r="Q94" s="297">
        <v>1.1528609236899641</v>
      </c>
      <c r="R94" s="297">
        <v>1.8075049037633011</v>
      </c>
      <c r="S94" s="297">
        <v>1.599269111126024</v>
      </c>
      <c r="T94" s="297">
        <v>2.236455242307033</v>
      </c>
      <c r="U94" s="297">
        <v>2.385907950184861</v>
      </c>
      <c r="V94" s="297">
        <v>1.303562222945317</v>
      </c>
      <c r="W94" s="297">
        <v>1.8467290989854379</v>
      </c>
      <c r="X94" s="297">
        <v>0.57948891100151712</v>
      </c>
      <c r="Y94" s="297">
        <v>0.56846808651361846</v>
      </c>
      <c r="DA94" s="71" t="s">
        <v>728</v>
      </c>
    </row>
    <row r="95" spans="1:105" ht="12" customHeight="1" x14ac:dyDescent="0.25">
      <c r="A95" s="59" t="s">
        <v>35</v>
      </c>
      <c r="B95" s="297">
        <v>27.335766391415071</v>
      </c>
      <c r="C95" s="297">
        <v>29.5174144185834</v>
      </c>
      <c r="D95" s="297">
        <v>29.433106834587569</v>
      </c>
      <c r="E95" s="297">
        <v>27.470778370339861</v>
      </c>
      <c r="F95" s="297">
        <v>28.343375009609979</v>
      </c>
      <c r="G95" s="297">
        <v>31.620000834229341</v>
      </c>
      <c r="H95" s="297">
        <v>34.88602791022312</v>
      </c>
      <c r="I95" s="297">
        <v>37.619578200303621</v>
      </c>
      <c r="J95" s="297">
        <v>35.430698889806393</v>
      </c>
      <c r="K95" s="297">
        <v>36.838178100292033</v>
      </c>
      <c r="L95" s="297">
        <v>51.932091935801353</v>
      </c>
      <c r="M95" s="297">
        <v>48.118872818568832</v>
      </c>
      <c r="N95" s="297">
        <v>47.273130661025696</v>
      </c>
      <c r="O95" s="297">
        <v>50.570284559795311</v>
      </c>
      <c r="P95" s="297">
        <v>44.545548727680547</v>
      </c>
      <c r="Q95" s="297">
        <v>39.964317026764071</v>
      </c>
      <c r="R95" s="297">
        <v>43.631519481904427</v>
      </c>
      <c r="S95" s="297">
        <v>48.150175838274222</v>
      </c>
      <c r="T95" s="297">
        <v>54.220699130889827</v>
      </c>
      <c r="U95" s="297">
        <v>53.156579761746777</v>
      </c>
      <c r="V95" s="297">
        <v>43.535986302264362</v>
      </c>
      <c r="W95" s="297">
        <v>57.809755240907833</v>
      </c>
      <c r="X95" s="297">
        <v>58.709602310862117</v>
      </c>
      <c r="Y95" s="297">
        <v>49.821654011204217</v>
      </c>
      <c r="DA95" s="71" t="s">
        <v>729</v>
      </c>
    </row>
    <row r="96" spans="1:105" ht="12" customHeight="1" x14ac:dyDescent="0.25">
      <c r="A96" s="60" t="s">
        <v>525</v>
      </c>
      <c r="B96" s="262">
        <v>50.905255116763257</v>
      </c>
      <c r="C96" s="262">
        <v>49.356731202608259</v>
      </c>
      <c r="D96" s="262">
        <v>52.446574163297953</v>
      </c>
      <c r="E96" s="262">
        <v>53.974005236900403</v>
      </c>
      <c r="F96" s="262">
        <v>55.567564527641188</v>
      </c>
      <c r="G96" s="262">
        <v>62.293089554437728</v>
      </c>
      <c r="H96" s="262">
        <v>71.18178799609845</v>
      </c>
      <c r="I96" s="262">
        <v>76.712911135502239</v>
      </c>
      <c r="J96" s="262">
        <v>71.329685555542298</v>
      </c>
      <c r="K96" s="262">
        <v>48.750066409745308</v>
      </c>
      <c r="L96" s="262">
        <v>59.189094683290328</v>
      </c>
      <c r="M96" s="262">
        <v>63.766032803308718</v>
      </c>
      <c r="N96" s="262">
        <v>67.903482855273225</v>
      </c>
      <c r="O96" s="262">
        <v>68.722781252142852</v>
      </c>
      <c r="P96" s="262">
        <v>68.217262159373661</v>
      </c>
      <c r="Q96" s="262">
        <v>62.979868563592632</v>
      </c>
      <c r="R96" s="262">
        <v>67.126377645372102</v>
      </c>
      <c r="S96" s="262">
        <v>69.293925452769656</v>
      </c>
      <c r="T96" s="262">
        <v>69.054478314209433</v>
      </c>
      <c r="U96" s="262">
        <v>67.062657847881226</v>
      </c>
      <c r="V96" s="262">
        <v>58.760797071145902</v>
      </c>
      <c r="W96" s="262">
        <v>71.154930981621618</v>
      </c>
      <c r="X96" s="262">
        <v>69.398920315896802</v>
      </c>
      <c r="Y96" s="262">
        <v>64.071555197395256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58.139677690853738</v>
      </c>
      <c r="C97" s="294">
        <f t="shared" si="1"/>
        <v>59.377088038978926</v>
      </c>
      <c r="D97" s="294">
        <f t="shared" si="1"/>
        <v>60.691348497851273</v>
      </c>
      <c r="E97" s="294">
        <f t="shared" si="1"/>
        <v>60.250562288761465</v>
      </c>
      <c r="F97" s="294">
        <f t="shared" si="1"/>
        <v>60.757015887929931</v>
      </c>
      <c r="G97" s="294">
        <f t="shared" si="1"/>
        <v>67.015256153235669</v>
      </c>
      <c r="H97" s="294">
        <f t="shared" si="1"/>
        <v>73.488192485347724</v>
      </c>
      <c r="I97" s="294">
        <f t="shared" si="1"/>
        <v>80.349776488588759</v>
      </c>
      <c r="J97" s="294">
        <f t="shared" si="1"/>
        <v>75.963013805802348</v>
      </c>
      <c r="K97" s="294">
        <f t="shared" si="1"/>
        <v>65.668592792671248</v>
      </c>
      <c r="L97" s="294">
        <f t="shared" si="1"/>
        <v>83.702436657859295</v>
      </c>
      <c r="M97" s="294">
        <f t="shared" si="1"/>
        <v>81.241888712046745</v>
      </c>
      <c r="N97" s="294">
        <f t="shared" si="1"/>
        <v>82.954489933944672</v>
      </c>
      <c r="O97" s="294">
        <f t="shared" si="1"/>
        <v>88.703065417073915</v>
      </c>
      <c r="P97" s="294">
        <f t="shared" si="1"/>
        <v>79.448427634741563</v>
      </c>
      <c r="Q97" s="294">
        <f t="shared" si="1"/>
        <v>72.56406205100086</v>
      </c>
      <c r="R97" s="294">
        <f t="shared" si="1"/>
        <v>79.021865009596937</v>
      </c>
      <c r="S97" s="294">
        <f t="shared" si="1"/>
        <v>83.073155219008555</v>
      </c>
      <c r="T97" s="294">
        <f t="shared" si="1"/>
        <v>89.344788953705574</v>
      </c>
      <c r="U97" s="294">
        <f t="shared" si="1"/>
        <v>86.165006892876278</v>
      </c>
      <c r="V97" s="294">
        <f t="shared" si="1"/>
        <v>73.793916186707833</v>
      </c>
      <c r="W97" s="294">
        <f t="shared" si="1"/>
        <v>90.823897506074772</v>
      </c>
      <c r="X97" s="294">
        <f t="shared" si="1"/>
        <v>89.061475174927196</v>
      </c>
      <c r="Y97" s="294">
        <f t="shared" si="1"/>
        <v>78.822793973202891</v>
      </c>
      <c r="DA97" s="70"/>
    </row>
    <row r="98" spans="1:105" ht="12" customHeight="1" x14ac:dyDescent="0.25">
      <c r="A98" s="60" t="s">
        <v>528</v>
      </c>
      <c r="B98" s="262">
        <v>8.8515004176851768</v>
      </c>
      <c r="C98" s="262">
        <v>9.1824357297116812</v>
      </c>
      <c r="D98" s="262">
        <v>8.9744847377867387</v>
      </c>
      <c r="E98" s="262">
        <v>8.4567963806668676</v>
      </c>
      <c r="F98" s="262">
        <v>8.5785980465476879</v>
      </c>
      <c r="G98" s="262">
        <v>9.3766810247646788</v>
      </c>
      <c r="H98" s="262">
        <v>10.18662283431185</v>
      </c>
      <c r="I98" s="262">
        <v>10.94135873918626</v>
      </c>
      <c r="J98" s="262">
        <v>10.53805562110983</v>
      </c>
      <c r="K98" s="262">
        <v>10.95452330131141</v>
      </c>
      <c r="L98" s="262">
        <v>14.77159034001718</v>
      </c>
      <c r="M98" s="262">
        <v>13.74049164796744</v>
      </c>
      <c r="N98" s="262">
        <v>13.61742099143059</v>
      </c>
      <c r="O98" s="262">
        <v>14.74914977339861</v>
      </c>
      <c r="P98" s="262">
        <v>12.917368097033121</v>
      </c>
      <c r="Q98" s="262">
        <v>11.288087055635909</v>
      </c>
      <c r="R98" s="262">
        <v>12.340086609364359</v>
      </c>
      <c r="S98" s="262">
        <v>13.3595666946837</v>
      </c>
      <c r="T98" s="262">
        <v>15.19464255140022</v>
      </c>
      <c r="U98" s="262">
        <v>14.79195627989424</v>
      </c>
      <c r="V98" s="262">
        <v>12.07071880758652</v>
      </c>
      <c r="W98" s="262">
        <v>15.826340265534711</v>
      </c>
      <c r="X98" s="262">
        <v>15.813225503282251</v>
      </c>
      <c r="Y98" s="262">
        <v>13.68009842429186</v>
      </c>
      <c r="DA98" s="72" t="s">
        <v>731</v>
      </c>
    </row>
    <row r="99" spans="1:105" ht="12" customHeight="1" x14ac:dyDescent="0.25">
      <c r="A99" s="59" t="s">
        <v>31</v>
      </c>
      <c r="B99" s="230">
        <v>0.88605086224115104</v>
      </c>
      <c r="C99" s="230">
        <v>0.41279962134363368</v>
      </c>
      <c r="D99" s="230">
        <v>0.32741244443709588</v>
      </c>
      <c r="E99" s="230">
        <v>0.34454940481334489</v>
      </c>
      <c r="F99" s="230">
        <v>0.32042589363449142</v>
      </c>
      <c r="G99" s="230">
        <v>0.3902708559012894</v>
      </c>
      <c r="H99" s="230">
        <v>0.43360121237204141</v>
      </c>
      <c r="I99" s="230">
        <v>0.45616802908240928</v>
      </c>
      <c r="J99" s="230">
        <v>0.41615333672630861</v>
      </c>
      <c r="K99" s="230">
        <v>0.39327449632617212</v>
      </c>
      <c r="L99" s="230">
        <v>0.55296225096006557</v>
      </c>
      <c r="M99" s="230">
        <v>0.44542276031086192</v>
      </c>
      <c r="N99" s="230">
        <v>0.44887273490748991</v>
      </c>
      <c r="O99" s="230">
        <v>0.40352172186586471</v>
      </c>
      <c r="P99" s="230">
        <v>0.31245477643561248</v>
      </c>
      <c r="Q99" s="230">
        <v>0.18655382965132361</v>
      </c>
      <c r="R99" s="230">
        <v>0.2121624802387253</v>
      </c>
      <c r="S99" s="230">
        <v>0.23908958564718569</v>
      </c>
      <c r="T99" s="230">
        <v>0.2547221426855521</v>
      </c>
      <c r="U99" s="230">
        <v>0.26371599231772419</v>
      </c>
      <c r="V99" s="230">
        <v>0.2425129931096518</v>
      </c>
      <c r="W99" s="230">
        <v>0.30740987849966089</v>
      </c>
      <c r="X99" s="230">
        <v>0.24262195888069951</v>
      </c>
      <c r="Y99" s="230">
        <v>0.21908094292268609</v>
      </c>
      <c r="DA99" s="71" t="s">
        <v>732</v>
      </c>
    </row>
    <row r="100" spans="1:105" ht="12" customHeight="1" x14ac:dyDescent="0.25">
      <c r="A100" s="59" t="s">
        <v>159</v>
      </c>
      <c r="B100" s="230">
        <v>0.4526594189530887</v>
      </c>
      <c r="C100" s="230">
        <v>0.44888977295636751</v>
      </c>
      <c r="D100" s="230">
        <v>0.40932223830781078</v>
      </c>
      <c r="E100" s="230">
        <v>0.3931128329316726</v>
      </c>
      <c r="F100" s="230">
        <v>0.38812530504026937</v>
      </c>
      <c r="G100" s="230">
        <v>0.28114205371125889</v>
      </c>
      <c r="H100" s="230">
        <v>0.30534954151317178</v>
      </c>
      <c r="I100" s="230">
        <v>0.30849879743714392</v>
      </c>
      <c r="J100" s="230">
        <v>0.32298906920759518</v>
      </c>
      <c r="K100" s="230">
        <v>0.23090697437544</v>
      </c>
      <c r="L100" s="230">
        <v>0.31399854524765092</v>
      </c>
      <c r="M100" s="230">
        <v>0.23849292046495821</v>
      </c>
      <c r="N100" s="230">
        <v>0.2282959201959289</v>
      </c>
      <c r="O100" s="230">
        <v>0.22390026557405809</v>
      </c>
      <c r="P100" s="230">
        <v>0.1936496962845124</v>
      </c>
      <c r="Q100" s="230">
        <v>0.15863685114129139</v>
      </c>
      <c r="R100" s="230">
        <v>0.1739690885374002</v>
      </c>
      <c r="S100" s="230">
        <v>0.19437917313201811</v>
      </c>
      <c r="T100" s="230">
        <v>0.19472302116007431</v>
      </c>
      <c r="U100" s="230">
        <v>0.2004509268561924</v>
      </c>
      <c r="V100" s="230">
        <v>0.1728255039483243</v>
      </c>
      <c r="W100" s="230">
        <v>0.29738659105357362</v>
      </c>
      <c r="X100" s="230">
        <v>0.26428846271091938</v>
      </c>
      <c r="Y100" s="230">
        <v>0.22299480933586421</v>
      </c>
      <c r="DA100" s="71" t="s">
        <v>733</v>
      </c>
    </row>
    <row r="101" spans="1:105" ht="12" customHeight="1" x14ac:dyDescent="0.25">
      <c r="A101" s="59" t="s">
        <v>35</v>
      </c>
      <c r="B101" s="230">
        <v>7.5127901364909366</v>
      </c>
      <c r="C101" s="230">
        <v>8.3207463354116804</v>
      </c>
      <c r="D101" s="230">
        <v>8.2377500550418326</v>
      </c>
      <c r="E101" s="230">
        <v>7.7191341429218507</v>
      </c>
      <c r="F101" s="230">
        <v>7.8700468478729277</v>
      </c>
      <c r="G101" s="230">
        <v>8.7052681151521298</v>
      </c>
      <c r="H101" s="230">
        <v>9.4476720804266368</v>
      </c>
      <c r="I101" s="230">
        <v>10.176691912666699</v>
      </c>
      <c r="J101" s="230">
        <v>9.7989132151759275</v>
      </c>
      <c r="K101" s="230">
        <v>10.3303418306098</v>
      </c>
      <c r="L101" s="230">
        <v>13.90462954380946</v>
      </c>
      <c r="M101" s="230">
        <v>13.05657596719162</v>
      </c>
      <c r="N101" s="230">
        <v>12.94025233632718</v>
      </c>
      <c r="O101" s="230">
        <v>14.12172778595869</v>
      </c>
      <c r="P101" s="230">
        <v>12.411263624312991</v>
      </c>
      <c r="Q101" s="230">
        <v>10.942896374843301</v>
      </c>
      <c r="R101" s="230">
        <v>11.95395504058823</v>
      </c>
      <c r="S101" s="230">
        <v>12.926097935904499</v>
      </c>
      <c r="T101" s="230">
        <v>14.745197387554599</v>
      </c>
      <c r="U101" s="230">
        <v>14.32778936072032</v>
      </c>
      <c r="V101" s="230">
        <v>11.655380310528541</v>
      </c>
      <c r="W101" s="230">
        <v>15.22154379598148</v>
      </c>
      <c r="X101" s="230">
        <v>15.306315081690631</v>
      </c>
      <c r="Y101" s="230">
        <v>13.23802267203331</v>
      </c>
      <c r="DA101" s="71" t="s">
        <v>734</v>
      </c>
    </row>
    <row r="102" spans="1:105" ht="12" customHeight="1" x14ac:dyDescent="0.25">
      <c r="A102" s="60" t="s">
        <v>533</v>
      </c>
      <c r="B102" s="262">
        <v>35.845963245261267</v>
      </c>
      <c r="C102" s="262">
        <v>36.906733131955193</v>
      </c>
      <c r="D102" s="262">
        <v>37.549662540973763</v>
      </c>
      <c r="E102" s="262">
        <v>37.361702228277288</v>
      </c>
      <c r="F102" s="262">
        <v>37.475027764081403</v>
      </c>
      <c r="G102" s="262">
        <v>41.204479939549998</v>
      </c>
      <c r="H102" s="262">
        <v>44.969768888262678</v>
      </c>
      <c r="I102" s="262">
        <v>49.559083954947837</v>
      </c>
      <c r="J102" s="262">
        <v>46.918340087811998</v>
      </c>
      <c r="K102" s="262">
        <v>41.409182091395238</v>
      </c>
      <c r="L102" s="262">
        <v>53.116106969341331</v>
      </c>
      <c r="M102" s="262">
        <v>50.605887381846159</v>
      </c>
      <c r="N102" s="262">
        <v>51.445758039056578</v>
      </c>
      <c r="O102" s="262">
        <v>55.560173441379042</v>
      </c>
      <c r="P102" s="262">
        <v>48.603835451364759</v>
      </c>
      <c r="Q102" s="262">
        <v>44.779631089488113</v>
      </c>
      <c r="R102" s="262">
        <v>48.996672617161508</v>
      </c>
      <c r="S102" s="262">
        <v>51.415735891155677</v>
      </c>
      <c r="T102" s="262">
        <v>55.725553553274892</v>
      </c>
      <c r="U102" s="262">
        <v>53.563906474728732</v>
      </c>
      <c r="V102" s="262">
        <v>46.228897847096221</v>
      </c>
      <c r="W102" s="262">
        <v>56.347917783863913</v>
      </c>
      <c r="X102" s="262">
        <v>55.292538553138137</v>
      </c>
      <c r="Y102" s="262">
        <v>48.640619003624238</v>
      </c>
      <c r="DA102" s="72" t="s">
        <v>735</v>
      </c>
    </row>
    <row r="103" spans="1:105" ht="12" customHeight="1" x14ac:dyDescent="0.25">
      <c r="A103" s="64" t="s">
        <v>28</v>
      </c>
      <c r="B103" s="229">
        <v>3.3122775292761002</v>
      </c>
      <c r="C103" s="229">
        <v>2.8738792942756408</v>
      </c>
      <c r="D103" s="229">
        <v>3.7680757389540762</v>
      </c>
      <c r="E103" s="229">
        <v>2.3346034725213478</v>
      </c>
      <c r="F103" s="229">
        <v>1.934656081082595</v>
      </c>
      <c r="G103" s="229">
        <v>3.1182012292399328</v>
      </c>
      <c r="H103" s="229">
        <v>2.158115524794864</v>
      </c>
      <c r="I103" s="229">
        <v>2.3955690071291258</v>
      </c>
      <c r="J103" s="229">
        <v>1.960908085310189</v>
      </c>
      <c r="K103" s="229">
        <v>1.6901732032917449</v>
      </c>
      <c r="L103" s="229">
        <v>2.103843592095695</v>
      </c>
      <c r="M103" s="229">
        <v>2.16751531763239</v>
      </c>
      <c r="N103" s="229">
        <v>1.849693364462482</v>
      </c>
      <c r="O103" s="229">
        <v>1.4755158986935679</v>
      </c>
      <c r="P103" s="229">
        <v>1.308214482206445</v>
      </c>
      <c r="Q103" s="229">
        <v>1.342831219416835</v>
      </c>
      <c r="R103" s="229">
        <v>1.1912709214531789</v>
      </c>
      <c r="S103" s="229">
        <v>1.10179104315391</v>
      </c>
      <c r="T103" s="229">
        <v>2.2707197529531249</v>
      </c>
      <c r="U103" s="229">
        <v>2.2801612904111548</v>
      </c>
      <c r="V103" s="229">
        <v>1.554939867614151</v>
      </c>
      <c r="W103" s="229">
        <v>1.6643613112031419</v>
      </c>
      <c r="X103" s="229">
        <v>2.1288175820922088</v>
      </c>
      <c r="Y103" s="229">
        <v>1.6854814452011191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2.534726120353918</v>
      </c>
      <c r="C105" s="229">
        <v>1.15050217987153</v>
      </c>
      <c r="D105" s="229">
        <v>1.087295046875286</v>
      </c>
      <c r="E105" s="229">
        <v>1.17716171356233</v>
      </c>
      <c r="F105" s="229">
        <v>1.1052564720561371</v>
      </c>
      <c r="G105" s="229">
        <v>1.313152733771112</v>
      </c>
      <c r="H105" s="229">
        <v>1.531844038223845</v>
      </c>
      <c r="I105" s="229">
        <v>1.470108357369347</v>
      </c>
      <c r="J105" s="229">
        <v>1.260656294799104</v>
      </c>
      <c r="K105" s="229">
        <v>1.0651873664175799</v>
      </c>
      <c r="L105" s="229">
        <v>1.606407901205182</v>
      </c>
      <c r="M105" s="229">
        <v>1.301843725618772</v>
      </c>
      <c r="N105" s="229">
        <v>1.471794311833813</v>
      </c>
      <c r="O105" s="229">
        <v>1.287548116787032</v>
      </c>
      <c r="P105" s="229">
        <v>0.82100810284899395</v>
      </c>
      <c r="Q105" s="229">
        <v>0.52529016735799972</v>
      </c>
      <c r="R105" s="229">
        <v>0.58433268994849219</v>
      </c>
      <c r="S105" s="229">
        <v>0.65641239890256053</v>
      </c>
      <c r="T105" s="229">
        <v>0.63123032714353589</v>
      </c>
      <c r="U105" s="229">
        <v>0.64037907007639572</v>
      </c>
      <c r="V105" s="229">
        <v>0.62435079908034175</v>
      </c>
      <c r="W105" s="229">
        <v>0.80860610371931885</v>
      </c>
      <c r="X105" s="229">
        <v>0.64475114815388446</v>
      </c>
      <c r="Y105" s="229">
        <v>0.56433073610551243</v>
      </c>
      <c r="DA105" s="73" t="s">
        <v>738</v>
      </c>
    </row>
    <row r="106" spans="1:105" ht="12" customHeight="1" x14ac:dyDescent="0.25">
      <c r="A106" s="64" t="s">
        <v>159</v>
      </c>
      <c r="B106" s="229">
        <v>1.4747768637888321</v>
      </c>
      <c r="C106" s="229">
        <v>1.354731414746202</v>
      </c>
      <c r="D106" s="229">
        <v>1.281733929906175</v>
      </c>
      <c r="E106" s="229">
        <v>1.274395986698728</v>
      </c>
      <c r="F106" s="229">
        <v>1.219919652885687</v>
      </c>
      <c r="G106" s="229">
        <v>1.0039335968876699</v>
      </c>
      <c r="H106" s="229">
        <v>1.1267339470429369</v>
      </c>
      <c r="I106" s="229">
        <v>1.3183429623714189</v>
      </c>
      <c r="J106" s="229">
        <v>1.2928639722562609</v>
      </c>
      <c r="K106" s="229">
        <v>0.7888378830837719</v>
      </c>
      <c r="L106" s="229">
        <v>0.95556838056799331</v>
      </c>
      <c r="M106" s="229">
        <v>0.90148424775283853</v>
      </c>
      <c r="N106" s="229">
        <v>0.94087483427000829</v>
      </c>
      <c r="O106" s="229">
        <v>0.82460053338246675</v>
      </c>
      <c r="P106" s="229">
        <v>0.53844521422895897</v>
      </c>
      <c r="Q106" s="229">
        <v>0.49901325475204827</v>
      </c>
      <c r="R106" s="229">
        <v>0.51836462550474172</v>
      </c>
      <c r="S106" s="229">
        <v>0.59881232357664105</v>
      </c>
      <c r="T106" s="229">
        <v>0.54954873505178137</v>
      </c>
      <c r="U106" s="229">
        <v>0.55037279208336198</v>
      </c>
      <c r="V106" s="229">
        <v>0.50063382564728243</v>
      </c>
      <c r="W106" s="229">
        <v>0.83522966144562205</v>
      </c>
      <c r="X106" s="229">
        <v>0.76272816265858823</v>
      </c>
      <c r="Y106" s="229">
        <v>0.67800410431366276</v>
      </c>
      <c r="DA106" s="73" t="s">
        <v>739</v>
      </c>
    </row>
    <row r="107" spans="1:105" ht="12" customHeight="1" x14ac:dyDescent="0.25">
      <c r="A107" s="64" t="s">
        <v>32</v>
      </c>
      <c r="B107" s="229">
        <v>2.470356254987744</v>
      </c>
      <c r="C107" s="229">
        <v>2.5631451644434771</v>
      </c>
      <c r="D107" s="229">
        <v>2.2401372028489992</v>
      </c>
      <c r="E107" s="229">
        <v>2.0435560443078651</v>
      </c>
      <c r="F107" s="229">
        <v>2.0412729553106992</v>
      </c>
      <c r="G107" s="229">
        <v>2.2981696956082311</v>
      </c>
      <c r="H107" s="229">
        <v>2.8122105071067089</v>
      </c>
      <c r="I107" s="229">
        <v>2.342299930194625</v>
      </c>
      <c r="J107" s="229">
        <v>2.3894339590314599</v>
      </c>
      <c r="K107" s="229">
        <v>1.7842351050442911</v>
      </c>
      <c r="L107" s="229">
        <v>0.79607032556762281</v>
      </c>
      <c r="M107" s="229">
        <v>1.1948848512116801</v>
      </c>
      <c r="N107" s="229">
        <v>0.82764381968678302</v>
      </c>
      <c r="O107" s="229">
        <v>0.86435379870824336</v>
      </c>
      <c r="P107" s="229">
        <v>0.98939061523438798</v>
      </c>
      <c r="Q107" s="229">
        <v>0.91751243959271989</v>
      </c>
      <c r="R107" s="229">
        <v>1.233212203335152</v>
      </c>
      <c r="S107" s="229">
        <v>1.090743409944231</v>
      </c>
      <c r="T107" s="229">
        <v>1.3113189398036449</v>
      </c>
      <c r="U107" s="229">
        <v>1.3273793205117841</v>
      </c>
      <c r="V107" s="229">
        <v>0.75496337211871389</v>
      </c>
      <c r="W107" s="229">
        <v>1.149887866759304</v>
      </c>
      <c r="X107" s="229">
        <v>0.33990245949766063</v>
      </c>
      <c r="Y107" s="229">
        <v>0.35623100892346338</v>
      </c>
      <c r="DA107" s="73" t="s">
        <v>740</v>
      </c>
    </row>
    <row r="108" spans="1:105" ht="12" customHeight="1" x14ac:dyDescent="0.25">
      <c r="A108" s="64" t="s">
        <v>33</v>
      </c>
      <c r="B108" s="229">
        <v>6.2247483719886351E-2</v>
      </c>
      <c r="C108" s="229">
        <v>8.4396938696644455E-2</v>
      </c>
      <c r="D108" s="229">
        <v>5.3121352590404507E-2</v>
      </c>
      <c r="E108" s="229">
        <v>2.6207202188256091</v>
      </c>
      <c r="F108" s="229">
        <v>2.5333306627364141</v>
      </c>
      <c r="G108" s="229">
        <v>2.5986649829969379</v>
      </c>
      <c r="H108" s="229">
        <v>0.31444432170487618</v>
      </c>
      <c r="I108" s="229">
        <v>0.30861568181507698</v>
      </c>
      <c r="J108" s="229">
        <v>1.9618911360491671</v>
      </c>
      <c r="K108" s="229">
        <v>1.378964971299163</v>
      </c>
      <c r="L108" s="229">
        <v>0.78858708843743608</v>
      </c>
      <c r="M108" s="229">
        <v>0.62908886204700043</v>
      </c>
      <c r="N108" s="229">
        <v>0.34500079738756528</v>
      </c>
      <c r="O108" s="229">
        <v>0.2166360168715161</v>
      </c>
      <c r="P108" s="229">
        <v>0.5514811090557592</v>
      </c>
      <c r="Q108" s="229">
        <v>0.50529988372089474</v>
      </c>
      <c r="R108" s="229">
        <v>0.57563775750775104</v>
      </c>
      <c r="S108" s="229">
        <v>0.43245004369799839</v>
      </c>
      <c r="T108" s="229">
        <v>0.39875520371492518</v>
      </c>
      <c r="U108" s="229">
        <v>0.31711495194753347</v>
      </c>
      <c r="V108" s="229">
        <v>1.2001409812412911</v>
      </c>
      <c r="W108" s="229">
        <v>0.31104501821498098</v>
      </c>
      <c r="X108" s="229">
        <v>0.33337922788816482</v>
      </c>
      <c r="Y108" s="229">
        <v>0.7260854065808523</v>
      </c>
      <c r="DA108" s="73" t="s">
        <v>741</v>
      </c>
    </row>
    <row r="109" spans="1:105" ht="12" customHeight="1" x14ac:dyDescent="0.25">
      <c r="A109" s="64" t="s">
        <v>35</v>
      </c>
      <c r="B109" s="229">
        <v>21.56762910794642</v>
      </c>
      <c r="C109" s="229">
        <v>23.657714694055588</v>
      </c>
      <c r="D109" s="229">
        <v>23.763285294065909</v>
      </c>
      <c r="E109" s="229">
        <v>22.42491914478833</v>
      </c>
      <c r="F109" s="229">
        <v>23.43515578014944</v>
      </c>
      <c r="G109" s="229">
        <v>24.6291142298804</v>
      </c>
      <c r="H109" s="229">
        <v>29.419468087092799</v>
      </c>
      <c r="I109" s="229">
        <v>31.721201497981291</v>
      </c>
      <c r="J109" s="229">
        <v>27.85630706436028</v>
      </c>
      <c r="K109" s="229">
        <v>25.679297810019069</v>
      </c>
      <c r="L109" s="229">
        <v>35.447988152387403</v>
      </c>
      <c r="M109" s="229">
        <v>34.092724426206487</v>
      </c>
      <c r="N109" s="229">
        <v>32.754132336580447</v>
      </c>
      <c r="O109" s="229">
        <v>31.879631854308439</v>
      </c>
      <c r="P109" s="229">
        <v>31.90231039370758</v>
      </c>
      <c r="Q109" s="229">
        <v>29.733512580826659</v>
      </c>
      <c r="R109" s="229">
        <v>32.380694119691597</v>
      </c>
      <c r="S109" s="229">
        <v>35.743033905456087</v>
      </c>
      <c r="T109" s="229">
        <v>38.78567519037626</v>
      </c>
      <c r="U109" s="229">
        <v>37.646496578457722</v>
      </c>
      <c r="V109" s="229">
        <v>31.185351409502481</v>
      </c>
      <c r="W109" s="229">
        <v>41.08526677078298</v>
      </c>
      <c r="X109" s="229">
        <v>40.048111912052661</v>
      </c>
      <c r="Y109" s="229">
        <v>33.734338210673279</v>
      </c>
      <c r="DA109" s="73" t="s">
        <v>742</v>
      </c>
    </row>
    <row r="110" spans="1:105" ht="12" customHeight="1" x14ac:dyDescent="0.25">
      <c r="A110" s="64" t="s">
        <v>36</v>
      </c>
      <c r="B110" s="229">
        <v>1.783062559013753</v>
      </c>
      <c r="C110" s="229">
        <v>2.0781854874691832</v>
      </c>
      <c r="D110" s="229">
        <v>2.2703528674997249</v>
      </c>
      <c r="E110" s="229">
        <v>2.1240016916047142</v>
      </c>
      <c r="F110" s="229">
        <v>1.609457331141765</v>
      </c>
      <c r="G110" s="229">
        <v>0.84794343404787487</v>
      </c>
      <c r="H110" s="229">
        <v>1.5865095898921611</v>
      </c>
      <c r="I110" s="229">
        <v>1.6955131585101979</v>
      </c>
      <c r="J110" s="229">
        <v>1.9902965343643271</v>
      </c>
      <c r="K110" s="229">
        <v>1.179735062677449</v>
      </c>
      <c r="L110" s="229">
        <v>1.353064773495732</v>
      </c>
      <c r="M110" s="229">
        <v>1.3360197514424681</v>
      </c>
      <c r="N110" s="229">
        <v>1.3817919928442339</v>
      </c>
      <c r="O110" s="229">
        <v>2.7734477459013549</v>
      </c>
      <c r="P110" s="229">
        <v>3.365948961744555</v>
      </c>
      <c r="Q110" s="229">
        <v>3.5679223976621222</v>
      </c>
      <c r="R110" s="229">
        <v>3.691551096661152</v>
      </c>
      <c r="S110" s="229">
        <v>4.0638977192006864</v>
      </c>
      <c r="T110" s="229">
        <v>4.8376952090473324</v>
      </c>
      <c r="U110" s="229">
        <v>4.0328731935380047</v>
      </c>
      <c r="V110" s="229">
        <v>3.5230364737618429</v>
      </c>
      <c r="W110" s="229">
        <v>3.845405956458154</v>
      </c>
      <c r="X110" s="229">
        <v>4.2500078348510986</v>
      </c>
      <c r="Y110" s="229">
        <v>4.1803313443535597</v>
      </c>
      <c r="DA110" s="73" t="s">
        <v>743</v>
      </c>
    </row>
    <row r="111" spans="1:105" ht="12" customHeight="1" x14ac:dyDescent="0.25">
      <c r="A111" s="64" t="s">
        <v>38</v>
      </c>
      <c r="B111" s="229">
        <v>0.43295964392596109</v>
      </c>
      <c r="C111" s="229">
        <v>0.40084173359093189</v>
      </c>
      <c r="D111" s="229">
        <v>0.37246203085300961</v>
      </c>
      <c r="E111" s="229">
        <v>0.57734613762083531</v>
      </c>
      <c r="F111" s="229">
        <v>0.41271037116681542</v>
      </c>
      <c r="G111" s="229">
        <v>1.4391577245269409</v>
      </c>
      <c r="H111" s="229">
        <v>0.64142612347722072</v>
      </c>
      <c r="I111" s="229">
        <v>0.66032581093409215</v>
      </c>
      <c r="J111" s="229">
        <v>0.68819953577144399</v>
      </c>
      <c r="K111" s="229">
        <v>0.7676259486425554</v>
      </c>
      <c r="L111" s="229">
        <v>0.71080498231083544</v>
      </c>
      <c r="M111" s="229">
        <v>0.64485011563842487</v>
      </c>
      <c r="N111" s="229">
        <v>0.20122995713231859</v>
      </c>
      <c r="O111" s="229">
        <v>4.1062343578978977</v>
      </c>
      <c r="P111" s="229">
        <v>1.3894828349281461</v>
      </c>
      <c r="Q111" s="229">
        <v>1.4708764440732089</v>
      </c>
      <c r="R111" s="229">
        <v>1.463559572493631</v>
      </c>
      <c r="S111" s="229">
        <v>1.481186619922525</v>
      </c>
      <c r="T111" s="229">
        <v>0.54952921323180381</v>
      </c>
      <c r="U111" s="229">
        <v>0.22490618723896699</v>
      </c>
      <c r="V111" s="229">
        <v>0.78909370666416911</v>
      </c>
      <c r="W111" s="229">
        <v>0.39808306632848639</v>
      </c>
      <c r="X111" s="229">
        <v>0.51338902325450997</v>
      </c>
      <c r="Y111" s="229">
        <v>0.56356076938536226</v>
      </c>
      <c r="DA111" s="73" t="s">
        <v>744</v>
      </c>
    </row>
    <row r="112" spans="1:105" ht="12" customHeight="1" x14ac:dyDescent="0.25">
      <c r="A112" s="64" t="s">
        <v>39</v>
      </c>
      <c r="B112" s="229">
        <v>2.207927682248648</v>
      </c>
      <c r="C112" s="229">
        <v>2.7433362248059838</v>
      </c>
      <c r="D112" s="229">
        <v>2.713199077380176</v>
      </c>
      <c r="E112" s="229">
        <v>2.784997818347517</v>
      </c>
      <c r="F112" s="229">
        <v>3.183268457551844</v>
      </c>
      <c r="G112" s="229">
        <v>3.9561423125909072</v>
      </c>
      <c r="H112" s="229">
        <v>5.3790167489272589</v>
      </c>
      <c r="I112" s="229">
        <v>7.6471075486426674</v>
      </c>
      <c r="J112" s="229">
        <v>7.5177835058697644</v>
      </c>
      <c r="K112" s="229">
        <v>7.0751247409196099</v>
      </c>
      <c r="L112" s="229">
        <v>9.35377177327344</v>
      </c>
      <c r="M112" s="229">
        <v>8.3374760842960889</v>
      </c>
      <c r="N112" s="229">
        <v>11.67359662485892</v>
      </c>
      <c r="O112" s="229">
        <v>12.132205118828519</v>
      </c>
      <c r="P112" s="229">
        <v>7.7375537374099306</v>
      </c>
      <c r="Q112" s="229">
        <v>6.2173727020856164</v>
      </c>
      <c r="R112" s="229">
        <v>7.3580496305658194</v>
      </c>
      <c r="S112" s="229">
        <v>6.2474084273010417</v>
      </c>
      <c r="T112" s="229">
        <v>6.3910809819524772</v>
      </c>
      <c r="U112" s="229">
        <v>6.5442230904638077</v>
      </c>
      <c r="V112" s="229">
        <v>6.0963874114659484</v>
      </c>
      <c r="W112" s="229">
        <v>6.2500320289519173</v>
      </c>
      <c r="X112" s="229">
        <v>6.2714512026893603</v>
      </c>
      <c r="Y112" s="229">
        <v>6.15225597808743</v>
      </c>
      <c r="DA112" s="73" t="s">
        <v>745</v>
      </c>
    </row>
    <row r="113" spans="1:105" ht="12" customHeight="1" x14ac:dyDescent="0.25">
      <c r="A113" s="61" t="s">
        <v>545</v>
      </c>
      <c r="B113" s="263">
        <v>13.442214027907291</v>
      </c>
      <c r="C113" s="263">
        <v>13.28791917731205</v>
      </c>
      <c r="D113" s="263">
        <v>14.167201219090771</v>
      </c>
      <c r="E113" s="263">
        <v>14.432063679817309</v>
      </c>
      <c r="F113" s="263">
        <v>14.70339007730084</v>
      </c>
      <c r="G113" s="263">
        <v>16.434095188920988</v>
      </c>
      <c r="H113" s="263">
        <v>18.331800762773199</v>
      </c>
      <c r="I113" s="263">
        <v>19.849333794454662</v>
      </c>
      <c r="J113" s="263">
        <v>18.506618096880519</v>
      </c>
      <c r="K113" s="263">
        <v>13.304887399964599</v>
      </c>
      <c r="L113" s="263">
        <v>15.81473934850078</v>
      </c>
      <c r="M113" s="263">
        <v>16.89550968223314</v>
      </c>
      <c r="N113" s="263">
        <v>17.891310903457502</v>
      </c>
      <c r="O113" s="263">
        <v>18.39374220229627</v>
      </c>
      <c r="P113" s="263">
        <v>17.927224086343688</v>
      </c>
      <c r="Q113" s="263">
        <v>16.496343905876842</v>
      </c>
      <c r="R113" s="263">
        <v>17.685105783071069</v>
      </c>
      <c r="S113" s="263">
        <v>18.297852633169182</v>
      </c>
      <c r="T113" s="263">
        <v>18.424592849030461</v>
      </c>
      <c r="U113" s="263">
        <v>17.809144138253309</v>
      </c>
      <c r="V113" s="263">
        <v>15.49429953202509</v>
      </c>
      <c r="W113" s="263">
        <v>18.649639456676152</v>
      </c>
      <c r="X113" s="263">
        <v>17.955711118506809</v>
      </c>
      <c r="Y113" s="263">
        <v>16.502076545286801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1844.3267771206411</v>
      </c>
      <c r="C115" s="223">
        <v>1910.4131108029769</v>
      </c>
      <c r="D115" s="223">
        <v>1859.920446986119</v>
      </c>
      <c r="E115" s="223">
        <v>1803.039853114635</v>
      </c>
      <c r="F115" s="223">
        <v>1839.5578412292571</v>
      </c>
      <c r="G115" s="223">
        <v>1796.9271484190949</v>
      </c>
      <c r="H115" s="223">
        <v>1717.678496387995</v>
      </c>
      <c r="I115" s="223">
        <v>1779.40455684687</v>
      </c>
      <c r="J115" s="223">
        <v>1627.2991344468051</v>
      </c>
      <c r="K115" s="223">
        <v>1574.623067309069</v>
      </c>
      <c r="L115" s="223">
        <v>1665.493619371475</v>
      </c>
      <c r="M115" s="223">
        <v>1666.341490684069</v>
      </c>
      <c r="N115" s="223">
        <v>1652.6244423259941</v>
      </c>
      <c r="O115" s="223">
        <v>1649.419922943373</v>
      </c>
      <c r="P115" s="223">
        <v>1711.3934199002369</v>
      </c>
      <c r="Q115" s="223">
        <v>1820.000336815694</v>
      </c>
      <c r="R115" s="223">
        <v>1874.7037504783721</v>
      </c>
      <c r="S115" s="223">
        <v>1854.766436571585</v>
      </c>
      <c r="T115" s="223">
        <v>1931.704408897725</v>
      </c>
      <c r="U115" s="223">
        <v>1912.5608797696091</v>
      </c>
      <c r="V115" s="223">
        <v>1894.04860082651</v>
      </c>
      <c r="W115" s="223">
        <v>2029.4610385105671</v>
      </c>
      <c r="X115" s="223">
        <v>1824.757817147535</v>
      </c>
      <c r="Y115" s="223">
        <v>1898.6906611287909</v>
      </c>
      <c r="DA115" s="89" t="s">
        <v>747</v>
      </c>
    </row>
    <row r="116" spans="1:105" ht="12" customHeight="1" x14ac:dyDescent="0.25">
      <c r="A116" s="55" t="s">
        <v>91</v>
      </c>
      <c r="B116" s="259">
        <v>3.3133178162352288</v>
      </c>
      <c r="C116" s="259">
        <v>3.4180406387271129</v>
      </c>
      <c r="D116" s="259">
        <v>3.3152754788827048</v>
      </c>
      <c r="E116" s="259">
        <v>3.178423682897821</v>
      </c>
      <c r="F116" s="259">
        <v>3.232562936954726</v>
      </c>
      <c r="G116" s="259">
        <v>3.1620210061747511</v>
      </c>
      <c r="H116" s="259">
        <v>2.99321121748866</v>
      </c>
      <c r="I116" s="259">
        <v>3.0950402820493421</v>
      </c>
      <c r="J116" s="259">
        <v>2.828786834700376</v>
      </c>
      <c r="K116" s="259">
        <v>2.756052741234948</v>
      </c>
      <c r="L116" s="259">
        <v>2.8725036780528939</v>
      </c>
      <c r="M116" s="259">
        <v>2.857961334042602</v>
      </c>
      <c r="N116" s="259">
        <v>2.826209952053389</v>
      </c>
      <c r="O116" s="259">
        <v>2.8229454886351979</v>
      </c>
      <c r="P116" s="259">
        <v>2.914271365375126</v>
      </c>
      <c r="Q116" s="259">
        <v>3.0868474449295449</v>
      </c>
      <c r="R116" s="259">
        <v>3.2023196650740622</v>
      </c>
      <c r="S116" s="259">
        <v>3.1666632969053259</v>
      </c>
      <c r="T116" s="259">
        <v>3.3215633684407502</v>
      </c>
      <c r="U116" s="259">
        <v>3.28817637659836</v>
      </c>
      <c r="V116" s="259">
        <v>3.2352677432289321</v>
      </c>
      <c r="W116" s="259">
        <v>3.4691286512007662</v>
      </c>
      <c r="X116" s="259">
        <v>3.1150197865810321</v>
      </c>
      <c r="Y116" s="259">
        <v>3.2363015837701088</v>
      </c>
      <c r="DA116" s="67" t="s">
        <v>748</v>
      </c>
    </row>
    <row r="117" spans="1:105" ht="12" customHeight="1" x14ac:dyDescent="0.25">
      <c r="A117" s="173" t="s">
        <v>92</v>
      </c>
      <c r="B117" s="224">
        <v>0.43147075971896021</v>
      </c>
      <c r="C117" s="224">
        <v>0.44490476610660101</v>
      </c>
      <c r="D117" s="224">
        <v>0.43165456612714981</v>
      </c>
      <c r="E117" s="224">
        <v>0.41431684916608869</v>
      </c>
      <c r="F117" s="224">
        <v>0.42165892646110859</v>
      </c>
      <c r="G117" s="224">
        <v>0.41230762227231971</v>
      </c>
      <c r="H117" s="224">
        <v>0.39129987684405432</v>
      </c>
      <c r="I117" s="224">
        <v>0.405313202459466</v>
      </c>
      <c r="J117" s="224">
        <v>0.37105173819207771</v>
      </c>
      <c r="K117" s="224">
        <v>0.36091078990044501</v>
      </c>
      <c r="L117" s="224">
        <v>0.37753561854035922</v>
      </c>
      <c r="M117" s="224">
        <v>0.37737704337633787</v>
      </c>
      <c r="N117" s="224">
        <v>0.37323541547184869</v>
      </c>
      <c r="O117" s="224">
        <v>0.37266200114845333</v>
      </c>
      <c r="P117" s="224">
        <v>0.3851105342693783</v>
      </c>
      <c r="Q117" s="224">
        <v>0.41007785520820661</v>
      </c>
      <c r="R117" s="224">
        <v>0.42405708144469539</v>
      </c>
      <c r="S117" s="224">
        <v>0.41885296336813688</v>
      </c>
      <c r="T117" s="224">
        <v>0.44035860681206629</v>
      </c>
      <c r="U117" s="224">
        <v>0.43645000180426508</v>
      </c>
      <c r="V117" s="224">
        <v>0.43064542406773942</v>
      </c>
      <c r="W117" s="224">
        <v>0.46292690564205941</v>
      </c>
      <c r="X117" s="224">
        <v>0.41641399180031258</v>
      </c>
      <c r="Y117" s="224">
        <v>0.43132449414811391</v>
      </c>
      <c r="DA117" s="177" t="s">
        <v>749</v>
      </c>
    </row>
    <row r="118" spans="1:105" ht="12" customHeight="1" x14ac:dyDescent="0.25">
      <c r="A118" s="173" t="s">
        <v>93</v>
      </c>
      <c r="B118" s="224">
        <v>59.730286444306657</v>
      </c>
      <c r="C118" s="224">
        <v>61.634135133663356</v>
      </c>
      <c r="D118" s="224">
        <v>59.765097285258307</v>
      </c>
      <c r="E118" s="224">
        <v>57.27259578244557</v>
      </c>
      <c r="F118" s="224">
        <v>58.243652742382643</v>
      </c>
      <c r="G118" s="224">
        <v>56.973689187555593</v>
      </c>
      <c r="H118" s="224">
        <v>53.905415878116663</v>
      </c>
      <c r="I118" s="224">
        <v>55.716777507243442</v>
      </c>
      <c r="J118" s="224">
        <v>50.921670202634203</v>
      </c>
      <c r="K118" s="224">
        <v>49.683132991316633</v>
      </c>
      <c r="L118" s="224">
        <v>51.708045692353927</v>
      </c>
      <c r="M118" s="224">
        <v>51.4256428767656</v>
      </c>
      <c r="N118" s="224">
        <v>50.829820112904677</v>
      </c>
      <c r="O118" s="224">
        <v>50.747666719763949</v>
      </c>
      <c r="P118" s="224">
        <v>52.430771436857739</v>
      </c>
      <c r="Q118" s="224">
        <v>55.546400508973733</v>
      </c>
      <c r="R118" s="224">
        <v>57.608333155002043</v>
      </c>
      <c r="S118" s="224">
        <v>57.012142415471303</v>
      </c>
      <c r="T118" s="224">
        <v>59.754114794134047</v>
      </c>
      <c r="U118" s="224">
        <v>59.133743924059793</v>
      </c>
      <c r="V118" s="224">
        <v>58.171421600939738</v>
      </c>
      <c r="W118" s="224">
        <v>62.370812161836447</v>
      </c>
      <c r="X118" s="224">
        <v>55.927517718989037</v>
      </c>
      <c r="Y118" s="224">
        <v>58.149476980518919</v>
      </c>
      <c r="DA118" s="177" t="s">
        <v>750</v>
      </c>
    </row>
    <row r="119" spans="1:105" ht="12" customHeight="1" x14ac:dyDescent="0.25">
      <c r="A119" s="173" t="s">
        <v>94</v>
      </c>
      <c r="B119" s="224">
        <v>1.1001369470233271</v>
      </c>
      <c r="C119" s="224">
        <v>1.134390129749353</v>
      </c>
      <c r="D119" s="224">
        <v>1.1006056050173949</v>
      </c>
      <c r="E119" s="224">
        <v>1.0563989871267181</v>
      </c>
      <c r="F119" s="224">
        <v>1.075123130102478</v>
      </c>
      <c r="G119" s="224">
        <v>1.0512818868488429</v>
      </c>
      <c r="H119" s="224">
        <v>0.9977164075360786</v>
      </c>
      <c r="I119" s="224">
        <v>1.0334479001693551</v>
      </c>
      <c r="J119" s="224">
        <v>0.94624181449734479</v>
      </c>
      <c r="K119" s="224">
        <v>0.92023505626539659</v>
      </c>
      <c r="L119" s="224">
        <v>0.96278485474611952</v>
      </c>
      <c r="M119" s="224">
        <v>0.96265202494613566</v>
      </c>
      <c r="N119" s="224">
        <v>0.9516643763715753</v>
      </c>
      <c r="O119" s="224">
        <v>0.95046783429176285</v>
      </c>
      <c r="P119" s="224">
        <v>0.98254052027163574</v>
      </c>
      <c r="Q119" s="224">
        <v>1.0462771703006271</v>
      </c>
      <c r="R119" s="224">
        <v>1.0821455840229259</v>
      </c>
      <c r="S119" s="224">
        <v>1.069108983042341</v>
      </c>
      <c r="T119" s="224">
        <v>1.123904578355676</v>
      </c>
      <c r="U119" s="224">
        <v>1.114185799929611</v>
      </c>
      <c r="V119" s="224">
        <v>1.0994286896112051</v>
      </c>
      <c r="W119" s="224">
        <v>1.1822969054513031</v>
      </c>
      <c r="X119" s="224">
        <v>1.06347314068802</v>
      </c>
      <c r="Y119" s="224">
        <v>1.1019239437126991</v>
      </c>
      <c r="DA119" s="177" t="s">
        <v>751</v>
      </c>
    </row>
    <row r="120" spans="1:105" ht="12" customHeight="1" x14ac:dyDescent="0.25">
      <c r="A120" s="56" t="s">
        <v>95</v>
      </c>
      <c r="B120" s="260">
        <v>8.5676366793117253</v>
      </c>
      <c r="C120" s="260">
        <v>8.9083203024920188</v>
      </c>
      <c r="D120" s="260">
        <v>8.6291384568879668</v>
      </c>
      <c r="E120" s="260">
        <v>8.3205045717039035</v>
      </c>
      <c r="F120" s="260">
        <v>8.5746744493710008</v>
      </c>
      <c r="G120" s="260">
        <v>8.4265311643003731</v>
      </c>
      <c r="H120" s="260">
        <v>8.1268687081091358</v>
      </c>
      <c r="I120" s="260">
        <v>8.2369303646230474</v>
      </c>
      <c r="J120" s="260">
        <v>7.5028154547056234</v>
      </c>
      <c r="K120" s="260">
        <v>7.2713202067036802</v>
      </c>
      <c r="L120" s="260">
        <v>7.7172318657643739</v>
      </c>
      <c r="M120" s="260">
        <v>7.7618067290329691</v>
      </c>
      <c r="N120" s="260">
        <v>7.7196046953709621</v>
      </c>
      <c r="O120" s="260">
        <v>7.7739524349516884</v>
      </c>
      <c r="P120" s="260">
        <v>9.6392282116591321</v>
      </c>
      <c r="Q120" s="260">
        <v>10.596147619273751</v>
      </c>
      <c r="R120" s="260">
        <v>11.21571963718255</v>
      </c>
      <c r="S120" s="260">
        <v>11.408669249260139</v>
      </c>
      <c r="T120" s="260">
        <v>12.45593999848453</v>
      </c>
      <c r="U120" s="260">
        <v>12.86503397703034</v>
      </c>
      <c r="V120" s="260">
        <v>13.184197618034879</v>
      </c>
      <c r="W120" s="260">
        <v>14.22996431756037</v>
      </c>
      <c r="X120" s="260">
        <v>13.32018293328459</v>
      </c>
      <c r="Y120" s="260">
        <v>14.409412933372931</v>
      </c>
      <c r="DA120" s="68" t="s">
        <v>752</v>
      </c>
    </row>
    <row r="121" spans="1:105" ht="12" customHeight="1" x14ac:dyDescent="0.25">
      <c r="A121" s="37" t="s">
        <v>159</v>
      </c>
      <c r="B121" s="226">
        <v>0.20399521855115199</v>
      </c>
      <c r="C121" s="226">
        <v>0.16743342256562951</v>
      </c>
      <c r="D121" s="226">
        <v>0.136664131957528</v>
      </c>
      <c r="E121" s="226">
        <v>0.13921849291928801</v>
      </c>
      <c r="F121" s="226">
        <v>9.702690982202819E-2</v>
      </c>
      <c r="G121" s="226">
        <v>0.1006189723973105</v>
      </c>
      <c r="H121" s="226">
        <v>9.1579934264024554E-2</v>
      </c>
      <c r="I121" s="226">
        <v>0.10329134778370209</v>
      </c>
      <c r="J121" s="226">
        <v>9.5718781402065162E-2</v>
      </c>
      <c r="K121" s="226">
        <v>9.0538962813965992E-2</v>
      </c>
      <c r="L121" s="226">
        <v>0.10599808687214431</v>
      </c>
      <c r="M121" s="226">
        <v>8.0729583411454378E-2</v>
      </c>
      <c r="N121" s="226">
        <v>8.0337091430109406E-2</v>
      </c>
      <c r="O121" s="226">
        <v>7.3774158607185156E-2</v>
      </c>
      <c r="P121" s="226">
        <v>5.5973788768382812E-2</v>
      </c>
      <c r="Q121" s="226">
        <v>5.8627966669155727E-2</v>
      </c>
      <c r="R121" s="226">
        <v>6.9432590434506697E-2</v>
      </c>
      <c r="S121" s="226">
        <v>7.3043236208958737E-2</v>
      </c>
      <c r="T121" s="226">
        <v>7.6800707066147333E-2</v>
      </c>
      <c r="U121" s="226">
        <v>8.8192919077242776E-2</v>
      </c>
      <c r="V121" s="226">
        <v>7.9078150322696966E-2</v>
      </c>
      <c r="W121" s="226">
        <v>8.9403782240911278E-2</v>
      </c>
      <c r="X121" s="226">
        <v>8.4490640874110262E-2</v>
      </c>
      <c r="Y121" s="226">
        <v>8.8093838405615479E-2</v>
      </c>
      <c r="DA121" s="69" t="s">
        <v>753</v>
      </c>
    </row>
    <row r="122" spans="1:105" ht="12" customHeight="1" x14ac:dyDescent="0.25">
      <c r="A122" s="37" t="s">
        <v>35</v>
      </c>
      <c r="B122" s="226">
        <v>2.549181532935795</v>
      </c>
      <c r="C122" s="226">
        <v>2.6436496053800078</v>
      </c>
      <c r="D122" s="226">
        <v>2.527777270338428</v>
      </c>
      <c r="E122" s="226">
        <v>2.324723189321293</v>
      </c>
      <c r="F122" s="226">
        <v>2.4020289404757702</v>
      </c>
      <c r="G122" s="226">
        <v>2.3364025147260761</v>
      </c>
      <c r="H122" s="226">
        <v>2.1250918273991739</v>
      </c>
      <c r="I122" s="226">
        <v>2.1563874351946342</v>
      </c>
      <c r="J122" s="226">
        <v>2.0894908007931532</v>
      </c>
      <c r="K122" s="226">
        <v>2.345546327488409</v>
      </c>
      <c r="L122" s="226">
        <v>2.28142314468329</v>
      </c>
      <c r="M122" s="226">
        <v>2.3389291514016559</v>
      </c>
      <c r="N122" s="226">
        <v>2.230760238134927</v>
      </c>
      <c r="O122" s="226">
        <v>2.3130009546062462</v>
      </c>
      <c r="P122" s="226">
        <v>2.288210125551692</v>
      </c>
      <c r="Q122" s="226">
        <v>2.4502184597869512</v>
      </c>
      <c r="R122" s="226">
        <v>2.6076852831165258</v>
      </c>
      <c r="S122" s="226">
        <v>2.5583257109229161</v>
      </c>
      <c r="T122" s="226">
        <v>2.8717070540266758</v>
      </c>
      <c r="U122" s="226">
        <v>2.871645642037095</v>
      </c>
      <c r="V122" s="226">
        <v>2.730784240251404</v>
      </c>
      <c r="W122" s="226">
        <v>3.1092219559220409</v>
      </c>
      <c r="X122" s="226">
        <v>2.7416949914495148</v>
      </c>
      <c r="Y122" s="226">
        <v>2.7401982688994519</v>
      </c>
      <c r="DA122" s="69" t="s">
        <v>754</v>
      </c>
    </row>
    <row r="123" spans="1:105" ht="12" customHeight="1" x14ac:dyDescent="0.25">
      <c r="A123" s="37" t="s">
        <v>96</v>
      </c>
      <c r="B123" s="226">
        <v>2.0743695630043501E-3</v>
      </c>
      <c r="C123" s="226">
        <v>2.6754751787850502E-3</v>
      </c>
      <c r="D123" s="226">
        <v>3.5208188995209579E-3</v>
      </c>
      <c r="E123" s="226">
        <v>3.9175602958845127E-3</v>
      </c>
      <c r="F123" s="226">
        <v>4.2918299945815461E-3</v>
      </c>
      <c r="G123" s="226">
        <v>5.1398995688492953E-2</v>
      </c>
      <c r="H123" s="226">
        <v>5.4381118759610547E-2</v>
      </c>
      <c r="I123" s="226">
        <v>4.9469473917747309E-2</v>
      </c>
      <c r="J123" s="226">
        <v>3.2276222988420179E-2</v>
      </c>
      <c r="K123" s="226">
        <v>4.9751414595562968E-2</v>
      </c>
      <c r="L123" s="226">
        <v>5.5794390870829123E-2</v>
      </c>
      <c r="M123" s="226">
        <v>5.3418401963025053E-2</v>
      </c>
      <c r="N123" s="226">
        <v>5.5748310627171588E-2</v>
      </c>
      <c r="O123" s="226">
        <v>5.6838447749648059E-2</v>
      </c>
      <c r="P123" s="226">
        <v>6.0722606421877698E-2</v>
      </c>
      <c r="Q123" s="226">
        <v>6.1976886825528432E-2</v>
      </c>
      <c r="R123" s="226">
        <v>6.4011352329750124E-2</v>
      </c>
      <c r="S123" s="226">
        <v>5.7712742840133231E-2</v>
      </c>
      <c r="T123" s="226">
        <v>0.1143600185994272</v>
      </c>
      <c r="U123" s="226">
        <v>6.2412545347183462E-2</v>
      </c>
      <c r="V123" s="226">
        <v>6.3432054871093713E-2</v>
      </c>
      <c r="W123" s="226">
        <v>6.3006797036029114E-2</v>
      </c>
      <c r="X123" s="226">
        <v>7.4564648953245688E-2</v>
      </c>
      <c r="Y123" s="226">
        <v>9.5536549700728765E-2</v>
      </c>
      <c r="DA123" s="69" t="s">
        <v>755</v>
      </c>
    </row>
    <row r="124" spans="1:105" ht="12" customHeight="1" x14ac:dyDescent="0.25">
      <c r="A124" s="37" t="s">
        <v>78</v>
      </c>
      <c r="B124" s="226">
        <v>7.9270777220435517E-4</v>
      </c>
      <c r="C124" s="226">
        <v>1.661724842781605E-3</v>
      </c>
      <c r="D124" s="226">
        <v>3.0622898810879549E-3</v>
      </c>
      <c r="E124" s="226">
        <v>5.7005621402225117E-3</v>
      </c>
      <c r="F124" s="226">
        <v>7.131061765481588E-3</v>
      </c>
      <c r="G124" s="226">
        <v>5.4347356520840197E-2</v>
      </c>
      <c r="H124" s="226">
        <v>5.8995144784004021E-2</v>
      </c>
      <c r="I124" s="226">
        <v>5.8734857895908058E-2</v>
      </c>
      <c r="J124" s="226">
        <v>3.2124645299128632E-2</v>
      </c>
      <c r="K124" s="226">
        <v>4.6767568344568022E-2</v>
      </c>
      <c r="L124" s="226">
        <v>9.946942608741724E-2</v>
      </c>
      <c r="M124" s="226">
        <v>0.1349123677089856</v>
      </c>
      <c r="N124" s="226">
        <v>0.16809929906716481</v>
      </c>
      <c r="O124" s="226">
        <v>0.21695700620780239</v>
      </c>
      <c r="P124" s="226">
        <v>2.2920990414674551</v>
      </c>
      <c r="Q124" s="226">
        <v>2.8334512638183491</v>
      </c>
      <c r="R124" s="226">
        <v>3.3050132928178821</v>
      </c>
      <c r="S124" s="226">
        <v>3.5163604485512669</v>
      </c>
      <c r="T124" s="226">
        <v>4.3202565812270732</v>
      </c>
      <c r="U124" s="226">
        <v>4.9044617417727494</v>
      </c>
      <c r="V124" s="226">
        <v>5.3067803147594708</v>
      </c>
      <c r="W124" s="226">
        <v>5.7575866793989627</v>
      </c>
      <c r="X124" s="226">
        <v>5.72698895342449</v>
      </c>
      <c r="Y124" s="226">
        <v>6.4283473348412121</v>
      </c>
      <c r="DA124" s="69" t="s">
        <v>756</v>
      </c>
    </row>
    <row r="125" spans="1:105" ht="12" customHeight="1" x14ac:dyDescent="0.25">
      <c r="A125" s="37" t="s">
        <v>40</v>
      </c>
      <c r="B125" s="226">
        <v>5.8115928504895704</v>
      </c>
      <c r="C125" s="226">
        <v>6.092900074524815</v>
      </c>
      <c r="D125" s="226">
        <v>5.9581139458114016</v>
      </c>
      <c r="E125" s="226">
        <v>5.8469447670272174</v>
      </c>
      <c r="F125" s="226">
        <v>6.0641957073131394</v>
      </c>
      <c r="G125" s="226">
        <v>5.8837633249676546</v>
      </c>
      <c r="H125" s="226">
        <v>5.7968206829023217</v>
      </c>
      <c r="I125" s="226">
        <v>5.8690472498310564</v>
      </c>
      <c r="J125" s="226">
        <v>5.2532050042228562</v>
      </c>
      <c r="K125" s="226">
        <v>4.738715933461175</v>
      </c>
      <c r="L125" s="226">
        <v>5.1745468172506932</v>
      </c>
      <c r="M125" s="226">
        <v>5.153817224547848</v>
      </c>
      <c r="N125" s="226">
        <v>5.1846597561115892</v>
      </c>
      <c r="O125" s="226">
        <v>5.1133818677808067</v>
      </c>
      <c r="P125" s="226">
        <v>4.9422226494497226</v>
      </c>
      <c r="Q125" s="226">
        <v>5.191873042173766</v>
      </c>
      <c r="R125" s="226">
        <v>5.1695771184838826</v>
      </c>
      <c r="S125" s="226">
        <v>5.2032271107368642</v>
      </c>
      <c r="T125" s="226">
        <v>5.0728156375652116</v>
      </c>
      <c r="U125" s="226">
        <v>4.9383211287960673</v>
      </c>
      <c r="V125" s="226">
        <v>5.0041228578302128</v>
      </c>
      <c r="W125" s="226">
        <v>5.2107451029624237</v>
      </c>
      <c r="X125" s="226">
        <v>4.6924436985832312</v>
      </c>
      <c r="Y125" s="226">
        <v>5.0572369415259182</v>
      </c>
      <c r="DA125" s="69" t="s">
        <v>757</v>
      </c>
    </row>
    <row r="126" spans="1:105" ht="12" customHeight="1" x14ac:dyDescent="0.25">
      <c r="A126" s="57" t="s">
        <v>602</v>
      </c>
      <c r="B126" s="294">
        <v>871.85544153285093</v>
      </c>
      <c r="C126" s="294">
        <v>900.76482328220709</v>
      </c>
      <c r="D126" s="294">
        <v>875.17426698079169</v>
      </c>
      <c r="E126" s="294">
        <v>844.48395257626771</v>
      </c>
      <c r="F126" s="294">
        <v>867.05492610841736</v>
      </c>
      <c r="G126" s="294">
        <v>844.89595581805372</v>
      </c>
      <c r="H126" s="294">
        <v>813.30200056333558</v>
      </c>
      <c r="I126" s="294">
        <v>827.90877290524088</v>
      </c>
      <c r="J126" s="294">
        <v>757.10614385318127</v>
      </c>
      <c r="K126" s="294">
        <v>729.34454143087919</v>
      </c>
      <c r="L126" s="294">
        <v>768.82277808039748</v>
      </c>
      <c r="M126" s="294">
        <v>774.35351745934736</v>
      </c>
      <c r="N126" s="294">
        <v>769.74568285328826</v>
      </c>
      <c r="O126" s="294">
        <v>770.2708514615897</v>
      </c>
      <c r="P126" s="294">
        <v>802.71799151357527</v>
      </c>
      <c r="Q126" s="294">
        <v>853.03384826072727</v>
      </c>
      <c r="R126" s="294">
        <v>877.00765726100428</v>
      </c>
      <c r="S126" s="294">
        <v>870.56731114001161</v>
      </c>
      <c r="T126" s="294">
        <v>903.42977507286128</v>
      </c>
      <c r="U126" s="294">
        <v>893.17848026472097</v>
      </c>
      <c r="V126" s="294">
        <v>882.58020334073069</v>
      </c>
      <c r="W126" s="294">
        <v>949.29436502616261</v>
      </c>
      <c r="X126" s="294">
        <v>852.61868281410796</v>
      </c>
      <c r="Y126" s="294">
        <v>894.89290755815091</v>
      </c>
      <c r="DA126" s="70" t="s">
        <v>758</v>
      </c>
    </row>
    <row r="127" spans="1:105" ht="12" customHeight="1" x14ac:dyDescent="0.25">
      <c r="A127" s="60" t="s">
        <v>604</v>
      </c>
      <c r="B127" s="262">
        <v>386.50502642996702</v>
      </c>
      <c r="C127" s="262">
        <v>384.31924093125218</v>
      </c>
      <c r="D127" s="262">
        <v>366.4010928385544</v>
      </c>
      <c r="E127" s="262">
        <v>328.09437064413362</v>
      </c>
      <c r="F127" s="262">
        <v>328.47769515136281</v>
      </c>
      <c r="G127" s="262">
        <v>323.29781174707142</v>
      </c>
      <c r="H127" s="262">
        <v>291.02456555401278</v>
      </c>
      <c r="I127" s="262">
        <v>301.93241858982492</v>
      </c>
      <c r="J127" s="262">
        <v>281.76809756971193</v>
      </c>
      <c r="K127" s="262">
        <v>289.90763187839212</v>
      </c>
      <c r="L127" s="262">
        <v>288.9050759051583</v>
      </c>
      <c r="M127" s="262">
        <v>287.38120729369808</v>
      </c>
      <c r="N127" s="262">
        <v>273.28841754871428</v>
      </c>
      <c r="O127" s="262">
        <v>278.17791578292952</v>
      </c>
      <c r="P127" s="262">
        <v>274.57803681054912</v>
      </c>
      <c r="Q127" s="262">
        <v>295.85416054918869</v>
      </c>
      <c r="R127" s="262">
        <v>321.3377911931172</v>
      </c>
      <c r="S127" s="262">
        <v>311.37402251033222</v>
      </c>
      <c r="T127" s="262">
        <v>362.42349294977168</v>
      </c>
      <c r="U127" s="262">
        <v>366.43242460502898</v>
      </c>
      <c r="V127" s="262">
        <v>346.52445136354652</v>
      </c>
      <c r="W127" s="262">
        <v>394.97646215341098</v>
      </c>
      <c r="X127" s="262">
        <v>356.91708938194381</v>
      </c>
      <c r="Y127" s="262">
        <v>350.05209564920978</v>
      </c>
      <c r="DA127" s="72" t="s">
        <v>759</v>
      </c>
    </row>
    <row r="128" spans="1:105" ht="12" customHeight="1" x14ac:dyDescent="0.25">
      <c r="A128" s="59" t="s">
        <v>28</v>
      </c>
      <c r="B128" s="230">
        <v>77.281107382824757</v>
      </c>
      <c r="C128" s="230">
        <v>77.733242594321297</v>
      </c>
      <c r="D128" s="230">
        <v>80.703707764562168</v>
      </c>
      <c r="E128" s="230">
        <v>64.055603166490584</v>
      </c>
      <c r="F128" s="230">
        <v>56.001351395940148</v>
      </c>
      <c r="G128" s="230">
        <v>58.959672771571157</v>
      </c>
      <c r="H128" s="230">
        <v>41.719351944677577</v>
      </c>
      <c r="I128" s="230">
        <v>53.652802600581637</v>
      </c>
      <c r="J128" s="230">
        <v>44.432202878868367</v>
      </c>
      <c r="K128" s="230">
        <v>27.614544488024979</v>
      </c>
      <c r="L128" s="230">
        <v>27.211814633538111</v>
      </c>
      <c r="M128" s="230">
        <v>30.495681232031131</v>
      </c>
      <c r="N128" s="230">
        <v>29.46959931412869</v>
      </c>
      <c r="O128" s="230">
        <v>26.944476116230089</v>
      </c>
      <c r="P128" s="230">
        <v>23.939496772088351</v>
      </c>
      <c r="Q128" s="230">
        <v>25.13491778382657</v>
      </c>
      <c r="R128" s="230">
        <v>29.82967948865743</v>
      </c>
      <c r="S128" s="230">
        <v>17.32898842802598</v>
      </c>
      <c r="T128" s="230">
        <v>28.270193500116871</v>
      </c>
      <c r="U128" s="230">
        <v>31.640597104693882</v>
      </c>
      <c r="V128" s="230">
        <v>25.87787232707792</v>
      </c>
      <c r="W128" s="230">
        <v>26.369657123544759</v>
      </c>
      <c r="X128" s="230">
        <v>34.54734112673134</v>
      </c>
      <c r="Y128" s="230">
        <v>23.179539733977951</v>
      </c>
      <c r="DA128" s="71" t="s">
        <v>760</v>
      </c>
    </row>
    <row r="129" spans="1:105" ht="12" customHeight="1" x14ac:dyDescent="0.25">
      <c r="A129" s="59" t="s">
        <v>31</v>
      </c>
      <c r="B129" s="230">
        <v>35.009718156959522</v>
      </c>
      <c r="C129" s="230">
        <v>13.21592078247202</v>
      </c>
      <c r="D129" s="230">
        <v>11.27452503419071</v>
      </c>
      <c r="E129" s="230">
        <v>9.5592204411573984</v>
      </c>
      <c r="F129" s="230">
        <v>8.783178076931426</v>
      </c>
      <c r="G129" s="230">
        <v>9.4448010173001329</v>
      </c>
      <c r="H129" s="230">
        <v>10.23363852172683</v>
      </c>
      <c r="I129" s="230">
        <v>11.436198742783111</v>
      </c>
      <c r="J129" s="230">
        <v>10.58203435863128</v>
      </c>
      <c r="K129" s="230">
        <v>9.4496239951476948</v>
      </c>
      <c r="L129" s="230">
        <v>11.06265865790018</v>
      </c>
      <c r="M129" s="230">
        <v>10.081287936661649</v>
      </c>
      <c r="N129" s="230">
        <v>9.1247923998969611</v>
      </c>
      <c r="O129" s="230">
        <v>8.63995782135326</v>
      </c>
      <c r="P129" s="230">
        <v>8.7700819887357717</v>
      </c>
      <c r="Q129" s="230">
        <v>10.484588741367229</v>
      </c>
      <c r="R129" s="230">
        <v>11.17242282158511</v>
      </c>
      <c r="S129" s="230">
        <v>11.21757595459319</v>
      </c>
      <c r="T129" s="230">
        <v>12.503245911743299</v>
      </c>
      <c r="U129" s="230">
        <v>9.2611296292644649</v>
      </c>
      <c r="V129" s="230">
        <v>9.5809157804959444</v>
      </c>
      <c r="W129" s="230">
        <v>10.48053626556014</v>
      </c>
      <c r="X129" s="230">
        <v>9.1815729427599369</v>
      </c>
      <c r="Y129" s="230">
        <v>9.4796914918228143</v>
      </c>
      <c r="DA129" s="71" t="s">
        <v>761</v>
      </c>
    </row>
    <row r="130" spans="1:105" ht="12" customHeight="1" x14ac:dyDescent="0.25">
      <c r="A130" s="59" t="s">
        <v>159</v>
      </c>
      <c r="B130" s="230">
        <v>16.45930219996529</v>
      </c>
      <c r="C130" s="230">
        <v>13.53562614755629</v>
      </c>
      <c r="D130" s="230">
        <v>11.07615342956953</v>
      </c>
      <c r="E130" s="230">
        <v>11.092671028375721</v>
      </c>
      <c r="F130" s="230">
        <v>9.293739127963109</v>
      </c>
      <c r="G130" s="230">
        <v>9.4728760444872684</v>
      </c>
      <c r="H130" s="230">
        <v>8.7786918312798807</v>
      </c>
      <c r="I130" s="230">
        <v>9.8281868645019017</v>
      </c>
      <c r="J130" s="230">
        <v>8.9916248241747514</v>
      </c>
      <c r="K130" s="230">
        <v>8.7705127010870712</v>
      </c>
      <c r="L130" s="230">
        <v>10.16595432563569</v>
      </c>
      <c r="M130" s="230">
        <v>7.7233732933289838</v>
      </c>
      <c r="N130" s="230">
        <v>7.6371032638270631</v>
      </c>
      <c r="O130" s="230">
        <v>7.1698550889966226</v>
      </c>
      <c r="P130" s="230">
        <v>5.4087963121066833</v>
      </c>
      <c r="Q130" s="230">
        <v>5.6335494186528168</v>
      </c>
      <c r="R130" s="230">
        <v>6.6680024852816748</v>
      </c>
      <c r="S130" s="230">
        <v>7.0656400713846867</v>
      </c>
      <c r="T130" s="230">
        <v>7.6831814941341232</v>
      </c>
      <c r="U130" s="230">
        <v>9.0160968709022811</v>
      </c>
      <c r="V130" s="230">
        <v>8.0491407916368338</v>
      </c>
      <c r="W130" s="230">
        <v>9.4040386508212048</v>
      </c>
      <c r="X130" s="230">
        <v>8.9024651419232192</v>
      </c>
      <c r="Y130" s="230">
        <v>9.3371656330064408</v>
      </c>
      <c r="DA130" s="71" t="s">
        <v>762</v>
      </c>
    </row>
    <row r="131" spans="1:105" ht="12" customHeight="1" x14ac:dyDescent="0.25">
      <c r="A131" s="59" t="s">
        <v>32</v>
      </c>
      <c r="B131" s="230">
        <v>37.718326847125191</v>
      </c>
      <c r="C131" s="230">
        <v>43.432627927314371</v>
      </c>
      <c r="D131" s="230">
        <v>38.99039349980697</v>
      </c>
      <c r="E131" s="230">
        <v>31.911776973093069</v>
      </c>
      <c r="F131" s="230">
        <v>32.85182301471815</v>
      </c>
      <c r="G131" s="230">
        <v>30.52313852936129</v>
      </c>
      <c r="H131" s="230">
        <v>31.139275809066788</v>
      </c>
      <c r="I131" s="230">
        <v>26.510473007572742</v>
      </c>
      <c r="J131" s="230">
        <v>22.999093348625362</v>
      </c>
      <c r="K131" s="230">
        <v>19.98587101923642</v>
      </c>
      <c r="L131" s="230">
        <v>16.94482013550078</v>
      </c>
      <c r="M131" s="230">
        <v>15.53414363609987</v>
      </c>
      <c r="N131" s="230">
        <v>9.9243810678012867</v>
      </c>
      <c r="O131" s="230">
        <v>9.8744491190835593</v>
      </c>
      <c r="P131" s="230">
        <v>8.8849371263105343</v>
      </c>
      <c r="Q131" s="230">
        <v>9.1176535082976358</v>
      </c>
      <c r="R131" s="230">
        <v>12.15043797823177</v>
      </c>
      <c r="S131" s="230">
        <v>11.38478260079237</v>
      </c>
      <c r="T131" s="230">
        <v>13.66348053419039</v>
      </c>
      <c r="U131" s="230">
        <v>13.68349896803579</v>
      </c>
      <c r="V131" s="230">
        <v>10.98673851873157</v>
      </c>
      <c r="W131" s="230">
        <v>12.418467176144629</v>
      </c>
      <c r="X131" s="230">
        <v>6.2770478585566423</v>
      </c>
      <c r="Y131" s="230">
        <v>7.200753415226024</v>
      </c>
      <c r="DA131" s="71" t="s">
        <v>763</v>
      </c>
    </row>
    <row r="132" spans="1:105" ht="12" customHeight="1" x14ac:dyDescent="0.25">
      <c r="A132" s="59" t="s">
        <v>35</v>
      </c>
      <c r="B132" s="230">
        <v>220.03657184309219</v>
      </c>
      <c r="C132" s="230">
        <v>236.4018234795883</v>
      </c>
      <c r="D132" s="230">
        <v>224.35631311042499</v>
      </c>
      <c r="E132" s="230">
        <v>211.47509903501691</v>
      </c>
      <c r="F132" s="230">
        <v>221.54760353581</v>
      </c>
      <c r="G132" s="230">
        <v>214.89732338435149</v>
      </c>
      <c r="H132" s="230">
        <v>199.15360744726181</v>
      </c>
      <c r="I132" s="230">
        <v>200.50475737438549</v>
      </c>
      <c r="J132" s="230">
        <v>194.76314215941221</v>
      </c>
      <c r="K132" s="230">
        <v>224.0870796748959</v>
      </c>
      <c r="L132" s="230">
        <v>223.51982815258361</v>
      </c>
      <c r="M132" s="230">
        <v>223.54672119557651</v>
      </c>
      <c r="N132" s="230">
        <v>217.13254150306031</v>
      </c>
      <c r="O132" s="230">
        <v>225.54917763726601</v>
      </c>
      <c r="P132" s="230">
        <v>227.57472461130769</v>
      </c>
      <c r="Q132" s="230">
        <v>245.48345109704451</v>
      </c>
      <c r="R132" s="230">
        <v>261.51724841936118</v>
      </c>
      <c r="S132" s="230">
        <v>264.37703545553597</v>
      </c>
      <c r="T132" s="230">
        <v>300.30339150958702</v>
      </c>
      <c r="U132" s="230">
        <v>302.83110203213261</v>
      </c>
      <c r="V132" s="230">
        <v>292.02978394560421</v>
      </c>
      <c r="W132" s="230">
        <v>336.30376293734031</v>
      </c>
      <c r="X132" s="230">
        <v>298.00866231197273</v>
      </c>
      <c r="Y132" s="230">
        <v>300.85494537517661</v>
      </c>
      <c r="DA132" s="71" t="s">
        <v>764</v>
      </c>
    </row>
    <row r="133" spans="1:105" ht="12" customHeight="1" x14ac:dyDescent="0.25">
      <c r="A133" s="60" t="s">
        <v>611</v>
      </c>
      <c r="B133" s="262">
        <v>485.35041510288391</v>
      </c>
      <c r="C133" s="262">
        <v>516.44558235095485</v>
      </c>
      <c r="D133" s="262">
        <v>508.77317414223751</v>
      </c>
      <c r="E133" s="262">
        <v>516.38958193213409</v>
      </c>
      <c r="F133" s="262">
        <v>538.57723095705467</v>
      </c>
      <c r="G133" s="262">
        <v>521.59814407098224</v>
      </c>
      <c r="H133" s="262">
        <v>522.27743500932274</v>
      </c>
      <c r="I133" s="262">
        <v>525.97635431541619</v>
      </c>
      <c r="J133" s="262">
        <v>475.33804628346928</v>
      </c>
      <c r="K133" s="262">
        <v>439.43690955248701</v>
      </c>
      <c r="L133" s="262">
        <v>479.91770217523913</v>
      </c>
      <c r="M133" s="262">
        <v>486.97231016564922</v>
      </c>
      <c r="N133" s="262">
        <v>496.45726530457392</v>
      </c>
      <c r="O133" s="262">
        <v>492.09293567866013</v>
      </c>
      <c r="P133" s="262">
        <v>528.13995470302621</v>
      </c>
      <c r="Q133" s="262">
        <v>557.17968771153846</v>
      </c>
      <c r="R133" s="262">
        <v>555.66986606788691</v>
      </c>
      <c r="S133" s="262">
        <v>559.19328862967939</v>
      </c>
      <c r="T133" s="262">
        <v>541.00628212308959</v>
      </c>
      <c r="U133" s="262">
        <v>526.74605565969193</v>
      </c>
      <c r="V133" s="262">
        <v>536.05575197718406</v>
      </c>
      <c r="W133" s="262">
        <v>554.31790287275157</v>
      </c>
      <c r="X133" s="262">
        <v>495.70159343216409</v>
      </c>
      <c r="Y133" s="262">
        <v>544.84081190894108</v>
      </c>
      <c r="DA133" s="72" t="s">
        <v>765</v>
      </c>
    </row>
    <row r="134" spans="1:105" ht="12" customHeight="1" x14ac:dyDescent="0.25">
      <c r="A134" s="57" t="s">
        <v>613</v>
      </c>
      <c r="B134" s="294">
        <v>594.02695072687425</v>
      </c>
      <c r="C134" s="294">
        <v>614.78116057627483</v>
      </c>
      <c r="D134" s="294">
        <v>596.11436057882372</v>
      </c>
      <c r="E134" s="294">
        <v>575.62886682453779</v>
      </c>
      <c r="F134" s="294">
        <v>592.22358253358504</v>
      </c>
      <c r="G134" s="294">
        <v>577.48621791031439</v>
      </c>
      <c r="H134" s="294">
        <v>556.0495236610368</v>
      </c>
      <c r="I134" s="294">
        <v>564.7603893014998</v>
      </c>
      <c r="J134" s="294">
        <v>516.46498418776252</v>
      </c>
      <c r="K134" s="294">
        <v>499.40013300115959</v>
      </c>
      <c r="L134" s="294">
        <v>527.21447180631151</v>
      </c>
      <c r="M134" s="294">
        <v>529.65493708834515</v>
      </c>
      <c r="N134" s="294">
        <v>526.90299037109605</v>
      </c>
      <c r="O134" s="294">
        <v>526.8906064440207</v>
      </c>
      <c r="P134" s="294">
        <v>549.42286559307945</v>
      </c>
      <c r="Q134" s="294">
        <v>583.8862853324049</v>
      </c>
      <c r="R134" s="294">
        <v>598.98858479821706</v>
      </c>
      <c r="S134" s="294">
        <v>595.38698533333036</v>
      </c>
      <c r="T134" s="294">
        <v>617.4797137696678</v>
      </c>
      <c r="U134" s="294">
        <v>610.06727641301723</v>
      </c>
      <c r="V134" s="294">
        <v>603.1636086491377</v>
      </c>
      <c r="W134" s="294">
        <v>648.47853273947692</v>
      </c>
      <c r="X134" s="294">
        <v>581.93073072668756</v>
      </c>
      <c r="Y134" s="294">
        <v>611.71109772372017</v>
      </c>
      <c r="DA134" s="70" t="s">
        <v>766</v>
      </c>
    </row>
    <row r="135" spans="1:105" ht="12" customHeight="1" x14ac:dyDescent="0.25">
      <c r="A135" s="60" t="s">
        <v>615</v>
      </c>
      <c r="B135" s="262">
        <v>231.36666546529821</v>
      </c>
      <c r="C135" s="262">
        <v>229.15061666058159</v>
      </c>
      <c r="D135" s="262">
        <v>215.9604241525642</v>
      </c>
      <c r="E135" s="262">
        <v>197.2110680186681</v>
      </c>
      <c r="F135" s="262">
        <v>200.1670208108452</v>
      </c>
      <c r="G135" s="262">
        <v>195.17057316453679</v>
      </c>
      <c r="H135" s="262">
        <v>180.93371441365889</v>
      </c>
      <c r="I135" s="262">
        <v>183.03537450249769</v>
      </c>
      <c r="J135" s="262">
        <v>173.67255600743849</v>
      </c>
      <c r="K135" s="262">
        <v>186.20780550026319</v>
      </c>
      <c r="L135" s="262">
        <v>184.5677331525165</v>
      </c>
      <c r="M135" s="262">
        <v>183.4144094402526</v>
      </c>
      <c r="N135" s="262">
        <v>173.5745031856294</v>
      </c>
      <c r="O135" s="262">
        <v>178.6908207087051</v>
      </c>
      <c r="P135" s="262">
        <v>176.7383651992487</v>
      </c>
      <c r="Q135" s="262">
        <v>190.7641335613508</v>
      </c>
      <c r="R135" s="262">
        <v>206.49121187223571</v>
      </c>
      <c r="S135" s="262">
        <v>204.43925452295369</v>
      </c>
      <c r="T135" s="262">
        <v>236.39397691315841</v>
      </c>
      <c r="U135" s="262">
        <v>237.9333990720877</v>
      </c>
      <c r="V135" s="262">
        <v>225.7968536321651</v>
      </c>
      <c r="W135" s="262">
        <v>258.79512401485948</v>
      </c>
      <c r="X135" s="262">
        <v>230.0136324216715</v>
      </c>
      <c r="Y135" s="262">
        <v>229.29149641750081</v>
      </c>
      <c r="DA135" s="72" t="s">
        <v>767</v>
      </c>
    </row>
    <row r="136" spans="1:105" ht="12" customHeight="1" x14ac:dyDescent="0.25">
      <c r="A136" s="59" t="s">
        <v>31</v>
      </c>
      <c r="B136" s="297">
        <v>25.452609320972119</v>
      </c>
      <c r="C136" s="297">
        <v>10.207445841110539</v>
      </c>
      <c r="D136" s="297">
        <v>8.8798811006384462</v>
      </c>
      <c r="E136" s="297">
        <v>7.6073007168598874</v>
      </c>
      <c r="F136" s="297">
        <v>6.8397110197239464</v>
      </c>
      <c r="G136" s="297">
        <v>7.4683024754751788</v>
      </c>
      <c r="H136" s="297">
        <v>7.9497842664172209</v>
      </c>
      <c r="I136" s="297">
        <v>8.7516179831106626</v>
      </c>
      <c r="J136" s="297">
        <v>8.1603777946047877</v>
      </c>
      <c r="K136" s="297">
        <v>6.9124316504524241</v>
      </c>
      <c r="L136" s="297">
        <v>8.2126328566857456</v>
      </c>
      <c r="M136" s="297">
        <v>7.5080321845329756</v>
      </c>
      <c r="N136" s="297">
        <v>6.6566296884344798</v>
      </c>
      <c r="O136" s="297">
        <v>6.2845969289590693</v>
      </c>
      <c r="P136" s="297">
        <v>6.4333284256942722</v>
      </c>
      <c r="Q136" s="297">
        <v>7.6066103477131994</v>
      </c>
      <c r="R136" s="297">
        <v>8.1285433954901816</v>
      </c>
      <c r="S136" s="297">
        <v>8.1080199579835739</v>
      </c>
      <c r="T136" s="297">
        <v>9.0865231397000823</v>
      </c>
      <c r="U136" s="297">
        <v>6.8073635577534848</v>
      </c>
      <c r="V136" s="297">
        <v>6.9940352929368608</v>
      </c>
      <c r="W136" s="297">
        <v>7.6318833788482658</v>
      </c>
      <c r="X136" s="297">
        <v>6.6794270832870399</v>
      </c>
      <c r="Y136" s="297">
        <v>6.9670058605775038</v>
      </c>
      <c r="DA136" s="71" t="s">
        <v>768</v>
      </c>
    </row>
    <row r="137" spans="1:105" ht="12" customHeight="1" x14ac:dyDescent="0.25">
      <c r="A137" s="59" t="s">
        <v>159</v>
      </c>
      <c r="B137" s="297">
        <v>12.497977918996609</v>
      </c>
      <c r="C137" s="297">
        <v>10.209087757797651</v>
      </c>
      <c r="D137" s="297">
        <v>8.4269584869334757</v>
      </c>
      <c r="E137" s="297">
        <v>8.4349212756173557</v>
      </c>
      <c r="F137" s="297">
        <v>6.6571849738152613</v>
      </c>
      <c r="G137" s="297">
        <v>6.9087642044472979</v>
      </c>
      <c r="H137" s="297">
        <v>6.2298255717502329</v>
      </c>
      <c r="I137" s="297">
        <v>7.0332495879488679</v>
      </c>
      <c r="J137" s="297">
        <v>6.4652020891283639</v>
      </c>
      <c r="K137" s="297">
        <v>6.1935250904678671</v>
      </c>
      <c r="L137" s="297">
        <v>7.2370466429476776</v>
      </c>
      <c r="M137" s="297">
        <v>5.5078900947614926</v>
      </c>
      <c r="N137" s="297">
        <v>5.4711690983840464</v>
      </c>
      <c r="O137" s="297">
        <v>5.1037677160858834</v>
      </c>
      <c r="P137" s="297">
        <v>3.860046176718289</v>
      </c>
      <c r="Q137" s="297">
        <v>4.0448610129761304</v>
      </c>
      <c r="R137" s="297">
        <v>4.8205798552501067</v>
      </c>
      <c r="S137" s="297">
        <v>5.106278235555239</v>
      </c>
      <c r="T137" s="297">
        <v>5.5707633453431171</v>
      </c>
      <c r="U137" s="297">
        <v>6.5357602825297949</v>
      </c>
      <c r="V137" s="297">
        <v>5.8359391054358314</v>
      </c>
      <c r="W137" s="297">
        <v>6.7100796856066829</v>
      </c>
      <c r="X137" s="297">
        <v>6.3407271967724537</v>
      </c>
      <c r="Y137" s="297">
        <v>6.6899014653938407</v>
      </c>
      <c r="DA137" s="71" t="s">
        <v>769</v>
      </c>
    </row>
    <row r="138" spans="1:105" ht="12" customHeight="1" x14ac:dyDescent="0.25">
      <c r="A138" s="59" t="s">
        <v>32</v>
      </c>
      <c r="B138" s="297">
        <v>31.952553617244249</v>
      </c>
      <c r="C138" s="297">
        <v>35.523983104876493</v>
      </c>
      <c r="D138" s="297">
        <v>32.574410359423247</v>
      </c>
      <c r="E138" s="297">
        <v>27.062615845025771</v>
      </c>
      <c r="F138" s="297">
        <v>27.529891153030128</v>
      </c>
      <c r="G138" s="297">
        <v>25.138660009666239</v>
      </c>
      <c r="H138" s="297">
        <v>25.685633916828081</v>
      </c>
      <c r="I138" s="297">
        <v>22.2093622831771</v>
      </c>
      <c r="J138" s="297">
        <v>18.400401174585149</v>
      </c>
      <c r="K138" s="297">
        <v>14.32874620432441</v>
      </c>
      <c r="L138" s="297">
        <v>12.41292430262253</v>
      </c>
      <c r="M138" s="297">
        <v>11.74143569694551</v>
      </c>
      <c r="N138" s="297">
        <v>6.9498890243317772</v>
      </c>
      <c r="O138" s="297">
        <v>6.9079288263590879</v>
      </c>
      <c r="P138" s="297">
        <v>6.2496146493416882</v>
      </c>
      <c r="Q138" s="297">
        <v>6.387801280876805</v>
      </c>
      <c r="R138" s="297">
        <v>8.4623009652883372</v>
      </c>
      <c r="S138" s="297">
        <v>7.9412757011505324</v>
      </c>
      <c r="T138" s="297">
        <v>9.7535665751001819</v>
      </c>
      <c r="U138" s="297">
        <v>9.7954550458140517</v>
      </c>
      <c r="V138" s="297">
        <v>7.7777241541156146</v>
      </c>
      <c r="W138" s="297">
        <v>8.7391777198619636</v>
      </c>
      <c r="X138" s="297">
        <v>4.530911452814669</v>
      </c>
      <c r="Y138" s="297">
        <v>5.1115775721788648</v>
      </c>
      <c r="DA138" s="71" t="s">
        <v>770</v>
      </c>
    </row>
    <row r="139" spans="1:105" ht="12" customHeight="1" x14ac:dyDescent="0.25">
      <c r="A139" s="59" t="s">
        <v>35</v>
      </c>
      <c r="B139" s="297">
        <v>161.46352460808521</v>
      </c>
      <c r="C139" s="297">
        <v>173.210099956797</v>
      </c>
      <c r="D139" s="297">
        <v>166.07917420556899</v>
      </c>
      <c r="E139" s="297">
        <v>154.1062301811651</v>
      </c>
      <c r="F139" s="297">
        <v>159.14023366427591</v>
      </c>
      <c r="G139" s="297">
        <v>155.6548464749481</v>
      </c>
      <c r="H139" s="297">
        <v>141.0684706586633</v>
      </c>
      <c r="I139" s="297">
        <v>145.04114464826111</v>
      </c>
      <c r="J139" s="297">
        <v>140.64657494912021</v>
      </c>
      <c r="K139" s="297">
        <v>158.77310255501851</v>
      </c>
      <c r="L139" s="297">
        <v>156.70512935026051</v>
      </c>
      <c r="M139" s="297">
        <v>158.6570514640126</v>
      </c>
      <c r="N139" s="297">
        <v>154.4968153744791</v>
      </c>
      <c r="O139" s="297">
        <v>160.39452723730111</v>
      </c>
      <c r="P139" s="297">
        <v>160.19537594749451</v>
      </c>
      <c r="Q139" s="297">
        <v>172.7248609197847</v>
      </c>
      <c r="R139" s="297">
        <v>185.07978765620709</v>
      </c>
      <c r="S139" s="297">
        <v>183.28368062826431</v>
      </c>
      <c r="T139" s="297">
        <v>211.983123853015</v>
      </c>
      <c r="U139" s="297">
        <v>214.7948201859904</v>
      </c>
      <c r="V139" s="297">
        <v>205.18915507967679</v>
      </c>
      <c r="W139" s="297">
        <v>235.7139832305426</v>
      </c>
      <c r="X139" s="297">
        <v>212.4625666887973</v>
      </c>
      <c r="Y139" s="297">
        <v>210.5230115193506</v>
      </c>
      <c r="DA139" s="71" t="s">
        <v>771</v>
      </c>
    </row>
    <row r="140" spans="1:105" ht="12" customHeight="1" x14ac:dyDescent="0.25">
      <c r="A140" s="60" t="s">
        <v>621</v>
      </c>
      <c r="B140" s="262">
        <v>362.66028526157601</v>
      </c>
      <c r="C140" s="262">
        <v>385.63054391569318</v>
      </c>
      <c r="D140" s="262">
        <v>380.15393642625952</v>
      </c>
      <c r="E140" s="262">
        <v>378.41779880586972</v>
      </c>
      <c r="F140" s="262">
        <v>392.05656172273979</v>
      </c>
      <c r="G140" s="262">
        <v>382.31564474577749</v>
      </c>
      <c r="H140" s="262">
        <v>375.11580924737791</v>
      </c>
      <c r="I140" s="262">
        <v>381.72501479900188</v>
      </c>
      <c r="J140" s="262">
        <v>342.79242818032401</v>
      </c>
      <c r="K140" s="262">
        <v>313.1923275008964</v>
      </c>
      <c r="L140" s="262">
        <v>342.64673865379501</v>
      </c>
      <c r="M140" s="262">
        <v>346.24052764809261</v>
      </c>
      <c r="N140" s="262">
        <v>353.3284871854666</v>
      </c>
      <c r="O140" s="262">
        <v>348.19978573531557</v>
      </c>
      <c r="P140" s="262">
        <v>372.68450039383077</v>
      </c>
      <c r="Q140" s="262">
        <v>393.12215177105412</v>
      </c>
      <c r="R140" s="262">
        <v>392.49737292598132</v>
      </c>
      <c r="S140" s="262">
        <v>390.94773081037681</v>
      </c>
      <c r="T140" s="262">
        <v>381.08573685650941</v>
      </c>
      <c r="U140" s="262">
        <v>372.13387734092947</v>
      </c>
      <c r="V140" s="262">
        <v>377.3667550169726</v>
      </c>
      <c r="W140" s="262">
        <v>389.68340872461738</v>
      </c>
      <c r="X140" s="262">
        <v>351.91709830501611</v>
      </c>
      <c r="Y140" s="262">
        <v>382.41960130621942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305.30153621432061</v>
      </c>
      <c r="C141" s="261">
        <f t="shared" si="2"/>
        <v>319.32733597375631</v>
      </c>
      <c r="D141" s="261">
        <f t="shared" si="2"/>
        <v>315.39004803433039</v>
      </c>
      <c r="E141" s="261">
        <f t="shared" si="2"/>
        <v>312.6847938404897</v>
      </c>
      <c r="F141" s="261">
        <f t="shared" si="2"/>
        <v>308.73166040198208</v>
      </c>
      <c r="G141" s="261">
        <f t="shared" si="2"/>
        <v>304.51914382357484</v>
      </c>
      <c r="H141" s="261">
        <f t="shared" si="2"/>
        <v>281.91246007552849</v>
      </c>
      <c r="I141" s="261">
        <f t="shared" si="2"/>
        <v>318.24788538358428</v>
      </c>
      <c r="J141" s="261">
        <f t="shared" si="2"/>
        <v>291.15744036113159</v>
      </c>
      <c r="K141" s="261">
        <f t="shared" si="2"/>
        <v>284.88674109160957</v>
      </c>
      <c r="L141" s="261">
        <f t="shared" si="2"/>
        <v>305.81826777530807</v>
      </c>
      <c r="M141" s="261">
        <f t="shared" si="2"/>
        <v>298.94759612821338</v>
      </c>
      <c r="N141" s="261">
        <f t="shared" si="2"/>
        <v>293.27523454943741</v>
      </c>
      <c r="O141" s="261">
        <f t="shared" si="2"/>
        <v>289.59077055897154</v>
      </c>
      <c r="P141" s="261">
        <f t="shared" si="2"/>
        <v>292.90064072514963</v>
      </c>
      <c r="Q141" s="261">
        <f t="shared" si="2"/>
        <v>312.39445262387579</v>
      </c>
      <c r="R141" s="261">
        <f t="shared" si="2"/>
        <v>325.17493329642468</v>
      </c>
      <c r="S141" s="261">
        <f t="shared" si="2"/>
        <v>315.73670319019539</v>
      </c>
      <c r="T141" s="261">
        <f t="shared" si="2"/>
        <v>333.69903870896928</v>
      </c>
      <c r="U141" s="261">
        <f t="shared" si="2"/>
        <v>332.47753301244802</v>
      </c>
      <c r="V141" s="261">
        <f t="shared" si="2"/>
        <v>332.18382776075907</v>
      </c>
      <c r="W141" s="261">
        <f t="shared" si="2"/>
        <v>349.97301180323655</v>
      </c>
      <c r="X141" s="261">
        <f t="shared" si="2"/>
        <v>316.36579603539616</v>
      </c>
      <c r="Y141" s="261">
        <f t="shared" si="2"/>
        <v>314.75821591139709</v>
      </c>
      <c r="DA141" s="70"/>
    </row>
    <row r="142" spans="1:105" ht="12" customHeight="1" x14ac:dyDescent="0.25">
      <c r="A142" s="60" t="s">
        <v>624</v>
      </c>
      <c r="B142" s="262">
        <v>30.874255826571119</v>
      </c>
      <c r="C142" s="262">
        <v>30.260886725019461</v>
      </c>
      <c r="D142" s="262">
        <v>29.684453641385272</v>
      </c>
      <c r="E142" s="262">
        <v>28.73460784102836</v>
      </c>
      <c r="F142" s="262">
        <v>29.807540448058489</v>
      </c>
      <c r="G142" s="262">
        <v>28.880896260172261</v>
      </c>
      <c r="H142" s="262">
        <v>27.156380101980119</v>
      </c>
      <c r="I142" s="262">
        <v>27.536524995571821</v>
      </c>
      <c r="J142" s="262">
        <v>26.070952926668049</v>
      </c>
      <c r="K142" s="262">
        <v>27.763039717210049</v>
      </c>
      <c r="L142" s="262">
        <v>27.954813997570358</v>
      </c>
      <c r="M142" s="262">
        <v>27.630933143420759</v>
      </c>
      <c r="N142" s="262">
        <v>26.419713083226831</v>
      </c>
      <c r="O142" s="262">
        <v>27.611383042728011</v>
      </c>
      <c r="P142" s="262">
        <v>26.59194171287546</v>
      </c>
      <c r="Q142" s="262">
        <v>28.427353809846789</v>
      </c>
      <c r="R142" s="262">
        <v>30.839171064624551</v>
      </c>
      <c r="S142" s="262">
        <v>29.698873253844049</v>
      </c>
      <c r="T142" s="262">
        <v>33.81900029467208</v>
      </c>
      <c r="U142" s="262">
        <v>34.658045295868376</v>
      </c>
      <c r="V142" s="262">
        <v>33.015107164362469</v>
      </c>
      <c r="W142" s="262">
        <v>37.855960747844428</v>
      </c>
      <c r="X142" s="262">
        <v>34.142490619330466</v>
      </c>
      <c r="Y142" s="262">
        <v>33.366305031651898</v>
      </c>
      <c r="DA142" s="72" t="s">
        <v>773</v>
      </c>
    </row>
    <row r="143" spans="1:105" ht="12" customHeight="1" x14ac:dyDescent="0.25">
      <c r="A143" s="59" t="s">
        <v>31</v>
      </c>
      <c r="B143" s="230">
        <v>3.0866643782207039</v>
      </c>
      <c r="C143" s="230">
        <v>1.605090613395014</v>
      </c>
      <c r="D143" s="230">
        <v>1.366689800317568</v>
      </c>
      <c r="E143" s="230">
        <v>1.211317943321</v>
      </c>
      <c r="F143" s="230">
        <v>1.121760225593605</v>
      </c>
      <c r="G143" s="230">
        <v>1.097457246144707</v>
      </c>
      <c r="H143" s="230">
        <v>1.1311323394510411</v>
      </c>
      <c r="I143" s="230">
        <v>1.1699221272253111</v>
      </c>
      <c r="J143" s="230">
        <v>1.04630301364884</v>
      </c>
      <c r="K143" s="230">
        <v>0.81526588979836601</v>
      </c>
      <c r="L143" s="230">
        <v>0.97444514295754481</v>
      </c>
      <c r="M143" s="230">
        <v>0.86922693594441203</v>
      </c>
      <c r="N143" s="230">
        <v>0.66891180004222406</v>
      </c>
      <c r="O143" s="230">
        <v>0.61245134863990791</v>
      </c>
      <c r="P143" s="230">
        <v>0.64720182142997262</v>
      </c>
      <c r="Q143" s="230">
        <v>0.6941641528908159</v>
      </c>
      <c r="R143" s="230">
        <v>0.7802117812313083</v>
      </c>
      <c r="S143" s="230">
        <v>0.77931091755016135</v>
      </c>
      <c r="T143" s="230">
        <v>0.85107692509526967</v>
      </c>
      <c r="U143" s="230">
        <v>0.73712580642457448</v>
      </c>
      <c r="V143" s="230">
        <v>0.74875333630944152</v>
      </c>
      <c r="W143" s="230">
        <v>0.82848920500240031</v>
      </c>
      <c r="X143" s="230">
        <v>0.65203226326762453</v>
      </c>
      <c r="Y143" s="230">
        <v>0.691179885628044</v>
      </c>
      <c r="DA143" s="71" t="s">
        <v>774</v>
      </c>
    </row>
    <row r="144" spans="1:105" ht="12" customHeight="1" x14ac:dyDescent="0.25">
      <c r="A144" s="59" t="s">
        <v>159</v>
      </c>
      <c r="B144" s="230">
        <v>2.4090920935539142</v>
      </c>
      <c r="C144" s="230">
        <v>1.594388129752667</v>
      </c>
      <c r="D144" s="230">
        <v>1.346055905329451</v>
      </c>
      <c r="E144" s="230">
        <v>1.3293669469481</v>
      </c>
      <c r="F144" s="230">
        <v>0.9336038752016389</v>
      </c>
      <c r="G144" s="230">
        <v>1.107047701135389</v>
      </c>
      <c r="H144" s="230">
        <v>1.02434973655731</v>
      </c>
      <c r="I144" s="230">
        <v>1.1264793458645159</v>
      </c>
      <c r="J144" s="230">
        <v>0.91625826498537033</v>
      </c>
      <c r="K144" s="230">
        <v>0.78291944193676266</v>
      </c>
      <c r="L144" s="230">
        <v>0.96194413990225414</v>
      </c>
      <c r="M144" s="230">
        <v>0.71011527811799335</v>
      </c>
      <c r="N144" s="230">
        <v>0.76362444910691485</v>
      </c>
      <c r="O144" s="230">
        <v>0.74974735063313103</v>
      </c>
      <c r="P144" s="230">
        <v>0.43434902395459951</v>
      </c>
      <c r="Q144" s="230">
        <v>0.47553101036142043</v>
      </c>
      <c r="R144" s="230">
        <v>0.5754798649531303</v>
      </c>
      <c r="S144" s="230">
        <v>0.57705809238344807</v>
      </c>
      <c r="T144" s="230">
        <v>0.63550876528595335</v>
      </c>
      <c r="U144" s="230">
        <v>0.92244464539780169</v>
      </c>
      <c r="V144" s="230">
        <v>0.87995738459586936</v>
      </c>
      <c r="W144" s="230">
        <v>1.026242163154143</v>
      </c>
      <c r="X144" s="230">
        <v>0.92694371805349085</v>
      </c>
      <c r="Y144" s="230">
        <v>0.96845108068335983</v>
      </c>
      <c r="DA144" s="71" t="s">
        <v>775</v>
      </c>
    </row>
    <row r="145" spans="1:105" ht="12" customHeight="1" x14ac:dyDescent="0.25">
      <c r="A145" s="59" t="s">
        <v>35</v>
      </c>
      <c r="B145" s="230">
        <v>25.37849935479651</v>
      </c>
      <c r="C145" s="230">
        <v>27.061407981871771</v>
      </c>
      <c r="D145" s="230">
        <v>26.971707935738252</v>
      </c>
      <c r="E145" s="230">
        <v>26.193922950759269</v>
      </c>
      <c r="F145" s="230">
        <v>27.752176347263241</v>
      </c>
      <c r="G145" s="230">
        <v>26.676391312892161</v>
      </c>
      <c r="H145" s="230">
        <v>25.000898025971772</v>
      </c>
      <c r="I145" s="230">
        <v>25.240123522482001</v>
      </c>
      <c r="J145" s="230">
        <v>24.108391648033841</v>
      </c>
      <c r="K145" s="230">
        <v>26.164854385474921</v>
      </c>
      <c r="L145" s="230">
        <v>26.018424714710559</v>
      </c>
      <c r="M145" s="230">
        <v>26.051590929358351</v>
      </c>
      <c r="N145" s="230">
        <v>24.98717683407769</v>
      </c>
      <c r="O145" s="230">
        <v>26.249184343454971</v>
      </c>
      <c r="P145" s="230">
        <v>25.510390867490891</v>
      </c>
      <c r="Q145" s="230">
        <v>27.25765864659455</v>
      </c>
      <c r="R145" s="230">
        <v>29.483479418440108</v>
      </c>
      <c r="S145" s="230">
        <v>28.34250424391044</v>
      </c>
      <c r="T145" s="230">
        <v>32.332414604290847</v>
      </c>
      <c r="U145" s="230">
        <v>32.998474844046001</v>
      </c>
      <c r="V145" s="230">
        <v>31.386396443457151</v>
      </c>
      <c r="W145" s="230">
        <v>36.001229379687892</v>
      </c>
      <c r="X145" s="230">
        <v>32.563514638009359</v>
      </c>
      <c r="Y145" s="230">
        <v>31.706674065340501</v>
      </c>
      <c r="DA145" s="71" t="s">
        <v>776</v>
      </c>
    </row>
    <row r="146" spans="1:105" ht="12" customHeight="1" x14ac:dyDescent="0.25">
      <c r="A146" s="60" t="s">
        <v>629</v>
      </c>
      <c r="B146" s="262">
        <v>215.46144859967211</v>
      </c>
      <c r="C146" s="262">
        <v>226.5698271447925</v>
      </c>
      <c r="D146" s="262">
        <v>223.49740230055309</v>
      </c>
      <c r="E146" s="262">
        <v>222.6013527111555</v>
      </c>
      <c r="F146" s="262">
        <v>215.98213165880529</v>
      </c>
      <c r="G146" s="262">
        <v>214.08848271525261</v>
      </c>
      <c r="H146" s="262">
        <v>193.51271118975251</v>
      </c>
      <c r="I146" s="262">
        <v>228.65610219424931</v>
      </c>
      <c r="J146" s="262">
        <v>209.45021132151231</v>
      </c>
      <c r="K146" s="262">
        <v>211.56182025268501</v>
      </c>
      <c r="L146" s="262">
        <v>222.32858949927839</v>
      </c>
      <c r="M146" s="262">
        <v>215.49710732025221</v>
      </c>
      <c r="N146" s="262">
        <v>210.1587377659138</v>
      </c>
      <c r="O146" s="262">
        <v>206.32524456978729</v>
      </c>
      <c r="P146" s="262">
        <v>206.6171122130601</v>
      </c>
      <c r="Q146" s="262">
        <v>221.42668902492289</v>
      </c>
      <c r="R146" s="262">
        <v>232.16074713525541</v>
      </c>
      <c r="S146" s="262">
        <v>224.8068796141059</v>
      </c>
      <c r="T146" s="262">
        <v>239.34876514286859</v>
      </c>
      <c r="U146" s="262">
        <v>239.26866774331711</v>
      </c>
      <c r="V146" s="262">
        <v>241.000887929968</v>
      </c>
      <c r="W146" s="262">
        <v>250.80963557755749</v>
      </c>
      <c r="X146" s="262">
        <v>227.01851764862619</v>
      </c>
      <c r="Y146" s="262">
        <v>222.78530325416139</v>
      </c>
      <c r="DA146" s="72" t="s">
        <v>777</v>
      </c>
    </row>
    <row r="147" spans="1:105" ht="12" customHeight="1" x14ac:dyDescent="0.25">
      <c r="A147" s="64" t="s">
        <v>28</v>
      </c>
      <c r="B147" s="229">
        <v>30.316822051158219</v>
      </c>
      <c r="C147" s="229">
        <v>30.364309456878221</v>
      </c>
      <c r="D147" s="229">
        <v>34.13248997063873</v>
      </c>
      <c r="E147" s="229">
        <v>25.429305313523031</v>
      </c>
      <c r="F147" s="229">
        <v>24.6023169695715</v>
      </c>
      <c r="G147" s="229">
        <v>28.807797081074689</v>
      </c>
      <c r="H147" s="229">
        <v>21.98531319049615</v>
      </c>
      <c r="I147" s="229">
        <v>24.71590425560434</v>
      </c>
      <c r="J147" s="229">
        <v>22.345310787248341</v>
      </c>
      <c r="K147" s="229">
        <v>14.96434509496099</v>
      </c>
      <c r="L147" s="229">
        <v>14.51767750299482</v>
      </c>
      <c r="M147" s="229">
        <v>14.79732537126438</v>
      </c>
      <c r="N147" s="229">
        <v>15.153016509358951</v>
      </c>
      <c r="O147" s="229">
        <v>13.04859285583056</v>
      </c>
      <c r="P147" s="229">
        <v>11.8045885214205</v>
      </c>
      <c r="Q147" s="229">
        <v>12.27529461865482</v>
      </c>
      <c r="R147" s="229">
        <v>13.175623444751411</v>
      </c>
      <c r="S147" s="229">
        <v>8.172912882030964</v>
      </c>
      <c r="T147" s="229">
        <v>10.9294665292638</v>
      </c>
      <c r="U147" s="229">
        <v>10.893632247798861</v>
      </c>
      <c r="V147" s="229">
        <v>9.5261779197761864</v>
      </c>
      <c r="W147" s="229">
        <v>9.829720584785548</v>
      </c>
      <c r="X147" s="229">
        <v>10.387407726287771</v>
      </c>
      <c r="Y147" s="229">
        <v>8.3115375402235809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15.02698821455855</v>
      </c>
      <c r="C149" s="229">
        <v>6.6537631179840311</v>
      </c>
      <c r="D149" s="229">
        <v>7.2170619194201944</v>
      </c>
      <c r="E149" s="229">
        <v>6.5967849423731399</v>
      </c>
      <c r="F149" s="229">
        <v>6.6989349784578884</v>
      </c>
      <c r="G149" s="229">
        <v>6.936225904526963</v>
      </c>
      <c r="H149" s="229">
        <v>7.4595184679544388</v>
      </c>
      <c r="I149" s="229">
        <v>4.8816619177565066</v>
      </c>
      <c r="J149" s="229">
        <v>4.0156856432572692</v>
      </c>
      <c r="K149" s="229">
        <v>3.5725014152217862</v>
      </c>
      <c r="L149" s="229">
        <v>4.3910343344115752</v>
      </c>
      <c r="M149" s="229">
        <v>3.8602194306802411</v>
      </c>
      <c r="N149" s="229">
        <v>3.875610849064079</v>
      </c>
      <c r="O149" s="229">
        <v>3.5003998924211359</v>
      </c>
      <c r="P149" s="229">
        <v>3.6003020190717558</v>
      </c>
      <c r="Q149" s="229">
        <v>3.2984732257506879</v>
      </c>
      <c r="R149" s="229">
        <v>3.6257797175160569</v>
      </c>
      <c r="S149" s="229">
        <v>3.9583286057242351</v>
      </c>
      <c r="T149" s="229">
        <v>3.9845284013273421</v>
      </c>
      <c r="U149" s="229">
        <v>3.3670832325857201</v>
      </c>
      <c r="V149" s="229">
        <v>3.3893748628296771</v>
      </c>
      <c r="W149" s="229">
        <v>3.8172685900913601</v>
      </c>
      <c r="X149" s="229">
        <v>3.3542636195914501</v>
      </c>
      <c r="Y149" s="229">
        <v>3.2736360725391012</v>
      </c>
      <c r="DA149" s="73" t="s">
        <v>780</v>
      </c>
    </row>
    <row r="150" spans="1:105" ht="12" customHeight="1" x14ac:dyDescent="0.25">
      <c r="A150" s="64" t="s">
        <v>159</v>
      </c>
      <c r="B150" s="229">
        <v>9.514969838340539</v>
      </c>
      <c r="C150" s="229">
        <v>6.9458635991568052</v>
      </c>
      <c r="D150" s="229">
        <v>5.7179283066478712</v>
      </c>
      <c r="E150" s="229">
        <v>5.6824079454664362</v>
      </c>
      <c r="F150" s="229">
        <v>5.0998547624506818</v>
      </c>
      <c r="G150" s="229">
        <v>5.9837703451004058</v>
      </c>
      <c r="H150" s="229">
        <v>5.6615979767521472</v>
      </c>
      <c r="I150" s="229">
        <v>6.4540559364585093</v>
      </c>
      <c r="J150" s="229">
        <v>4.965822530818361</v>
      </c>
      <c r="K150" s="229">
        <v>4.1334446201273227</v>
      </c>
      <c r="L150" s="229">
        <v>4.3432725719872822</v>
      </c>
      <c r="M150" s="229">
        <v>4.2413930894776248</v>
      </c>
      <c r="N150" s="229">
        <v>4.5891120108457342</v>
      </c>
      <c r="O150" s="229">
        <v>4.1466893635128006</v>
      </c>
      <c r="P150" s="229">
        <v>2.3755319721816748</v>
      </c>
      <c r="Q150" s="229">
        <v>2.6237631556562602</v>
      </c>
      <c r="R150" s="229">
        <v>3.1953689924128388</v>
      </c>
      <c r="S150" s="229">
        <v>3.3828118339613331</v>
      </c>
      <c r="T150" s="229">
        <v>3.4145824051892588</v>
      </c>
      <c r="U150" s="229">
        <v>4.1060294238494688</v>
      </c>
      <c r="V150" s="229">
        <v>4.0763480722895924</v>
      </c>
      <c r="W150" s="229">
        <v>4.4726612537007693</v>
      </c>
      <c r="X150" s="229">
        <v>4.1300808624045464</v>
      </c>
      <c r="Y150" s="229">
        <v>4.5294471330621437</v>
      </c>
      <c r="DA150" s="73" t="s">
        <v>781</v>
      </c>
    </row>
    <row r="151" spans="1:105" ht="12" customHeight="1" x14ac:dyDescent="0.25">
      <c r="A151" s="64" t="s">
        <v>32</v>
      </c>
      <c r="B151" s="229">
        <v>16.835263815182081</v>
      </c>
      <c r="C151" s="229">
        <v>20.863749770821808</v>
      </c>
      <c r="D151" s="229">
        <v>19.187206529015558</v>
      </c>
      <c r="E151" s="229">
        <v>15.76286596530535</v>
      </c>
      <c r="F151" s="229">
        <v>15.711343881889389</v>
      </c>
      <c r="G151" s="229">
        <v>14.44385115994357</v>
      </c>
      <c r="H151" s="229">
        <v>15.99562139279225</v>
      </c>
      <c r="I151" s="229">
        <v>12.197248895870869</v>
      </c>
      <c r="J151" s="229">
        <v>9.4441454522188284</v>
      </c>
      <c r="K151" s="229">
        <v>7.0524841458154022</v>
      </c>
      <c r="L151" s="229">
        <v>5.9573220743778688</v>
      </c>
      <c r="M151" s="229">
        <v>4.8266992667908166</v>
      </c>
      <c r="N151" s="229">
        <v>3.1943375085113028</v>
      </c>
      <c r="O151" s="229">
        <v>3.3146225180341262</v>
      </c>
      <c r="P151" s="229">
        <v>3.7586108981215438</v>
      </c>
      <c r="Q151" s="229">
        <v>3.730920909497792</v>
      </c>
      <c r="R151" s="229">
        <v>4.5555705691843222</v>
      </c>
      <c r="S151" s="229">
        <v>4.358892969522115</v>
      </c>
      <c r="T151" s="229">
        <v>4.6692745918116927</v>
      </c>
      <c r="U151" s="229">
        <v>4.583374992003491</v>
      </c>
      <c r="V151" s="229">
        <v>3.5035960326075992</v>
      </c>
      <c r="W151" s="229">
        <v>4.2648765371741542</v>
      </c>
      <c r="X151" s="229">
        <v>1.913045912677892</v>
      </c>
      <c r="Y151" s="229">
        <v>2.2896000005613861</v>
      </c>
      <c r="DA151" s="73" t="s">
        <v>782</v>
      </c>
    </row>
    <row r="152" spans="1:105" ht="12" customHeight="1" x14ac:dyDescent="0.25">
      <c r="A152" s="64" t="s">
        <v>33</v>
      </c>
      <c r="B152" s="229">
        <v>0.116335620771106</v>
      </c>
      <c r="C152" s="229">
        <v>0.21766498830526801</v>
      </c>
      <c r="D152" s="229">
        <v>9.1523310476894201E-2</v>
      </c>
      <c r="E152" s="229">
        <v>21.232171462284999</v>
      </c>
      <c r="F152" s="229">
        <v>14.15649673570068</v>
      </c>
      <c r="G152" s="229">
        <v>15.535065405268689</v>
      </c>
      <c r="H152" s="229">
        <v>5.3437205911438443</v>
      </c>
      <c r="I152" s="229">
        <v>5.1336344240549208</v>
      </c>
      <c r="J152" s="229">
        <v>9.6730829318269169</v>
      </c>
      <c r="K152" s="229">
        <v>7.6629773842069513</v>
      </c>
      <c r="L152" s="229">
        <v>4.3910452357790888</v>
      </c>
      <c r="M152" s="229">
        <v>2.8251426546010991</v>
      </c>
      <c r="N152" s="229">
        <v>1.6859367581240381</v>
      </c>
      <c r="O152" s="229">
        <v>2.070653985097223</v>
      </c>
      <c r="P152" s="229">
        <v>3.226284472381407</v>
      </c>
      <c r="Q152" s="229">
        <v>5.5427550002868324</v>
      </c>
      <c r="R152" s="229">
        <v>5.0464968099105532</v>
      </c>
      <c r="S152" s="229">
        <v>3.2744205222043341</v>
      </c>
      <c r="T152" s="229">
        <v>3.6523398807221028</v>
      </c>
      <c r="U152" s="229">
        <v>4.5069233210866964</v>
      </c>
      <c r="V152" s="229">
        <v>9.86419865840546</v>
      </c>
      <c r="W152" s="229">
        <v>5.0889779954408034</v>
      </c>
      <c r="X152" s="229">
        <v>5.8062539586673214</v>
      </c>
      <c r="Y152" s="229">
        <v>7.2521105946562621</v>
      </c>
      <c r="DA152" s="73" t="s">
        <v>783</v>
      </c>
    </row>
    <row r="153" spans="1:105" ht="12" customHeight="1" x14ac:dyDescent="0.25">
      <c r="A153" s="64" t="s">
        <v>35</v>
      </c>
      <c r="B153" s="229">
        <v>105.78327046253879</v>
      </c>
      <c r="C153" s="229">
        <v>118.33494844850119</v>
      </c>
      <c r="D153" s="229">
        <v>112.8388160055041</v>
      </c>
      <c r="E153" s="229">
        <v>101.7550949302513</v>
      </c>
      <c r="F153" s="229">
        <v>110.7762771312848</v>
      </c>
      <c r="G153" s="229">
        <v>97.49799985482278</v>
      </c>
      <c r="H153" s="229">
        <v>102.2210889980886</v>
      </c>
      <c r="I153" s="229">
        <v>104.000316409337</v>
      </c>
      <c r="J153" s="229">
        <v>95.048528974514653</v>
      </c>
      <c r="K153" s="229">
        <v>98.042027393949112</v>
      </c>
      <c r="L153" s="229">
        <v>106.8728544074398</v>
      </c>
      <c r="M153" s="229">
        <v>109.9593478283915</v>
      </c>
      <c r="N153" s="229">
        <v>102.8699027813385</v>
      </c>
      <c r="O153" s="229">
        <v>106.21812649475309</v>
      </c>
      <c r="P153" s="229">
        <v>110.3157033377386</v>
      </c>
      <c r="Q153" s="229">
        <v>121.1188734325217</v>
      </c>
      <c r="R153" s="229">
        <v>126.92570063434979</v>
      </c>
      <c r="S153" s="229">
        <v>129.473320739846</v>
      </c>
      <c r="T153" s="229">
        <v>140.9643810602673</v>
      </c>
      <c r="U153" s="229">
        <v>139.21252139750399</v>
      </c>
      <c r="V153" s="229">
        <v>132.4726665965473</v>
      </c>
      <c r="W153" s="229">
        <v>152.06606775662681</v>
      </c>
      <c r="X153" s="229">
        <v>131.75314473180819</v>
      </c>
      <c r="Y153" s="229">
        <v>134.27800308772311</v>
      </c>
      <c r="DA153" s="73" t="s">
        <v>784</v>
      </c>
    </row>
    <row r="154" spans="1:105" ht="12" customHeight="1" x14ac:dyDescent="0.25">
      <c r="A154" s="64" t="s">
        <v>36</v>
      </c>
      <c r="B154" s="229">
        <v>23.960839517839648</v>
      </c>
      <c r="C154" s="229">
        <v>26.820232814021018</v>
      </c>
      <c r="D154" s="229">
        <v>28.581785468052718</v>
      </c>
      <c r="E154" s="229">
        <v>26.30729722671073</v>
      </c>
      <c r="F154" s="229">
        <v>18.18799944925788</v>
      </c>
      <c r="G154" s="229">
        <v>9.8711766216250894</v>
      </c>
      <c r="H154" s="229">
        <v>9.0201494022488475</v>
      </c>
      <c r="I154" s="229">
        <v>8.9086300718342954</v>
      </c>
      <c r="J154" s="229">
        <v>11.70877134979575</v>
      </c>
      <c r="K154" s="229">
        <v>11.747051351651001</v>
      </c>
      <c r="L154" s="229">
        <v>10.047056754496889</v>
      </c>
      <c r="M154" s="229">
        <v>10.613831917305999</v>
      </c>
      <c r="N154" s="229">
        <v>10.375616203640311</v>
      </c>
      <c r="O154" s="229">
        <v>10.574480539152869</v>
      </c>
      <c r="P154" s="229">
        <v>13.01091413211746</v>
      </c>
      <c r="Q154" s="229">
        <v>13.27915271604318</v>
      </c>
      <c r="R154" s="229">
        <v>12.12854830662258</v>
      </c>
      <c r="S154" s="229">
        <v>13.8960897133573</v>
      </c>
      <c r="T154" s="229">
        <v>14.033513870739309</v>
      </c>
      <c r="U154" s="229">
        <v>13.32272762853527</v>
      </c>
      <c r="V154" s="229">
        <v>14.619342168016431</v>
      </c>
      <c r="W154" s="229">
        <v>12.749318519090069</v>
      </c>
      <c r="X154" s="229">
        <v>13.940859361660779</v>
      </c>
      <c r="Y154" s="229">
        <v>11.99968841231391</v>
      </c>
      <c r="DA154" s="73" t="s">
        <v>785</v>
      </c>
    </row>
    <row r="155" spans="1:105" ht="12" customHeight="1" x14ac:dyDescent="0.25">
      <c r="A155" s="64" t="s">
        <v>38</v>
      </c>
      <c r="B155" s="229">
        <v>1.8740683748488001</v>
      </c>
      <c r="C155" s="229">
        <v>1.869498995991778</v>
      </c>
      <c r="D155" s="229">
        <v>1.866721084122992</v>
      </c>
      <c r="E155" s="229">
        <v>2.5693315472112039</v>
      </c>
      <c r="F155" s="229">
        <v>2.4713693564133772</v>
      </c>
      <c r="G155" s="229">
        <v>7.0709811041959982</v>
      </c>
      <c r="H155" s="229">
        <v>2.314713676814959</v>
      </c>
      <c r="I155" s="229">
        <v>2.645262187902254</v>
      </c>
      <c r="J155" s="229">
        <v>3.4358719312953792</v>
      </c>
      <c r="K155" s="229">
        <v>2.9047085666144961</v>
      </c>
      <c r="L155" s="229">
        <v>4.0451148965884638</v>
      </c>
      <c r="M155" s="229">
        <v>3.7709375137959378</v>
      </c>
      <c r="N155" s="229">
        <v>1.5941045967227889</v>
      </c>
      <c r="O155" s="229">
        <v>5.043432396870311</v>
      </c>
      <c r="P155" s="229">
        <v>2.5547490123683199</v>
      </c>
      <c r="Q155" s="229">
        <v>1.743847790425894</v>
      </c>
      <c r="R155" s="229">
        <v>1.831811577730613</v>
      </c>
      <c r="S155" s="229">
        <v>1.840363490105412</v>
      </c>
      <c r="T155" s="229">
        <v>2.073826160140948</v>
      </c>
      <c r="U155" s="229">
        <v>1.7268298144632539</v>
      </c>
      <c r="V155" s="229">
        <v>3.478819943843328</v>
      </c>
      <c r="W155" s="229">
        <v>1.490103639409829</v>
      </c>
      <c r="X155" s="229">
        <v>1.628676702840328</v>
      </c>
      <c r="Y155" s="229">
        <v>2.0993590569319491</v>
      </c>
      <c r="DA155" s="73" t="s">
        <v>786</v>
      </c>
    </row>
    <row r="156" spans="1:105" ht="12" customHeight="1" x14ac:dyDescent="0.25">
      <c r="A156" s="64" t="s">
        <v>39</v>
      </c>
      <c r="B156" s="229">
        <v>12.032890704434291</v>
      </c>
      <c r="C156" s="229">
        <v>14.49979595313237</v>
      </c>
      <c r="D156" s="229">
        <v>13.86386970667407</v>
      </c>
      <c r="E156" s="229">
        <v>17.266093378029339</v>
      </c>
      <c r="F156" s="229">
        <v>18.27753839377916</v>
      </c>
      <c r="G156" s="229">
        <v>27.941615238694371</v>
      </c>
      <c r="H156" s="229">
        <v>23.51098749346124</v>
      </c>
      <c r="I156" s="229">
        <v>59.71938809543056</v>
      </c>
      <c r="J156" s="229">
        <v>48.812991720536793</v>
      </c>
      <c r="K156" s="229">
        <v>61.4822802801379</v>
      </c>
      <c r="L156" s="229">
        <v>67.763211721202651</v>
      </c>
      <c r="M156" s="229">
        <v>60.602210247944619</v>
      </c>
      <c r="N156" s="229">
        <v>66.821100548308081</v>
      </c>
      <c r="O156" s="229">
        <v>58.408246524115143</v>
      </c>
      <c r="P156" s="229">
        <v>55.970427847658883</v>
      </c>
      <c r="Q156" s="229">
        <v>57.813608176085687</v>
      </c>
      <c r="R156" s="229">
        <v>61.67584708277726</v>
      </c>
      <c r="S156" s="229">
        <v>56.449738857354198</v>
      </c>
      <c r="T156" s="229">
        <v>55.626852243406752</v>
      </c>
      <c r="U156" s="229">
        <v>57.549545685490394</v>
      </c>
      <c r="V156" s="229">
        <v>60.070363675652423</v>
      </c>
      <c r="W156" s="229">
        <v>57.03064070123817</v>
      </c>
      <c r="X156" s="229">
        <v>54.104784772687957</v>
      </c>
      <c r="Y156" s="229">
        <v>48.751921356149921</v>
      </c>
      <c r="DA156" s="73" t="s">
        <v>787</v>
      </c>
    </row>
    <row r="157" spans="1:105" ht="12" customHeight="1" x14ac:dyDescent="0.25">
      <c r="A157" s="61" t="s">
        <v>641</v>
      </c>
      <c r="B157" s="263">
        <v>58.965831788077381</v>
      </c>
      <c r="C157" s="263">
        <v>62.496622103944333</v>
      </c>
      <c r="D157" s="263">
        <v>62.208192092392039</v>
      </c>
      <c r="E157" s="263">
        <v>61.348833288305833</v>
      </c>
      <c r="F157" s="263">
        <v>62.941988295118328</v>
      </c>
      <c r="G157" s="263">
        <v>61.549764848149977</v>
      </c>
      <c r="H157" s="263">
        <v>61.243368783795837</v>
      </c>
      <c r="I157" s="263">
        <v>62.055258193763159</v>
      </c>
      <c r="J157" s="263">
        <v>55.636276112951222</v>
      </c>
      <c r="K157" s="263">
        <v>45.561881121714492</v>
      </c>
      <c r="L157" s="263">
        <v>55.534864278459338</v>
      </c>
      <c r="M157" s="263">
        <v>55.819555664540417</v>
      </c>
      <c r="N157" s="263">
        <v>56.696783700296798</v>
      </c>
      <c r="O157" s="263">
        <v>55.654142946456211</v>
      </c>
      <c r="P157" s="263">
        <v>59.691586799214058</v>
      </c>
      <c r="Q157" s="263">
        <v>62.540409789106128</v>
      </c>
      <c r="R157" s="263">
        <v>62.175015096544691</v>
      </c>
      <c r="S157" s="263">
        <v>61.230950322245427</v>
      </c>
      <c r="T157" s="263">
        <v>60.53127327142861</v>
      </c>
      <c r="U157" s="263">
        <v>58.550819973262527</v>
      </c>
      <c r="V157" s="263">
        <v>58.167832666428581</v>
      </c>
      <c r="W157" s="263">
        <v>61.307415477834667</v>
      </c>
      <c r="X157" s="263">
        <v>55.204787767439477</v>
      </c>
      <c r="Y157" s="263">
        <v>58.606607625583827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1.0000000000000002</v>
      </c>
      <c r="C162" s="232">
        <f t="shared" si="3"/>
        <v>1</v>
      </c>
      <c r="D162" s="232">
        <f t="shared" si="3"/>
        <v>1</v>
      </c>
      <c r="E162" s="232">
        <f t="shared" si="3"/>
        <v>1</v>
      </c>
      <c r="F162" s="232">
        <f t="shared" si="3"/>
        <v>0.99999999999999989</v>
      </c>
      <c r="G162" s="232">
        <f t="shared" si="3"/>
        <v>1</v>
      </c>
      <c r="H162" s="232">
        <f t="shared" si="3"/>
        <v>0.99999999999999956</v>
      </c>
      <c r="I162" s="232">
        <f t="shared" si="3"/>
        <v>1</v>
      </c>
      <c r="J162" s="232">
        <f t="shared" si="3"/>
        <v>1</v>
      </c>
      <c r="K162" s="232">
        <f t="shared" si="3"/>
        <v>0.99999999999999978</v>
      </c>
      <c r="L162" s="232">
        <f t="shared" si="3"/>
        <v>0.99999999999999989</v>
      </c>
      <c r="M162" s="232">
        <f t="shared" si="3"/>
        <v>1</v>
      </c>
      <c r="N162" s="232">
        <f t="shared" si="3"/>
        <v>0.99999999999999978</v>
      </c>
      <c r="O162" s="232">
        <f t="shared" si="3"/>
        <v>1</v>
      </c>
      <c r="P162" s="232">
        <f t="shared" si="3"/>
        <v>1</v>
      </c>
      <c r="Q162" s="232">
        <f t="shared" si="3"/>
        <v>1</v>
      </c>
      <c r="R162" s="232">
        <f t="shared" si="3"/>
        <v>0.99999999999999989</v>
      </c>
      <c r="S162" s="232">
        <f t="shared" si="3"/>
        <v>0.99999999999999989</v>
      </c>
      <c r="T162" s="232">
        <f t="shared" si="3"/>
        <v>1</v>
      </c>
      <c r="U162" s="232">
        <f t="shared" si="3"/>
        <v>1</v>
      </c>
      <c r="V162" s="232">
        <f t="shared" si="3"/>
        <v>1.0000000000000002</v>
      </c>
      <c r="W162" s="232">
        <f t="shared" si="3"/>
        <v>0.99999999999999989</v>
      </c>
      <c r="X162" s="232">
        <f t="shared" si="3"/>
        <v>0.99999999999999978</v>
      </c>
      <c r="Y162" s="232">
        <f t="shared" si="3"/>
        <v>1.0000000000000002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1.5714856725444538E-3</v>
      </c>
      <c r="C163" s="299">
        <f t="shared" si="4"/>
        <v>1.5691617321262335E-3</v>
      </c>
      <c r="D163" s="299">
        <f t="shared" si="4"/>
        <v>1.5571211058743844E-3</v>
      </c>
      <c r="E163" s="299">
        <f t="shared" si="4"/>
        <v>1.5547525057516625E-3</v>
      </c>
      <c r="F163" s="299">
        <f t="shared" si="4"/>
        <v>1.5459390903829111E-3</v>
      </c>
      <c r="G163" s="299">
        <f t="shared" si="4"/>
        <v>1.5535060637013889E-3</v>
      </c>
      <c r="H163" s="299">
        <f t="shared" si="4"/>
        <v>1.5552981137302577E-3</v>
      </c>
      <c r="I163" s="299">
        <f t="shared" si="4"/>
        <v>1.5349467207310301E-3</v>
      </c>
      <c r="J163" s="299">
        <f t="shared" si="4"/>
        <v>1.5312493461549235E-3</v>
      </c>
      <c r="K163" s="299">
        <f t="shared" si="4"/>
        <v>1.5213354316869711E-3</v>
      </c>
      <c r="L163" s="299">
        <f t="shared" si="4"/>
        <v>1.523692175410646E-3</v>
      </c>
      <c r="M163" s="299">
        <f t="shared" si="4"/>
        <v>1.5077975441057832E-3</v>
      </c>
      <c r="N163" s="299">
        <f t="shared" si="4"/>
        <v>1.5001838418140345E-3</v>
      </c>
      <c r="O163" s="299">
        <f t="shared" si="4"/>
        <v>1.5027053355895022E-3</v>
      </c>
      <c r="P163" s="299">
        <f t="shared" si="4"/>
        <v>1.4944197032930083E-3</v>
      </c>
      <c r="Q163" s="299">
        <f t="shared" si="4"/>
        <v>1.4881671732605846E-3</v>
      </c>
      <c r="R163" s="299">
        <f t="shared" si="4"/>
        <v>1.4894364857722722E-3</v>
      </c>
      <c r="S163" s="299">
        <f t="shared" si="4"/>
        <v>1.4735310327252964E-3</v>
      </c>
      <c r="T163" s="299">
        <f t="shared" si="4"/>
        <v>1.4737003095972917E-3</v>
      </c>
      <c r="U163" s="299">
        <f t="shared" si="4"/>
        <v>1.4769153088938947E-3</v>
      </c>
      <c r="V163" s="299">
        <f t="shared" si="4"/>
        <v>1.4811817567746261E-3</v>
      </c>
      <c r="W163" s="299">
        <f t="shared" si="4"/>
        <v>1.4797072970198254E-3</v>
      </c>
      <c r="X163" s="299">
        <f t="shared" si="4"/>
        <v>1.4793108960428579E-3</v>
      </c>
      <c r="Y163" s="299">
        <f t="shared" si="4"/>
        <v>1.4748492169313081E-3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2.0395164050959023E-4</v>
      </c>
      <c r="C164" s="233">
        <f t="shared" si="5"/>
        <v>2.0365003326682421E-4</v>
      </c>
      <c r="D164" s="233">
        <f t="shared" si="5"/>
        <v>2.0208736838242137E-4</v>
      </c>
      <c r="E164" s="233">
        <f t="shared" si="5"/>
        <v>2.0177996508299564E-4</v>
      </c>
      <c r="F164" s="233">
        <f t="shared" si="5"/>
        <v>2.0063613631360002E-4</v>
      </c>
      <c r="G164" s="233">
        <f t="shared" si="5"/>
        <v>2.0216474717423742E-4</v>
      </c>
      <c r="H164" s="233">
        <f t="shared" si="5"/>
        <v>2.0185077555505637E-4</v>
      </c>
      <c r="I164" s="233">
        <f t="shared" si="5"/>
        <v>1.9920951699230587E-4</v>
      </c>
      <c r="J164" s="233">
        <f t="shared" si="5"/>
        <v>1.9872966176769254E-4</v>
      </c>
      <c r="K164" s="233">
        <f t="shared" si="5"/>
        <v>1.9744300726301807E-4</v>
      </c>
      <c r="L164" s="233">
        <f t="shared" si="5"/>
        <v>1.9774887180706196E-4</v>
      </c>
      <c r="M164" s="233">
        <f t="shared" si="5"/>
        <v>1.9627142588041948E-4</v>
      </c>
      <c r="N164" s="233">
        <f t="shared" si="5"/>
        <v>1.946978969961286E-4</v>
      </c>
      <c r="O164" s="233">
        <f t="shared" si="5"/>
        <v>1.9502514324534756E-4</v>
      </c>
      <c r="P164" s="233">
        <f t="shared" si="5"/>
        <v>1.939498115836894E-4</v>
      </c>
      <c r="Q164" s="233">
        <f t="shared" si="5"/>
        <v>1.9329069946549414E-4</v>
      </c>
      <c r="R164" s="233">
        <f t="shared" si="5"/>
        <v>1.933030762006524E-4</v>
      </c>
      <c r="S164" s="233">
        <f t="shared" si="5"/>
        <v>1.9123882369192485E-4</v>
      </c>
      <c r="T164" s="233">
        <f t="shared" si="5"/>
        <v>1.9167295754743193E-4</v>
      </c>
      <c r="U164" s="233">
        <f t="shared" si="5"/>
        <v>1.9181522129797346E-4</v>
      </c>
      <c r="V164" s="233">
        <f t="shared" si="5"/>
        <v>1.9227624340943894E-4</v>
      </c>
      <c r="W164" s="233">
        <f t="shared" si="5"/>
        <v>1.9236594283977422E-4</v>
      </c>
      <c r="X164" s="233">
        <f t="shared" si="5"/>
        <v>1.9198894991078467E-4</v>
      </c>
      <c r="Y164" s="233">
        <f t="shared" si="5"/>
        <v>1.9140990118630299E-4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2.8408375454240156E-2</v>
      </c>
      <c r="C165" s="233">
        <f t="shared" si="6"/>
        <v>2.8366364653195326E-2</v>
      </c>
      <c r="D165" s="233">
        <f t="shared" si="6"/>
        <v>2.8148701433451887E-2</v>
      </c>
      <c r="E165" s="233">
        <f t="shared" si="6"/>
        <v>2.8105883301054735E-2</v>
      </c>
      <c r="F165" s="233">
        <f t="shared" si="6"/>
        <v>2.7943838494010789E-2</v>
      </c>
      <c r="G165" s="233">
        <f t="shared" si="6"/>
        <v>2.8067880191263678E-2</v>
      </c>
      <c r="H165" s="233">
        <f t="shared" si="6"/>
        <v>2.8101454477344828E-2</v>
      </c>
      <c r="I165" s="233">
        <f t="shared" si="6"/>
        <v>2.7747846198418545E-2</v>
      </c>
      <c r="J165" s="233">
        <f t="shared" si="6"/>
        <v>2.7681007278415579E-2</v>
      </c>
      <c r="K165" s="233">
        <f t="shared" si="6"/>
        <v>2.7501789478758004E-2</v>
      </c>
      <c r="L165" s="233">
        <f t="shared" si="6"/>
        <v>2.7544393278284344E-2</v>
      </c>
      <c r="M165" s="233">
        <f t="shared" si="6"/>
        <v>2.7234272545817187E-2</v>
      </c>
      <c r="N165" s="233">
        <f t="shared" si="6"/>
        <v>2.7119423723178715E-2</v>
      </c>
      <c r="O165" s="233">
        <f t="shared" si="6"/>
        <v>2.7165005775328807E-2</v>
      </c>
      <c r="P165" s="233">
        <f t="shared" si="6"/>
        <v>2.7015223084167848E-2</v>
      </c>
      <c r="Q165" s="233">
        <f t="shared" si="6"/>
        <v>2.6898380558319959E-2</v>
      </c>
      <c r="R165" s="233">
        <f t="shared" si="6"/>
        <v>2.6915102857339484E-2</v>
      </c>
      <c r="S165" s="233">
        <f t="shared" si="6"/>
        <v>2.6637610226096606E-2</v>
      </c>
      <c r="T165" s="233">
        <f t="shared" si="6"/>
        <v>2.6627541996544914E-2</v>
      </c>
      <c r="U165" s="233">
        <f t="shared" si="6"/>
        <v>2.6686816681732114E-2</v>
      </c>
      <c r="V165" s="233">
        <f t="shared" si="6"/>
        <v>2.6758876628279239E-2</v>
      </c>
      <c r="W165" s="233">
        <f t="shared" si="6"/>
        <v>2.672564485030297E-2</v>
      </c>
      <c r="X165" s="233">
        <f t="shared" si="6"/>
        <v>2.6739156557477269E-2</v>
      </c>
      <c r="Y165" s="233">
        <f t="shared" si="6"/>
        <v>2.6657417611654265E-2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5.1918063391492386E-4</v>
      </c>
      <c r="C166" s="233">
        <f t="shared" si="7"/>
        <v>5.1841286053932697E-4</v>
      </c>
      <c r="D166" s="233">
        <f t="shared" si="7"/>
        <v>5.1443493055919158E-4</v>
      </c>
      <c r="E166" s="233">
        <f t="shared" si="7"/>
        <v>5.1365240270374217E-4</v>
      </c>
      <c r="F166" s="233">
        <f t="shared" si="7"/>
        <v>5.1074066468535133E-4</v>
      </c>
      <c r="G166" s="233">
        <f t="shared" si="7"/>
        <v>5.1463190651920962E-4</v>
      </c>
      <c r="H166" s="233">
        <f t="shared" si="7"/>
        <v>5.1383265830590554E-4</v>
      </c>
      <c r="I166" s="233">
        <f t="shared" si="7"/>
        <v>5.0710905318306489E-4</v>
      </c>
      <c r="J166" s="233">
        <f t="shared" si="7"/>
        <v>5.0588753057564863E-4</v>
      </c>
      <c r="K166" s="233">
        <f t="shared" si="7"/>
        <v>5.0261221442865738E-4</v>
      </c>
      <c r="L166" s="233">
        <f t="shared" si="7"/>
        <v>5.0339082521831332E-4</v>
      </c>
      <c r="M166" s="233">
        <f t="shared" si="7"/>
        <v>4.9962982917605206E-4</v>
      </c>
      <c r="N166" s="233">
        <f t="shared" si="7"/>
        <v>4.956242437265388E-4</v>
      </c>
      <c r="O166" s="233">
        <f t="shared" si="7"/>
        <v>4.9645728392514322E-4</v>
      </c>
      <c r="P166" s="233">
        <f t="shared" si="7"/>
        <v>4.9371991259351995E-4</v>
      </c>
      <c r="Q166" s="233">
        <f t="shared" si="7"/>
        <v>4.9204207246195445E-4</v>
      </c>
      <c r="R166" s="233">
        <f t="shared" si="7"/>
        <v>4.9207357876015925E-4</v>
      </c>
      <c r="S166" s="233">
        <f t="shared" si="7"/>
        <v>4.8681880403334742E-4</v>
      </c>
      <c r="T166" s="233">
        <f t="shared" si="7"/>
        <v>4.8804407733875376E-4</v>
      </c>
      <c r="U166" s="233">
        <f t="shared" si="7"/>
        <v>4.8828608556022112E-4</v>
      </c>
      <c r="V166" s="233">
        <f t="shared" si="7"/>
        <v>4.8945966647127143E-4</v>
      </c>
      <c r="W166" s="233">
        <f t="shared" si="7"/>
        <v>4.897099685894175E-4</v>
      </c>
      <c r="X166" s="233">
        <f t="shared" si="7"/>
        <v>4.887283302565772E-4</v>
      </c>
      <c r="Y166" s="233">
        <f t="shared" si="7"/>
        <v>4.8725430002522998E-4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4.2010619515358205E-3</v>
      </c>
      <c r="C167" s="300">
        <f t="shared" si="8"/>
        <v>4.1071619947621483E-3</v>
      </c>
      <c r="D167" s="300">
        <f t="shared" si="8"/>
        <v>4.0821756123593988E-3</v>
      </c>
      <c r="E167" s="300">
        <f t="shared" si="8"/>
        <v>4.0718713929977779E-3</v>
      </c>
      <c r="F167" s="300">
        <f t="shared" si="8"/>
        <v>4.0833639300130852E-3</v>
      </c>
      <c r="G167" s="300">
        <f t="shared" si="8"/>
        <v>4.1977692384114742E-3</v>
      </c>
      <c r="H167" s="300">
        <f t="shared" si="8"/>
        <v>3.8592688915503842E-3</v>
      </c>
      <c r="I167" s="300">
        <f t="shared" si="8"/>
        <v>4.0711021313427449E-3</v>
      </c>
      <c r="J167" s="300">
        <f t="shared" si="8"/>
        <v>4.161395802938098E-3</v>
      </c>
      <c r="K167" s="300">
        <f t="shared" si="8"/>
        <v>4.1409538944305472E-3</v>
      </c>
      <c r="L167" s="300">
        <f t="shared" si="8"/>
        <v>4.0386135598868798E-3</v>
      </c>
      <c r="M167" s="300">
        <f t="shared" si="8"/>
        <v>4.0435279476750286E-3</v>
      </c>
      <c r="N167" s="300">
        <f t="shared" si="8"/>
        <v>4.3159559350746945E-3</v>
      </c>
      <c r="O167" s="300">
        <f t="shared" si="8"/>
        <v>4.2857558990693637E-3</v>
      </c>
      <c r="P167" s="300">
        <f t="shared" si="8"/>
        <v>6.9757685347187045E-3</v>
      </c>
      <c r="Q167" s="300">
        <f t="shared" si="8"/>
        <v>7.2470511214199852E-3</v>
      </c>
      <c r="R167" s="300">
        <f t="shared" si="8"/>
        <v>7.3186276118378923E-3</v>
      </c>
      <c r="S167" s="300">
        <f t="shared" si="8"/>
        <v>7.4984004569854431E-3</v>
      </c>
      <c r="T167" s="300">
        <f t="shared" si="8"/>
        <v>7.9655308718619457E-3</v>
      </c>
      <c r="U167" s="300">
        <f t="shared" si="8"/>
        <v>8.813364225168107E-3</v>
      </c>
      <c r="V167" s="300">
        <f t="shared" si="8"/>
        <v>9.1961136949844646E-3</v>
      </c>
      <c r="W167" s="300">
        <f t="shared" si="8"/>
        <v>9.3597964100404444E-3</v>
      </c>
      <c r="X167" s="300">
        <f t="shared" si="8"/>
        <v>1.0456580665516217E-2</v>
      </c>
      <c r="Y167" s="300">
        <f t="shared" si="8"/>
        <v>1.0023908570765679E-2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0.60527166124448617</v>
      </c>
      <c r="C168" s="301">
        <f t="shared" si="9"/>
        <v>0.61383529193157427</v>
      </c>
      <c r="D168" s="301">
        <f t="shared" si="9"/>
        <v>0.60728108389634272</v>
      </c>
      <c r="E168" s="301">
        <f t="shared" si="9"/>
        <v>0.60495563559046617</v>
      </c>
      <c r="F168" s="301">
        <f t="shared" si="9"/>
        <v>0.60142207264843106</v>
      </c>
      <c r="G168" s="301">
        <f t="shared" si="9"/>
        <v>0.60231017963610334</v>
      </c>
      <c r="H168" s="301">
        <f t="shared" si="9"/>
        <v>0.60145937318687415</v>
      </c>
      <c r="I168" s="301">
        <f t="shared" si="9"/>
        <v>0.58573817006015205</v>
      </c>
      <c r="J168" s="301">
        <f t="shared" si="9"/>
        <v>0.57745306957193276</v>
      </c>
      <c r="K168" s="301">
        <f t="shared" si="9"/>
        <v>0.58095041454673102</v>
      </c>
      <c r="L168" s="301">
        <f t="shared" si="9"/>
        <v>0.59152134793164901</v>
      </c>
      <c r="M168" s="301">
        <f t="shared" si="9"/>
        <v>0.58437922928985853</v>
      </c>
      <c r="N168" s="301">
        <f t="shared" si="9"/>
        <v>0.55584128752379147</v>
      </c>
      <c r="O168" s="301">
        <f t="shared" si="9"/>
        <v>0.55887464397765685</v>
      </c>
      <c r="P168" s="301">
        <f t="shared" si="9"/>
        <v>0.54363360853025056</v>
      </c>
      <c r="Q168" s="301">
        <f t="shared" si="9"/>
        <v>0.55471358006467197</v>
      </c>
      <c r="R168" s="301">
        <f t="shared" si="9"/>
        <v>0.5679885371405976</v>
      </c>
      <c r="S168" s="301">
        <f t="shared" si="9"/>
        <v>0.55530337064473767</v>
      </c>
      <c r="T168" s="301">
        <f t="shared" si="9"/>
        <v>0.56930869711474985</v>
      </c>
      <c r="U168" s="301">
        <f t="shared" si="9"/>
        <v>0.57781879116270574</v>
      </c>
      <c r="V168" s="301">
        <f t="shared" si="9"/>
        <v>0.58979659031572795</v>
      </c>
      <c r="W168" s="301">
        <f t="shared" si="9"/>
        <v>0.59370550274061251</v>
      </c>
      <c r="X168" s="301">
        <f t="shared" si="9"/>
        <v>0.57964063137391497</v>
      </c>
      <c r="Y168" s="301">
        <f t="shared" si="9"/>
        <v>0.56980065374349853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0.35982428340276906</v>
      </c>
      <c r="C169" s="235">
        <f t="shared" si="10"/>
        <v>0.35139995679453595</v>
      </c>
      <c r="D169" s="235">
        <f t="shared" si="10"/>
        <v>0.35821439565302998</v>
      </c>
      <c r="E169" s="235">
        <f t="shared" si="10"/>
        <v>0.36059642484194293</v>
      </c>
      <c r="F169" s="235">
        <f t="shared" si="10"/>
        <v>0.36429340903616314</v>
      </c>
      <c r="G169" s="235">
        <f t="shared" si="10"/>
        <v>0.36315386821682666</v>
      </c>
      <c r="H169" s="235">
        <f t="shared" si="10"/>
        <v>0.36430892189663899</v>
      </c>
      <c r="I169" s="235">
        <f t="shared" si="10"/>
        <v>0.38020161631918031</v>
      </c>
      <c r="J169" s="235">
        <f t="shared" si="10"/>
        <v>0.38846866080821535</v>
      </c>
      <c r="K169" s="235">
        <f t="shared" si="10"/>
        <v>0.38518545142670157</v>
      </c>
      <c r="L169" s="235">
        <f t="shared" si="10"/>
        <v>0.37467081335774366</v>
      </c>
      <c r="M169" s="235">
        <f t="shared" si="10"/>
        <v>0.38213927141748705</v>
      </c>
      <c r="N169" s="235">
        <f t="shared" si="10"/>
        <v>0.41053282683541831</v>
      </c>
      <c r="O169" s="235">
        <f t="shared" si="10"/>
        <v>0.40748040658518497</v>
      </c>
      <c r="P169" s="235">
        <f t="shared" si="10"/>
        <v>0.42019331042339264</v>
      </c>
      <c r="Q169" s="235">
        <f t="shared" si="10"/>
        <v>0.40896748831040008</v>
      </c>
      <c r="R169" s="235">
        <f t="shared" si="10"/>
        <v>0.39560291924949187</v>
      </c>
      <c r="S169" s="235">
        <f t="shared" si="10"/>
        <v>0.40840903001172957</v>
      </c>
      <c r="T169" s="235">
        <f t="shared" si="10"/>
        <v>0.39394481267235987</v>
      </c>
      <c r="U169" s="235">
        <f t="shared" si="10"/>
        <v>0.38452401131464192</v>
      </c>
      <c r="V169" s="235">
        <f t="shared" si="10"/>
        <v>0.37208550169435317</v>
      </c>
      <c r="W169" s="235">
        <f t="shared" si="10"/>
        <v>0.3680472727905949</v>
      </c>
      <c r="X169" s="235">
        <f t="shared" si="10"/>
        <v>0.38100360322688115</v>
      </c>
      <c r="Y169" s="235">
        <f t="shared" si="10"/>
        <v>0.39136450665593892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0.99999999999999989</v>
      </c>
      <c r="C171" s="232">
        <f t="shared" si="11"/>
        <v>1</v>
      </c>
      <c r="D171" s="232">
        <f t="shared" si="11"/>
        <v>1.0000000000000007</v>
      </c>
      <c r="E171" s="232">
        <f t="shared" si="11"/>
        <v>1</v>
      </c>
      <c r="F171" s="232">
        <f t="shared" si="11"/>
        <v>0.99999999999999989</v>
      </c>
      <c r="G171" s="232">
        <f t="shared" si="11"/>
        <v>0.99999999999999989</v>
      </c>
      <c r="H171" s="232">
        <f t="shared" si="11"/>
        <v>0.99999999999999956</v>
      </c>
      <c r="I171" s="232">
        <f t="shared" si="11"/>
        <v>1</v>
      </c>
      <c r="J171" s="232">
        <f t="shared" si="11"/>
        <v>0.99999999999999956</v>
      </c>
      <c r="K171" s="232">
        <f t="shared" si="11"/>
        <v>0.99999999999999989</v>
      </c>
      <c r="L171" s="232">
        <f t="shared" si="11"/>
        <v>1.0000000000000002</v>
      </c>
      <c r="M171" s="232">
        <f t="shared" si="11"/>
        <v>1.0000000000000004</v>
      </c>
      <c r="N171" s="232">
        <f t="shared" si="11"/>
        <v>0.99999999999999967</v>
      </c>
      <c r="O171" s="232">
        <f t="shared" si="11"/>
        <v>1.0000000000000002</v>
      </c>
      <c r="P171" s="232">
        <f t="shared" si="11"/>
        <v>1.0000000000000007</v>
      </c>
      <c r="Q171" s="232">
        <f t="shared" si="11"/>
        <v>0.99999999999999989</v>
      </c>
      <c r="R171" s="232">
        <f t="shared" si="11"/>
        <v>1.0000000000000002</v>
      </c>
      <c r="S171" s="232">
        <f t="shared" si="11"/>
        <v>0.99999999999999967</v>
      </c>
      <c r="T171" s="232">
        <f t="shared" si="11"/>
        <v>0.99999999999999922</v>
      </c>
      <c r="U171" s="232">
        <f t="shared" si="11"/>
        <v>0.99999999999999956</v>
      </c>
      <c r="V171" s="232">
        <f t="shared" si="11"/>
        <v>0.99999999999999978</v>
      </c>
      <c r="W171" s="232">
        <f t="shared" si="11"/>
        <v>1</v>
      </c>
      <c r="X171" s="232">
        <f t="shared" si="11"/>
        <v>1.0000000000000002</v>
      </c>
      <c r="Y171" s="232">
        <f t="shared" si="11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9.7708779362640219E-4</v>
      </c>
      <c r="C172" s="299">
        <f t="shared" si="12"/>
        <v>9.7487916778389583E-4</v>
      </c>
      <c r="D172" s="299">
        <f t="shared" si="12"/>
        <v>9.7455102798282584E-4</v>
      </c>
      <c r="E172" s="299">
        <f t="shared" si="12"/>
        <v>9.7424503404367575E-4</v>
      </c>
      <c r="F172" s="299">
        <f t="shared" si="12"/>
        <v>9.7323071195847227E-4</v>
      </c>
      <c r="G172" s="299">
        <f t="shared" si="12"/>
        <v>9.742102515191526E-4</v>
      </c>
      <c r="H172" s="299">
        <f t="shared" si="12"/>
        <v>9.7459032522377879E-4</v>
      </c>
      <c r="I172" s="299">
        <f t="shared" si="12"/>
        <v>9.7795551295815205E-4</v>
      </c>
      <c r="J172" s="299">
        <f t="shared" si="12"/>
        <v>9.7739744430333357E-4</v>
      </c>
      <c r="K172" s="299">
        <f t="shared" si="12"/>
        <v>9.7641762834289609E-4</v>
      </c>
      <c r="L172" s="299">
        <f t="shared" si="12"/>
        <v>9.7305182068908218E-4</v>
      </c>
      <c r="M172" s="299">
        <f t="shared" si="12"/>
        <v>9.737268196911811E-4</v>
      </c>
      <c r="N172" s="299">
        <f t="shared" si="12"/>
        <v>9.7345903281389763E-4</v>
      </c>
      <c r="O172" s="299">
        <f t="shared" si="12"/>
        <v>9.7628138156726299E-4</v>
      </c>
      <c r="P172" s="299">
        <f t="shared" si="12"/>
        <v>9.7188863661199702E-4</v>
      </c>
      <c r="Q172" s="299">
        <f t="shared" si="12"/>
        <v>9.7553651200419321E-4</v>
      </c>
      <c r="R172" s="299">
        <f t="shared" si="12"/>
        <v>9.7413825635368203E-4</v>
      </c>
      <c r="S172" s="299">
        <f t="shared" si="12"/>
        <v>9.6766994172614433E-4</v>
      </c>
      <c r="T172" s="299">
        <f t="shared" si="12"/>
        <v>9.731486594360256E-4</v>
      </c>
      <c r="U172" s="299">
        <f t="shared" si="12"/>
        <v>9.754565881067729E-4</v>
      </c>
      <c r="V172" s="299">
        <f t="shared" si="12"/>
        <v>9.730475708405634E-4</v>
      </c>
      <c r="W172" s="299">
        <f t="shared" si="12"/>
        <v>9.7421141038359495E-4</v>
      </c>
      <c r="X172" s="299">
        <f t="shared" si="12"/>
        <v>9.8018617157432774E-4</v>
      </c>
      <c r="Y172" s="299">
        <f t="shared" si="12"/>
        <v>9.8476629930931148E-4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1.178249626727537E-4</v>
      </c>
      <c r="C173" s="233">
        <f t="shared" si="13"/>
        <v>1.1755862912611758E-4</v>
      </c>
      <c r="D173" s="233">
        <f t="shared" si="13"/>
        <v>1.1751905943743179E-4</v>
      </c>
      <c r="E173" s="233">
        <f t="shared" si="13"/>
        <v>1.1748216027167238E-4</v>
      </c>
      <c r="F173" s="233">
        <f t="shared" si="13"/>
        <v>1.1735984530406475E-4</v>
      </c>
      <c r="G173" s="233">
        <f t="shared" si="13"/>
        <v>1.1747796592017163E-4</v>
      </c>
      <c r="H173" s="233">
        <f t="shared" si="13"/>
        <v>1.1752379820909453E-4</v>
      </c>
      <c r="I173" s="233">
        <f t="shared" si="13"/>
        <v>1.1792959912255973E-4</v>
      </c>
      <c r="J173" s="233">
        <f t="shared" si="13"/>
        <v>1.1794575975732309E-4</v>
      </c>
      <c r="K173" s="233">
        <f t="shared" si="13"/>
        <v>1.1776366452864793E-4</v>
      </c>
      <c r="L173" s="233">
        <f t="shared" si="13"/>
        <v>1.1733827318201407E-4</v>
      </c>
      <c r="M173" s="233">
        <f t="shared" si="13"/>
        <v>1.1746992417650447E-4</v>
      </c>
      <c r="N173" s="233">
        <f t="shared" si="13"/>
        <v>1.1753963505777765E-4</v>
      </c>
      <c r="O173" s="233">
        <f t="shared" si="13"/>
        <v>1.1786893971144756E-4</v>
      </c>
      <c r="P173" s="233">
        <f t="shared" si="13"/>
        <v>1.1834367162673409E-4</v>
      </c>
      <c r="Q173" s="233">
        <f t="shared" si="13"/>
        <v>1.1810498244221648E-4</v>
      </c>
      <c r="R173" s="233">
        <f t="shared" si="13"/>
        <v>1.1788684785296003E-4</v>
      </c>
      <c r="S173" s="233">
        <f t="shared" si="13"/>
        <v>1.1731964841185155E-4</v>
      </c>
      <c r="T173" s="233">
        <f t="shared" si="13"/>
        <v>1.1770596277408856E-4</v>
      </c>
      <c r="U173" s="233">
        <f t="shared" si="13"/>
        <v>1.1789366647049087E-4</v>
      </c>
      <c r="V173" s="233">
        <f t="shared" si="13"/>
        <v>1.1804588034553185E-4</v>
      </c>
      <c r="W173" s="233">
        <f t="shared" si="13"/>
        <v>1.1813674487011995E-4</v>
      </c>
      <c r="X173" s="233">
        <f t="shared" si="13"/>
        <v>1.1876599204708413E-4</v>
      </c>
      <c r="Y173" s="233">
        <f t="shared" si="13"/>
        <v>1.1955396698044153E-4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1.8932752551338521E-2</v>
      </c>
      <c r="C174" s="233">
        <f t="shared" si="14"/>
        <v>1.8889956635938256E-2</v>
      </c>
      <c r="D174" s="233">
        <f t="shared" si="14"/>
        <v>1.888359836424924E-2</v>
      </c>
      <c r="E174" s="233">
        <f t="shared" si="14"/>
        <v>1.8877669206634203E-2</v>
      </c>
      <c r="F174" s="233">
        <f t="shared" si="14"/>
        <v>1.8858014975794573E-2</v>
      </c>
      <c r="G174" s="233">
        <f t="shared" si="14"/>
        <v>1.8876995235539484E-2</v>
      </c>
      <c r="H174" s="233">
        <f t="shared" si="14"/>
        <v>1.8884359815721421E-2</v>
      </c>
      <c r="I174" s="233">
        <f t="shared" si="14"/>
        <v>1.8949566102279592E-2</v>
      </c>
      <c r="J174" s="233">
        <f t="shared" si="14"/>
        <v>1.8936899089731413E-2</v>
      </c>
      <c r="K174" s="233">
        <f t="shared" si="14"/>
        <v>1.8916806796277118E-2</v>
      </c>
      <c r="L174" s="233">
        <f t="shared" si="14"/>
        <v>1.8854506170837095E-2</v>
      </c>
      <c r="M174" s="233">
        <f t="shared" si="14"/>
        <v>1.886159893179977E-2</v>
      </c>
      <c r="N174" s="233">
        <f t="shared" si="14"/>
        <v>1.885961420898356E-2</v>
      </c>
      <c r="O174" s="233">
        <f t="shared" si="14"/>
        <v>1.8911339793986043E-2</v>
      </c>
      <c r="P174" s="233">
        <f t="shared" si="14"/>
        <v>1.8799163205303521E-2</v>
      </c>
      <c r="Q174" s="233">
        <f t="shared" si="14"/>
        <v>1.8853782800387874E-2</v>
      </c>
      <c r="R174" s="233">
        <f t="shared" si="14"/>
        <v>1.883827437743613E-2</v>
      </c>
      <c r="S174" s="233">
        <f t="shared" si="14"/>
        <v>1.8714978626358219E-2</v>
      </c>
      <c r="T174" s="233">
        <f t="shared" si="14"/>
        <v>1.883274230736165E-2</v>
      </c>
      <c r="U174" s="233">
        <f t="shared" si="14"/>
        <v>1.8868851360137846E-2</v>
      </c>
      <c r="V174" s="233">
        <f t="shared" si="14"/>
        <v>1.8813182126000579E-2</v>
      </c>
      <c r="W174" s="233">
        <f t="shared" si="14"/>
        <v>1.8815210917448449E-2</v>
      </c>
      <c r="X174" s="233">
        <f t="shared" si="14"/>
        <v>1.8929429233885086E-2</v>
      </c>
      <c r="Y174" s="233">
        <f t="shared" si="14"/>
        <v>1.902526101673031E-2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3.2306530310393668E-4</v>
      </c>
      <c r="C175" s="233">
        <f t="shared" si="15"/>
        <v>3.2233504080621175E-4</v>
      </c>
      <c r="D175" s="233">
        <f t="shared" si="15"/>
        <v>3.2222654432822426E-4</v>
      </c>
      <c r="E175" s="233">
        <f t="shared" si="15"/>
        <v>3.2212537018057406E-4</v>
      </c>
      <c r="F175" s="233">
        <f t="shared" si="15"/>
        <v>3.2178999369338539E-4</v>
      </c>
      <c r="G175" s="233">
        <f t="shared" si="15"/>
        <v>3.2211386965124491E-4</v>
      </c>
      <c r="H175" s="233">
        <f t="shared" si="15"/>
        <v>3.2223953760799132E-4</v>
      </c>
      <c r="I175" s="233">
        <f t="shared" si="15"/>
        <v>3.2335220670743015E-4</v>
      </c>
      <c r="J175" s="233">
        <f t="shared" si="15"/>
        <v>3.2339651769425096E-4</v>
      </c>
      <c r="K175" s="233">
        <f t="shared" si="15"/>
        <v>3.2289722918262134E-4</v>
      </c>
      <c r="L175" s="233">
        <f t="shared" si="15"/>
        <v>3.2173084490190023E-4</v>
      </c>
      <c r="M175" s="233">
        <f t="shared" si="15"/>
        <v>3.2209181992344212E-4</v>
      </c>
      <c r="N175" s="233">
        <f t="shared" si="15"/>
        <v>3.2232765677960566E-4</v>
      </c>
      <c r="O175" s="233">
        <f t="shared" si="15"/>
        <v>3.2318588413373663E-4</v>
      </c>
      <c r="P175" s="233">
        <f t="shared" si="15"/>
        <v>3.2466712785458277E-4</v>
      </c>
      <c r="Q175" s="233">
        <f t="shared" si="15"/>
        <v>3.2383309177659537E-4</v>
      </c>
      <c r="R175" s="233">
        <f t="shared" si="15"/>
        <v>3.2327786590453694E-4</v>
      </c>
      <c r="S175" s="233">
        <f t="shared" si="15"/>
        <v>3.2177862308374865E-4</v>
      </c>
      <c r="T175" s="233">
        <f t="shared" si="15"/>
        <v>3.2273901623348488E-4</v>
      </c>
      <c r="U175" s="233">
        <f t="shared" si="15"/>
        <v>3.2325368265218209E-4</v>
      </c>
      <c r="V175" s="233">
        <f t="shared" si="15"/>
        <v>3.2367103921704973E-4</v>
      </c>
      <c r="W175" s="233">
        <f t="shared" si="15"/>
        <v>3.2395700973708493E-4</v>
      </c>
      <c r="X175" s="233">
        <f t="shared" si="15"/>
        <v>3.2564551983519199E-4</v>
      </c>
      <c r="Y175" s="233">
        <f t="shared" si="15"/>
        <v>3.2780607524644583E-4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2.896947429537377E-3</v>
      </c>
      <c r="C176" s="300">
        <f t="shared" si="16"/>
        <v>2.8601314403263324E-3</v>
      </c>
      <c r="D176" s="300">
        <f t="shared" si="16"/>
        <v>2.8279860251552357E-3</v>
      </c>
      <c r="E176" s="300">
        <f t="shared" si="16"/>
        <v>2.8244631773203218E-3</v>
      </c>
      <c r="F176" s="300">
        <f t="shared" si="16"/>
        <v>2.8076574401341738E-3</v>
      </c>
      <c r="G176" s="300">
        <f t="shared" si="16"/>
        <v>2.864213177938983E-3</v>
      </c>
      <c r="H176" s="300">
        <f t="shared" si="16"/>
        <v>2.8717699225750425E-3</v>
      </c>
      <c r="I176" s="300">
        <f t="shared" si="16"/>
        <v>3.1180561480041277E-3</v>
      </c>
      <c r="J176" s="300">
        <f t="shared" si="16"/>
        <v>3.1203349748255777E-3</v>
      </c>
      <c r="K176" s="300">
        <f t="shared" si="16"/>
        <v>2.9968890115026309E-3</v>
      </c>
      <c r="L176" s="300">
        <f t="shared" si="16"/>
        <v>2.8663927042786486E-3</v>
      </c>
      <c r="M176" s="300">
        <f t="shared" si="16"/>
        <v>2.9211936338067387E-3</v>
      </c>
      <c r="N176" s="300">
        <f t="shared" si="16"/>
        <v>2.9065758462835157E-3</v>
      </c>
      <c r="O176" s="300">
        <f t="shared" si="16"/>
        <v>3.0509768762447156E-3</v>
      </c>
      <c r="P176" s="300">
        <f t="shared" si="16"/>
        <v>3.4627369831822974E-3</v>
      </c>
      <c r="Q176" s="300">
        <f t="shared" si="16"/>
        <v>3.495882213259323E-3</v>
      </c>
      <c r="R176" s="300">
        <f t="shared" si="16"/>
        <v>3.4552073882702728E-3</v>
      </c>
      <c r="S176" s="300">
        <f t="shared" si="16"/>
        <v>4.0566399335355751E-3</v>
      </c>
      <c r="T176" s="300">
        <f t="shared" si="16"/>
        <v>4.4973544655316743E-3</v>
      </c>
      <c r="U176" s="300">
        <f t="shared" si="16"/>
        <v>4.2937406825358298E-3</v>
      </c>
      <c r="V176" s="300">
        <f t="shared" si="16"/>
        <v>4.4027982925127747E-3</v>
      </c>
      <c r="W176" s="300">
        <f t="shared" si="16"/>
        <v>4.4747399135465424E-3</v>
      </c>
      <c r="X176" s="300">
        <f t="shared" si="16"/>
        <v>3.5021346582656933E-3</v>
      </c>
      <c r="Y176" s="300">
        <f t="shared" si="16"/>
        <v>4.0316781243936624E-3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0.8414617980062048</v>
      </c>
      <c r="C177" s="301">
        <f t="shared" si="17"/>
        <v>0.84417634713367196</v>
      </c>
      <c r="D177" s="301">
        <f t="shared" si="17"/>
        <v>0.84507482831591141</v>
      </c>
      <c r="E177" s="301">
        <f t="shared" si="17"/>
        <v>0.84534016448718619</v>
      </c>
      <c r="F177" s="301">
        <f t="shared" si="17"/>
        <v>0.84744241820663313</v>
      </c>
      <c r="G177" s="301">
        <f t="shared" si="17"/>
        <v>0.8455359895834722</v>
      </c>
      <c r="H177" s="301">
        <f t="shared" si="17"/>
        <v>0.84695281379892728</v>
      </c>
      <c r="I177" s="301">
        <f t="shared" si="17"/>
        <v>0.83585877431116928</v>
      </c>
      <c r="J177" s="301">
        <f t="shared" si="17"/>
        <v>0.83534148000072961</v>
      </c>
      <c r="K177" s="301">
        <f t="shared" si="17"/>
        <v>0.84262816691409448</v>
      </c>
      <c r="L177" s="301">
        <f t="shared" si="17"/>
        <v>0.84827605052074784</v>
      </c>
      <c r="M177" s="301">
        <f t="shared" si="17"/>
        <v>0.84432225298665198</v>
      </c>
      <c r="N177" s="301">
        <f t="shared" si="17"/>
        <v>0.84637375426765971</v>
      </c>
      <c r="O177" s="301">
        <f t="shared" si="17"/>
        <v>0.83953399889758284</v>
      </c>
      <c r="P177" s="301">
        <f t="shared" si="17"/>
        <v>0.83397868259426466</v>
      </c>
      <c r="Q177" s="301">
        <f t="shared" si="17"/>
        <v>0.83456898820741832</v>
      </c>
      <c r="R177" s="301">
        <f t="shared" si="17"/>
        <v>0.83989940186740186</v>
      </c>
      <c r="S177" s="301">
        <f t="shared" si="17"/>
        <v>0.84846095816700251</v>
      </c>
      <c r="T177" s="301">
        <f t="shared" si="17"/>
        <v>0.84023371820044135</v>
      </c>
      <c r="U177" s="301">
        <f t="shared" si="17"/>
        <v>0.83716912711408586</v>
      </c>
      <c r="V177" s="301">
        <f t="shared" si="17"/>
        <v>0.83331133533604296</v>
      </c>
      <c r="W177" s="301">
        <f t="shared" si="17"/>
        <v>0.8338062486084119</v>
      </c>
      <c r="X177" s="301">
        <f t="shared" si="17"/>
        <v>0.82279429557809702</v>
      </c>
      <c r="Y177" s="301">
        <f t="shared" si="17"/>
        <v>0.79963648439742818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9.8681562923083888E-2</v>
      </c>
      <c r="C178" s="301">
        <f t="shared" si="18"/>
        <v>9.6813373929969013E-2</v>
      </c>
      <c r="D178" s="301">
        <f t="shared" si="18"/>
        <v>9.5606238472472571E-2</v>
      </c>
      <c r="E178" s="301">
        <f t="shared" si="18"/>
        <v>9.5688018086653864E-2</v>
      </c>
      <c r="F178" s="301">
        <f t="shared" si="18"/>
        <v>9.4785253714749509E-2</v>
      </c>
      <c r="G178" s="301">
        <f t="shared" si="18"/>
        <v>9.6176613059394123E-2</v>
      </c>
      <c r="H178" s="301">
        <f t="shared" si="18"/>
        <v>9.6530754445851033E-2</v>
      </c>
      <c r="I178" s="301">
        <f t="shared" si="18"/>
        <v>0.10487747428149838</v>
      </c>
      <c r="J178" s="301">
        <f t="shared" si="18"/>
        <v>0.10504287344987363</v>
      </c>
      <c r="K178" s="301">
        <f t="shared" si="18"/>
        <v>0.10047006249916468</v>
      </c>
      <c r="L178" s="301">
        <f t="shared" si="18"/>
        <v>9.6092907353526574E-2</v>
      </c>
      <c r="M178" s="301">
        <f t="shared" si="18"/>
        <v>9.8776882650299533E-2</v>
      </c>
      <c r="N178" s="301">
        <f t="shared" si="18"/>
        <v>9.8229026095964858E-2</v>
      </c>
      <c r="O178" s="301">
        <f t="shared" si="18"/>
        <v>0.10327676928861013</v>
      </c>
      <c r="P178" s="301">
        <f t="shared" si="18"/>
        <v>0.10780438473581822</v>
      </c>
      <c r="Q178" s="301">
        <f t="shared" si="18"/>
        <v>0.106796266342498</v>
      </c>
      <c r="R178" s="301">
        <f t="shared" si="18"/>
        <v>0.10229932353567331</v>
      </c>
      <c r="S178" s="301">
        <f t="shared" si="18"/>
        <v>9.6912207572440623E-2</v>
      </c>
      <c r="T178" s="301">
        <f t="shared" si="18"/>
        <v>0.10235495816440246</v>
      </c>
      <c r="U178" s="301">
        <f t="shared" si="18"/>
        <v>0.10431644939029454</v>
      </c>
      <c r="V178" s="301">
        <f t="shared" si="18"/>
        <v>0.10644573925900219</v>
      </c>
      <c r="W178" s="301">
        <f t="shared" si="18"/>
        <v>0.1062274558409961</v>
      </c>
      <c r="X178" s="301">
        <f t="shared" si="18"/>
        <v>0.11573844066466241</v>
      </c>
      <c r="Y178" s="301">
        <f t="shared" si="18"/>
        <v>0.13388649283220183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4.491538017157061E-2</v>
      </c>
      <c r="C179" s="302">
        <f t="shared" si="19"/>
        <v>3.9829138067694697E-2</v>
      </c>
      <c r="D179" s="302">
        <f t="shared" si="19"/>
        <v>3.8212155263224731E-2</v>
      </c>
      <c r="E179" s="302">
        <f t="shared" si="19"/>
        <v>3.6281217885621699E-2</v>
      </c>
      <c r="F179" s="302">
        <f t="shared" si="19"/>
        <v>3.4518794926313684E-2</v>
      </c>
      <c r="G179" s="302">
        <f t="shared" si="19"/>
        <v>3.5117878828815861E-2</v>
      </c>
      <c r="H179" s="302">
        <f t="shared" si="19"/>
        <v>3.5745575461715445E-2</v>
      </c>
      <c r="I179" s="302">
        <f t="shared" si="19"/>
        <v>4.5966220853925911E-2</v>
      </c>
      <c r="J179" s="302">
        <f t="shared" si="19"/>
        <v>4.6803646325266804E-2</v>
      </c>
      <c r="K179" s="302">
        <f t="shared" si="19"/>
        <v>4.4426243331184938E-2</v>
      </c>
      <c r="L179" s="302">
        <f t="shared" si="19"/>
        <v>3.5638385882661883E-2</v>
      </c>
      <c r="M179" s="302">
        <f t="shared" si="19"/>
        <v>3.8125138227852129E-2</v>
      </c>
      <c r="N179" s="302">
        <f t="shared" si="19"/>
        <v>3.7837255162347948E-2</v>
      </c>
      <c r="O179" s="302">
        <f t="shared" si="19"/>
        <v>4.6077480402920624E-2</v>
      </c>
      <c r="P179" s="302">
        <f t="shared" si="19"/>
        <v>5.1735021236577E-2</v>
      </c>
      <c r="Q179" s="302">
        <f t="shared" si="19"/>
        <v>5.0407486203239586E-2</v>
      </c>
      <c r="R179" s="302">
        <f t="shared" si="19"/>
        <v>4.5130410458955772E-2</v>
      </c>
      <c r="S179" s="302">
        <f t="shared" si="19"/>
        <v>3.3351791880340882E-2</v>
      </c>
      <c r="T179" s="302">
        <f t="shared" si="19"/>
        <v>4.6359386925713973E-2</v>
      </c>
      <c r="U179" s="302">
        <f t="shared" si="19"/>
        <v>4.9361357692566207E-2</v>
      </c>
      <c r="V179" s="302">
        <f t="shared" si="19"/>
        <v>5.2884239975211515E-2</v>
      </c>
      <c r="W179" s="302">
        <f t="shared" si="19"/>
        <v>5.5472274123289388E-2</v>
      </c>
      <c r="X179" s="302">
        <f t="shared" si="19"/>
        <v>6.6271082926453326E-2</v>
      </c>
      <c r="Y179" s="302">
        <f t="shared" si="19"/>
        <v>8.7320149108142342E-2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5.3766182751513257E-2</v>
      </c>
      <c r="C180" s="302">
        <f t="shared" si="20"/>
        <v>5.6984235862274323E-2</v>
      </c>
      <c r="D180" s="302">
        <f t="shared" si="20"/>
        <v>5.7394083209247791E-2</v>
      </c>
      <c r="E180" s="302">
        <f t="shared" si="20"/>
        <v>5.9406800201032138E-2</v>
      </c>
      <c r="F180" s="302">
        <f t="shared" si="20"/>
        <v>6.0266458788435819E-2</v>
      </c>
      <c r="G180" s="302">
        <f t="shared" si="20"/>
        <v>6.105873423057831E-2</v>
      </c>
      <c r="H180" s="302">
        <f t="shared" si="20"/>
        <v>6.0785178984135615E-2</v>
      </c>
      <c r="I180" s="302">
        <f t="shared" si="20"/>
        <v>5.891125342757246E-2</v>
      </c>
      <c r="J180" s="302">
        <f t="shared" si="20"/>
        <v>5.8239227124606836E-2</v>
      </c>
      <c r="K180" s="302">
        <f t="shared" si="20"/>
        <v>5.6043819167979771E-2</v>
      </c>
      <c r="L180" s="302">
        <f t="shared" si="20"/>
        <v>6.0454521470864678E-2</v>
      </c>
      <c r="M180" s="302">
        <f t="shared" si="20"/>
        <v>6.0651744422447418E-2</v>
      </c>
      <c r="N180" s="302">
        <f t="shared" si="20"/>
        <v>6.039177093361691E-2</v>
      </c>
      <c r="O180" s="302">
        <f t="shared" si="20"/>
        <v>5.7199288885689502E-2</v>
      </c>
      <c r="P180" s="302">
        <f t="shared" si="20"/>
        <v>5.6069363499241201E-2</v>
      </c>
      <c r="Q180" s="302">
        <f t="shared" si="20"/>
        <v>5.6388780139258451E-2</v>
      </c>
      <c r="R180" s="302">
        <f t="shared" si="20"/>
        <v>5.7168913076717592E-2</v>
      </c>
      <c r="S180" s="302">
        <f t="shared" si="20"/>
        <v>6.3560415692099734E-2</v>
      </c>
      <c r="T180" s="302">
        <f t="shared" si="20"/>
        <v>5.5995571238688507E-2</v>
      </c>
      <c r="U180" s="302">
        <f t="shared" si="20"/>
        <v>5.4955091697728352E-2</v>
      </c>
      <c r="V180" s="302">
        <f t="shared" si="20"/>
        <v>5.3561499283790712E-2</v>
      </c>
      <c r="W180" s="302">
        <f t="shared" si="20"/>
        <v>5.0755181717706703E-2</v>
      </c>
      <c r="X180" s="302">
        <f t="shared" si="20"/>
        <v>4.9467357738209053E-2</v>
      </c>
      <c r="Y180" s="302">
        <f t="shared" si="20"/>
        <v>4.6566343724059489E-2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3.6608961030432333E-2</v>
      </c>
      <c r="C181" s="301">
        <f t="shared" si="21"/>
        <v>3.584541802237811E-2</v>
      </c>
      <c r="D181" s="301">
        <f t="shared" si="21"/>
        <v>3.6193052190463662E-2</v>
      </c>
      <c r="E181" s="301">
        <f t="shared" si="21"/>
        <v>3.5855832477709494E-2</v>
      </c>
      <c r="F181" s="301">
        <f t="shared" si="21"/>
        <v>3.469427511173246E-2</v>
      </c>
      <c r="G181" s="301">
        <f t="shared" si="21"/>
        <v>3.513238685656446E-2</v>
      </c>
      <c r="H181" s="301">
        <f t="shared" si="21"/>
        <v>3.334594835588385E-2</v>
      </c>
      <c r="I181" s="301">
        <f t="shared" si="21"/>
        <v>3.5776891838260619E-2</v>
      </c>
      <c r="J181" s="301">
        <f t="shared" si="21"/>
        <v>3.6139672763084295E-2</v>
      </c>
      <c r="K181" s="301">
        <f t="shared" si="21"/>
        <v>3.3570996256906849E-2</v>
      </c>
      <c r="L181" s="301">
        <f t="shared" si="21"/>
        <v>3.2498022311837224E-2</v>
      </c>
      <c r="M181" s="301">
        <f t="shared" si="21"/>
        <v>3.3704783233651378E-2</v>
      </c>
      <c r="N181" s="301">
        <f t="shared" si="21"/>
        <v>3.2217703256456877E-2</v>
      </c>
      <c r="O181" s="301">
        <f t="shared" si="21"/>
        <v>3.3809578938163998E-2</v>
      </c>
      <c r="P181" s="301">
        <f t="shared" si="21"/>
        <v>3.4540133045338574E-2</v>
      </c>
      <c r="Q181" s="301">
        <f t="shared" si="21"/>
        <v>3.4867605850213458E-2</v>
      </c>
      <c r="R181" s="301">
        <f t="shared" si="21"/>
        <v>3.4092489861107286E-2</v>
      </c>
      <c r="S181" s="301">
        <f t="shared" si="21"/>
        <v>3.0448447487441029E-2</v>
      </c>
      <c r="T181" s="301">
        <f t="shared" si="21"/>
        <v>3.2667633223818514E-2</v>
      </c>
      <c r="U181" s="301">
        <f t="shared" si="21"/>
        <v>3.3935227515715899E-2</v>
      </c>
      <c r="V181" s="301">
        <f t="shared" si="21"/>
        <v>3.5612180496037947E-2</v>
      </c>
      <c r="W181" s="301">
        <f t="shared" si="21"/>
        <v>3.5260039554606409E-2</v>
      </c>
      <c r="X181" s="301">
        <f t="shared" si="21"/>
        <v>3.7611102181633459E-2</v>
      </c>
      <c r="Y181" s="301">
        <f t="shared" si="21"/>
        <v>4.1987957287709744E-2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4.8072429242516177E-3</v>
      </c>
      <c r="C182" s="302">
        <f t="shared" si="22"/>
        <v>4.482358384696121E-3</v>
      </c>
      <c r="D182" s="302">
        <f t="shared" si="22"/>
        <v>4.5346761560179404E-3</v>
      </c>
      <c r="E182" s="302">
        <f t="shared" si="22"/>
        <v>4.237176562260153E-3</v>
      </c>
      <c r="F182" s="302">
        <f t="shared" si="22"/>
        <v>4.0464734275194375E-3</v>
      </c>
      <c r="G182" s="302">
        <f t="shared" si="22"/>
        <v>3.8712337131953339E-3</v>
      </c>
      <c r="H182" s="302">
        <f t="shared" si="22"/>
        <v>3.6648479428412709E-3</v>
      </c>
      <c r="I182" s="302">
        <f t="shared" si="22"/>
        <v>3.7406090126317544E-3</v>
      </c>
      <c r="J182" s="302">
        <f t="shared" si="22"/>
        <v>3.8719745001066404E-3</v>
      </c>
      <c r="K182" s="302">
        <f t="shared" si="22"/>
        <v>4.2838596770231191E-3</v>
      </c>
      <c r="L182" s="302">
        <f t="shared" si="22"/>
        <v>4.0153887267173052E-3</v>
      </c>
      <c r="M182" s="302">
        <f t="shared" si="22"/>
        <v>4.011998724543742E-3</v>
      </c>
      <c r="N182" s="302">
        <f t="shared" si="22"/>
        <v>4.1020009591916018E-3</v>
      </c>
      <c r="O182" s="302">
        <f t="shared" si="22"/>
        <v>4.4680249434692646E-3</v>
      </c>
      <c r="P182" s="302">
        <f t="shared" si="22"/>
        <v>4.4447007389535921E-3</v>
      </c>
      <c r="Q182" s="302">
        <f t="shared" si="22"/>
        <v>4.3766705232303124E-3</v>
      </c>
      <c r="R182" s="302">
        <f t="shared" si="22"/>
        <v>4.4463689955658112E-3</v>
      </c>
      <c r="S182" s="302">
        <f t="shared" si="22"/>
        <v>3.3794330218793675E-3</v>
      </c>
      <c r="T182" s="302">
        <f t="shared" si="22"/>
        <v>4.2627093207381712E-3</v>
      </c>
      <c r="U182" s="302">
        <f t="shared" si="22"/>
        <v>4.4628543496069741E-3</v>
      </c>
      <c r="V182" s="302">
        <f t="shared" si="22"/>
        <v>4.8285711749034904E-3</v>
      </c>
      <c r="W182" s="302">
        <f t="shared" si="22"/>
        <v>5.2371614078221499E-3</v>
      </c>
      <c r="X182" s="302">
        <f t="shared" si="22"/>
        <v>5.3024316645049023E-3</v>
      </c>
      <c r="Y182" s="302">
        <f t="shared" si="22"/>
        <v>5.594513847579319E-3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2.3640881165519805E-2</v>
      </c>
      <c r="C183" s="302">
        <f t="shared" si="23"/>
        <v>2.2798385181411272E-2</v>
      </c>
      <c r="D183" s="302">
        <f t="shared" si="23"/>
        <v>2.3148436122210903E-2</v>
      </c>
      <c r="E183" s="302">
        <f t="shared" si="23"/>
        <v>2.2881519510662633E-2</v>
      </c>
      <c r="F183" s="302">
        <f t="shared" si="23"/>
        <v>2.1764453101319647E-2</v>
      </c>
      <c r="G183" s="302">
        <f t="shared" si="23"/>
        <v>2.2376468594756473E-2</v>
      </c>
      <c r="H183" s="302">
        <f t="shared" si="23"/>
        <v>2.0781269444300005E-2</v>
      </c>
      <c r="I183" s="302">
        <f t="shared" si="23"/>
        <v>2.3201457677894353E-2</v>
      </c>
      <c r="J183" s="302">
        <f t="shared" si="23"/>
        <v>2.3505444050566753E-2</v>
      </c>
      <c r="K183" s="302">
        <f t="shared" si="23"/>
        <v>2.1027262760422667E-2</v>
      </c>
      <c r="L183" s="302">
        <f t="shared" si="23"/>
        <v>1.982952742441459E-2</v>
      </c>
      <c r="M183" s="302">
        <f t="shared" si="23"/>
        <v>2.1009778635922613E-2</v>
      </c>
      <c r="N183" s="302">
        <f t="shared" si="23"/>
        <v>1.9891404311459644E-2</v>
      </c>
      <c r="O183" s="302">
        <f t="shared" si="23"/>
        <v>2.1583074903546655E-2</v>
      </c>
      <c r="P183" s="302">
        <f t="shared" si="23"/>
        <v>2.2487524121534166E-2</v>
      </c>
      <c r="Q183" s="302">
        <f t="shared" si="23"/>
        <v>2.2794176666630438E-2</v>
      </c>
      <c r="R183" s="302">
        <f t="shared" si="23"/>
        <v>2.1966250003709345E-2</v>
      </c>
      <c r="S183" s="302">
        <f t="shared" si="23"/>
        <v>1.8008828244886081E-2</v>
      </c>
      <c r="T183" s="302">
        <f t="shared" si="23"/>
        <v>2.0369435934158773E-2</v>
      </c>
      <c r="U183" s="302">
        <f t="shared" si="23"/>
        <v>2.1826457559233611E-2</v>
      </c>
      <c r="V183" s="302">
        <f t="shared" si="23"/>
        <v>2.3481761005154814E-2</v>
      </c>
      <c r="W183" s="302">
        <f t="shared" si="23"/>
        <v>2.3228044991634774E-2</v>
      </c>
      <c r="X183" s="302">
        <f t="shared" si="23"/>
        <v>2.574678241890398E-2</v>
      </c>
      <c r="Y183" s="302">
        <f t="shared" si="23"/>
        <v>2.9900255481769882E-2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8.1608369406609132E-3</v>
      </c>
      <c r="C184" s="303">
        <f t="shared" si="24"/>
        <v>8.5646744562707204E-3</v>
      </c>
      <c r="D184" s="303">
        <f t="shared" si="24"/>
        <v>8.5099399122348235E-3</v>
      </c>
      <c r="E184" s="303">
        <f t="shared" si="24"/>
        <v>8.7371364047867019E-3</v>
      </c>
      <c r="F184" s="303">
        <f t="shared" si="24"/>
        <v>8.8833485828933734E-3</v>
      </c>
      <c r="G184" s="303">
        <f t="shared" si="24"/>
        <v>8.8846845486126574E-3</v>
      </c>
      <c r="H184" s="303">
        <f t="shared" si="24"/>
        <v>8.8998309687425767E-3</v>
      </c>
      <c r="I184" s="303">
        <f t="shared" si="24"/>
        <v>8.8348251477345062E-3</v>
      </c>
      <c r="J184" s="303">
        <f t="shared" si="24"/>
        <v>8.7622542124109071E-3</v>
      </c>
      <c r="K184" s="303">
        <f t="shared" si="24"/>
        <v>8.2598738194610624E-3</v>
      </c>
      <c r="L184" s="303">
        <f t="shared" si="24"/>
        <v>8.6531061607053213E-3</v>
      </c>
      <c r="M184" s="303">
        <f t="shared" si="24"/>
        <v>8.6830058731850214E-3</v>
      </c>
      <c r="N184" s="303">
        <f t="shared" si="24"/>
        <v>8.2242979858056335E-3</v>
      </c>
      <c r="O184" s="303">
        <f t="shared" si="24"/>
        <v>7.7584790911480774E-3</v>
      </c>
      <c r="P184" s="303">
        <f t="shared" si="24"/>
        <v>7.6079081848508187E-3</v>
      </c>
      <c r="Q184" s="303">
        <f t="shared" si="24"/>
        <v>7.696758660352708E-3</v>
      </c>
      <c r="R184" s="303">
        <f t="shared" si="24"/>
        <v>7.6798708618321327E-3</v>
      </c>
      <c r="S184" s="303">
        <f t="shared" si="24"/>
        <v>9.0601862206755798E-3</v>
      </c>
      <c r="T184" s="303">
        <f t="shared" si="24"/>
        <v>8.0354879689215741E-3</v>
      </c>
      <c r="U184" s="303">
        <f t="shared" si="24"/>
        <v>7.6459156068753135E-3</v>
      </c>
      <c r="V184" s="303">
        <f t="shared" si="24"/>
        <v>7.301848315979644E-3</v>
      </c>
      <c r="W184" s="303">
        <f t="shared" si="24"/>
        <v>6.7948331551494837E-3</v>
      </c>
      <c r="X184" s="303">
        <f t="shared" si="24"/>
        <v>6.5618880982245701E-3</v>
      </c>
      <c r="Y184" s="303">
        <f t="shared" si="24"/>
        <v>6.4931879583605429E-3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0.99999999999999967</v>
      </c>
      <c r="D187" s="232">
        <f t="shared" si="25"/>
        <v>1.0000000000000002</v>
      </c>
      <c r="E187" s="232">
        <f t="shared" si="25"/>
        <v>1.0000000000000002</v>
      </c>
      <c r="F187" s="232">
        <f t="shared" si="25"/>
        <v>0.99999999999999978</v>
      </c>
      <c r="G187" s="232">
        <f t="shared" si="25"/>
        <v>0.99999999999999989</v>
      </c>
      <c r="H187" s="232">
        <f t="shared" si="25"/>
        <v>1.0000000000000002</v>
      </c>
      <c r="I187" s="232">
        <f t="shared" si="25"/>
        <v>1</v>
      </c>
      <c r="J187" s="232">
        <f t="shared" si="25"/>
        <v>1</v>
      </c>
      <c r="K187" s="232">
        <f t="shared" si="25"/>
        <v>0.99999999999999978</v>
      </c>
      <c r="L187" s="232">
        <f t="shared" si="25"/>
        <v>0.99999999999999956</v>
      </c>
      <c r="M187" s="232">
        <f t="shared" si="25"/>
        <v>0.99999999999999978</v>
      </c>
      <c r="N187" s="232">
        <f t="shared" si="25"/>
        <v>1.0000000000000002</v>
      </c>
      <c r="O187" s="232">
        <f t="shared" si="25"/>
        <v>1.0000000000000002</v>
      </c>
      <c r="P187" s="232">
        <f t="shared" si="25"/>
        <v>0.99999999999999978</v>
      </c>
      <c r="Q187" s="232">
        <f t="shared" si="25"/>
        <v>1.0000000000000002</v>
      </c>
      <c r="R187" s="232">
        <f t="shared" si="25"/>
        <v>1.0000000000000004</v>
      </c>
      <c r="S187" s="232">
        <f t="shared" si="25"/>
        <v>0.99999999999999989</v>
      </c>
      <c r="T187" s="232">
        <f t="shared" si="25"/>
        <v>0.99999999999999989</v>
      </c>
      <c r="U187" s="232">
        <f t="shared" si="25"/>
        <v>0.99999999999999989</v>
      </c>
      <c r="V187" s="232">
        <f t="shared" si="25"/>
        <v>1</v>
      </c>
      <c r="W187" s="232">
        <f t="shared" si="25"/>
        <v>1.0000000000000004</v>
      </c>
      <c r="X187" s="232">
        <f t="shared" si="25"/>
        <v>0.99999999999999967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1.4993049248134419E-3</v>
      </c>
      <c r="C188" s="299">
        <f t="shared" si="26"/>
        <v>1.4937889724496855E-3</v>
      </c>
      <c r="D188" s="299">
        <f t="shared" si="26"/>
        <v>1.4874144962123612E-3</v>
      </c>
      <c r="E188" s="299">
        <f t="shared" si="26"/>
        <v>1.4811292997069343E-3</v>
      </c>
      <c r="F188" s="299">
        <f t="shared" si="26"/>
        <v>1.4811421812800636E-3</v>
      </c>
      <c r="G188" s="299">
        <f t="shared" si="26"/>
        <v>1.4827130340903097E-3</v>
      </c>
      <c r="H188" s="299">
        <f t="shared" si="26"/>
        <v>1.4829093776444345E-3</v>
      </c>
      <c r="I188" s="299">
        <f t="shared" si="26"/>
        <v>1.4747311888271405E-3</v>
      </c>
      <c r="J188" s="299">
        <f t="shared" si="26"/>
        <v>1.4772510641550384E-3</v>
      </c>
      <c r="K188" s="299">
        <f t="shared" si="26"/>
        <v>1.487048797953702E-3</v>
      </c>
      <c r="L188" s="299">
        <f t="shared" si="26"/>
        <v>1.4863635385502568E-3</v>
      </c>
      <c r="M188" s="299">
        <f t="shared" si="26"/>
        <v>1.4744929768508038E-3</v>
      </c>
      <c r="N188" s="299">
        <f t="shared" si="26"/>
        <v>1.4654429593371086E-3</v>
      </c>
      <c r="O188" s="299">
        <f t="shared" si="26"/>
        <v>1.4709904817254904E-3</v>
      </c>
      <c r="P188" s="299">
        <f t="shared" si="26"/>
        <v>1.4571792905299899E-3</v>
      </c>
      <c r="Q188" s="299">
        <f t="shared" si="26"/>
        <v>1.4595590428581105E-3</v>
      </c>
      <c r="R188" s="299">
        <f t="shared" si="26"/>
        <v>1.4603128588235191E-3</v>
      </c>
      <c r="S188" s="299">
        <f t="shared" si="26"/>
        <v>1.4640131779897342E-3</v>
      </c>
      <c r="T188" s="299">
        <f t="shared" si="26"/>
        <v>1.472144538250088E-3</v>
      </c>
      <c r="U188" s="299">
        <f t="shared" si="26"/>
        <v>1.469547079909249E-3</v>
      </c>
      <c r="V188" s="299">
        <f t="shared" si="26"/>
        <v>1.4642967178766994E-3</v>
      </c>
      <c r="W188" s="299">
        <f t="shared" si="26"/>
        <v>1.4699640294414211E-3</v>
      </c>
      <c r="X188" s="299">
        <f t="shared" si="26"/>
        <v>1.4660686182146341E-3</v>
      </c>
      <c r="Y188" s="299">
        <f t="shared" si="26"/>
        <v>1.4582828135694585E-3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2.0312067520631577E-4</v>
      </c>
      <c r="C189" s="233">
        <f t="shared" si="27"/>
        <v>2.0233680354273613E-4</v>
      </c>
      <c r="D189" s="233">
        <f t="shared" si="27"/>
        <v>2.0136981373135475E-4</v>
      </c>
      <c r="E189" s="233">
        <f t="shared" si="27"/>
        <v>2.0058353430123466E-4</v>
      </c>
      <c r="F189" s="233">
        <f t="shared" si="27"/>
        <v>2.0062321405883875E-4</v>
      </c>
      <c r="G189" s="233">
        <f t="shared" si="27"/>
        <v>2.0097599282015616E-4</v>
      </c>
      <c r="H189" s="233">
        <f t="shared" si="27"/>
        <v>2.0078782137080968E-4</v>
      </c>
      <c r="I189" s="233">
        <f t="shared" si="27"/>
        <v>1.9997546480017453E-4</v>
      </c>
      <c r="J189" s="233">
        <f t="shared" si="27"/>
        <v>2.002325475795592E-4</v>
      </c>
      <c r="K189" s="233">
        <f t="shared" si="27"/>
        <v>2.0207391151858093E-4</v>
      </c>
      <c r="L189" s="233">
        <f t="shared" si="27"/>
        <v>2.0270809847246151E-4</v>
      </c>
      <c r="M189" s="233">
        <f t="shared" si="27"/>
        <v>2.013257988948814E-4</v>
      </c>
      <c r="N189" s="233">
        <f t="shared" si="27"/>
        <v>1.9984473583338592E-4</v>
      </c>
      <c r="O189" s="233">
        <f t="shared" si="27"/>
        <v>2.0020373816819156E-4</v>
      </c>
      <c r="P189" s="233">
        <f t="shared" si="27"/>
        <v>1.989267545026489E-4</v>
      </c>
      <c r="Q189" s="233">
        <f t="shared" si="27"/>
        <v>1.9940306762450838E-4</v>
      </c>
      <c r="R189" s="233">
        <f t="shared" si="27"/>
        <v>1.9995943305842849E-4</v>
      </c>
      <c r="S189" s="233">
        <f t="shared" si="27"/>
        <v>2.003950976164166E-4</v>
      </c>
      <c r="T189" s="233">
        <f t="shared" si="27"/>
        <v>2.0151421426778488E-4</v>
      </c>
      <c r="U189" s="233">
        <f t="shared" si="27"/>
        <v>2.0177964590213076E-4</v>
      </c>
      <c r="V189" s="233">
        <f t="shared" si="27"/>
        <v>2.0111080346968494E-4</v>
      </c>
      <c r="W189" s="233">
        <f t="shared" si="27"/>
        <v>2.0194619635876339E-4</v>
      </c>
      <c r="X189" s="233">
        <f t="shared" si="27"/>
        <v>2.0168576921569649E-4</v>
      </c>
      <c r="Y189" s="233">
        <f t="shared" si="27"/>
        <v>2.0067320108484732E-4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2.5997529000327525E-2</v>
      </c>
      <c r="C190" s="233">
        <f t="shared" si="28"/>
        <v>2.5901625044587567E-2</v>
      </c>
      <c r="D190" s="233">
        <f t="shared" si="28"/>
        <v>2.5793595396517408E-2</v>
      </c>
      <c r="E190" s="233">
        <f t="shared" si="28"/>
        <v>2.5682855471149114E-2</v>
      </c>
      <c r="F190" s="233">
        <f t="shared" si="28"/>
        <v>2.5677828834090911E-2</v>
      </c>
      <c r="G190" s="233">
        <f t="shared" si="28"/>
        <v>2.5686713005859223E-2</v>
      </c>
      <c r="H190" s="233">
        <f t="shared" si="28"/>
        <v>2.5709530129110793E-2</v>
      </c>
      <c r="I190" s="233">
        <f t="shared" si="28"/>
        <v>2.5569218156726133E-2</v>
      </c>
      <c r="J190" s="233">
        <f t="shared" si="28"/>
        <v>2.5618872650967586E-2</v>
      </c>
      <c r="K190" s="233">
        <f t="shared" si="28"/>
        <v>2.5778239221192441E-2</v>
      </c>
      <c r="L190" s="233">
        <f t="shared" si="28"/>
        <v>2.5749678865836644E-2</v>
      </c>
      <c r="M190" s="233">
        <f t="shared" si="28"/>
        <v>2.5525615181755858E-2</v>
      </c>
      <c r="N190" s="233">
        <f t="shared" si="28"/>
        <v>2.5365445645110375E-2</v>
      </c>
      <c r="O190" s="233">
        <f t="shared" si="28"/>
        <v>2.5480345573684643E-2</v>
      </c>
      <c r="P190" s="233">
        <f t="shared" si="28"/>
        <v>2.5222395632398743E-2</v>
      </c>
      <c r="Q190" s="233">
        <f t="shared" si="28"/>
        <v>2.5247033999297092E-2</v>
      </c>
      <c r="R190" s="233">
        <f t="shared" si="28"/>
        <v>2.5241231574389136E-2</v>
      </c>
      <c r="S190" s="233">
        <f t="shared" si="28"/>
        <v>2.5351373119059811E-2</v>
      </c>
      <c r="T190" s="233">
        <f t="shared" si="28"/>
        <v>2.5497302690162472E-2</v>
      </c>
      <c r="U190" s="233">
        <f t="shared" si="28"/>
        <v>2.5432492375423912E-2</v>
      </c>
      <c r="V190" s="233">
        <f t="shared" si="28"/>
        <v>2.5352932416535391E-2</v>
      </c>
      <c r="W190" s="233">
        <f t="shared" si="28"/>
        <v>2.5452134053548712E-2</v>
      </c>
      <c r="X190" s="233">
        <f t="shared" si="28"/>
        <v>2.5384185614324872E-2</v>
      </c>
      <c r="Y190" s="233">
        <f t="shared" si="28"/>
        <v>2.5245360559931335E-2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4.9683720990235556E-4</v>
      </c>
      <c r="C191" s="233">
        <f t="shared" si="29"/>
        <v>4.9491984422867972E-4</v>
      </c>
      <c r="D191" s="233">
        <f t="shared" si="29"/>
        <v>4.9255456792481381E-4</v>
      </c>
      <c r="E191" s="233">
        <f t="shared" si="29"/>
        <v>4.906313128063102E-4</v>
      </c>
      <c r="F191" s="233">
        <f t="shared" si="29"/>
        <v>4.9072837028230369E-4</v>
      </c>
      <c r="G191" s="233">
        <f t="shared" si="29"/>
        <v>4.9159127414626373E-4</v>
      </c>
      <c r="H191" s="233">
        <f t="shared" si="29"/>
        <v>4.9113100304002809E-4</v>
      </c>
      <c r="I191" s="233">
        <f t="shared" si="29"/>
        <v>4.8921656649401814E-4</v>
      </c>
      <c r="J191" s="233">
        <f t="shared" si="29"/>
        <v>4.8984749994099243E-4</v>
      </c>
      <c r="K191" s="233">
        <f t="shared" si="29"/>
        <v>4.9438109801946343E-4</v>
      </c>
      <c r="L191" s="233">
        <f t="shared" si="29"/>
        <v>4.958763302542066E-4</v>
      </c>
      <c r="M191" s="233">
        <f t="shared" si="29"/>
        <v>4.9263041715530897E-4</v>
      </c>
      <c r="N191" s="233">
        <f t="shared" si="29"/>
        <v>4.8895001860930381E-4</v>
      </c>
      <c r="O191" s="233">
        <f t="shared" si="29"/>
        <v>4.8983037794699078E-4</v>
      </c>
      <c r="P191" s="233">
        <f t="shared" si="29"/>
        <v>4.8672121713993398E-4</v>
      </c>
      <c r="Q191" s="233">
        <f t="shared" si="29"/>
        <v>4.8775150243100416E-4</v>
      </c>
      <c r="R191" s="233">
        <f t="shared" si="29"/>
        <v>4.8918068626153087E-4</v>
      </c>
      <c r="S191" s="233">
        <f t="shared" si="29"/>
        <v>4.9037511894361768E-4</v>
      </c>
      <c r="T191" s="233">
        <f t="shared" si="29"/>
        <v>4.9303039985997975E-4</v>
      </c>
      <c r="U191" s="233">
        <f t="shared" si="29"/>
        <v>4.9381999700608213E-4</v>
      </c>
      <c r="V191" s="233">
        <f t="shared" si="29"/>
        <v>4.9230872386601173E-4</v>
      </c>
      <c r="W191" s="233">
        <f t="shared" si="29"/>
        <v>4.9443714419518023E-4</v>
      </c>
      <c r="X191" s="233">
        <f t="shared" si="29"/>
        <v>4.9390042931970102E-4</v>
      </c>
      <c r="Y191" s="233">
        <f t="shared" si="29"/>
        <v>4.9149150311304486E-4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3.9047876683630587E-3</v>
      </c>
      <c r="C192" s="300">
        <f t="shared" si="30"/>
        <v>3.8601614083172506E-3</v>
      </c>
      <c r="D192" s="300">
        <f t="shared" si="30"/>
        <v>3.866271418837369E-3</v>
      </c>
      <c r="E192" s="300">
        <f t="shared" si="30"/>
        <v>3.8683677105305304E-3</v>
      </c>
      <c r="F192" s="300">
        <f t="shared" si="30"/>
        <v>3.8910211789623655E-3</v>
      </c>
      <c r="G192" s="300">
        <f t="shared" si="30"/>
        <v>3.9568670080481552E-3</v>
      </c>
      <c r="H192" s="300">
        <f t="shared" si="30"/>
        <v>3.9922360308105838E-3</v>
      </c>
      <c r="I192" s="300">
        <f t="shared" si="30"/>
        <v>3.9601196678988081E-3</v>
      </c>
      <c r="J192" s="300">
        <f t="shared" si="30"/>
        <v>3.9354395241397652E-3</v>
      </c>
      <c r="K192" s="300">
        <f t="shared" si="30"/>
        <v>3.8522068611805569E-3</v>
      </c>
      <c r="L192" s="300">
        <f t="shared" si="30"/>
        <v>3.8418403974948712E-3</v>
      </c>
      <c r="M192" s="300">
        <f t="shared" si="30"/>
        <v>3.9170233105100998E-3</v>
      </c>
      <c r="N192" s="300">
        <f t="shared" si="30"/>
        <v>3.9272497080507359E-3</v>
      </c>
      <c r="O192" s="300">
        <f t="shared" si="30"/>
        <v>3.9191582695878961E-3</v>
      </c>
      <c r="P192" s="300">
        <f t="shared" si="30"/>
        <v>4.7420852196820079E-3</v>
      </c>
      <c r="Q192" s="300">
        <f t="shared" si="30"/>
        <v>4.9210828961752575E-3</v>
      </c>
      <c r="R192" s="300">
        <f t="shared" si="30"/>
        <v>5.1049307142496678E-3</v>
      </c>
      <c r="S192" s="300">
        <f t="shared" si="30"/>
        <v>5.1379884249187647E-3</v>
      </c>
      <c r="T192" s="300">
        <f t="shared" si="30"/>
        <v>5.3222400458818181E-3</v>
      </c>
      <c r="U192" s="300">
        <f t="shared" si="30"/>
        <v>5.9699096294799029E-3</v>
      </c>
      <c r="V192" s="300">
        <f t="shared" si="30"/>
        <v>5.8358456638021878E-3</v>
      </c>
      <c r="W192" s="300">
        <f t="shared" si="30"/>
        <v>6.3848563009412497E-3</v>
      </c>
      <c r="X192" s="300">
        <f t="shared" si="30"/>
        <v>6.6488324552127255E-3</v>
      </c>
      <c r="Y192" s="300">
        <f t="shared" si="30"/>
        <v>6.7835799477773909E-3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0.22494851540718921</v>
      </c>
      <c r="C193" s="301">
        <f t="shared" si="31"/>
        <v>0.22249354862732137</v>
      </c>
      <c r="D193" s="301">
        <f t="shared" si="31"/>
        <v>0.22283705693016084</v>
      </c>
      <c r="E193" s="301">
        <f t="shared" si="31"/>
        <v>0.22268738108297528</v>
      </c>
      <c r="F193" s="301">
        <f t="shared" si="31"/>
        <v>0.22403099699564996</v>
      </c>
      <c r="G193" s="301">
        <f t="shared" si="31"/>
        <v>0.22478972737247119</v>
      </c>
      <c r="H193" s="301">
        <f t="shared" si="31"/>
        <v>0.22684045067966113</v>
      </c>
      <c r="I193" s="301">
        <f t="shared" si="31"/>
        <v>0.22542314739874644</v>
      </c>
      <c r="J193" s="301">
        <f t="shared" si="31"/>
        <v>0.22477494730397227</v>
      </c>
      <c r="K193" s="301">
        <f t="shared" si="31"/>
        <v>0.21967281913390305</v>
      </c>
      <c r="L193" s="301">
        <f t="shared" si="31"/>
        <v>0.2199099749186571</v>
      </c>
      <c r="M193" s="301">
        <f t="shared" si="31"/>
        <v>0.22244141158368155</v>
      </c>
      <c r="N193" s="301">
        <f t="shared" si="31"/>
        <v>0.22265426665712162</v>
      </c>
      <c r="O193" s="301">
        <f t="shared" si="31"/>
        <v>0.22028912769623837</v>
      </c>
      <c r="P193" s="301">
        <f t="shared" si="31"/>
        <v>0.22367646189688736</v>
      </c>
      <c r="Q193" s="301">
        <f t="shared" si="31"/>
        <v>0.22339221386306887</v>
      </c>
      <c r="R193" s="301">
        <f t="shared" si="31"/>
        <v>0.22287030453226292</v>
      </c>
      <c r="S193" s="301">
        <f t="shared" si="31"/>
        <v>0.22332045513326121</v>
      </c>
      <c r="T193" s="301">
        <f t="shared" si="31"/>
        <v>0.22180095357078272</v>
      </c>
      <c r="U193" s="301">
        <f t="shared" si="31"/>
        <v>0.22261076780667707</v>
      </c>
      <c r="V193" s="301">
        <f t="shared" si="31"/>
        <v>0.22178871346519005</v>
      </c>
      <c r="W193" s="301">
        <f t="shared" si="31"/>
        <v>0.22361637390079392</v>
      </c>
      <c r="X193" s="301">
        <f t="shared" si="31"/>
        <v>0.22361664393256417</v>
      </c>
      <c r="Y193" s="301">
        <f t="shared" si="31"/>
        <v>0.22393228652922928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9.2427394920183328E-2</v>
      </c>
      <c r="C194" s="302">
        <f t="shared" si="32"/>
        <v>9.3544500936451697E-2</v>
      </c>
      <c r="D194" s="302">
        <f t="shared" si="32"/>
        <v>8.9181021175804509E-2</v>
      </c>
      <c r="E194" s="302">
        <f t="shared" si="32"/>
        <v>8.3877142712966937E-2</v>
      </c>
      <c r="F194" s="302">
        <f t="shared" si="32"/>
        <v>8.4173192340288486E-2</v>
      </c>
      <c r="G194" s="302">
        <f t="shared" si="32"/>
        <v>8.3744891206576466E-2</v>
      </c>
      <c r="H194" s="302">
        <f t="shared" si="32"/>
        <v>8.2886612140772226E-2</v>
      </c>
      <c r="I194" s="302">
        <f t="shared" si="32"/>
        <v>8.1404688764734445E-2</v>
      </c>
      <c r="J194" s="302">
        <f t="shared" si="32"/>
        <v>8.2226090603343599E-2</v>
      </c>
      <c r="K194" s="302">
        <f t="shared" si="32"/>
        <v>0.10130425339717231</v>
      </c>
      <c r="L194" s="302">
        <f t="shared" si="32"/>
        <v>0.10739765283994354</v>
      </c>
      <c r="M194" s="302">
        <f t="shared" si="32"/>
        <v>0.1004851954912582</v>
      </c>
      <c r="N194" s="302">
        <f t="shared" si="32"/>
        <v>9.5660526548013089E-2</v>
      </c>
      <c r="O194" s="302">
        <f t="shared" si="32"/>
        <v>9.7376584475461117E-2</v>
      </c>
      <c r="P194" s="302">
        <f t="shared" si="32"/>
        <v>9.2075192181003587E-2</v>
      </c>
      <c r="Q194" s="302">
        <f t="shared" si="32"/>
        <v>9.0087393963244333E-2</v>
      </c>
      <c r="R194" s="302">
        <f t="shared" si="32"/>
        <v>9.1809901238089617E-2</v>
      </c>
      <c r="S194" s="302">
        <f t="shared" si="32"/>
        <v>9.5254363586312757E-2</v>
      </c>
      <c r="T194" s="302">
        <f t="shared" si="32"/>
        <v>0.10150069674935172</v>
      </c>
      <c r="U194" s="302">
        <f t="shared" si="32"/>
        <v>0.10264771949598858</v>
      </c>
      <c r="V194" s="302">
        <f t="shared" si="32"/>
        <v>9.7979455082862418E-2</v>
      </c>
      <c r="W194" s="302">
        <f t="shared" si="32"/>
        <v>0.10422188683048204</v>
      </c>
      <c r="X194" s="302">
        <f t="shared" si="32"/>
        <v>0.10494011977673896</v>
      </c>
      <c r="Y194" s="302">
        <f t="shared" si="32"/>
        <v>0.10051400542935078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0.1325211204870059</v>
      </c>
      <c r="C195" s="302">
        <f t="shared" si="33"/>
        <v>0.12894904769086968</v>
      </c>
      <c r="D195" s="302">
        <f t="shared" si="33"/>
        <v>0.13365603575435628</v>
      </c>
      <c r="E195" s="302">
        <f t="shared" si="33"/>
        <v>0.13881023837000839</v>
      </c>
      <c r="F195" s="302">
        <f t="shared" si="33"/>
        <v>0.13985780465536152</v>
      </c>
      <c r="G195" s="302">
        <f t="shared" si="33"/>
        <v>0.14104483616589472</v>
      </c>
      <c r="H195" s="302">
        <f t="shared" si="33"/>
        <v>0.14395383853888891</v>
      </c>
      <c r="I195" s="302">
        <f t="shared" si="33"/>
        <v>0.14401845863401194</v>
      </c>
      <c r="J195" s="302">
        <f t="shared" si="33"/>
        <v>0.14254885670062867</v>
      </c>
      <c r="K195" s="302">
        <f t="shared" si="33"/>
        <v>0.11836856573673077</v>
      </c>
      <c r="L195" s="302">
        <f t="shared" si="33"/>
        <v>0.11251232207871353</v>
      </c>
      <c r="M195" s="302">
        <f t="shared" si="33"/>
        <v>0.12195621609242341</v>
      </c>
      <c r="N195" s="302">
        <f t="shared" si="33"/>
        <v>0.12699374010910855</v>
      </c>
      <c r="O195" s="302">
        <f t="shared" si="33"/>
        <v>0.12291254322077727</v>
      </c>
      <c r="P195" s="302">
        <f t="shared" si="33"/>
        <v>0.13160126971588376</v>
      </c>
      <c r="Q195" s="302">
        <f t="shared" si="33"/>
        <v>0.13330481989982451</v>
      </c>
      <c r="R195" s="302">
        <f t="shared" si="33"/>
        <v>0.13106040329417334</v>
      </c>
      <c r="S195" s="302">
        <f t="shared" si="33"/>
        <v>0.12806609154694842</v>
      </c>
      <c r="T195" s="302">
        <f t="shared" si="33"/>
        <v>0.12030025682143101</v>
      </c>
      <c r="U195" s="302">
        <f t="shared" si="33"/>
        <v>0.11996304831068851</v>
      </c>
      <c r="V195" s="302">
        <f t="shared" si="33"/>
        <v>0.12380925838232763</v>
      </c>
      <c r="W195" s="302">
        <f t="shared" si="33"/>
        <v>0.11939448707031186</v>
      </c>
      <c r="X195" s="302">
        <f t="shared" si="33"/>
        <v>0.11867652415582521</v>
      </c>
      <c r="Y195" s="302">
        <f t="shared" si="33"/>
        <v>0.12341828109987846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0.4441248355868293</v>
      </c>
      <c r="C196" s="301">
        <f t="shared" si="34"/>
        <v>0.43927789665279676</v>
      </c>
      <c r="D196" s="301">
        <f t="shared" si="34"/>
        <v>0.43995609881049991</v>
      </c>
      <c r="E196" s="301">
        <f t="shared" si="34"/>
        <v>0.43966058780922801</v>
      </c>
      <c r="F196" s="301">
        <f t="shared" si="34"/>
        <v>0.44231334235276565</v>
      </c>
      <c r="G196" s="301">
        <f t="shared" si="34"/>
        <v>0.44381133402988571</v>
      </c>
      <c r="H196" s="301">
        <f t="shared" si="34"/>
        <v>0.44786015893540304</v>
      </c>
      <c r="I196" s="301">
        <f t="shared" si="34"/>
        <v>0.44506192047860094</v>
      </c>
      <c r="J196" s="301">
        <f t="shared" si="34"/>
        <v>0.44378215315051822</v>
      </c>
      <c r="K196" s="301">
        <f t="shared" si="34"/>
        <v>0.43370881778943243</v>
      </c>
      <c r="L196" s="301">
        <f t="shared" si="34"/>
        <v>0.43417704392429574</v>
      </c>
      <c r="M196" s="301">
        <f t="shared" si="34"/>
        <v>0.43917496040583981</v>
      </c>
      <c r="N196" s="301">
        <f t="shared" si="34"/>
        <v>0.43959520867609098</v>
      </c>
      <c r="O196" s="301">
        <f t="shared" si="34"/>
        <v>0.43492562039167471</v>
      </c>
      <c r="P196" s="301">
        <f t="shared" si="34"/>
        <v>0.44161336955159969</v>
      </c>
      <c r="Q196" s="301">
        <f t="shared" si="34"/>
        <v>0.44105216730913532</v>
      </c>
      <c r="R196" s="301">
        <f t="shared" si="34"/>
        <v>0.44002174087882184</v>
      </c>
      <c r="S196" s="301">
        <f t="shared" si="34"/>
        <v>0.44091049118373388</v>
      </c>
      <c r="T196" s="301">
        <f t="shared" si="34"/>
        <v>0.43791047857912463</v>
      </c>
      <c r="U196" s="301">
        <f t="shared" si="34"/>
        <v>0.43950932715886043</v>
      </c>
      <c r="V196" s="301">
        <f t="shared" si="34"/>
        <v>0.43788631244993698</v>
      </c>
      <c r="W196" s="301">
        <f t="shared" si="34"/>
        <v>0.44149473542175266</v>
      </c>
      <c r="X196" s="301">
        <f t="shared" si="34"/>
        <v>0.44149526855625831</v>
      </c>
      <c r="Y196" s="301">
        <f t="shared" si="34"/>
        <v>0.44211845433765518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0.18248309618020919</v>
      </c>
      <c r="C197" s="302">
        <f t="shared" si="35"/>
        <v>0.18468864319131154</v>
      </c>
      <c r="D197" s="302">
        <f t="shared" si="35"/>
        <v>0.17607365087728824</v>
      </c>
      <c r="E197" s="302">
        <f t="shared" si="35"/>
        <v>0.1656019918578174</v>
      </c>
      <c r="F197" s="302">
        <f t="shared" si="35"/>
        <v>0.16618649445754211</v>
      </c>
      <c r="G197" s="302">
        <f t="shared" si="35"/>
        <v>0.16534088242828657</v>
      </c>
      <c r="H197" s="302">
        <f t="shared" si="35"/>
        <v>0.1636463477997831</v>
      </c>
      <c r="I197" s="302">
        <f t="shared" si="35"/>
        <v>0.16072052730906466</v>
      </c>
      <c r="J197" s="302">
        <f t="shared" si="35"/>
        <v>0.16234225375550357</v>
      </c>
      <c r="K197" s="302">
        <f t="shared" si="35"/>
        <v>0.20000903230156516</v>
      </c>
      <c r="L197" s="302">
        <f t="shared" si="35"/>
        <v>0.21203947411527085</v>
      </c>
      <c r="M197" s="302">
        <f t="shared" si="35"/>
        <v>0.19839193357503337</v>
      </c>
      <c r="N197" s="302">
        <f t="shared" si="35"/>
        <v>0.18886639704370342</v>
      </c>
      <c r="O197" s="302">
        <f t="shared" si="35"/>
        <v>0.19225447872766449</v>
      </c>
      <c r="P197" s="302">
        <f t="shared" si="35"/>
        <v>0.18178772824969275</v>
      </c>
      <c r="Q197" s="302">
        <f t="shared" si="35"/>
        <v>0.17786313886067598</v>
      </c>
      <c r="R197" s="302">
        <f t="shared" si="35"/>
        <v>0.18126395374870941</v>
      </c>
      <c r="S197" s="302">
        <f t="shared" si="35"/>
        <v>0.18806449329137109</v>
      </c>
      <c r="T197" s="302">
        <f t="shared" si="35"/>
        <v>0.20039687825525324</v>
      </c>
      <c r="U197" s="302">
        <f t="shared" si="35"/>
        <v>0.20266149106162068</v>
      </c>
      <c r="V197" s="302">
        <f t="shared" si="35"/>
        <v>0.19344475023893706</v>
      </c>
      <c r="W197" s="302">
        <f t="shared" si="35"/>
        <v>0.20576943248258331</v>
      </c>
      <c r="X197" s="302">
        <f t="shared" si="35"/>
        <v>0.20718746846558145</v>
      </c>
      <c r="Y197" s="302">
        <f t="shared" si="35"/>
        <v>0.19844881418611662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0.26164173940662011</v>
      </c>
      <c r="C198" s="302">
        <f t="shared" si="36"/>
        <v>0.25458925346148514</v>
      </c>
      <c r="D198" s="302">
        <f t="shared" si="36"/>
        <v>0.26388244793321169</v>
      </c>
      <c r="E198" s="302">
        <f t="shared" si="36"/>
        <v>0.27405859595141063</v>
      </c>
      <c r="F198" s="302">
        <f t="shared" si="36"/>
        <v>0.27612684789522363</v>
      </c>
      <c r="G198" s="302">
        <f t="shared" si="36"/>
        <v>0.27847045160159911</v>
      </c>
      <c r="H198" s="302">
        <f t="shared" si="36"/>
        <v>0.28421381113562011</v>
      </c>
      <c r="I198" s="302">
        <f t="shared" si="36"/>
        <v>0.28434139316953649</v>
      </c>
      <c r="J198" s="302">
        <f t="shared" si="36"/>
        <v>0.28143989939501446</v>
      </c>
      <c r="K198" s="302">
        <f t="shared" si="36"/>
        <v>0.2336997854878673</v>
      </c>
      <c r="L198" s="302">
        <f t="shared" si="36"/>
        <v>0.22213756980902494</v>
      </c>
      <c r="M198" s="302">
        <f t="shared" si="36"/>
        <v>0.24078302683080657</v>
      </c>
      <c r="N198" s="302">
        <f t="shared" si="36"/>
        <v>0.25072881163238753</v>
      </c>
      <c r="O198" s="302">
        <f t="shared" si="36"/>
        <v>0.24267114166401005</v>
      </c>
      <c r="P198" s="302">
        <f t="shared" si="36"/>
        <v>0.259825641301907</v>
      </c>
      <c r="Q198" s="302">
        <f t="shared" si="36"/>
        <v>0.26318902844845954</v>
      </c>
      <c r="R198" s="302">
        <f t="shared" si="36"/>
        <v>0.25875778713011233</v>
      </c>
      <c r="S198" s="302">
        <f t="shared" si="36"/>
        <v>0.25284599789236273</v>
      </c>
      <c r="T198" s="302">
        <f t="shared" si="36"/>
        <v>0.23751360032387145</v>
      </c>
      <c r="U198" s="302">
        <f t="shared" si="36"/>
        <v>0.23684783609723981</v>
      </c>
      <c r="V198" s="302">
        <f t="shared" si="36"/>
        <v>0.24444156221099989</v>
      </c>
      <c r="W198" s="302">
        <f t="shared" si="36"/>
        <v>0.23572530293916921</v>
      </c>
      <c r="X198" s="302">
        <f t="shared" si="36"/>
        <v>0.23430780009067698</v>
      </c>
      <c r="Y198" s="302">
        <f t="shared" si="36"/>
        <v>0.24366964015153844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0.29882506952736904</v>
      </c>
      <c r="C199" s="301">
        <f t="shared" si="37"/>
        <v>0.30627572264675579</v>
      </c>
      <c r="D199" s="301">
        <f t="shared" si="37"/>
        <v>0.30536563856611609</v>
      </c>
      <c r="E199" s="301">
        <f t="shared" si="37"/>
        <v>0.30592846377930266</v>
      </c>
      <c r="F199" s="301">
        <f t="shared" si="37"/>
        <v>0.30191431687290959</v>
      </c>
      <c r="G199" s="301">
        <f t="shared" si="37"/>
        <v>0.29958007828267891</v>
      </c>
      <c r="H199" s="301">
        <f t="shared" si="37"/>
        <v>0.29342279602295912</v>
      </c>
      <c r="I199" s="301">
        <f t="shared" si="37"/>
        <v>0.29782167107790625</v>
      </c>
      <c r="J199" s="301">
        <f t="shared" si="37"/>
        <v>0.29972125625872692</v>
      </c>
      <c r="K199" s="301">
        <f t="shared" si="37"/>
        <v>0.31480441318679953</v>
      </c>
      <c r="L199" s="301">
        <f t="shared" si="37"/>
        <v>0.31413651392643832</v>
      </c>
      <c r="M199" s="301">
        <f t="shared" si="37"/>
        <v>0.30677254032531137</v>
      </c>
      <c r="N199" s="301">
        <f t="shared" si="37"/>
        <v>0.30630359159984666</v>
      </c>
      <c r="O199" s="301">
        <f t="shared" si="37"/>
        <v>0.31322472347097419</v>
      </c>
      <c r="P199" s="301">
        <f t="shared" si="37"/>
        <v>0.30260286043725931</v>
      </c>
      <c r="Q199" s="301">
        <f t="shared" si="37"/>
        <v>0.30324078831940982</v>
      </c>
      <c r="R199" s="301">
        <f t="shared" si="37"/>
        <v>0.30461233932213339</v>
      </c>
      <c r="S199" s="301">
        <f t="shared" si="37"/>
        <v>0.30312490874447651</v>
      </c>
      <c r="T199" s="301">
        <f t="shared" si="37"/>
        <v>0.30730233596167039</v>
      </c>
      <c r="U199" s="301">
        <f t="shared" si="37"/>
        <v>0.30431235630674108</v>
      </c>
      <c r="V199" s="301">
        <f t="shared" si="37"/>
        <v>0.30697847975932308</v>
      </c>
      <c r="W199" s="301">
        <f t="shared" si="37"/>
        <v>0.30088555295296848</v>
      </c>
      <c r="X199" s="301">
        <f t="shared" si="37"/>
        <v>0.30069341462488963</v>
      </c>
      <c r="Y199" s="301">
        <f t="shared" si="37"/>
        <v>0.29976987110763975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4.5494752169092538E-2</v>
      </c>
      <c r="C200" s="302">
        <f t="shared" si="38"/>
        <v>4.7364349308080318E-2</v>
      </c>
      <c r="D200" s="302">
        <f t="shared" si="38"/>
        <v>4.5154693882821458E-2</v>
      </c>
      <c r="E200" s="302">
        <f t="shared" si="38"/>
        <v>4.2940258595966119E-2</v>
      </c>
      <c r="F200" s="302">
        <f t="shared" si="38"/>
        <v>4.2628847567631363E-2</v>
      </c>
      <c r="G200" s="302">
        <f t="shared" si="38"/>
        <v>4.1916826058346464E-2</v>
      </c>
      <c r="H200" s="302">
        <f t="shared" si="38"/>
        <v>4.0673028591240092E-2</v>
      </c>
      <c r="I200" s="302">
        <f t="shared" si="38"/>
        <v>4.0554857598515986E-2</v>
      </c>
      <c r="J200" s="302">
        <f t="shared" si="38"/>
        <v>4.1579172692620583E-2</v>
      </c>
      <c r="K200" s="302">
        <f t="shared" si="38"/>
        <v>5.2514179655077424E-2</v>
      </c>
      <c r="L200" s="302">
        <f t="shared" si="38"/>
        <v>5.5438002522316593E-2</v>
      </c>
      <c r="M200" s="302">
        <f t="shared" si="38"/>
        <v>5.1884632361343108E-2</v>
      </c>
      <c r="N200" s="302">
        <f t="shared" si="38"/>
        <v>5.0281364653362179E-2</v>
      </c>
      <c r="O200" s="302">
        <f t="shared" si="38"/>
        <v>5.2081608876569041E-2</v>
      </c>
      <c r="P200" s="302">
        <f t="shared" si="38"/>
        <v>4.9199621085690912E-2</v>
      </c>
      <c r="Q200" s="302">
        <f t="shared" si="38"/>
        <v>4.7172227141354557E-2</v>
      </c>
      <c r="R200" s="302">
        <f t="shared" si="38"/>
        <v>4.7568386914934244E-2</v>
      </c>
      <c r="S200" s="302">
        <f t="shared" si="38"/>
        <v>4.8747605944611125E-2</v>
      </c>
      <c r="T200" s="302">
        <f t="shared" si="38"/>
        <v>5.2262131959003547E-2</v>
      </c>
      <c r="U200" s="302">
        <f t="shared" si="38"/>
        <v>5.2241335923261731E-2</v>
      </c>
      <c r="V200" s="302">
        <f t="shared" si="38"/>
        <v>5.0213501337697336E-2</v>
      </c>
      <c r="W200" s="302">
        <f t="shared" si="38"/>
        <v>5.2430222361892584E-2</v>
      </c>
      <c r="X200" s="302">
        <f t="shared" si="38"/>
        <v>5.3389333193460835E-2</v>
      </c>
      <c r="Y200" s="302">
        <f t="shared" si="38"/>
        <v>5.2026591987895769E-2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0.18424031374920788</v>
      </c>
      <c r="C201" s="302">
        <f t="shared" si="39"/>
        <v>0.19037033869192288</v>
      </c>
      <c r="D201" s="302">
        <f t="shared" si="39"/>
        <v>0.18892934435577058</v>
      </c>
      <c r="E201" s="302">
        <f t="shared" si="39"/>
        <v>0.18970790865147924</v>
      </c>
      <c r="F201" s="302">
        <f t="shared" si="39"/>
        <v>0.18622124937893242</v>
      </c>
      <c r="G201" s="302">
        <f t="shared" si="39"/>
        <v>0.18419748031197308</v>
      </c>
      <c r="H201" s="302">
        <f t="shared" si="39"/>
        <v>0.17955476760884001</v>
      </c>
      <c r="I201" s="302">
        <f t="shared" si="39"/>
        <v>0.18369396712197439</v>
      </c>
      <c r="J201" s="302">
        <f t="shared" si="39"/>
        <v>0.1851219840835101</v>
      </c>
      <c r="K201" s="302">
        <f t="shared" si="39"/>
        <v>0.19850879567320084</v>
      </c>
      <c r="L201" s="302">
        <f t="shared" si="39"/>
        <v>0.19934555483607852</v>
      </c>
      <c r="M201" s="302">
        <f t="shared" si="39"/>
        <v>0.19108980445506996</v>
      </c>
      <c r="N201" s="302">
        <f t="shared" si="39"/>
        <v>0.18995982583326801</v>
      </c>
      <c r="O201" s="302">
        <f t="shared" si="39"/>
        <v>0.19619186642929198</v>
      </c>
      <c r="P201" s="302">
        <f t="shared" si="39"/>
        <v>0.18512209836829313</v>
      </c>
      <c r="Q201" s="302">
        <f t="shared" si="39"/>
        <v>0.18713134640512363</v>
      </c>
      <c r="R201" s="302">
        <f t="shared" si="39"/>
        <v>0.18887166309098999</v>
      </c>
      <c r="S201" s="302">
        <f t="shared" si="39"/>
        <v>0.18761042853071344</v>
      </c>
      <c r="T201" s="302">
        <f t="shared" si="39"/>
        <v>0.19166862421659225</v>
      </c>
      <c r="U201" s="302">
        <f t="shared" si="39"/>
        <v>0.18917376299387526</v>
      </c>
      <c r="V201" s="302">
        <f t="shared" si="39"/>
        <v>0.19230957666137324</v>
      </c>
      <c r="W201" s="302">
        <f t="shared" si="39"/>
        <v>0.18667195381053001</v>
      </c>
      <c r="X201" s="302">
        <f t="shared" si="39"/>
        <v>0.1866811905839853</v>
      </c>
      <c r="Y201" s="302">
        <f t="shared" si="39"/>
        <v>0.18498446140172728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6.9090003609068626E-2</v>
      </c>
      <c r="C202" s="303">
        <f t="shared" si="40"/>
        <v>6.8541034646752583E-2</v>
      </c>
      <c r="D202" s="303">
        <f t="shared" si="40"/>
        <v>7.128160032752405E-2</v>
      </c>
      <c r="E202" s="303">
        <f t="shared" si="40"/>
        <v>7.3280296531857303E-2</v>
      </c>
      <c r="F202" s="303">
        <f t="shared" si="40"/>
        <v>7.3064219926345833E-2</v>
      </c>
      <c r="G202" s="303">
        <f t="shared" si="40"/>
        <v>7.3465771912359326E-2</v>
      </c>
      <c r="H202" s="303">
        <f t="shared" si="40"/>
        <v>7.3194999822879026E-2</v>
      </c>
      <c r="I202" s="303">
        <f t="shared" si="40"/>
        <v>7.3572846357415844E-2</v>
      </c>
      <c r="J202" s="303">
        <f t="shared" si="40"/>
        <v>7.3020099482596246E-2</v>
      </c>
      <c r="K202" s="303">
        <f t="shared" si="40"/>
        <v>6.3781437858521264E-2</v>
      </c>
      <c r="L202" s="303">
        <f t="shared" si="40"/>
        <v>5.9352956568043166E-2</v>
      </c>
      <c r="M202" s="303">
        <f t="shared" si="40"/>
        <v>6.3798103508898307E-2</v>
      </c>
      <c r="N202" s="303">
        <f t="shared" si="40"/>
        <v>6.6062401113216457E-2</v>
      </c>
      <c r="O202" s="303">
        <f t="shared" si="40"/>
        <v>6.495124816511319E-2</v>
      </c>
      <c r="P202" s="303">
        <f t="shared" si="40"/>
        <v>6.8281140983275285E-2</v>
      </c>
      <c r="Q202" s="303">
        <f t="shared" si="40"/>
        <v>6.893721477293166E-2</v>
      </c>
      <c r="R202" s="303">
        <f t="shared" si="40"/>
        <v>6.8172289316209167E-2</v>
      </c>
      <c r="S202" s="303">
        <f t="shared" si="40"/>
        <v>6.6766874269151941E-2</v>
      </c>
      <c r="T202" s="303">
        <f t="shared" si="40"/>
        <v>6.3371579786074592E-2</v>
      </c>
      <c r="U202" s="303">
        <f t="shared" si="40"/>
        <v>6.2897257389604097E-2</v>
      </c>
      <c r="V202" s="303">
        <f t="shared" si="40"/>
        <v>6.4455401760252495E-2</v>
      </c>
      <c r="W202" s="303">
        <f t="shared" si="40"/>
        <v>6.1783376780545921E-2</v>
      </c>
      <c r="X202" s="303">
        <f t="shared" si="40"/>
        <v>6.0622890847443475E-2</v>
      </c>
      <c r="Y202" s="303">
        <f t="shared" si="40"/>
        <v>6.2758817718016752E-2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0.99999999999999989</v>
      </c>
      <c r="D204" s="232">
        <f t="shared" si="41"/>
        <v>1</v>
      </c>
      <c r="E204" s="232">
        <f t="shared" si="41"/>
        <v>1.0000000000000002</v>
      </c>
      <c r="F204" s="232">
        <f t="shared" si="41"/>
        <v>0.99999999999999967</v>
      </c>
      <c r="G204" s="232">
        <f t="shared" si="41"/>
        <v>1</v>
      </c>
      <c r="H204" s="232">
        <f t="shared" si="41"/>
        <v>1.0000000000000002</v>
      </c>
      <c r="I204" s="232">
        <f t="shared" si="41"/>
        <v>0.99999999999999967</v>
      </c>
      <c r="J204" s="232">
        <f t="shared" si="41"/>
        <v>1</v>
      </c>
      <c r="K204" s="232">
        <f t="shared" si="41"/>
        <v>1.0000000000000002</v>
      </c>
      <c r="L204" s="232">
        <f t="shared" si="41"/>
        <v>0.99999999999999989</v>
      </c>
      <c r="M204" s="232">
        <f t="shared" si="41"/>
        <v>1.0000000000000004</v>
      </c>
      <c r="N204" s="232">
        <f t="shared" si="41"/>
        <v>1.0000000000000002</v>
      </c>
      <c r="O204" s="232">
        <f t="shared" si="41"/>
        <v>1</v>
      </c>
      <c r="P204" s="232">
        <f t="shared" si="41"/>
        <v>1.0000000000000002</v>
      </c>
      <c r="Q204" s="232">
        <f t="shared" si="41"/>
        <v>1</v>
      </c>
      <c r="R204" s="232">
        <f t="shared" si="41"/>
        <v>1</v>
      </c>
      <c r="S204" s="232">
        <f t="shared" si="41"/>
        <v>1</v>
      </c>
      <c r="T204" s="232">
        <f t="shared" si="41"/>
        <v>1.0000000000000002</v>
      </c>
      <c r="U204" s="232">
        <f t="shared" si="41"/>
        <v>0.99999999999999967</v>
      </c>
      <c r="V204" s="232">
        <f t="shared" si="41"/>
        <v>0.99999999999999989</v>
      </c>
      <c r="W204" s="232">
        <f t="shared" si="41"/>
        <v>1</v>
      </c>
      <c r="X204" s="232">
        <f t="shared" si="41"/>
        <v>0.99999999999999989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1.7964917374392695E-3</v>
      </c>
      <c r="C205" s="299">
        <f t="shared" si="42"/>
        <v>1.7891630974467383E-3</v>
      </c>
      <c r="D205" s="299">
        <f t="shared" si="42"/>
        <v>1.7824824089949086E-3</v>
      </c>
      <c r="E205" s="299">
        <f t="shared" si="42"/>
        <v>1.7628138820155856E-3</v>
      </c>
      <c r="F205" s="299">
        <f t="shared" si="42"/>
        <v>1.7572499567584208E-3</v>
      </c>
      <c r="G205" s="299">
        <f t="shared" si="42"/>
        <v>1.759682360498945E-3</v>
      </c>
      <c r="H205" s="299">
        <f t="shared" si="42"/>
        <v>1.7425910749787623E-3</v>
      </c>
      <c r="I205" s="299">
        <f t="shared" si="42"/>
        <v>1.7393685264770801E-3</v>
      </c>
      <c r="J205" s="299">
        <f t="shared" si="42"/>
        <v>1.7383324152396927E-3</v>
      </c>
      <c r="K205" s="299">
        <f t="shared" si="42"/>
        <v>1.7502936407154681E-3</v>
      </c>
      <c r="L205" s="299">
        <f t="shared" si="42"/>
        <v>1.7247161109731066E-3</v>
      </c>
      <c r="M205" s="299">
        <f t="shared" si="42"/>
        <v>1.715111428251929E-3</v>
      </c>
      <c r="N205" s="299">
        <f t="shared" si="42"/>
        <v>1.7101344259895046E-3</v>
      </c>
      <c r="O205" s="299">
        <f t="shared" si="42"/>
        <v>1.7114777440044985E-3</v>
      </c>
      <c r="P205" s="299">
        <f t="shared" si="42"/>
        <v>1.7028646548991693E-3</v>
      </c>
      <c r="Q205" s="299">
        <f t="shared" si="42"/>
        <v>1.6960697108058505E-3</v>
      </c>
      <c r="R205" s="299">
        <f t="shared" si="42"/>
        <v>1.7081737123835804E-3</v>
      </c>
      <c r="S205" s="299">
        <f t="shared" si="42"/>
        <v>1.7073110848170709E-3</v>
      </c>
      <c r="T205" s="299">
        <f t="shared" si="42"/>
        <v>1.7194987769045423E-3</v>
      </c>
      <c r="U205" s="299">
        <f t="shared" si="42"/>
        <v>1.7192531811036835E-3</v>
      </c>
      <c r="V205" s="299">
        <f t="shared" si="42"/>
        <v>1.7081228759479306E-3</v>
      </c>
      <c r="W205" s="299">
        <f t="shared" si="42"/>
        <v>1.7093842086009098E-3</v>
      </c>
      <c r="X205" s="299">
        <f t="shared" si="42"/>
        <v>1.7070866924414315E-3</v>
      </c>
      <c r="Y205" s="299">
        <f t="shared" si="42"/>
        <v>1.7044912317871173E-3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2.3394485460573935E-4</v>
      </c>
      <c r="C206" s="233">
        <f t="shared" si="43"/>
        <v>2.3288406240030485E-4</v>
      </c>
      <c r="D206" s="233">
        <f t="shared" si="43"/>
        <v>2.3208227364058401E-4</v>
      </c>
      <c r="E206" s="233">
        <f t="shared" si="43"/>
        <v>2.2978795973388114E-4</v>
      </c>
      <c r="F206" s="233">
        <f t="shared" si="43"/>
        <v>2.2921754185198183E-4</v>
      </c>
      <c r="G206" s="233">
        <f t="shared" si="43"/>
        <v>2.2945149592461817E-4</v>
      </c>
      <c r="H206" s="233">
        <f t="shared" si="43"/>
        <v>2.2780740264659294E-4</v>
      </c>
      <c r="I206" s="233">
        <f t="shared" si="43"/>
        <v>2.2778024305933369E-4</v>
      </c>
      <c r="J206" s="233">
        <f t="shared" si="43"/>
        <v>2.2801692100586995E-4</v>
      </c>
      <c r="K206" s="233">
        <f t="shared" si="43"/>
        <v>2.2920456164612059E-4</v>
      </c>
      <c r="L206" s="233">
        <f t="shared" si="43"/>
        <v>2.2668091558515478E-4</v>
      </c>
      <c r="M206" s="233">
        <f t="shared" si="43"/>
        <v>2.2647041166898898E-4</v>
      </c>
      <c r="N206" s="233">
        <f t="shared" si="43"/>
        <v>2.2584406106600767E-4</v>
      </c>
      <c r="O206" s="233">
        <f t="shared" si="43"/>
        <v>2.2593518846519194E-4</v>
      </c>
      <c r="P206" s="233">
        <f t="shared" si="43"/>
        <v>2.2502747164461327E-4</v>
      </c>
      <c r="Q206" s="233">
        <f t="shared" si="43"/>
        <v>2.2531746116359865E-4</v>
      </c>
      <c r="R206" s="233">
        <f t="shared" si="43"/>
        <v>2.2619951623635887E-4</v>
      </c>
      <c r="S206" s="233">
        <f t="shared" si="43"/>
        <v>2.2582517944542889E-4</v>
      </c>
      <c r="T206" s="233">
        <f t="shared" si="43"/>
        <v>2.2796376339139022E-4</v>
      </c>
      <c r="U206" s="233">
        <f t="shared" si="43"/>
        <v>2.2820188702010925E-4</v>
      </c>
      <c r="V206" s="233">
        <f t="shared" si="43"/>
        <v>2.273676736065895E-4</v>
      </c>
      <c r="W206" s="233">
        <f t="shared" si="43"/>
        <v>2.2810337171183344E-4</v>
      </c>
      <c r="X206" s="233">
        <f t="shared" si="43"/>
        <v>2.2820233342047097E-4</v>
      </c>
      <c r="Y206" s="233">
        <f t="shared" si="43"/>
        <v>2.2716943996116097E-4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3.238595632036393E-2</v>
      </c>
      <c r="C207" s="233">
        <f t="shared" si="44"/>
        <v>3.2262202758730832E-2</v>
      </c>
      <c r="D207" s="233">
        <f t="shared" si="44"/>
        <v>3.2133147082771089E-2</v>
      </c>
      <c r="E207" s="233">
        <f t="shared" si="44"/>
        <v>3.1764464708592469E-2</v>
      </c>
      <c r="F207" s="233">
        <f t="shared" si="44"/>
        <v>3.1661767538367913E-2</v>
      </c>
      <c r="G207" s="233">
        <f t="shared" si="44"/>
        <v>3.1706176423279067E-2</v>
      </c>
      <c r="H207" s="233">
        <f t="shared" si="44"/>
        <v>3.138271567785892E-2</v>
      </c>
      <c r="I207" s="233">
        <f t="shared" si="44"/>
        <v>3.1312034856184903E-2</v>
      </c>
      <c r="J207" s="233">
        <f t="shared" si="44"/>
        <v>3.1292138688407065E-2</v>
      </c>
      <c r="K207" s="233">
        <f t="shared" si="44"/>
        <v>3.1552397537413165E-2</v>
      </c>
      <c r="L207" s="233">
        <f t="shared" si="44"/>
        <v>3.1046678949071892E-2</v>
      </c>
      <c r="M207" s="233">
        <f t="shared" si="44"/>
        <v>3.0861406959058715E-2</v>
      </c>
      <c r="N207" s="233">
        <f t="shared" si="44"/>
        <v>3.0757030339793358E-2</v>
      </c>
      <c r="O207" s="233">
        <f t="shared" si="44"/>
        <v>3.0766978144174017E-2</v>
      </c>
      <c r="P207" s="233">
        <f t="shared" si="44"/>
        <v>3.0636305379691194E-2</v>
      </c>
      <c r="Q207" s="233">
        <f t="shared" si="44"/>
        <v>3.0519994631516792E-2</v>
      </c>
      <c r="R207" s="233">
        <f t="shared" si="44"/>
        <v>3.0729299570826592E-2</v>
      </c>
      <c r="S207" s="233">
        <f t="shared" si="44"/>
        <v>3.0738178830135902E-2</v>
      </c>
      <c r="T207" s="233">
        <f t="shared" si="44"/>
        <v>3.0933363572033839E-2</v>
      </c>
      <c r="U207" s="233">
        <f t="shared" si="44"/>
        <v>3.0918620447357034E-2</v>
      </c>
      <c r="V207" s="233">
        <f t="shared" si="44"/>
        <v>3.0712739670753619E-2</v>
      </c>
      <c r="W207" s="233">
        <f t="shared" si="44"/>
        <v>3.073269748879276E-2</v>
      </c>
      <c r="X207" s="233">
        <f t="shared" si="44"/>
        <v>3.0649282438156667E-2</v>
      </c>
      <c r="Y207" s="233">
        <f t="shared" si="44"/>
        <v>3.0626093113002652E-2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5.9649784445512332E-4</v>
      </c>
      <c r="C208" s="233">
        <f t="shared" si="45"/>
        <v>5.9379310335268319E-4</v>
      </c>
      <c r="D208" s="233">
        <f t="shared" si="45"/>
        <v>5.9174875291083298E-4</v>
      </c>
      <c r="E208" s="233">
        <f t="shared" si="45"/>
        <v>5.8589885592481882E-4</v>
      </c>
      <c r="F208" s="233">
        <f t="shared" si="45"/>
        <v>5.8444649361177089E-4</v>
      </c>
      <c r="G208" s="233">
        <f t="shared" si="45"/>
        <v>5.8504424498997769E-4</v>
      </c>
      <c r="H208" s="233">
        <f t="shared" si="45"/>
        <v>5.8085166090983712E-4</v>
      </c>
      <c r="I208" s="233">
        <f t="shared" si="45"/>
        <v>5.807829906879857E-4</v>
      </c>
      <c r="J208" s="233">
        <f t="shared" si="45"/>
        <v>5.8147994702831111E-4</v>
      </c>
      <c r="K208" s="233">
        <f t="shared" si="45"/>
        <v>5.8441609002846627E-4</v>
      </c>
      <c r="L208" s="233">
        <f t="shared" si="45"/>
        <v>5.7807778039369246E-4</v>
      </c>
      <c r="M208" s="233">
        <f t="shared" si="45"/>
        <v>5.7770392823318969E-4</v>
      </c>
      <c r="N208" s="233">
        <f t="shared" si="45"/>
        <v>5.7585035776921631E-4</v>
      </c>
      <c r="O208" s="233">
        <f t="shared" si="45"/>
        <v>5.7624369699358475E-4</v>
      </c>
      <c r="P208" s="233">
        <f t="shared" si="45"/>
        <v>5.7411727125193191E-4</v>
      </c>
      <c r="Q208" s="233">
        <f t="shared" si="45"/>
        <v>5.7487745971037166E-4</v>
      </c>
      <c r="R208" s="233">
        <f t="shared" si="45"/>
        <v>5.7723551454292048E-4</v>
      </c>
      <c r="S208" s="233">
        <f t="shared" si="45"/>
        <v>5.7641165052486031E-4</v>
      </c>
      <c r="T208" s="233">
        <f t="shared" si="45"/>
        <v>5.8182016522755769E-4</v>
      </c>
      <c r="U208" s="233">
        <f t="shared" si="45"/>
        <v>5.8256226597284998E-4</v>
      </c>
      <c r="V208" s="233">
        <f t="shared" si="45"/>
        <v>5.8046487779217764E-4</v>
      </c>
      <c r="W208" s="233">
        <f t="shared" si="45"/>
        <v>5.8256693921012522E-4</v>
      </c>
      <c r="X208" s="233">
        <f t="shared" si="45"/>
        <v>5.8280234817705467E-4</v>
      </c>
      <c r="Y208" s="233">
        <f t="shared" si="45"/>
        <v>5.80359911317831E-4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4.6454005795477857E-3</v>
      </c>
      <c r="C209" s="300">
        <f t="shared" si="46"/>
        <v>4.6630334832384558E-3</v>
      </c>
      <c r="D209" s="300">
        <f t="shared" si="46"/>
        <v>4.6395201853234791E-3</v>
      </c>
      <c r="E209" s="300">
        <f t="shared" si="46"/>
        <v>4.6147091853409499E-3</v>
      </c>
      <c r="F209" s="300">
        <f t="shared" si="46"/>
        <v>4.6612692774265271E-3</v>
      </c>
      <c r="G209" s="300">
        <f t="shared" si="46"/>
        <v>4.6894116835587288E-3</v>
      </c>
      <c r="H209" s="300">
        <f t="shared" si="46"/>
        <v>4.7313095699798588E-3</v>
      </c>
      <c r="I209" s="300">
        <f t="shared" si="46"/>
        <v>4.6290374681399061E-3</v>
      </c>
      <c r="J209" s="300">
        <f t="shared" si="46"/>
        <v>4.6105938950530938E-3</v>
      </c>
      <c r="K209" s="300">
        <f t="shared" si="46"/>
        <v>4.6178163889913698E-3</v>
      </c>
      <c r="L209" s="300">
        <f t="shared" si="46"/>
        <v>4.6336003788935006E-3</v>
      </c>
      <c r="M209" s="300">
        <f t="shared" si="46"/>
        <v>4.6579928378585713E-3</v>
      </c>
      <c r="N209" s="300">
        <f t="shared" si="46"/>
        <v>4.6711185540170078E-3</v>
      </c>
      <c r="O209" s="300">
        <f t="shared" si="46"/>
        <v>4.7131432855977333E-3</v>
      </c>
      <c r="P209" s="300">
        <f t="shared" si="46"/>
        <v>5.6323859257452541E-3</v>
      </c>
      <c r="Q209" s="300">
        <f t="shared" si="46"/>
        <v>5.8220580540182566E-3</v>
      </c>
      <c r="R209" s="300">
        <f t="shared" si="46"/>
        <v>5.982662398963362E-3</v>
      </c>
      <c r="S209" s="300">
        <f t="shared" si="46"/>
        <v>6.151000484108566E-3</v>
      </c>
      <c r="T209" s="300">
        <f t="shared" si="46"/>
        <v>6.4481604644636989E-3</v>
      </c>
      <c r="U209" s="300">
        <f t="shared" si="46"/>
        <v>6.726601026462534E-3</v>
      </c>
      <c r="V209" s="300">
        <f t="shared" si="46"/>
        <v>6.9608549708184168E-3</v>
      </c>
      <c r="W209" s="300">
        <f t="shared" si="46"/>
        <v>7.0116962324163765E-3</v>
      </c>
      <c r="X209" s="300">
        <f t="shared" si="46"/>
        <v>7.2996990658775341E-3</v>
      </c>
      <c r="Y209" s="300">
        <f t="shared" si="46"/>
        <v>7.5891314095400814E-3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0.47272286687394399</v>
      </c>
      <c r="C210" s="301">
        <f t="shared" si="47"/>
        <v>0.47150263897822675</v>
      </c>
      <c r="D210" s="301">
        <f t="shared" si="47"/>
        <v>0.47054392482159924</v>
      </c>
      <c r="E210" s="301">
        <f t="shared" si="47"/>
        <v>0.4683667702172396</v>
      </c>
      <c r="F210" s="301">
        <f t="shared" si="47"/>
        <v>0.47133876776009437</v>
      </c>
      <c r="G210" s="301">
        <f t="shared" si="47"/>
        <v>0.47018932100913408</v>
      </c>
      <c r="H210" s="301">
        <f t="shared" si="47"/>
        <v>0.47348907392948125</v>
      </c>
      <c r="I210" s="301">
        <f t="shared" si="47"/>
        <v>0.46527293061017383</v>
      </c>
      <c r="J210" s="301">
        <f t="shared" si="47"/>
        <v>0.46525320872278164</v>
      </c>
      <c r="K210" s="301">
        <f t="shared" si="47"/>
        <v>0.46318675025971945</v>
      </c>
      <c r="L210" s="301">
        <f t="shared" si="47"/>
        <v>0.46161856709516325</v>
      </c>
      <c r="M210" s="301">
        <f t="shared" si="47"/>
        <v>0.46470277658480352</v>
      </c>
      <c r="N210" s="301">
        <f t="shared" si="47"/>
        <v>0.46577169206689578</v>
      </c>
      <c r="O210" s="301">
        <f t="shared" si="47"/>
        <v>0.46699499669377659</v>
      </c>
      <c r="P210" s="301">
        <f t="shared" si="47"/>
        <v>0.46904351867869659</v>
      </c>
      <c r="Q210" s="301">
        <f t="shared" si="47"/>
        <v>0.4686998298875103</v>
      </c>
      <c r="R210" s="301">
        <f t="shared" si="47"/>
        <v>0.46781133127685715</v>
      </c>
      <c r="S210" s="301">
        <f t="shared" si="47"/>
        <v>0.46936762169861052</v>
      </c>
      <c r="T210" s="301">
        <f t="shared" si="47"/>
        <v>0.46768530988050033</v>
      </c>
      <c r="U210" s="301">
        <f t="shared" si="47"/>
        <v>0.46700656157534448</v>
      </c>
      <c r="V210" s="301">
        <f t="shared" si="47"/>
        <v>0.46597547864167649</v>
      </c>
      <c r="W210" s="301">
        <f t="shared" si="47"/>
        <v>0.46775688077404781</v>
      </c>
      <c r="X210" s="301">
        <f t="shared" si="47"/>
        <v>0.4672503248386809</v>
      </c>
      <c r="Y210" s="301">
        <f t="shared" si="47"/>
        <v>0.47132106660604101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0.20956428721019701</v>
      </c>
      <c r="C211" s="302">
        <f t="shared" si="48"/>
        <v>0.20117075137205101</v>
      </c>
      <c r="D211" s="302">
        <f t="shared" si="48"/>
        <v>0.19699826056124267</v>
      </c>
      <c r="E211" s="302">
        <f t="shared" si="48"/>
        <v>0.18196734258389893</v>
      </c>
      <c r="F211" s="302">
        <f t="shared" si="48"/>
        <v>0.17856339593641835</v>
      </c>
      <c r="G211" s="302">
        <f t="shared" si="48"/>
        <v>0.17991703894701752</v>
      </c>
      <c r="H211" s="302">
        <f t="shared" si="48"/>
        <v>0.16942900907590752</v>
      </c>
      <c r="I211" s="302">
        <f t="shared" si="48"/>
        <v>0.16968171595831666</v>
      </c>
      <c r="J211" s="302">
        <f t="shared" si="48"/>
        <v>0.17315076964352841</v>
      </c>
      <c r="K211" s="302">
        <f t="shared" si="48"/>
        <v>0.18411239991157113</v>
      </c>
      <c r="L211" s="302">
        <f t="shared" si="48"/>
        <v>0.17346513522770832</v>
      </c>
      <c r="M211" s="302">
        <f t="shared" si="48"/>
        <v>0.17246237274913076</v>
      </c>
      <c r="N211" s="302">
        <f t="shared" si="48"/>
        <v>0.16536631708295033</v>
      </c>
      <c r="O211" s="302">
        <f t="shared" si="48"/>
        <v>0.16865196783031691</v>
      </c>
      <c r="P211" s="302">
        <f t="shared" si="48"/>
        <v>0.16044121335148948</v>
      </c>
      <c r="Q211" s="302">
        <f t="shared" si="48"/>
        <v>0.16255720098756715</v>
      </c>
      <c r="R211" s="302">
        <f t="shared" si="48"/>
        <v>0.17140723760280566</v>
      </c>
      <c r="S211" s="302">
        <f t="shared" si="48"/>
        <v>0.16787775343071595</v>
      </c>
      <c r="T211" s="302">
        <f t="shared" si="48"/>
        <v>0.18761850481905712</v>
      </c>
      <c r="U211" s="302">
        <f t="shared" si="48"/>
        <v>0.19159255450690291</v>
      </c>
      <c r="V211" s="302">
        <f t="shared" si="48"/>
        <v>0.18295436094529618</v>
      </c>
      <c r="W211" s="302">
        <f t="shared" si="48"/>
        <v>0.19462135742368647</v>
      </c>
      <c r="X211" s="302">
        <f t="shared" si="48"/>
        <v>0.19559696417132072</v>
      </c>
      <c r="Y211" s="302">
        <f t="shared" si="48"/>
        <v>0.18436499573927448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0.26315857966374695</v>
      </c>
      <c r="C212" s="302">
        <f t="shared" si="49"/>
        <v>0.27033188760617571</v>
      </c>
      <c r="D212" s="302">
        <f t="shared" si="49"/>
        <v>0.2735456642603567</v>
      </c>
      <c r="E212" s="302">
        <f t="shared" si="49"/>
        <v>0.2863994276333407</v>
      </c>
      <c r="F212" s="302">
        <f t="shared" si="49"/>
        <v>0.29277537182367608</v>
      </c>
      <c r="G212" s="302">
        <f t="shared" si="49"/>
        <v>0.29027228206211653</v>
      </c>
      <c r="H212" s="302">
        <f t="shared" si="49"/>
        <v>0.30406006485357373</v>
      </c>
      <c r="I212" s="302">
        <f t="shared" si="49"/>
        <v>0.29559121465185728</v>
      </c>
      <c r="J212" s="302">
        <f t="shared" si="49"/>
        <v>0.29210243907925315</v>
      </c>
      <c r="K212" s="302">
        <f t="shared" si="49"/>
        <v>0.27907435034814826</v>
      </c>
      <c r="L212" s="302">
        <f t="shared" si="49"/>
        <v>0.28815343186745485</v>
      </c>
      <c r="M212" s="302">
        <f t="shared" si="49"/>
        <v>0.29224040383567274</v>
      </c>
      <c r="N212" s="302">
        <f t="shared" si="49"/>
        <v>0.30040537498394543</v>
      </c>
      <c r="O212" s="302">
        <f t="shared" si="49"/>
        <v>0.29834302886345965</v>
      </c>
      <c r="P212" s="302">
        <f t="shared" si="49"/>
        <v>0.30860230532720717</v>
      </c>
      <c r="Q212" s="302">
        <f t="shared" si="49"/>
        <v>0.30614262889994309</v>
      </c>
      <c r="R212" s="302">
        <f t="shared" si="49"/>
        <v>0.29640409367405141</v>
      </c>
      <c r="S212" s="302">
        <f t="shared" si="49"/>
        <v>0.30148986826789459</v>
      </c>
      <c r="T212" s="302">
        <f t="shared" si="49"/>
        <v>0.28006680506144327</v>
      </c>
      <c r="U212" s="302">
        <f t="shared" si="49"/>
        <v>0.27541400706844155</v>
      </c>
      <c r="V212" s="302">
        <f t="shared" si="49"/>
        <v>0.28302111769638028</v>
      </c>
      <c r="W212" s="302">
        <f t="shared" si="49"/>
        <v>0.27313552335036134</v>
      </c>
      <c r="X212" s="302">
        <f t="shared" si="49"/>
        <v>0.27165336066736012</v>
      </c>
      <c r="Y212" s="302">
        <f t="shared" si="49"/>
        <v>0.2869560708667665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0.32208335209136196</v>
      </c>
      <c r="C213" s="301">
        <f t="shared" si="50"/>
        <v>0.32180535042385289</v>
      </c>
      <c r="D213" s="301">
        <f t="shared" si="50"/>
        <v>0.32050529986096371</v>
      </c>
      <c r="E213" s="301">
        <f t="shared" si="50"/>
        <v>0.31925465531456559</v>
      </c>
      <c r="F213" s="301">
        <f t="shared" si="50"/>
        <v>0.32193800556868629</v>
      </c>
      <c r="G213" s="301">
        <f t="shared" si="50"/>
        <v>0.32137430747728235</v>
      </c>
      <c r="H213" s="301">
        <f t="shared" si="50"/>
        <v>0.32372153742992105</v>
      </c>
      <c r="I213" s="301">
        <f t="shared" si="50"/>
        <v>0.31738728954491563</v>
      </c>
      <c r="J213" s="301">
        <f t="shared" si="50"/>
        <v>0.31737556620979407</v>
      </c>
      <c r="K213" s="301">
        <f t="shared" si="50"/>
        <v>0.31715535188659644</v>
      </c>
      <c r="L213" s="301">
        <f t="shared" si="50"/>
        <v>0.31655148099893171</v>
      </c>
      <c r="M213" s="301">
        <f t="shared" si="50"/>
        <v>0.31785497753579334</v>
      </c>
      <c r="N213" s="301">
        <f t="shared" si="50"/>
        <v>0.31882802703166119</v>
      </c>
      <c r="O213" s="301">
        <f t="shared" si="50"/>
        <v>0.31943994316728624</v>
      </c>
      <c r="P213" s="301">
        <f t="shared" si="50"/>
        <v>0.3210383183693129</v>
      </c>
      <c r="Q213" s="301">
        <f t="shared" si="50"/>
        <v>0.32081658092106896</v>
      </c>
      <c r="R213" s="301">
        <f t="shared" si="50"/>
        <v>0.31951106122520528</v>
      </c>
      <c r="S213" s="301">
        <f t="shared" si="50"/>
        <v>0.32100375205940457</v>
      </c>
      <c r="T213" s="301">
        <f t="shared" si="50"/>
        <v>0.31965538356979573</v>
      </c>
      <c r="U213" s="301">
        <f t="shared" si="50"/>
        <v>0.31897927164886231</v>
      </c>
      <c r="V213" s="301">
        <f t="shared" si="50"/>
        <v>0.3184520230293636</v>
      </c>
      <c r="W213" s="301">
        <f t="shared" si="50"/>
        <v>0.31953238837016501</v>
      </c>
      <c r="X213" s="301">
        <f t="shared" si="50"/>
        <v>0.31890847391264382</v>
      </c>
      <c r="Y213" s="301">
        <f t="shared" si="50"/>
        <v>0.32217522856516906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0.12544776139210392</v>
      </c>
      <c r="C214" s="302">
        <f t="shared" si="51"/>
        <v>0.11994820144647456</v>
      </c>
      <c r="D214" s="302">
        <f t="shared" si="51"/>
        <v>0.11611272111262291</v>
      </c>
      <c r="E214" s="302">
        <f t="shared" si="51"/>
        <v>0.10937698780090674</v>
      </c>
      <c r="F214" s="302">
        <f t="shared" si="51"/>
        <v>0.10881257241527485</v>
      </c>
      <c r="G214" s="302">
        <f t="shared" si="51"/>
        <v>0.108613514652636</v>
      </c>
      <c r="H214" s="302">
        <f t="shared" si="51"/>
        <v>0.10533619346934467</v>
      </c>
      <c r="I214" s="302">
        <f t="shared" si="51"/>
        <v>0.10286327176032355</v>
      </c>
      <c r="J214" s="302">
        <f t="shared" si="51"/>
        <v>0.1067244198261544</v>
      </c>
      <c r="K214" s="302">
        <f t="shared" si="51"/>
        <v>0.11825547927383061</v>
      </c>
      <c r="L214" s="302">
        <f t="shared" si="51"/>
        <v>0.11081863719307959</v>
      </c>
      <c r="M214" s="302">
        <f t="shared" si="51"/>
        <v>0.11007012095999424</v>
      </c>
      <c r="N214" s="302">
        <f t="shared" si="51"/>
        <v>0.10502961153190446</v>
      </c>
      <c r="O214" s="302">
        <f t="shared" si="51"/>
        <v>0.10833555374415095</v>
      </c>
      <c r="P214" s="302">
        <f t="shared" si="51"/>
        <v>0.10327161665115633</v>
      </c>
      <c r="Q214" s="302">
        <f t="shared" si="51"/>
        <v>0.10481543860322313</v>
      </c>
      <c r="R214" s="302">
        <f t="shared" si="51"/>
        <v>0.11014604937955925</v>
      </c>
      <c r="S214" s="302">
        <f t="shared" si="51"/>
        <v>0.11022371900412774</v>
      </c>
      <c r="T214" s="302">
        <f t="shared" si="51"/>
        <v>0.1223758541028802</v>
      </c>
      <c r="U214" s="302">
        <f t="shared" si="51"/>
        <v>0.12440566027929507</v>
      </c>
      <c r="V214" s="302">
        <f t="shared" si="51"/>
        <v>0.11921386469894893</v>
      </c>
      <c r="W214" s="302">
        <f t="shared" si="51"/>
        <v>0.12751913887678804</v>
      </c>
      <c r="X214" s="302">
        <f t="shared" si="51"/>
        <v>0.12605159449664902</v>
      </c>
      <c r="Y214" s="302">
        <f t="shared" si="51"/>
        <v>0.12076295581565914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0.19663559069925801</v>
      </c>
      <c r="C215" s="302">
        <f t="shared" si="52"/>
        <v>0.20185714897737828</v>
      </c>
      <c r="D215" s="302">
        <f t="shared" si="52"/>
        <v>0.20439257874834077</v>
      </c>
      <c r="E215" s="302">
        <f t="shared" si="52"/>
        <v>0.20987766751365888</v>
      </c>
      <c r="F215" s="302">
        <f t="shared" si="52"/>
        <v>0.2131254331534114</v>
      </c>
      <c r="G215" s="302">
        <f t="shared" si="52"/>
        <v>0.2127607928246463</v>
      </c>
      <c r="H215" s="302">
        <f t="shared" si="52"/>
        <v>0.21838534396057638</v>
      </c>
      <c r="I215" s="302">
        <f t="shared" si="52"/>
        <v>0.21452401778459193</v>
      </c>
      <c r="J215" s="302">
        <f t="shared" si="52"/>
        <v>0.21065114638363963</v>
      </c>
      <c r="K215" s="302">
        <f t="shared" si="52"/>
        <v>0.19889987261276582</v>
      </c>
      <c r="L215" s="302">
        <f t="shared" si="52"/>
        <v>0.20573284380585213</v>
      </c>
      <c r="M215" s="302">
        <f t="shared" si="52"/>
        <v>0.20778485657579915</v>
      </c>
      <c r="N215" s="302">
        <f t="shared" si="52"/>
        <v>0.2137984154997567</v>
      </c>
      <c r="O215" s="302">
        <f t="shared" si="52"/>
        <v>0.21110438942313528</v>
      </c>
      <c r="P215" s="302">
        <f t="shared" si="52"/>
        <v>0.21776670171815657</v>
      </c>
      <c r="Q215" s="302">
        <f t="shared" si="52"/>
        <v>0.21600114231784587</v>
      </c>
      <c r="R215" s="302">
        <f t="shared" si="52"/>
        <v>0.20936501184564599</v>
      </c>
      <c r="S215" s="302">
        <f t="shared" si="52"/>
        <v>0.2107800330552769</v>
      </c>
      <c r="T215" s="302">
        <f t="shared" si="52"/>
        <v>0.19727952946691554</v>
      </c>
      <c r="U215" s="302">
        <f t="shared" si="52"/>
        <v>0.19457361136956722</v>
      </c>
      <c r="V215" s="302">
        <f t="shared" si="52"/>
        <v>0.19923815833041469</v>
      </c>
      <c r="W215" s="302">
        <f t="shared" si="52"/>
        <v>0.19201324949337695</v>
      </c>
      <c r="X215" s="302">
        <f t="shared" si="52"/>
        <v>0.19285687941599483</v>
      </c>
      <c r="Y215" s="302">
        <f t="shared" si="52"/>
        <v>0.20141227274950996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0.16553548969828258</v>
      </c>
      <c r="C216" s="301">
        <f t="shared" si="53"/>
        <v>0.16715093409275125</v>
      </c>
      <c r="D216" s="301">
        <f t="shared" si="53"/>
        <v>0.16957179461379629</v>
      </c>
      <c r="E216" s="301">
        <f t="shared" si="53"/>
        <v>0.17342089987658726</v>
      </c>
      <c r="F216" s="301">
        <f t="shared" si="53"/>
        <v>0.1678292758632024</v>
      </c>
      <c r="G216" s="301">
        <f t="shared" si="53"/>
        <v>0.1694666053053322</v>
      </c>
      <c r="H216" s="301">
        <f t="shared" si="53"/>
        <v>0.16412411325422399</v>
      </c>
      <c r="I216" s="301">
        <f t="shared" si="53"/>
        <v>0.1788507757603611</v>
      </c>
      <c r="J216" s="301">
        <f t="shared" si="53"/>
        <v>0.17892066320069028</v>
      </c>
      <c r="K216" s="301">
        <f t="shared" si="53"/>
        <v>0.18092376963488979</v>
      </c>
      <c r="L216" s="301">
        <f t="shared" si="53"/>
        <v>0.18362019777098754</v>
      </c>
      <c r="M216" s="301">
        <f t="shared" si="53"/>
        <v>0.17940356031433208</v>
      </c>
      <c r="N216" s="301">
        <f t="shared" si="53"/>
        <v>0.177460303162808</v>
      </c>
      <c r="O216" s="301">
        <f t="shared" si="53"/>
        <v>0.17557128207970216</v>
      </c>
      <c r="P216" s="301">
        <f t="shared" si="53"/>
        <v>0.17114746224875857</v>
      </c>
      <c r="Q216" s="301">
        <f t="shared" si="53"/>
        <v>0.17164527187420572</v>
      </c>
      <c r="R216" s="301">
        <f t="shared" si="53"/>
        <v>0.17345403678498489</v>
      </c>
      <c r="S216" s="301">
        <f t="shared" si="53"/>
        <v>0.17022989901295288</v>
      </c>
      <c r="T216" s="301">
        <f t="shared" si="53"/>
        <v>0.17274849980768311</v>
      </c>
      <c r="U216" s="301">
        <f t="shared" si="53"/>
        <v>0.17383892796787673</v>
      </c>
      <c r="V216" s="301">
        <f t="shared" si="53"/>
        <v>0.17538294826004111</v>
      </c>
      <c r="W216" s="301">
        <f t="shared" si="53"/>
        <v>0.17244628261505515</v>
      </c>
      <c r="X216" s="301">
        <f t="shared" si="53"/>
        <v>0.17337412837060195</v>
      </c>
      <c r="Y216" s="301">
        <f t="shared" si="53"/>
        <v>0.16577645972318109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1.6740122308895791E-2</v>
      </c>
      <c r="C217" s="302">
        <f t="shared" si="54"/>
        <v>1.5839970189641513E-2</v>
      </c>
      <c r="D217" s="302">
        <f t="shared" si="54"/>
        <v>1.5960066297183308E-2</v>
      </c>
      <c r="E217" s="302">
        <f t="shared" si="54"/>
        <v>1.5936756911607459E-2</v>
      </c>
      <c r="F217" s="302">
        <f t="shared" si="54"/>
        <v>1.6203644038797958E-2</v>
      </c>
      <c r="G217" s="302">
        <f t="shared" si="54"/>
        <v>1.6072380166096977E-2</v>
      </c>
      <c r="H217" s="302">
        <f t="shared" si="54"/>
        <v>1.5809931927939759E-2</v>
      </c>
      <c r="I217" s="302">
        <f t="shared" si="54"/>
        <v>1.5475134583428814E-2</v>
      </c>
      <c r="J217" s="302">
        <f t="shared" si="54"/>
        <v>1.6020996001777376E-2</v>
      </c>
      <c r="K217" s="302">
        <f t="shared" si="54"/>
        <v>1.7631546427587474E-2</v>
      </c>
      <c r="L217" s="302">
        <f t="shared" si="54"/>
        <v>1.6784701948074687E-2</v>
      </c>
      <c r="M217" s="302">
        <f t="shared" si="54"/>
        <v>1.6581795086958836E-2</v>
      </c>
      <c r="N217" s="302">
        <f t="shared" si="54"/>
        <v>1.5986519626953043E-2</v>
      </c>
      <c r="O217" s="302">
        <f t="shared" si="54"/>
        <v>1.6740056706393953E-2</v>
      </c>
      <c r="P217" s="302">
        <f t="shared" si="54"/>
        <v>1.5538181579794549E-2</v>
      </c>
      <c r="Q217" s="302">
        <f t="shared" si="54"/>
        <v>1.5619422279659468E-2</v>
      </c>
      <c r="R217" s="302">
        <f t="shared" si="54"/>
        <v>1.6450157021745571E-2</v>
      </c>
      <c r="S217" s="302">
        <f t="shared" si="54"/>
        <v>1.6012190358986916E-2</v>
      </c>
      <c r="T217" s="302">
        <f t="shared" si="54"/>
        <v>1.7507337115811615E-2</v>
      </c>
      <c r="U217" s="302">
        <f t="shared" si="54"/>
        <v>1.8121276902852552E-2</v>
      </c>
      <c r="V217" s="302">
        <f t="shared" si="54"/>
        <v>1.7430971491415582E-2</v>
      </c>
      <c r="W217" s="302">
        <f t="shared" si="54"/>
        <v>1.8653208920742393E-2</v>
      </c>
      <c r="X217" s="302">
        <f t="shared" si="54"/>
        <v>1.8710697002357318E-2</v>
      </c>
      <c r="Y217" s="302">
        <f t="shared" si="54"/>
        <v>1.7573323403726696E-2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0.11682390087945806</v>
      </c>
      <c r="C218" s="302">
        <f t="shared" si="55"/>
        <v>0.11859729493248798</v>
      </c>
      <c r="D218" s="302">
        <f t="shared" si="55"/>
        <v>0.12016503322102631</v>
      </c>
      <c r="E218" s="302">
        <f t="shared" si="55"/>
        <v>0.12345891984951193</v>
      </c>
      <c r="F218" s="302">
        <f t="shared" si="55"/>
        <v>0.11740980730156245</v>
      </c>
      <c r="G218" s="302">
        <f t="shared" si="55"/>
        <v>0.11914143703800341</v>
      </c>
      <c r="H218" s="302">
        <f t="shared" si="55"/>
        <v>0.11265944796810287</v>
      </c>
      <c r="I218" s="302">
        <f t="shared" si="55"/>
        <v>0.12850147051406408</v>
      </c>
      <c r="J218" s="302">
        <f t="shared" si="55"/>
        <v>0.12871033167034421</v>
      </c>
      <c r="K218" s="302">
        <f t="shared" si="55"/>
        <v>0.13435711990059357</v>
      </c>
      <c r="L218" s="302">
        <f t="shared" si="55"/>
        <v>0.13349110852984289</v>
      </c>
      <c r="M218" s="302">
        <f t="shared" si="55"/>
        <v>0.12932349612910737</v>
      </c>
      <c r="N218" s="302">
        <f t="shared" si="55"/>
        <v>0.12716666435728427</v>
      </c>
      <c r="O218" s="302">
        <f t="shared" si="55"/>
        <v>0.12508957949386351</v>
      </c>
      <c r="P218" s="302">
        <f t="shared" si="55"/>
        <v>0.12073034160964842</v>
      </c>
      <c r="Q218" s="302">
        <f t="shared" si="55"/>
        <v>0.12166299343237215</v>
      </c>
      <c r="R218" s="302">
        <f t="shared" si="55"/>
        <v>0.12383863161100225</v>
      </c>
      <c r="S218" s="302">
        <f t="shared" si="55"/>
        <v>0.12120495345475778</v>
      </c>
      <c r="T218" s="302">
        <f t="shared" si="55"/>
        <v>0.12390548162565229</v>
      </c>
      <c r="U218" s="302">
        <f t="shared" si="55"/>
        <v>0.12510381775253079</v>
      </c>
      <c r="V218" s="302">
        <f t="shared" si="55"/>
        <v>0.12724113194603451</v>
      </c>
      <c r="W218" s="302">
        <f t="shared" si="55"/>
        <v>0.12358435605229855</v>
      </c>
      <c r="X218" s="302">
        <f t="shared" si="55"/>
        <v>0.12441021790141005</v>
      </c>
      <c r="Y218" s="302">
        <f t="shared" si="55"/>
        <v>0.11733628221551017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3.1971466509928742E-2</v>
      </c>
      <c r="C219" s="303">
        <f t="shared" si="56"/>
        <v>3.2713668970621758E-2</v>
      </c>
      <c r="D219" s="303">
        <f t="shared" si="56"/>
        <v>3.3446695095586697E-2</v>
      </c>
      <c r="E219" s="303">
        <f t="shared" si="56"/>
        <v>3.4025223115467851E-2</v>
      </c>
      <c r="F219" s="303">
        <f t="shared" si="56"/>
        <v>3.4215824522842012E-2</v>
      </c>
      <c r="G219" s="303">
        <f t="shared" si="56"/>
        <v>3.4252788101231807E-2</v>
      </c>
      <c r="H219" s="303">
        <f t="shared" si="56"/>
        <v>3.5654733358181354E-2</v>
      </c>
      <c r="I219" s="303">
        <f t="shared" si="56"/>
        <v>3.4874170662868229E-2</v>
      </c>
      <c r="J219" s="303">
        <f t="shared" si="56"/>
        <v>3.4189335528568683E-2</v>
      </c>
      <c r="K219" s="303">
        <f t="shared" si="56"/>
        <v>2.8935103306708735E-2</v>
      </c>
      <c r="L219" s="303">
        <f t="shared" si="56"/>
        <v>3.3344387293069981E-2</v>
      </c>
      <c r="M219" s="303">
        <f t="shared" si="56"/>
        <v>3.3498269098265858E-2</v>
      </c>
      <c r="N219" s="303">
        <f t="shared" si="56"/>
        <v>3.430711917857069E-2</v>
      </c>
      <c r="O219" s="303">
        <f t="shared" si="56"/>
        <v>3.3741645879444671E-2</v>
      </c>
      <c r="P219" s="303">
        <f t="shared" si="56"/>
        <v>3.4878939059315585E-2</v>
      </c>
      <c r="Q219" s="303">
        <f t="shared" si="56"/>
        <v>3.4362856162174112E-2</v>
      </c>
      <c r="R219" s="303">
        <f t="shared" si="56"/>
        <v>3.3165248152237044E-2</v>
      </c>
      <c r="S219" s="303">
        <f t="shared" si="56"/>
        <v>3.3012755199208182E-2</v>
      </c>
      <c r="T219" s="303">
        <f t="shared" si="56"/>
        <v>3.1335681066219208E-2</v>
      </c>
      <c r="U219" s="303">
        <f t="shared" si="56"/>
        <v>3.0613833312493392E-2</v>
      </c>
      <c r="V219" s="303">
        <f t="shared" si="56"/>
        <v>3.0710844822591014E-2</v>
      </c>
      <c r="W219" s="303">
        <f t="shared" si="56"/>
        <v>3.0208717642014219E-2</v>
      </c>
      <c r="X219" s="303">
        <f t="shared" si="56"/>
        <v>3.0253213466834579E-2</v>
      </c>
      <c r="Y219" s="303">
        <f t="shared" si="56"/>
        <v>3.0866854103944241E-2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0.38973588594780817</v>
      </c>
      <c r="C224" s="304">
        <f>IF(C$5=0,0,C$5/NFM_fec!C$5)</f>
        <v>0.39481863055279676</v>
      </c>
      <c r="D224" s="304">
        <f>IF(D$5=0,0,D$5/NFM_fec!D$5)</f>
        <v>0.39210686948860302</v>
      </c>
      <c r="E224" s="304">
        <f>IF(E$5=0,0,E$5/NFM_fec!E$5)</f>
        <v>0.39007520746199414</v>
      </c>
      <c r="F224" s="304">
        <f>IF(F$5=0,0,F$5/NFM_fec!F$5)</f>
        <v>0.39442067167943823</v>
      </c>
      <c r="G224" s="304">
        <f>IF(G$5=0,0,G$5/NFM_fec!G$5)</f>
        <v>0.39231638518987116</v>
      </c>
      <c r="H224" s="304">
        <f>IF(H$5=0,0,H$5/NFM_fec!H$5)</f>
        <v>0.39693754353633309</v>
      </c>
      <c r="I224" s="304">
        <f>IF(I$5=0,0,I$5/NFM_fec!I$5)</f>
        <v>0.39597636153982946</v>
      </c>
      <c r="J224" s="304">
        <f>IF(J$5=0,0,J$5/NFM_fec!J$5)</f>
        <v>0.39983439624011302</v>
      </c>
      <c r="K224" s="304">
        <f>IF(K$5=0,0,K$5/NFM_fec!K$5)</f>
        <v>0.41616830612337646</v>
      </c>
      <c r="L224" s="304">
        <f>IF(L$5=0,0,L$5/NFM_fec!L$5)</f>
        <v>0.42254234989276274</v>
      </c>
      <c r="M224" s="304">
        <f>IF(M$5=0,0,M$5/NFM_fec!M$5)</f>
        <v>0.42805974988375378</v>
      </c>
      <c r="N224" s="304">
        <f>IF(N$5=0,0,N$5/NFM_fec!N$5)</f>
        <v>0.43410542864868135</v>
      </c>
      <c r="O224" s="304">
        <f>IF(O$5=0,0,O$5/NFM_fec!O$5)</f>
        <v>0.4398887784552164</v>
      </c>
      <c r="P224" s="304">
        <f>IF(P$5=0,0,P$5/NFM_fec!P$5)</f>
        <v>0.44392441269358013</v>
      </c>
      <c r="Q224" s="304">
        <f>IF(Q$5=0,0,Q$5/NFM_fec!Q$5)</f>
        <v>0.44585237874177547</v>
      </c>
      <c r="R224" s="304">
        <f>IF(R$5=0,0,R$5/NFM_fec!R$5)</f>
        <v>0.44766397524324103</v>
      </c>
      <c r="S224" s="304">
        <f>IF(S$5=0,0,S$5/NFM_fec!S$5)</f>
        <v>0.45451684189013697</v>
      </c>
      <c r="T224" s="304">
        <f>IF(T$5=0,0,T$5/NFM_fec!T$5)</f>
        <v>0.46065715454088374</v>
      </c>
      <c r="U224" s="304">
        <f>IF(U$5=0,0,U$5/NFM_fec!U$5)</f>
        <v>0.4618829087139541</v>
      </c>
      <c r="V224" s="304">
        <f>IF(V$5=0,0,V$5/NFM_fec!V$5)</f>
        <v>0.46295675573643752</v>
      </c>
      <c r="W224" s="304">
        <f>IF(W$5=0,0,W$5/NFM_fec!W$5)</f>
        <v>0.46533938878308251</v>
      </c>
      <c r="X224" s="304">
        <f>IF(X$5=0,0,X$5/NFM_fec!X$5)</f>
        <v>0.46165312361963445</v>
      </c>
      <c r="Y224" s="304">
        <f>IF(Y$5=0,0,Y$5/NFM_fec!Y$5)</f>
        <v>0.46518933124032069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0.40830957389591838</v>
      </c>
      <c r="C225" s="305">
        <f>IF(C$6=0,0,C$6/NFM_fec!C$6)</f>
        <v>0.41302285746305079</v>
      </c>
      <c r="D225" s="305">
        <f>IF(D$6=0,0,D$6/NFM_fec!D$6)</f>
        <v>0.40703858815975508</v>
      </c>
      <c r="E225" s="305">
        <f>IF(E$6=0,0,E$6/NFM_fec!E$6)</f>
        <v>0.40431360415568346</v>
      </c>
      <c r="F225" s="305">
        <f>IF(F$6=0,0,F$6/NFM_fec!F$6)</f>
        <v>0.40650022293648802</v>
      </c>
      <c r="G225" s="305">
        <f>IF(G$6=0,0,G$6/NFM_fec!G$6)</f>
        <v>0.40631058885480864</v>
      </c>
      <c r="H225" s="305">
        <f>IF(H$6=0,0,H$6/NFM_fec!H$6)</f>
        <v>0.41157080848749061</v>
      </c>
      <c r="I225" s="305">
        <f>IF(I$6=0,0,I$6/NFM_fec!I$6)</f>
        <v>0.4052017450884523</v>
      </c>
      <c r="J225" s="305">
        <f>IF(J$6=0,0,J$6/NFM_fec!J$6)</f>
        <v>0.40816410520863899</v>
      </c>
      <c r="K225" s="305">
        <f>IF(K$6=0,0,K$6/NFM_fec!K$6)</f>
        <v>0.42208772643389797</v>
      </c>
      <c r="L225" s="305">
        <f>IF(L$6=0,0,L$6/NFM_fec!L$6)</f>
        <v>0.4292163148743886</v>
      </c>
      <c r="M225" s="305">
        <f>IF(M$6=0,0,M$6/NFM_fec!M$6)</f>
        <v>0.43028495973701708</v>
      </c>
      <c r="N225" s="305">
        <f>IF(N$6=0,0,N$6/NFM_fec!N$6)</f>
        <v>0.43415863313519898</v>
      </c>
      <c r="O225" s="305">
        <f>IF(O$6=0,0,O$6/NFM_fec!O$6)</f>
        <v>0.44068214296730551</v>
      </c>
      <c r="P225" s="305">
        <f>IF(P$6=0,0,P$6/NFM_fec!P$6)</f>
        <v>0.44227292606835394</v>
      </c>
      <c r="Q225" s="305">
        <f>IF(Q$6=0,0,Q$6/NFM_fec!Q$6)</f>
        <v>0.44233524944256924</v>
      </c>
      <c r="R225" s="305">
        <f>IF(R$6=0,0,R$6/NFM_fec!R$6)</f>
        <v>0.4445113720622057</v>
      </c>
      <c r="S225" s="305">
        <f>IF(S$6=0,0,S$6/NFM_fec!S$6)</f>
        <v>0.44649644761417012</v>
      </c>
      <c r="T225" s="305">
        <f>IF(T$6=0,0,T$6/NFM_fec!T$6)</f>
        <v>0.4525803941766981</v>
      </c>
      <c r="U225" s="305">
        <f>IF(U$6=0,0,U$6/NFM_fec!U$6)</f>
        <v>0.45477462586404926</v>
      </c>
      <c r="V225" s="305">
        <f>IF(V$6=0,0,V$6/NFM_fec!V$6)</f>
        <v>0.45714873384843374</v>
      </c>
      <c r="W225" s="305">
        <f>IF(W$6=0,0,W$6/NFM_fec!W$6)</f>
        <v>0.45904405944891158</v>
      </c>
      <c r="X225" s="305">
        <f>IF(X$6=0,0,X$6/NFM_fec!X$6)</f>
        <v>0.45528566397537751</v>
      </c>
      <c r="Y225" s="305">
        <f>IF(Y$6=0,0,Y$6/NFM_fec!Y$6)</f>
        <v>0.45738941393642951</v>
      </c>
      <c r="DA225" s="76"/>
    </row>
    <row r="226" spans="1:105" ht="12" customHeight="1" x14ac:dyDescent="0.25">
      <c r="A226" s="173" t="s">
        <v>92</v>
      </c>
      <c r="B226" s="306">
        <f>IF(B$7=0,0,B$7/NFM_fec!B$7)</f>
        <v>0.10598303107276801</v>
      </c>
      <c r="C226" s="306">
        <f>IF(C$7=0,0,C$7/NFM_fec!C$7)</f>
        <v>0.10720643632869646</v>
      </c>
      <c r="D226" s="306">
        <f>IF(D$7=0,0,D$7/NFM_fec!D$7)</f>
        <v>0.1056531271729316</v>
      </c>
      <c r="E226" s="306">
        <f>IF(E$7=0,0,E$7/NFM_fec!E$7)</f>
        <v>0.1049458156552988</v>
      </c>
      <c r="F226" s="306">
        <f>IF(F$7=0,0,F$7/NFM_fec!F$7)</f>
        <v>0.10551338619737324</v>
      </c>
      <c r="G226" s="306">
        <f>IF(G$7=0,0,G$7/NFM_fec!G$7)</f>
        <v>0.10575005709902011</v>
      </c>
      <c r="H226" s="306">
        <f>IF(H$7=0,0,H$7/NFM_fec!H$7)</f>
        <v>0.10682953467971576</v>
      </c>
      <c r="I226" s="306">
        <f>IF(I$7=0,0,I$7/NFM_fec!I$7)</f>
        <v>0.1051763462969796</v>
      </c>
      <c r="J226" s="306">
        <f>IF(J$7=0,0,J$7/NFM_fec!J$7)</f>
        <v>0.10594527243718929</v>
      </c>
      <c r="K226" s="306">
        <f>IF(K$7=0,0,K$7/NFM_fec!K$7)</f>
        <v>0.10955936251810967</v>
      </c>
      <c r="L226" s="306">
        <f>IF(L$7=0,0,L$7/NFM_fec!L$7)</f>
        <v>0.11140969730939262</v>
      </c>
      <c r="M226" s="306">
        <f>IF(M$7=0,0,M$7/NFM_fec!M$7)</f>
        <v>0.11202119662897958</v>
      </c>
      <c r="N226" s="306">
        <f>IF(N$7=0,0,N$7/NFM_fec!N$7)</f>
        <v>0.11269255204338534</v>
      </c>
      <c r="O226" s="306">
        <f>IF(O$7=0,0,O$7/NFM_fec!O$7)</f>
        <v>0.11438582937372763</v>
      </c>
      <c r="P226" s="306">
        <f>IF(P$7=0,0,P$7/NFM_fec!P$7)</f>
        <v>0.1147987415991741</v>
      </c>
      <c r="Q226" s="306">
        <f>IF(Q$7=0,0,Q$7/NFM_fec!Q$7)</f>
        <v>0.11490549086050385</v>
      </c>
      <c r="R226" s="306">
        <f>IF(R$7=0,0,R$7/NFM_fec!R$7)</f>
        <v>0.11537976469167104</v>
      </c>
      <c r="S226" s="306">
        <f>IF(S$7=0,0,S$7/NFM_fec!S$7)</f>
        <v>0.11589502158829044</v>
      </c>
      <c r="T226" s="306">
        <f>IF(T$7=0,0,T$7/NFM_fec!T$7)</f>
        <v>0.11772735896830358</v>
      </c>
      <c r="U226" s="306">
        <f>IF(U$7=0,0,U$7/NFM_fec!U$7)</f>
        <v>0.11812822979829064</v>
      </c>
      <c r="V226" s="306">
        <f>IF(V$7=0,0,V$7/NFM_fec!V$7)</f>
        <v>0.11868744780541175</v>
      </c>
      <c r="W226" s="306">
        <f>IF(W$7=0,0,W$7/NFM_fec!W$7)</f>
        <v>0.1193539336850403</v>
      </c>
      <c r="X226" s="306">
        <f>IF(X$7=0,0,X$7/NFM_fec!X$7)</f>
        <v>0.11817639790241179</v>
      </c>
      <c r="Y226" s="306">
        <f>IF(Y$7=0,0,Y$7/NFM_fec!Y$7)</f>
        <v>0.11872245856751963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0.58272438821078421</v>
      </c>
      <c r="C227" s="306">
        <f>IF(C$8=0,0,C$8/NFM_fec!C$8)</f>
        <v>0.58945101295512925</v>
      </c>
      <c r="D227" s="306">
        <f>IF(D$8=0,0,D$8/NFM_fec!D$8)</f>
        <v>0.58091048417110303</v>
      </c>
      <c r="E227" s="306">
        <f>IF(E$8=0,0,E$8/NFM_fec!E$8)</f>
        <v>0.57702148734571501</v>
      </c>
      <c r="F227" s="306">
        <f>IF(F$8=0,0,F$8/NFM_fec!F$8)</f>
        <v>0.58008566042719978</v>
      </c>
      <c r="G227" s="306">
        <f>IF(G$8=0,0,G$8/NFM_fec!G$8)</f>
        <v>0.57955206824131988</v>
      </c>
      <c r="H227" s="306">
        <f>IF(H$8=0,0,H$8/NFM_fec!H$8)</f>
        <v>0.58708012158124079</v>
      </c>
      <c r="I227" s="306">
        <f>IF(I$8=0,0,I$8/NFM_fec!I$8)</f>
        <v>0.57828900937992667</v>
      </c>
      <c r="J227" s="306">
        <f>IF(J$8=0,0,J$8/NFM_fec!J$8)</f>
        <v>0.58251678065706014</v>
      </c>
      <c r="K227" s="306">
        <f>IF(K$8=0,0,K$8/NFM_fec!K$8)</f>
        <v>0.60238806014421697</v>
      </c>
      <c r="L227" s="306">
        <f>IF(L$8=0,0,L$8/NFM_fec!L$8)</f>
        <v>0.61256171906226697</v>
      </c>
      <c r="M227" s="306">
        <f>IF(M$8=0,0,M$8/NFM_fec!M$8)</f>
        <v>0.61357346811754188</v>
      </c>
      <c r="N227" s="306">
        <f>IF(N$8=0,0,N$8/NFM_fec!N$8)</f>
        <v>0.61961521368742056</v>
      </c>
      <c r="O227" s="306">
        <f>IF(O$8=0,0,O$8/NFM_fec!O$8)</f>
        <v>0.62892532669709111</v>
      </c>
      <c r="P227" s="306">
        <f>IF(P$8=0,0,P$8/NFM_fec!P$8)</f>
        <v>0.63119563375966992</v>
      </c>
      <c r="Q227" s="306">
        <f>IF(Q$8=0,0,Q$8/NFM_fec!Q$8)</f>
        <v>0.6311951029595827</v>
      </c>
      <c r="R227" s="306">
        <f>IF(R$8=0,0,R$8/NFM_fec!R$8)</f>
        <v>0.63415378627370478</v>
      </c>
      <c r="S227" s="306">
        <f>IF(S$8=0,0,S$8/NFM_fec!S$8)</f>
        <v>0.6372232881822627</v>
      </c>
      <c r="T227" s="306">
        <f>IF(T$8=0,0,T$8/NFM_fec!T$8)</f>
        <v>0.64558777518658839</v>
      </c>
      <c r="U227" s="306">
        <f>IF(U$8=0,0,U$8/NFM_fec!U$8)</f>
        <v>0.64874655333023168</v>
      </c>
      <c r="V227" s="306">
        <f>IF(V$8=0,0,V$8/NFM_fec!V$8)</f>
        <v>0.65201066899919313</v>
      </c>
      <c r="W227" s="306">
        <f>IF(W$8=0,0,W$8/NFM_fec!W$8)</f>
        <v>0.65455238102521318</v>
      </c>
      <c r="X227" s="306">
        <f>IF(X$8=0,0,X$8/NFM_fec!X$8)</f>
        <v>0.64969553409050607</v>
      </c>
      <c r="Y227" s="306">
        <f>IF(Y$8=0,0,Y$8/NFM_fec!Y$8)</f>
        <v>0.65267085638739253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0.40468664865186943</v>
      </c>
      <c r="C228" s="306">
        <f>IF(C$9=0,0,C$9/NFM_fec!C$9)</f>
        <v>0.40935811131861316</v>
      </c>
      <c r="D228" s="306">
        <f>IF(D$9=0,0,D$9/NFM_fec!D$9)</f>
        <v>0.40342694035469534</v>
      </c>
      <c r="E228" s="306">
        <f>IF(E$9=0,0,E$9/NFM_fec!E$9)</f>
        <v>0.40072613509628452</v>
      </c>
      <c r="F228" s="306">
        <f>IF(F$9=0,0,F$9/NFM_fec!F$9)</f>
        <v>0.40289335203866383</v>
      </c>
      <c r="G228" s="306">
        <f>IF(G$9=0,0,G$9/NFM_fec!G$9)</f>
        <v>0.40379705853819881</v>
      </c>
      <c r="H228" s="306">
        <f>IF(H$9=0,0,H$9/NFM_fec!H$9)</f>
        <v>0.40791894635367959</v>
      </c>
      <c r="I228" s="306">
        <f>IF(I$9=0,0,I$9/NFM_fec!I$9)</f>
        <v>0.40160639556674871</v>
      </c>
      <c r="J228" s="306">
        <f>IF(J$9=0,0,J$9/NFM_fec!J$9)</f>
        <v>0.40454247070625521</v>
      </c>
      <c r="K228" s="306">
        <f>IF(K$9=0,0,K$9/NFM_fec!K$9)</f>
        <v>0.41834254783152103</v>
      </c>
      <c r="L228" s="306">
        <f>IF(L$9=0,0,L$9/NFM_fec!L$9)</f>
        <v>0.425407884404638</v>
      </c>
      <c r="M228" s="306">
        <f>IF(M$9=0,0,M$9/NFM_fec!M$9)</f>
        <v>0.42774283942330138</v>
      </c>
      <c r="N228" s="306">
        <f>IF(N$9=0,0,N$9/NFM_fec!N$9)</f>
        <v>0.43030634954336627</v>
      </c>
      <c r="O228" s="306">
        <f>IF(O$9=0,0,O$9/NFM_fec!O$9)</f>
        <v>0.43677197636228537</v>
      </c>
      <c r="P228" s="306">
        <f>IF(P$9=0,0,P$9/NFM_fec!P$9)</f>
        <v>0.43834864446671579</v>
      </c>
      <c r="Q228" s="306">
        <f>IF(Q$9=0,0,Q$9/NFM_fec!Q$9)</f>
        <v>0.43875625689652037</v>
      </c>
      <c r="R228" s="306">
        <f>IF(R$9=0,0,R$9/NFM_fec!R$9)</f>
        <v>0.44056722875999282</v>
      </c>
      <c r="S228" s="306">
        <f>IF(S$9=0,0,S$9/NFM_fec!S$9)</f>
        <v>0.44253469076383478</v>
      </c>
      <c r="T228" s="306">
        <f>IF(T$9=0,0,T$9/NFM_fec!T$9)</f>
        <v>0.44964199191476101</v>
      </c>
      <c r="U228" s="306">
        <f>IF(U$9=0,0,U$9/NFM_fec!U$9)</f>
        <v>0.45106199496620558</v>
      </c>
      <c r="V228" s="306">
        <f>IF(V$9=0,0,V$9/NFM_fec!V$9)</f>
        <v>0.45319731850693584</v>
      </c>
      <c r="W228" s="306">
        <f>IF(W$9=0,0,W$9/NFM_fec!W$9)</f>
        <v>0.45576267492895756</v>
      </c>
      <c r="X228" s="306">
        <f>IF(X$9=0,0,X$9/NFM_fec!X$9)</f>
        <v>0.45124592052892454</v>
      </c>
      <c r="Y228" s="306">
        <f>IF(Y$9=0,0,Y$9/NFM_fec!Y$9)</f>
        <v>0.45333100394545156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0.67850284254484172</v>
      </c>
      <c r="C229" s="307">
        <f>IF(C$10=0,0,C$10/NFM_fec!C$10)</f>
        <v>0.68634550516958881</v>
      </c>
      <c r="D229" s="307">
        <f>IF(D$10=0,0,D$10/NFM_fec!D$10)</f>
        <v>0.67058433286578056</v>
      </c>
      <c r="E229" s="307">
        <f>IF(E$10=0,0,E$10/NFM_fec!E$10)</f>
        <v>0.66708100189658848</v>
      </c>
      <c r="F229" s="307">
        <f>IF(F$10=0,0,F$10/NFM_fec!F$10)</f>
        <v>0.67254209992379999</v>
      </c>
      <c r="G229" s="307">
        <f>IF(G$10=0,0,G$10/NFM_fec!G$10)</f>
        <v>0.68243532785120153</v>
      </c>
      <c r="H229" s="307">
        <f>IF(H$10=0,0,H$10/NFM_fec!H$10)</f>
        <v>0.65180849299803068</v>
      </c>
      <c r="I229" s="307">
        <f>IF(I$10=0,0,I$10/NFM_fec!I$10)</f>
        <v>0.65759832273050156</v>
      </c>
      <c r="J229" s="307">
        <f>IF(J$10=0,0,J$10/NFM_fec!J$10)</f>
        <v>0.66600375119919919</v>
      </c>
      <c r="K229" s="307">
        <f>IF(K$10=0,0,K$10/NFM_fec!K$10)</f>
        <v>0.68824144298321877</v>
      </c>
      <c r="L229" s="307">
        <f>IF(L$10=0,0,L$10/NFM_fec!L$10)</f>
        <v>0.6951892277852324</v>
      </c>
      <c r="M229" s="307">
        <f>IF(M$10=0,0,M$10/NFM_fec!M$10)</f>
        <v>0.69907264255065504</v>
      </c>
      <c r="N229" s="307">
        <f>IF(N$10=0,0,N$10/NFM_fec!N$10)</f>
        <v>0.70905489970363333</v>
      </c>
      <c r="O229" s="307">
        <f>IF(O$10=0,0,O$10/NFM_fec!O$10)</f>
        <v>0.71333471896721767</v>
      </c>
      <c r="P229" s="307">
        <f>IF(P$10=0,0,P$10/NFM_fec!P$10)</f>
        <v>0.78307184469618718</v>
      </c>
      <c r="Q229" s="307">
        <f>IF(Q$10=0,0,Q$10/NFM_fec!Q$10)</f>
        <v>0.79397813688017238</v>
      </c>
      <c r="R229" s="307">
        <f>IF(R$10=0,0,R$10/NFM_fec!R$10)</f>
        <v>0.79765135385878549</v>
      </c>
      <c r="S229" s="307">
        <f>IF(S$10=0,0,S$10/NFM_fec!S$10)</f>
        <v>0.80860253108678282</v>
      </c>
      <c r="T229" s="307">
        <f>IF(T$10=0,0,T$10/NFM_fec!T$10)</f>
        <v>0.82028594012210065</v>
      </c>
      <c r="U229" s="307">
        <f>IF(U$10=0,0,U$10/NFM_fec!U$10)</f>
        <v>0.83715793567905983</v>
      </c>
      <c r="V229" s="307">
        <f>IF(V$10=0,0,V$10/NFM_fec!V$10)</f>
        <v>0.84000614154807196</v>
      </c>
      <c r="W229" s="307">
        <f>IF(W$10=0,0,W$10/NFM_fec!W$10)</f>
        <v>0.85090294890657125</v>
      </c>
      <c r="X229" s="307">
        <f>IF(X$10=0,0,X$10/NFM_fec!X$10)</f>
        <v>0.85540412025857959</v>
      </c>
      <c r="Y229" s="307">
        <f>IF(Y$10=0,0,Y$10/NFM_fec!Y$10)</f>
        <v>0.84846343014564563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0.41029738085203094</v>
      </c>
      <c r="C230" s="308">
        <f>IF(C$16=0,0,C$16/NFM_fec!C$16)</f>
        <v>0.41585410290770836</v>
      </c>
      <c r="D230" s="308">
        <f>IF(D$16=0,0,D$16/NFM_fec!D$16)</f>
        <v>0.41312126616329836</v>
      </c>
      <c r="E230" s="308">
        <f>IF(E$16=0,0,E$16/NFM_fec!E$16)</f>
        <v>0.40951544246679983</v>
      </c>
      <c r="F230" s="308">
        <f>IF(F$16=0,0,F$16/NFM_fec!F$16)</f>
        <v>0.41397560726955213</v>
      </c>
      <c r="G230" s="308">
        <f>IF(G$16=0,0,G$16/NFM_fec!G$16)</f>
        <v>0.40757713036046139</v>
      </c>
      <c r="H230" s="308">
        <f>IF(H$16=0,0,H$16/NFM_fec!H$16)</f>
        <v>0.41877852371664193</v>
      </c>
      <c r="I230" s="308">
        <f>IF(I$16=0,0,I$16/NFM_fec!I$16)</f>
        <v>0.41475775146023452</v>
      </c>
      <c r="J230" s="308">
        <f>IF(J$16=0,0,J$16/NFM_fec!J$16)</f>
        <v>0.41741467670752136</v>
      </c>
      <c r="K230" s="308">
        <f>IF(K$16=0,0,K$16/NFM_fec!K$16)</f>
        <v>0.43444412173877389</v>
      </c>
      <c r="L230" s="308">
        <f>IF(L$16=0,0,L$16/NFM_fec!L$16)</f>
        <v>0.44214465695308824</v>
      </c>
      <c r="M230" s="308">
        <f>IF(M$16=0,0,M$16/NFM_fec!M$16)</f>
        <v>0.44751948902041155</v>
      </c>
      <c r="N230" s="308">
        <f>IF(N$16=0,0,N$16/NFM_fec!N$16)</f>
        <v>0.45257021353553034</v>
      </c>
      <c r="O230" s="308">
        <f>IF(O$16=0,0,O$16/NFM_fec!O$16)</f>
        <v>0.46093197651118012</v>
      </c>
      <c r="P230" s="308">
        <f>IF(P$16=0,0,P$16/NFM_fec!P$16)</f>
        <v>0.46457225202112701</v>
      </c>
      <c r="Q230" s="308">
        <f>IF(Q$16=0,0,Q$16/NFM_fec!Q$16)</f>
        <v>0.46576565714578555</v>
      </c>
      <c r="R230" s="308">
        <f>IF(R$16=0,0,R$16/NFM_fec!R$16)</f>
        <v>0.46852809994358324</v>
      </c>
      <c r="S230" s="308">
        <f>IF(S$16=0,0,S$16/NFM_fec!S$16)</f>
        <v>0.47668544652816253</v>
      </c>
      <c r="T230" s="308">
        <f>IF(T$16=0,0,T$16/NFM_fec!T$16)</f>
        <v>0.48561735975835851</v>
      </c>
      <c r="U230" s="308">
        <f>IF(U$16=0,0,U$16/NFM_fec!U$16)</f>
        <v>0.48831125700618361</v>
      </c>
      <c r="V230" s="308">
        <f>IF(V$16=0,0,V$16/NFM_fec!V$16)</f>
        <v>0.4898130309046434</v>
      </c>
      <c r="W230" s="308">
        <f>IF(W$16=0,0,W$16/NFM_fec!W$16)</f>
        <v>0.49356616643143392</v>
      </c>
      <c r="X230" s="308">
        <f>IF(X$16=0,0,X$16/NFM_fec!X$16)</f>
        <v>0.48950329786781716</v>
      </c>
      <c r="Y230" s="308">
        <f>IF(Y$16=0,0,Y$16/NFM_fec!Y$16)</f>
        <v>0.49592996236964509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0.34980613299039859</v>
      </c>
      <c r="C231" s="309">
        <f>IF(C$27=0,0,C$27/NFM_fec!C$27)</f>
        <v>0.35293431594349334</v>
      </c>
      <c r="D231" s="309">
        <f>IF(D$27=0,0,D$27/NFM_fec!D$27)</f>
        <v>0.35160926291065786</v>
      </c>
      <c r="E231" s="309">
        <f>IF(E$27=0,0,E$27/NFM_fec!E$27)</f>
        <v>0.35197367676149133</v>
      </c>
      <c r="F231" s="309">
        <f>IF(F$27=0,0,F$27/NFM_fec!F$27)</f>
        <v>0.3566774719659172</v>
      </c>
      <c r="G231" s="309">
        <f>IF(G$27=0,0,G$27/NFM_fec!G$27)</f>
        <v>0.359704325981754</v>
      </c>
      <c r="H231" s="309">
        <f>IF(H$27=0,0,H$27/NFM_fec!H$27)</f>
        <v>0.35634476391203579</v>
      </c>
      <c r="I231" s="309">
        <f>IF(I$27=0,0,I$27/NFM_fec!I$27)</f>
        <v>0.36139352576984324</v>
      </c>
      <c r="J231" s="309">
        <f>IF(J$27=0,0,J$27/NFM_fec!J$27)</f>
        <v>0.36752496503569088</v>
      </c>
      <c r="K231" s="309">
        <f>IF(K$27=0,0,K$27/NFM_fec!K$27)</f>
        <v>0.38236825521082901</v>
      </c>
      <c r="L231" s="309">
        <f>IF(L$27=0,0,L$27/NFM_fec!L$27)</f>
        <v>0.38566320396787795</v>
      </c>
      <c r="M231" s="309">
        <f>IF(M$27=0,0,M$27/NFM_fec!M$27)</f>
        <v>0.39245729901889126</v>
      </c>
      <c r="N231" s="309">
        <f>IF(N$27=0,0,N$27/NFM_fec!N$27)</f>
        <v>0.40279514801806904</v>
      </c>
      <c r="O231" s="309">
        <f>IF(O$27=0,0,O$27/NFM_fec!O$27)</f>
        <v>0.40530747126759059</v>
      </c>
      <c r="P231" s="309">
        <f>IF(P$27=0,0,P$27/NFM_fec!P$27)</f>
        <v>0.41012405249894879</v>
      </c>
      <c r="Q231" s="309">
        <f>IF(Q$27=0,0,Q$27/NFM_fec!Q$27)</f>
        <v>0.41143074429772969</v>
      </c>
      <c r="R231" s="309">
        <f>IF(R$27=0,0,R$27/NFM_fec!R$27)</f>
        <v>0.41047235574793411</v>
      </c>
      <c r="S231" s="309">
        <f>IF(S$27=0,0,S$27/NFM_fec!S$27)</f>
        <v>0.41755943235285142</v>
      </c>
      <c r="T231" s="309">
        <f>IF(T$27=0,0,T$27/NFM_fec!T$27)</f>
        <v>0.41840212840673535</v>
      </c>
      <c r="U231" s="309">
        <f>IF(U$27=0,0,U$27/NFM_fec!U$27)</f>
        <v>0.41609157128369473</v>
      </c>
      <c r="V231" s="309">
        <f>IF(V$27=0,0,V$27/NFM_fec!V$27)</f>
        <v>0.41436079069592302</v>
      </c>
      <c r="W231" s="309">
        <f>IF(W$27=0,0,W$27/NFM_fec!W$27)</f>
        <v>0.41430908088210178</v>
      </c>
      <c r="X231" s="309">
        <f>IF(X$27=0,0,X$27/NFM_fec!X$27)</f>
        <v>0.41294458250947436</v>
      </c>
      <c r="Y231" s="309">
        <f>IF(Y$27=0,0,Y$27/NFM_fec!Y$27)</f>
        <v>0.415399900551778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0.51499288769876228</v>
      </c>
      <c r="C233" s="304">
        <f>IF(C$34=0,0,C$34/NFM_fec!C$34)</f>
        <v>0.51477302404695691</v>
      </c>
      <c r="D233" s="304">
        <f>IF(D$34=0,0,D$34/NFM_fec!D$34)</f>
        <v>0.51669693613603862</v>
      </c>
      <c r="E233" s="304">
        <f>IF(E$34=0,0,E$34/NFM_fec!E$34)</f>
        <v>0.5171909409501444</v>
      </c>
      <c r="F233" s="304">
        <f>IF(F$34=0,0,F$34/NFM_fec!F$34)</f>
        <v>0.51961699538961514</v>
      </c>
      <c r="G233" s="304">
        <f>IF(G$34=0,0,G$34/NFM_fec!G$34)</f>
        <v>0.5195868260748101</v>
      </c>
      <c r="H233" s="304">
        <f>IF(H$34=0,0,H$34/NFM_fec!H$34)</f>
        <v>0.51918703081847151</v>
      </c>
      <c r="I233" s="304">
        <f>IF(I$34=0,0,I$34/NFM_fec!I$34)</f>
        <v>0.51851583062653595</v>
      </c>
      <c r="J233" s="304">
        <f>IF(J$34=0,0,J$34/NFM_fec!J$34)</f>
        <v>0.52026844686624141</v>
      </c>
      <c r="K233" s="304">
        <f>IF(K$34=0,0,K$34/NFM_fec!K$34)</f>
        <v>0.51599984755692874</v>
      </c>
      <c r="L233" s="304">
        <f>IF(L$34=0,0,L$34/NFM_fec!L$34)</f>
        <v>0.52037676330612059</v>
      </c>
      <c r="M233" s="304">
        <f>IF(M$34=0,0,M$34/NFM_fec!M$34)</f>
        <v>0.52574938320760845</v>
      </c>
      <c r="N233" s="304">
        <f>IF(N$34=0,0,N$34/NFM_fec!N$34)</f>
        <v>0.52520718076043771</v>
      </c>
      <c r="O233" s="304">
        <f>IF(O$34=0,0,O$34/NFM_fec!O$34)</f>
        <v>0.52993718875044793</v>
      </c>
      <c r="P233" s="304">
        <f>IF(P$34=0,0,P$34/NFM_fec!P$34)</f>
        <v>0.53936449765421746</v>
      </c>
      <c r="Q233" s="304">
        <f>IF(Q$34=0,0,Q$34/NFM_fec!Q$34)</f>
        <v>0.54453752058492311</v>
      </c>
      <c r="R233" s="304">
        <f>IF(R$34=0,0,R$34/NFM_fec!R$34)</f>
        <v>0.55108015177544134</v>
      </c>
      <c r="S233" s="304">
        <f>IF(S$34=0,0,S$34/NFM_fec!S$34)</f>
        <v>0.55929233941194856</v>
      </c>
      <c r="T233" s="304">
        <f>IF(T$34=0,0,T$34/NFM_fec!T$34)</f>
        <v>0.55892750819237713</v>
      </c>
      <c r="U233" s="304">
        <f>IF(U$34=0,0,U$34/NFM_fec!U$34)</f>
        <v>0.56208473525401437</v>
      </c>
      <c r="V233" s="304">
        <f>IF(V$34=0,0,V$34/NFM_fec!V$34)</f>
        <v>0.56866117620859835</v>
      </c>
      <c r="W233" s="304">
        <f>IF(W$34=0,0,W$34/NFM_fec!W$34)</f>
        <v>0.57404787954436565</v>
      </c>
      <c r="X233" s="304">
        <f>IF(X$34=0,0,X$34/NFM_fec!X$34)</f>
        <v>0.57535928853145091</v>
      </c>
      <c r="Y233" s="304">
        <f>IF(Y$34=0,0,Y$34/NFM_fec!Y$34)</f>
        <v>0.57364997731965595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0.43590389072976993</v>
      </c>
      <c r="C234" s="305">
        <f>IF(C$35=0,0,C$35/NFM_fec!C$35)</f>
        <v>0.43471582864304209</v>
      </c>
      <c r="D234" s="305">
        <f>IF(D$35=0,0,D$35/NFM_fec!D$35)</f>
        <v>0.43619686577824135</v>
      </c>
      <c r="E234" s="305">
        <f>IF(E$35=0,0,E$35/NFM_fec!E$35)</f>
        <v>0.43633719394624321</v>
      </c>
      <c r="F234" s="305">
        <f>IF(F$35=0,0,F$35/NFM_fec!F$35)</f>
        <v>0.43783712953054016</v>
      </c>
      <c r="G234" s="305">
        <f>IF(G$35=0,0,G$35/NFM_fec!G$35)</f>
        <v>0.43803614579051658</v>
      </c>
      <c r="H234" s="305">
        <f>IF(H$35=0,0,H$35/NFM_fec!H$35)</f>
        <v>0.4376352822256882</v>
      </c>
      <c r="I234" s="305">
        <f>IF(I$35=0,0,I$35/NFM_fec!I$35)</f>
        <v>0.43856968620044423</v>
      </c>
      <c r="J234" s="305">
        <f>IF(J$35=0,0,J$35/NFM_fec!J$35)</f>
        <v>0.43986610866507669</v>
      </c>
      <c r="K234" s="305">
        <f>IF(K$35=0,0,K$35/NFM_fec!K$35)</f>
        <v>0.43579670083979671</v>
      </c>
      <c r="L234" s="305">
        <f>IF(L$35=0,0,L$35/NFM_fec!L$35)</f>
        <v>0.43808686139070835</v>
      </c>
      <c r="M234" s="305">
        <f>IF(M$35=0,0,M$35/NFM_fec!M$35)</f>
        <v>0.44293111796491258</v>
      </c>
      <c r="N234" s="305">
        <f>IF(N$35=0,0,N$35/NFM_fec!N$35)</f>
        <v>0.4420056119247659</v>
      </c>
      <c r="O234" s="305">
        <f>IF(O$35=0,0,O$35/NFM_fec!O$35)</f>
        <v>0.4472212793655333</v>
      </c>
      <c r="P234" s="305">
        <f>IF(P$35=0,0,P$35/NFM_fec!P$35)</f>
        <v>0.45288416887423744</v>
      </c>
      <c r="Q234" s="305">
        <f>IF(Q$35=0,0,Q$35/NFM_fec!Q$35)</f>
        <v>0.45898726645669513</v>
      </c>
      <c r="R234" s="305">
        <f>IF(R$35=0,0,R$35/NFM_fec!R$35)</f>
        <v>0.46393937875372876</v>
      </c>
      <c r="S234" s="305">
        <f>IF(S$35=0,0,S$35/NFM_fec!S$35)</f>
        <v>0.46781715834934573</v>
      </c>
      <c r="T234" s="305">
        <f>IF(T$35=0,0,T$35/NFM_fec!T$35)</f>
        <v>0.470226645291281</v>
      </c>
      <c r="U234" s="305">
        <f>IF(U$35=0,0,U$35/NFM_fec!U$35)</f>
        <v>0.47383635751508435</v>
      </c>
      <c r="V234" s="305">
        <f>IF(V$35=0,0,V$35/NFM_fec!V$35)</f>
        <v>0.4782984647032914</v>
      </c>
      <c r="W234" s="305">
        <f>IF(W$35=0,0,W$35/NFM_fec!W$35)</f>
        <v>0.48337820989204816</v>
      </c>
      <c r="X234" s="305">
        <f>IF(X$35=0,0,X$35/NFM_fec!X$35)</f>
        <v>0.48729206164575056</v>
      </c>
      <c r="Y234" s="305">
        <f>IF(Y$35=0,0,Y$35/NFM_fec!Y$35)</f>
        <v>0.488371480110039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0.11310903503340469</v>
      </c>
      <c r="C235" s="306">
        <f>IF(C$36=0,0,C$36/NFM_fec!C$36)</f>
        <v>0.11280075479308709</v>
      </c>
      <c r="D235" s="306">
        <f>IF(D$36=0,0,D$36/NFM_fec!D$36)</f>
        <v>0.11318505666506762</v>
      </c>
      <c r="E235" s="306">
        <f>IF(E$36=0,0,E$36/NFM_fec!E$36)</f>
        <v>0.11322146924134467</v>
      </c>
      <c r="F235" s="306">
        <f>IF(F$36=0,0,F$36/NFM_fec!F$36)</f>
        <v>0.11361067491296202</v>
      </c>
      <c r="G235" s="306">
        <f>IF(G$36=0,0,G$36/NFM_fec!G$36)</f>
        <v>0.11366231596870993</v>
      </c>
      <c r="H235" s="306">
        <f>IF(H$36=0,0,H$36/NFM_fec!H$36)</f>
        <v>0.1135582992531861</v>
      </c>
      <c r="I235" s="306">
        <f>IF(I$36=0,0,I$36/NFM_fec!I$36)</f>
        <v>0.11380075988307187</v>
      </c>
      <c r="J235" s="306">
        <f>IF(J$36=0,0,J$36/NFM_fec!J$36)</f>
        <v>0.11421797687407344</v>
      </c>
      <c r="K235" s="306">
        <f>IF(K$36=0,0,K$36/NFM_fec!K$36)</f>
        <v>0.11309996404476945</v>
      </c>
      <c r="L235" s="306">
        <f>IF(L$36=0,0,L$36/NFM_fec!L$36)</f>
        <v>0.11367547573332967</v>
      </c>
      <c r="M235" s="306">
        <f>IF(M$36=0,0,M$36/NFM_fec!M$36)</f>
        <v>0.11498166092703067</v>
      </c>
      <c r="N235" s="306">
        <f>IF(N$36=0,0,N$36/NFM_fec!N$36)</f>
        <v>0.11484108075843885</v>
      </c>
      <c r="O235" s="306">
        <f>IF(O$36=0,0,O$36/NFM_fec!O$36)</f>
        <v>0.11618489193119776</v>
      </c>
      <c r="P235" s="306">
        <f>IF(P$36=0,0,P$36/NFM_fec!P$36)</f>
        <v>0.11866386875908623</v>
      </c>
      <c r="Q235" s="306">
        <f>IF(Q$36=0,0,Q$36/NFM_fec!Q$36)</f>
        <v>0.11957163200339724</v>
      </c>
      <c r="R235" s="306">
        <f>IF(R$36=0,0,R$36/NFM_fec!R$36)</f>
        <v>0.12081165161001048</v>
      </c>
      <c r="S235" s="306">
        <f>IF(S$36=0,0,S$36/NFM_fec!S$36)</f>
        <v>0.1220456985016129</v>
      </c>
      <c r="T235" s="306">
        <f>IF(T$36=0,0,T$36/NFM_fec!T$36)</f>
        <v>0.12238532313724257</v>
      </c>
      <c r="U235" s="306">
        <f>IF(U$36=0,0,U$36/NFM_fec!U$36)</f>
        <v>0.1232292309612147</v>
      </c>
      <c r="V235" s="306">
        <f>IF(V$36=0,0,V$36/NFM_fec!V$36)</f>
        <v>0.12485863371406417</v>
      </c>
      <c r="W235" s="306">
        <f>IF(W$36=0,0,W$36/NFM_fec!W$36)</f>
        <v>0.12613095564219456</v>
      </c>
      <c r="X235" s="306">
        <f>IF(X$36=0,0,X$36/NFM_fec!X$36)</f>
        <v>0.12705030000599674</v>
      </c>
      <c r="Y235" s="306">
        <f>IF(Y$36=0,0,Y$36/NFM_fec!Y$36)</f>
        <v>0.12758039326098713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0.61977740769828038</v>
      </c>
      <c r="C236" s="306">
        <f>IF(C$37=0,0,C$37/NFM_fec!C$37)</f>
        <v>0.61808819579639951</v>
      </c>
      <c r="D236" s="306">
        <f>IF(D$37=0,0,D$37/NFM_fec!D$37)</f>
        <v>0.62019396584314546</v>
      </c>
      <c r="E236" s="306">
        <f>IF(E$37=0,0,E$37/NFM_fec!E$37)</f>
        <v>0.62039348741209865</v>
      </c>
      <c r="F236" s="306">
        <f>IF(F$37=0,0,F$37/NFM_fec!F$37)</f>
        <v>0.62252612767505577</v>
      </c>
      <c r="G236" s="306">
        <f>IF(G$37=0,0,G$37/NFM_fec!G$37)</f>
        <v>0.62280909321934452</v>
      </c>
      <c r="H236" s="306">
        <f>IF(H$37=0,0,H$37/NFM_fec!H$37)</f>
        <v>0.62223913689104926</v>
      </c>
      <c r="I236" s="306">
        <f>IF(I$37=0,0,I$37/NFM_fec!I$37)</f>
        <v>0.62356769230322451</v>
      </c>
      <c r="J236" s="306">
        <f>IF(J$37=0,0,J$37/NFM_fec!J$37)</f>
        <v>0.62534976633117567</v>
      </c>
      <c r="K236" s="306">
        <f>IF(K$37=0,0,K$37/NFM_fec!K$37)</f>
        <v>0.61952805742079353</v>
      </c>
      <c r="L236" s="306">
        <f>IF(L$37=0,0,L$37/NFM_fec!L$37)</f>
        <v>0.62287979837327645</v>
      </c>
      <c r="M236" s="306">
        <f>IF(M$37=0,0,M$37/NFM_fec!M$37)</f>
        <v>0.62956763155861495</v>
      </c>
      <c r="N236" s="306">
        <f>IF(N$37=0,0,N$37/NFM_fec!N$37)</f>
        <v>0.62835884613096771</v>
      </c>
      <c r="O236" s="306">
        <f>IF(O$37=0,0,O$37/NFM_fec!O$37)</f>
        <v>0.63567418579312118</v>
      </c>
      <c r="P236" s="306">
        <f>IF(P$37=0,0,P$37/NFM_fec!P$37)</f>
        <v>0.64279720304347709</v>
      </c>
      <c r="Q236" s="306">
        <f>IF(Q$37=0,0,Q$37/NFM_fec!Q$37)</f>
        <v>0.65090923461208194</v>
      </c>
      <c r="R236" s="306">
        <f>IF(R$37=0,0,R$37/NFM_fec!R$37)</f>
        <v>0.65833444747797765</v>
      </c>
      <c r="S236" s="306">
        <f>IF(S$37=0,0,S$37/NFM_fec!S$37)</f>
        <v>0.6639005920330846</v>
      </c>
      <c r="T236" s="306">
        <f>IF(T$37=0,0,T$37/NFM_fec!T$37)</f>
        <v>0.66773852693827118</v>
      </c>
      <c r="U236" s="306">
        <f>IF(U$37=0,0,U$37/NFM_fec!U$37)</f>
        <v>0.67255951785142387</v>
      </c>
      <c r="V236" s="306">
        <f>IF(V$37=0,0,V$37/NFM_fec!V$37)</f>
        <v>0.67856584916919305</v>
      </c>
      <c r="W236" s="306">
        <f>IF(W$37=0,0,W$37/NFM_fec!W$37)</f>
        <v>0.68502713211030286</v>
      </c>
      <c r="X236" s="306">
        <f>IF(X$37=0,0,X$37/NFM_fec!X$37)</f>
        <v>0.69053088734535539</v>
      </c>
      <c r="Y236" s="306">
        <f>IF(Y$37=0,0,Y$37/NFM_fec!Y$37)</f>
        <v>0.69232906608529221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0.43238311900346277</v>
      </c>
      <c r="C237" s="306">
        <f>IF(C$38=0,0,C$38/NFM_fec!C$38)</f>
        <v>0.43120465282879944</v>
      </c>
      <c r="D237" s="306">
        <f>IF(D$38=0,0,D$38/NFM_fec!D$38)</f>
        <v>0.43267372770859741</v>
      </c>
      <c r="E237" s="306">
        <f>IF(E$38=0,0,E$38/NFM_fec!E$38)</f>
        <v>0.43281292245371228</v>
      </c>
      <c r="F237" s="306">
        <f>IF(F$38=0,0,F$38/NFM_fec!F$38)</f>
        <v>0.43430074314087536</v>
      </c>
      <c r="G237" s="306">
        <f>IF(G$38=0,0,G$38/NFM_fec!G$38)</f>
        <v>0.4344981519574771</v>
      </c>
      <c r="H237" s="306">
        <f>IF(H$38=0,0,H$38/NFM_fec!H$38)</f>
        <v>0.43410052614559175</v>
      </c>
      <c r="I237" s="306">
        <f>IF(I$38=0,0,I$38/NFM_fec!I$38)</f>
        <v>0.43502738299088811</v>
      </c>
      <c r="J237" s="306">
        <f>IF(J$38=0,0,J$38/NFM_fec!J$38)</f>
        <v>0.43662228284850962</v>
      </c>
      <c r="K237" s="306">
        <f>IF(K$38=0,0,K$38/NFM_fec!K$38)</f>
        <v>0.4323484432381059</v>
      </c>
      <c r="L237" s="306">
        <f>IF(L$38=0,0,L$38/NFM_fec!L$38)</f>
        <v>0.43454845793055824</v>
      </c>
      <c r="M237" s="306">
        <f>IF(M$38=0,0,M$38/NFM_fec!M$38)</f>
        <v>0.4395416260526433</v>
      </c>
      <c r="N237" s="306">
        <f>IF(N$38=0,0,N$38/NFM_fec!N$38)</f>
        <v>0.43906511226255934</v>
      </c>
      <c r="O237" s="306">
        <f>IF(O$38=0,0,O$38/NFM_fec!O$38)</f>
        <v>0.44414123009231837</v>
      </c>
      <c r="P237" s="306">
        <f>IF(P$38=0,0,P$38/NFM_fec!P$38)</f>
        <v>0.45386867431163108</v>
      </c>
      <c r="Q237" s="306">
        <f>IF(Q$38=0,0,Q$38/NFM_fec!Q$38)</f>
        <v>0.45708775761984227</v>
      </c>
      <c r="R237" s="306">
        <f>IF(R$38=0,0,R$38/NFM_fec!R$38)</f>
        <v>0.4618892584117798</v>
      </c>
      <c r="S237" s="306">
        <f>IF(S$38=0,0,S$38/NFM_fec!S$38)</f>
        <v>0.4666887579459596</v>
      </c>
      <c r="T237" s="306">
        <f>IF(T$38=0,0,T$38/NFM_fec!T$38)</f>
        <v>0.46784368483648903</v>
      </c>
      <c r="U237" s="306">
        <f>IF(U$38=0,0,U$38/NFM_fec!U$38)</f>
        <v>0.47106970030883999</v>
      </c>
      <c r="V237" s="306">
        <f>IF(V$38=0,0,V$38/NFM_fec!V$38)</f>
        <v>0.47729843565418029</v>
      </c>
      <c r="W237" s="306">
        <f>IF(W$38=0,0,W$38/NFM_fec!W$38)</f>
        <v>0.4822169739944876</v>
      </c>
      <c r="X237" s="306">
        <f>IF(X$38=0,0,X$38/NFM_fec!X$38)</f>
        <v>0.48567654184915149</v>
      </c>
      <c r="Y237" s="306">
        <f>IF(Y$38=0,0,Y$38/NFM_fec!Y$38)</f>
        <v>0.4877029350094127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0.69899517008736989</v>
      </c>
      <c r="C238" s="307">
        <f>IF(C$39=0,0,C$39/NFM_fec!C$39)</f>
        <v>0.70186185138970081</v>
      </c>
      <c r="D238" s="307">
        <f>IF(D$39=0,0,D$39/NFM_fec!D$39)</f>
        <v>0.70603449546689923</v>
      </c>
      <c r="E238" s="307">
        <f>IF(E$39=0,0,E$39/NFM_fec!E$39)</f>
        <v>0.70861087673884038</v>
      </c>
      <c r="F238" s="307">
        <f>IF(F$39=0,0,F$39/NFM_fec!F$39)</f>
        <v>0.71442811812694429</v>
      </c>
      <c r="G238" s="307">
        <f>IF(G$39=0,0,G$39/NFM_fec!G$39)</f>
        <v>0.71297657934773617</v>
      </c>
      <c r="H238" s="307">
        <f>IF(H$39=0,0,H$39/NFM_fec!H$39)</f>
        <v>0.71339884904035666</v>
      </c>
      <c r="I238" s="307">
        <f>IF(I$39=0,0,I$39/NFM_fec!I$39)</f>
        <v>0.69412398641894679</v>
      </c>
      <c r="J238" s="307">
        <f>IF(J$39=0,0,J$39/NFM_fec!J$39)</f>
        <v>0.69629270379485586</v>
      </c>
      <c r="K238" s="307">
        <f>IF(K$39=0,0,K$39/NFM_fec!K$39)</f>
        <v>0.6917330073234863</v>
      </c>
      <c r="L238" s="307">
        <f>IF(L$39=0,0,L$39/NFM_fec!L$39)</f>
        <v>0.70697960336868226</v>
      </c>
      <c r="M238" s="307">
        <f>IF(M$39=0,0,M$39/NFM_fec!M$39)</f>
        <v>0.71193616891361056</v>
      </c>
      <c r="N238" s="307">
        <f>IF(N$39=0,0,N$39/NFM_fec!N$39)</f>
        <v>0.71080919480977234</v>
      </c>
      <c r="O238" s="307">
        <f>IF(O$39=0,0,O$39/NFM_fec!O$39)</f>
        <v>0.70609646147604677</v>
      </c>
      <c r="P238" s="307">
        <f>IF(P$39=0,0,P$39/NFM_fec!P$39)</f>
        <v>0.73005006330022448</v>
      </c>
      <c r="Q238" s="307">
        <f>IF(Q$39=0,0,Q$39/NFM_fec!Q$39)</f>
        <v>0.73894271658661059</v>
      </c>
      <c r="R238" s="307">
        <f>IF(R$39=0,0,R$39/NFM_fec!R$39)</f>
        <v>0.7589197809608349</v>
      </c>
      <c r="S238" s="307">
        <f>IF(S$39=0,0,S$39/NFM_fec!S$39)</f>
        <v>0.82158406377408777</v>
      </c>
      <c r="T238" s="307">
        <f>IF(T$39=0,0,T$39/NFM_fec!T$39)</f>
        <v>0.81333103111402738</v>
      </c>
      <c r="U238" s="307">
        <f>IF(U$39=0,0,U$39/NFM_fec!U$39)</f>
        <v>0.80338398892448382</v>
      </c>
      <c r="V238" s="307">
        <f>IF(V$39=0,0,V$39/NFM_fec!V$39)</f>
        <v>0.80744030680269663</v>
      </c>
      <c r="W238" s="307">
        <f>IF(W$39=0,0,W$39/NFM_fec!W$39)</f>
        <v>0.81554425846054168</v>
      </c>
      <c r="X238" s="307">
        <f>IF(X$39=0,0,X$39/NFM_fec!X$39)</f>
        <v>0.74943542561552012</v>
      </c>
      <c r="Y238" s="307">
        <f>IF(Y$39=0,0,Y$39/NFM_fec!Y$39)</f>
        <v>0.73034791078657391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0.52754252433218474</v>
      </c>
      <c r="C239" s="308">
        <f>IF(C$45=0,0,C$45/NFM_fec!C$45)</f>
        <v>0.52595526831488026</v>
      </c>
      <c r="D239" s="308">
        <f>IF(D$45=0,0,D$45/NFM_fec!D$45)</f>
        <v>0.52774736345852735</v>
      </c>
      <c r="E239" s="308">
        <f>IF(E$45=0,0,E$45/NFM_fec!E$45)</f>
        <v>0.52795077195568318</v>
      </c>
      <c r="F239" s="308">
        <f>IF(F$45=0,0,F$45/NFM_fec!F$45)</f>
        <v>0.52968258788532341</v>
      </c>
      <c r="G239" s="308">
        <f>IF(G$45=0,0,G$45/NFM_fec!G$45)</f>
        <v>0.53000120183779975</v>
      </c>
      <c r="H239" s="308">
        <f>IF(H$45=0,0,H$45/NFM_fec!H$45)</f>
        <v>0.52954838229089096</v>
      </c>
      <c r="I239" s="308">
        <f>IF(I$45=0,0,I$45/NFM_fec!I$45)</f>
        <v>0.5318253047294913</v>
      </c>
      <c r="J239" s="308">
        <f>IF(J$45=0,0,J$45/NFM_fec!J$45)</f>
        <v>0.53354258044165837</v>
      </c>
      <c r="K239" s="308">
        <f>IF(K$45=0,0,K$45/NFM_fec!K$45)</f>
        <v>0.52804347413033514</v>
      </c>
      <c r="L239" s="308">
        <f>IF(L$45=0,0,L$45/NFM_fec!L$45)</f>
        <v>0.53038602134250334</v>
      </c>
      <c r="M239" s="308">
        <f>IF(M$45=0,0,M$45/NFM_fec!M$45)</f>
        <v>0.53659062609465358</v>
      </c>
      <c r="N239" s="308">
        <f>IF(N$45=0,0,N$45/NFM_fec!N$45)</f>
        <v>0.53565654082996572</v>
      </c>
      <c r="O239" s="308">
        <f>IF(O$45=0,0,O$45/NFM_fec!O$45)</f>
        <v>0.54260715509059188</v>
      </c>
      <c r="P239" s="308">
        <f>IF(P$45=0,0,P$45/NFM_fec!P$45)</f>
        <v>0.55355818252023747</v>
      </c>
      <c r="Q239" s="308">
        <f>IF(Q$45=0,0,Q$45/NFM_fec!Q$45)</f>
        <v>0.55885098624825136</v>
      </c>
      <c r="R239" s="308">
        <f>IF(R$45=0,0,R$45/NFM_fec!R$45)</f>
        <v>0.56389446042253577</v>
      </c>
      <c r="S239" s="308">
        <f>IF(S$45=0,0,S$45/NFM_fec!S$45)</f>
        <v>0.56901667553641755</v>
      </c>
      <c r="T239" s="308">
        <f>IF(T$45=0,0,T$45/NFM_fec!T$45)</f>
        <v>0.5715337897858912</v>
      </c>
      <c r="U239" s="308">
        <f>IF(U$45=0,0,U$45/NFM_fec!U$45)</f>
        <v>0.57575752792624657</v>
      </c>
      <c r="V239" s="308">
        <f>IF(V$45=0,0,V$45/NFM_fec!V$45)</f>
        <v>0.58354072861295103</v>
      </c>
      <c r="W239" s="308">
        <f>IF(W$45=0,0,W$45/NFM_fec!W$45)</f>
        <v>0.58908473284762586</v>
      </c>
      <c r="X239" s="308">
        <f>IF(X$45=0,0,X$45/NFM_fec!X$45)</f>
        <v>0.59450470909614572</v>
      </c>
      <c r="Y239" s="308">
        <f>IF(Y$45=0,0,Y$45/NFM_fec!Y$45)</f>
        <v>0.5997812334105217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0.428619481534328</v>
      </c>
      <c r="C240" s="308">
        <f>IF(C$46=0,0,C$46/NFM_fec!C$46)</f>
        <v>0.43339705058168565</v>
      </c>
      <c r="D240" s="308">
        <f>IF(D$46=0,0,D$46/NFM_fec!D$46)</f>
        <v>0.4366698682173728</v>
      </c>
      <c r="E240" s="308">
        <f>IF(E$46=0,0,E$46/NFM_fec!E$46)</f>
        <v>0.43862846939784667</v>
      </c>
      <c r="F240" s="308">
        <f>IF(F$46=0,0,F$46/NFM_fec!F$46)</f>
        <v>0.44270108858235613</v>
      </c>
      <c r="G240" s="308">
        <f>IF(G$46=0,0,G$46/NFM_fec!G$46)</f>
        <v>0.44297531162385667</v>
      </c>
      <c r="H240" s="308">
        <f>IF(H$46=0,0,H$46/NFM_fec!H$46)</f>
        <v>0.44087663495495816</v>
      </c>
      <c r="I240" s="308">
        <f>IF(I$46=0,0,I$46/NFM_fec!I$46)</f>
        <v>0.4323836907368942</v>
      </c>
      <c r="J240" s="308">
        <f>IF(J$46=0,0,J$46/NFM_fec!J$46)</f>
        <v>0.4342756341190146</v>
      </c>
      <c r="K240" s="308">
        <f>IF(K$46=0,0,K$46/NFM_fec!K$46)</f>
        <v>0.43175355607353028</v>
      </c>
      <c r="L240" s="308">
        <f>IF(L$46=0,0,L$46/NFM_fec!L$46)</f>
        <v>0.44346982873057234</v>
      </c>
      <c r="M240" s="308">
        <f>IF(M$46=0,0,M$46/NFM_fec!M$46)</f>
        <v>0.44638480077438231</v>
      </c>
      <c r="N240" s="308">
        <f>IF(N$46=0,0,N$46/NFM_fec!N$46)</f>
        <v>0.44776724812985796</v>
      </c>
      <c r="O240" s="308">
        <f>IF(O$46=0,0,O$46/NFM_fec!O$46)</f>
        <v>0.44480498180064898</v>
      </c>
      <c r="P240" s="308">
        <f>IF(P$46=0,0,P$46/NFM_fec!P$46)</f>
        <v>0.44995350623491615</v>
      </c>
      <c r="Q240" s="308">
        <f>IF(Q$46=0,0,Q$46/NFM_fec!Q$46)</f>
        <v>0.45392423783073199</v>
      </c>
      <c r="R240" s="308">
        <f>IF(R$46=0,0,R$46/NFM_fec!R$46)</f>
        <v>0.46384637468431017</v>
      </c>
      <c r="S240" s="308">
        <f>IF(S$46=0,0,S$46/NFM_fec!S$46)</f>
        <v>0.48032304633161854</v>
      </c>
      <c r="T240" s="308">
        <f>IF(T$46=0,0,T$46/NFM_fec!T$46)</f>
        <v>0.46789180560264915</v>
      </c>
      <c r="U240" s="308">
        <f>IF(U$46=0,0,U$46/NFM_fec!U$46)</f>
        <v>0.46803881689799748</v>
      </c>
      <c r="V240" s="308">
        <f>IF(V$46=0,0,V$46/NFM_fec!V$46)</f>
        <v>0.47135796238505201</v>
      </c>
      <c r="W240" s="308">
        <f>IF(W$46=0,0,W$46/NFM_fec!W$46)</f>
        <v>0.47475246550776024</v>
      </c>
      <c r="X240" s="308">
        <f>IF(X$46=0,0,X$46/NFM_fec!X$46)</f>
        <v>0.46879235335259462</v>
      </c>
      <c r="Y240" s="308">
        <f>IF(Y$46=0,0,Y$46/NFM_fec!Y$46)</f>
        <v>0.45734473850634583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0.47078778983989406</v>
      </c>
      <c r="C241" s="309">
        <f>IF(C$53=0,0,C$53/NFM_fec!C$53)</f>
        <v>0.4746645493554823</v>
      </c>
      <c r="D241" s="309">
        <f>IF(D$53=0,0,D$53/NFM_fec!D$53)</f>
        <v>0.47206737602037641</v>
      </c>
      <c r="E241" s="309">
        <f>IF(E$53=0,0,E$53/NFM_fec!E$53)</f>
        <v>0.473234056639733</v>
      </c>
      <c r="F241" s="309">
        <f>IF(F$53=0,0,F$53/NFM_fec!F$53)</f>
        <v>0.48011655409639387</v>
      </c>
      <c r="G241" s="309">
        <f>IF(G$53=0,0,G$53/NFM_fec!G$53)</f>
        <v>0.47593175626807793</v>
      </c>
      <c r="H241" s="309">
        <f>IF(H$53=0,0,H$53/NFM_fec!H$53)</f>
        <v>0.4806928160957944</v>
      </c>
      <c r="I241" s="309">
        <f>IF(I$53=0,0,I$53/NFM_fec!I$53)</f>
        <v>0.47414716158285758</v>
      </c>
      <c r="J241" s="309">
        <f>IF(J$53=0,0,J$53/NFM_fec!J$53)</f>
        <v>0.47681317026418302</v>
      </c>
      <c r="K241" s="309">
        <f>IF(K$53=0,0,K$53/NFM_fec!K$53)</f>
        <v>0.47529330212866244</v>
      </c>
      <c r="L241" s="309">
        <f>IF(L$53=0,0,L$53/NFM_fec!L$53)</f>
        <v>0.48269400280680441</v>
      </c>
      <c r="M241" s="309">
        <f>IF(M$53=0,0,M$53/NFM_fec!M$53)</f>
        <v>0.486675043753447</v>
      </c>
      <c r="N241" s="309">
        <f>IF(N$53=0,0,N$53/NFM_fec!N$53)</f>
        <v>0.48444641862472404</v>
      </c>
      <c r="O241" s="309">
        <f>IF(O$53=0,0,O$53/NFM_fec!O$53)</f>
        <v>0.48567843738687277</v>
      </c>
      <c r="P241" s="309">
        <f>IF(P$53=0,0,P$53/NFM_fec!P$53)</f>
        <v>0.49330439259836983</v>
      </c>
      <c r="Q241" s="309">
        <f>IF(Q$53=0,0,Q$53/NFM_fec!Q$53)</f>
        <v>0.49623919695724095</v>
      </c>
      <c r="R241" s="309">
        <f>IF(R$53=0,0,R$53/NFM_fec!R$53)</f>
        <v>0.50382697422898193</v>
      </c>
      <c r="S241" s="309">
        <f>IF(S$53=0,0,S$53/NFM_fec!S$53)</f>
        <v>0.52260825946480116</v>
      </c>
      <c r="T241" s="309">
        <f>IF(T$53=0,0,T$53/NFM_fec!T$53)</f>
        <v>0.52026585206665965</v>
      </c>
      <c r="U241" s="309">
        <f>IF(U$53=0,0,U$53/NFM_fec!U$53)</f>
        <v>0.52144536741173453</v>
      </c>
      <c r="V241" s="309">
        <f>IF(V$53=0,0,V$53/NFM_fec!V$53)</f>
        <v>0.52504502886928928</v>
      </c>
      <c r="W241" s="309">
        <f>IF(W$53=0,0,W$53/NFM_fec!W$53)</f>
        <v>0.53216356456153269</v>
      </c>
      <c r="X241" s="309">
        <f>IF(X$53=0,0,X$53/NFM_fec!X$53)</f>
        <v>0.5263552214847308</v>
      </c>
      <c r="Y241" s="309">
        <f>IF(Y$53=0,0,Y$53/NFM_fec!Y$53)</f>
        <v>0.52070769180127918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0.4583693450211403</v>
      </c>
      <c r="C243" s="304">
        <f>IF(C$72=0,0,C$72/NFM_fec!C$72)</f>
        <v>0.45605144156430794</v>
      </c>
      <c r="D243" s="304">
        <f>IF(D$72=0,0,D$72/NFM_fec!D$72)</f>
        <v>0.45572181239278198</v>
      </c>
      <c r="E243" s="304">
        <f>IF(E$72=0,0,E$72/NFM_fec!E$72)</f>
        <v>0.46326956047550355</v>
      </c>
      <c r="F243" s="304">
        <f>IF(F$72=0,0,F$72/NFM_fec!F$72)</f>
        <v>0.46479954362774178</v>
      </c>
      <c r="G243" s="304">
        <f>IF(G$72=0,0,G$72/NFM_fec!G$72)</f>
        <v>0.47016338556357157</v>
      </c>
      <c r="H243" s="304">
        <f>IF(H$72=0,0,H$72/NFM_fec!H$72)</f>
        <v>0.47835425022811201</v>
      </c>
      <c r="I243" s="304">
        <f>IF(I$72=0,0,I$72/NFM_fec!I$72)</f>
        <v>0.47931982290379765</v>
      </c>
      <c r="J243" s="304">
        <f>IF(J$72=0,0,J$72/NFM_fec!J$72)</f>
        <v>0.47465284518141571</v>
      </c>
      <c r="K243" s="304">
        <f>IF(K$72=0,0,K$72/NFM_fec!K$72)</f>
        <v>0.47115582312179721</v>
      </c>
      <c r="L243" s="304">
        <f>IF(L$72=0,0,L$72/NFM_fec!L$72)</f>
        <v>0.4775683675934162</v>
      </c>
      <c r="M243" s="304">
        <f>IF(M$72=0,0,M$72/NFM_fec!M$72)</f>
        <v>0.48202919915858228</v>
      </c>
      <c r="N243" s="304">
        <f>IF(N$72=0,0,N$72/NFM_fec!N$72)</f>
        <v>0.47854621030017869</v>
      </c>
      <c r="O243" s="304">
        <f>IF(O$72=0,0,O$72/NFM_fec!O$72)</f>
        <v>0.47752546411790897</v>
      </c>
      <c r="P243" s="304">
        <f>IF(P$72=0,0,P$72/NFM_fec!P$72)</f>
        <v>0.48578220350888557</v>
      </c>
      <c r="Q243" s="304">
        <f>IF(Q$72=0,0,Q$72/NFM_fec!Q$72)</f>
        <v>0.50624654129388291</v>
      </c>
      <c r="R243" s="304">
        <f>IF(R$72=0,0,R$72/NFM_fec!R$72)</f>
        <v>0.51243589381267263</v>
      </c>
      <c r="S243" s="304">
        <f>IF(S$72=0,0,S$72/NFM_fec!S$72)</f>
        <v>0.51082424831335083</v>
      </c>
      <c r="T243" s="304">
        <f>IF(T$72=0,0,T$72/NFM_fec!T$72)</f>
        <v>0.50868484546407688</v>
      </c>
      <c r="U243" s="304">
        <f>IF(U$72=0,0,U$72/NFM_fec!U$72)</f>
        <v>0.5142447621962033</v>
      </c>
      <c r="V243" s="304">
        <f>IF(V$72=0,0,V$72/NFM_fec!V$72)</f>
        <v>0.51574273017398597</v>
      </c>
      <c r="W243" s="304">
        <f>IF(W$72=0,0,W$72/NFM_fec!W$72)</f>
        <v>0.51768637795064543</v>
      </c>
      <c r="X243" s="304">
        <f>IF(X$72=0,0,X$72/NFM_fec!X$72)</f>
        <v>0.5216724835818024</v>
      </c>
      <c r="Y243" s="304">
        <f>IF(Y$72=0,0,Y$72/NFM_fec!Y$72)</f>
        <v>0.52227391808864987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0.4084022967959382</v>
      </c>
      <c r="C244" s="305">
        <f>IF(C$73=0,0,C$73/NFM_fec!C$73)</f>
        <v>0.40641437814739484</v>
      </c>
      <c r="D244" s="305">
        <f>IF(D$73=0,0,D$73/NFM_fec!D$73)</f>
        <v>0.40479445844957862</v>
      </c>
      <c r="E244" s="305">
        <f>IF(E$73=0,0,E$73/NFM_fec!E$73)</f>
        <v>0.40956691454998845</v>
      </c>
      <c r="F244" s="305">
        <f>IF(F$73=0,0,F$73/NFM_fec!F$73)</f>
        <v>0.41047618241283895</v>
      </c>
      <c r="G244" s="305">
        <f>IF(G$73=0,0,G$73/NFM_fec!G$73)</f>
        <v>0.41508558083065727</v>
      </c>
      <c r="H244" s="305">
        <f>IF(H$73=0,0,H$73/NFM_fec!H$73)</f>
        <v>0.42097149545594126</v>
      </c>
      <c r="I244" s="305">
        <f>IF(I$73=0,0,I$73/NFM_fec!I$73)</f>
        <v>0.42032961605269337</v>
      </c>
      <c r="J244" s="305">
        <f>IF(J$73=0,0,J$73/NFM_fec!J$73)</f>
        <v>0.41755469700948455</v>
      </c>
      <c r="K244" s="305">
        <f>IF(K$73=0,0,K$73/NFM_fec!K$73)</f>
        <v>0.41942724836908651</v>
      </c>
      <c r="L244" s="305">
        <f>IF(L$73=0,0,L$73/NFM_fec!L$73)</f>
        <v>0.42406871962407489</v>
      </c>
      <c r="M244" s="305">
        <f>IF(M$73=0,0,M$73/NFM_fec!M$73)</f>
        <v>0.42515519981066069</v>
      </c>
      <c r="N244" s="305">
        <f>IF(N$73=0,0,N$73/NFM_fec!N$73)</f>
        <v>0.42061561567094002</v>
      </c>
      <c r="O244" s="305">
        <f>IF(O$73=0,0,O$73/NFM_fec!O$73)</f>
        <v>0.42190507921917564</v>
      </c>
      <c r="P244" s="305">
        <f>IF(P$73=0,0,P$73/NFM_fec!P$73)</f>
        <v>0.4254812984262924</v>
      </c>
      <c r="Q244" s="305">
        <f>IF(Q$73=0,0,Q$73/NFM_fec!Q$73)</f>
        <v>0.44186840718150372</v>
      </c>
      <c r="R244" s="305">
        <f>IF(R$73=0,0,R$73/NFM_fec!R$73)</f>
        <v>0.44688762341460875</v>
      </c>
      <c r="S244" s="305">
        <f>IF(S$73=0,0,S$73/NFM_fec!S$73)</f>
        <v>0.44642725366924541</v>
      </c>
      <c r="T244" s="305">
        <f>IF(T$73=0,0,T$73/NFM_fec!T$73)</f>
        <v>0.44727161983468983</v>
      </c>
      <c r="U244" s="305">
        <f>IF(U$73=0,0,U$73/NFM_fec!U$73)</f>
        <v>0.45074350819583647</v>
      </c>
      <c r="V244" s="305">
        <f>IF(V$73=0,0,V$73/NFM_fec!V$73)</f>
        <v>0.44997826619550962</v>
      </c>
      <c r="W244" s="305">
        <f>IF(W$73=0,0,W$73/NFM_fec!W$73)</f>
        <v>0.45297861677757034</v>
      </c>
      <c r="X244" s="305">
        <f>IF(X$73=0,0,X$73/NFM_fec!X$73)</f>
        <v>0.45541197429559216</v>
      </c>
      <c r="Y244" s="305">
        <f>IF(Y$73=0,0,Y$73/NFM_fec!Y$73)</f>
        <v>0.45439851184328583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0.10636727351474369</v>
      </c>
      <c r="C245" s="306">
        <f>IF(C$74=0,0,C$74/NFM_fec!C$74)</f>
        <v>0.10583038773035844</v>
      </c>
      <c r="D245" s="306">
        <f>IF(D$74=0,0,D$74/NFM_fec!D$74)</f>
        <v>0.10535438212831831</v>
      </c>
      <c r="E245" s="306">
        <f>IF(E$74=0,0,E$74/NFM_fec!E$74)</f>
        <v>0.10663084723654154</v>
      </c>
      <c r="F245" s="306">
        <f>IF(F$74=0,0,F$74/NFM_fec!F$74)</f>
        <v>0.10688778644779351</v>
      </c>
      <c r="G245" s="306">
        <f>IF(G$74=0,0,G$74/NFM_fec!G$74)</f>
        <v>0.10816342032795707</v>
      </c>
      <c r="H245" s="306">
        <f>IF(H$74=0,0,H$74/NFM_fec!H$74)</f>
        <v>0.10957995896214107</v>
      </c>
      <c r="I245" s="306">
        <f>IF(I$74=0,0,I$74/NFM_fec!I$74)</f>
        <v>0.10957450772229696</v>
      </c>
      <c r="J245" s="306">
        <f>IF(J$74=0,0,J$74/NFM_fec!J$74)</f>
        <v>0.10880514253684094</v>
      </c>
      <c r="K245" s="306">
        <f>IF(K$74=0,0,K$74/NFM_fec!K$74)</f>
        <v>0.10957143679678258</v>
      </c>
      <c r="L245" s="306">
        <f>IF(L$74=0,0,L$74/NFM_fec!L$74)</f>
        <v>0.11118289621573942</v>
      </c>
      <c r="M245" s="306">
        <f>IF(M$74=0,0,M$74/NFM_fec!M$74)</f>
        <v>0.11159889777509358</v>
      </c>
      <c r="N245" s="306">
        <f>IF(N$74=0,0,N$74/NFM_fec!N$74)</f>
        <v>0.11027190409760095</v>
      </c>
      <c r="O245" s="306">
        <f>IF(O$74=0,0,O$74/NFM_fec!O$74)</f>
        <v>0.1103907695545945</v>
      </c>
      <c r="P245" s="306">
        <f>IF(P$74=0,0,P$74/NFM_fec!P$74)</f>
        <v>0.11166481995950703</v>
      </c>
      <c r="Q245" s="306">
        <f>IF(Q$74=0,0,Q$74/NFM_fec!Q$74)</f>
        <v>0.11605365053981152</v>
      </c>
      <c r="R245" s="306">
        <f>IF(R$74=0,0,R$74/NFM_fec!R$74)</f>
        <v>0.11763864180397413</v>
      </c>
      <c r="S245" s="306">
        <f>IF(S$74=0,0,S$74/NFM_fec!S$74)</f>
        <v>0.11747582241908192</v>
      </c>
      <c r="T245" s="306">
        <f>IF(T$74=0,0,T$74/NFM_fec!T$74)</f>
        <v>0.11770157198242048</v>
      </c>
      <c r="U245" s="306">
        <f>IF(U$74=0,0,U$74/NFM_fec!U$74)</f>
        <v>0.11898138482380846</v>
      </c>
      <c r="V245" s="306">
        <f>IF(V$74=0,0,V$74/NFM_fec!V$74)</f>
        <v>0.11881014818269603</v>
      </c>
      <c r="W245" s="306">
        <f>IF(W$74=0,0,W$74/NFM_fec!W$74)</f>
        <v>0.11963613077797029</v>
      </c>
      <c r="X245" s="306">
        <f>IF(X$74=0,0,X$74/NFM_fec!X$74)</f>
        <v>0.12044286873800797</v>
      </c>
      <c r="Y245" s="306">
        <f>IF(Y$74=0,0,Y$74/NFM_fec!Y$74)</f>
        <v>0.12020989249681913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0.58162390244271844</v>
      </c>
      <c r="C246" s="306">
        <f>IF(C$75=0,0,C$75/NFM_fec!C$75)</f>
        <v>0.57878703409807752</v>
      </c>
      <c r="D246" s="306">
        <f>IF(D$75=0,0,D$75/NFM_fec!D$75)</f>
        <v>0.57653595692692683</v>
      </c>
      <c r="E246" s="306">
        <f>IF(E$75=0,0,E$75/NFM_fec!E$75)</f>
        <v>0.58329354096418196</v>
      </c>
      <c r="F246" s="306">
        <f>IF(F$75=0,0,F$75/NFM_fec!F$75)</f>
        <v>0.58446899576845246</v>
      </c>
      <c r="G246" s="306">
        <f>IF(G$75=0,0,G$75/NFM_fec!G$75)</f>
        <v>0.59061033407711383</v>
      </c>
      <c r="H246" s="306">
        <f>IF(H$75=0,0,H$75/NFM_fec!H$75)</f>
        <v>0.59943788110259566</v>
      </c>
      <c r="I246" s="306">
        <f>IF(I$75=0,0,I$75/NFM_fec!I$75)</f>
        <v>0.59855841506615814</v>
      </c>
      <c r="J246" s="306">
        <f>IF(J$75=0,0,J$75/NFM_fec!J$75)</f>
        <v>0.5947453334160987</v>
      </c>
      <c r="K246" s="306">
        <f>IF(K$75=0,0,K$75/NFM_fec!K$75)</f>
        <v>0.59716815061847495</v>
      </c>
      <c r="L246" s="306">
        <f>IF(L$75=0,0,L$75/NFM_fec!L$75)</f>
        <v>0.60338565262800958</v>
      </c>
      <c r="M246" s="306">
        <f>IF(M$75=0,0,M$75/NFM_fec!M$75)</f>
        <v>0.6044953587251426</v>
      </c>
      <c r="N246" s="306">
        <f>IF(N$75=0,0,N$75/NFM_fec!N$75)</f>
        <v>0.59795835252802032</v>
      </c>
      <c r="O246" s="306">
        <f>IF(O$75=0,0,O$75/NFM_fec!O$75)</f>
        <v>0.60023618252094746</v>
      </c>
      <c r="P246" s="306">
        <f>IF(P$75=0,0,P$75/NFM_fec!P$75)</f>
        <v>0.60487520945200601</v>
      </c>
      <c r="Q246" s="306">
        <f>IF(Q$75=0,0,Q$75/NFM_fec!Q$75)</f>
        <v>0.62775996393746147</v>
      </c>
      <c r="R246" s="306">
        <f>IF(R$75=0,0,R$75/NFM_fec!R$75)</f>
        <v>0.63441716549515148</v>
      </c>
      <c r="S246" s="306">
        <f>IF(S$75=0,0,S$75/NFM_fec!S$75)</f>
        <v>0.63492023359780203</v>
      </c>
      <c r="T246" s="306">
        <f>IF(T$75=0,0,T$75/NFM_fec!T$75)</f>
        <v>0.63624897593606955</v>
      </c>
      <c r="U246" s="306">
        <f>IF(U$75=0,0,U$75/NFM_fec!U$75)</f>
        <v>0.64068840710746033</v>
      </c>
      <c r="V246" s="306">
        <f>IF(V$75=0,0,V$75/NFM_fec!V$75)</f>
        <v>0.63988600850588173</v>
      </c>
      <c r="W246" s="306">
        <f>IF(W$75=0,0,W$75/NFM_fec!W$75)</f>
        <v>0.64417988876719146</v>
      </c>
      <c r="X246" s="306">
        <f>IF(X$75=0,0,X$75/NFM_fec!X$75)</f>
        <v>0.64762760024061361</v>
      </c>
      <c r="Y246" s="306">
        <f>IF(Y$75=0,0,Y$75/NFM_fec!Y$75)</f>
        <v>0.64608355516261773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0.40600705226734773</v>
      </c>
      <c r="C247" s="306">
        <f>IF(C$76=0,0,C$76/NFM_fec!C$76)</f>
        <v>0.40395774323159156</v>
      </c>
      <c r="D247" s="306">
        <f>IF(D$76=0,0,D$76/NFM_fec!D$76)</f>
        <v>0.40214081566579962</v>
      </c>
      <c r="E247" s="306">
        <f>IF(E$76=0,0,E$76/NFM_fec!E$76)</f>
        <v>0.40701312101674969</v>
      </c>
      <c r="F247" s="306">
        <f>IF(F$76=0,0,F$76/NFM_fec!F$76)</f>
        <v>0.40799386564171974</v>
      </c>
      <c r="G247" s="306">
        <f>IF(G$76=0,0,G$76/NFM_fec!G$76)</f>
        <v>0.41286299817039884</v>
      </c>
      <c r="H247" s="306">
        <f>IF(H$76=0,0,H$76/NFM_fec!H$76)</f>
        <v>0.41826996834349606</v>
      </c>
      <c r="I247" s="306">
        <f>IF(I$76=0,0,I$76/NFM_fec!I$76)</f>
        <v>0.41831124163974781</v>
      </c>
      <c r="J247" s="306">
        <f>IF(J$76=0,0,J$76/NFM_fec!J$76)</f>
        <v>0.41537582076958618</v>
      </c>
      <c r="K247" s="306">
        <f>IF(K$76=0,0,K$76/NFM_fec!K$76)</f>
        <v>0.41832568750937604</v>
      </c>
      <c r="L247" s="306">
        <f>IF(L$76=0,0,L$76/NFM_fec!L$76)</f>
        <v>0.42442976097467577</v>
      </c>
      <c r="M247" s="306">
        <f>IF(M$76=0,0,M$76/NFM_fec!M$76)</f>
        <v>0.42613505807088098</v>
      </c>
      <c r="N247" s="306">
        <f>IF(N$76=0,0,N$76/NFM_fec!N$76)</f>
        <v>0.42101948451688626</v>
      </c>
      <c r="O247" s="306">
        <f>IF(O$76=0,0,O$76/NFM_fec!O$76)</f>
        <v>0.42147504075471687</v>
      </c>
      <c r="P247" s="306">
        <f>IF(P$76=0,0,P$76/NFM_fec!P$76)</f>
        <v>0.42635270097409267</v>
      </c>
      <c r="Q247" s="306">
        <f>IF(Q$76=0,0,Q$76/NFM_fec!Q$76)</f>
        <v>0.4429871758888308</v>
      </c>
      <c r="R247" s="306">
        <f>IF(R$76=0,0,R$76/NFM_fec!R$76)</f>
        <v>0.44909991646556197</v>
      </c>
      <c r="S247" s="306">
        <f>IF(S$76=0,0,S$76/NFM_fec!S$76)</f>
        <v>0.44859599812822964</v>
      </c>
      <c r="T247" s="306">
        <f>IF(T$76=0,0,T$76/NFM_fec!T$76)</f>
        <v>0.44938217649860185</v>
      </c>
      <c r="U247" s="306">
        <f>IF(U$76=0,0,U$76/NFM_fec!U$76)</f>
        <v>0.45439746894299832</v>
      </c>
      <c r="V247" s="306">
        <f>IF(V$76=0,0,V$76/NFM_fec!V$76)</f>
        <v>0.45385929633041538</v>
      </c>
      <c r="W247" s="306">
        <f>IF(W$76=0,0,W$76/NFM_fec!W$76)</f>
        <v>0.45709170260327797</v>
      </c>
      <c r="X247" s="306">
        <f>IF(X$76=0,0,X$76/NFM_fec!X$76)</f>
        <v>0.46026802598607119</v>
      </c>
      <c r="Y247" s="306">
        <f>IF(Y$76=0,0,Y$76/NFM_fec!Y$76)</f>
        <v>0.45944381745444562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0.66625537973850846</v>
      </c>
      <c r="C248" s="307">
        <f>IF(C$77=0,0,C$77/NFM_fec!C$77)</f>
        <v>0.65911313320970266</v>
      </c>
      <c r="D248" s="307">
        <f>IF(D$77=0,0,D$77/NFM_fec!D$77)</f>
        <v>0.65842697398848693</v>
      </c>
      <c r="E248" s="307">
        <f>IF(E$77=0,0,E$77/NFM_fec!E$77)</f>
        <v>0.67013448446872126</v>
      </c>
      <c r="F248" s="307">
        <f>IF(F$77=0,0,F$77/NFM_fec!F$77)</f>
        <v>0.67183919548139792</v>
      </c>
      <c r="G248" s="307">
        <f>IF(G$77=0,0,G$77/NFM_fec!G$77)</f>
        <v>0.68472189403697015</v>
      </c>
      <c r="H248" s="307">
        <f>IF(H$77=0,0,H$77/NFM_fec!H$77)</f>
        <v>0.69345759302627286</v>
      </c>
      <c r="I248" s="307">
        <f>IF(I$77=0,0,I$77/NFM_fec!I$77)</f>
        <v>0.69266698378756031</v>
      </c>
      <c r="J248" s="307">
        <f>IF(J$77=0,0,J$77/NFM_fec!J$77)</f>
        <v>0.68667326565239073</v>
      </c>
      <c r="K248" s="307">
        <f>IF(K$77=0,0,K$77/NFM_fec!K$77)</f>
        <v>0.6783313405560476</v>
      </c>
      <c r="L248" s="307">
        <f>IF(L$77=0,0,L$77/NFM_fec!L$77)</f>
        <v>0.68229150379298686</v>
      </c>
      <c r="M248" s="307">
        <f>IF(M$77=0,0,M$77/NFM_fec!M$77)</f>
        <v>0.69354819084731556</v>
      </c>
      <c r="N248" s="307">
        <f>IF(N$77=0,0,N$77/NFM_fec!N$77)</f>
        <v>0.69032498453617153</v>
      </c>
      <c r="O248" s="307">
        <f>IF(O$77=0,0,O$77/NFM_fec!O$77)</f>
        <v>0.69032525758207142</v>
      </c>
      <c r="P248" s="307">
        <f>IF(P$77=0,0,P$77/NFM_fec!P$77)</f>
        <v>0.75399621304179598</v>
      </c>
      <c r="Q248" s="307">
        <f>IF(Q$77=0,0,Q$77/NFM_fec!Q$77)</f>
        <v>0.79125046855845227</v>
      </c>
      <c r="R248" s="307">
        <f>IF(R$77=0,0,R$77/NFM_fec!R$77)</f>
        <v>0.80983694091614766</v>
      </c>
      <c r="S248" s="307">
        <f>IF(S$77=0,0,S$77/NFM_fec!S$77)</f>
        <v>0.80889537130781664</v>
      </c>
      <c r="T248" s="307">
        <f>IF(T$77=0,0,T$77/NFM_fec!T$77)</f>
        <v>0.81492587532021121</v>
      </c>
      <c r="U248" s="307">
        <f>IF(U$77=0,0,U$77/NFM_fec!U$77)</f>
        <v>0.85678035095992067</v>
      </c>
      <c r="V248" s="307">
        <f>IF(V$77=0,0,V$77/NFM_fec!V$77)</f>
        <v>0.85439543877188662</v>
      </c>
      <c r="W248" s="307">
        <f>IF(W$77=0,0,W$77/NFM_fec!W$77)</f>
        <v>0.88113502058728954</v>
      </c>
      <c r="X248" s="307">
        <f>IF(X$77=0,0,X$77/NFM_fec!X$77)</f>
        <v>0.8930672917976159</v>
      </c>
      <c r="Y248" s="307">
        <f>IF(Y$77=0,0,Y$77/NFM_fec!Y$77)</f>
        <v>0.89184976363575885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0.44086498887784253</v>
      </c>
      <c r="C249" s="308">
        <f>IF(C$83=0,0,C$83/NFM_fec!C$83)</f>
        <v>0.43831815203728808</v>
      </c>
      <c r="D249" s="308">
        <f>IF(D$83=0,0,D$83/NFM_fec!D$83)</f>
        <v>0.4387416970181382</v>
      </c>
      <c r="E249" s="308">
        <f>IF(E$83=0,0,E$83/NFM_fec!E$83)</f>
        <v>0.44700163516077451</v>
      </c>
      <c r="F249" s="308">
        <f>IF(F$83=0,0,F$83/NFM_fec!F$83)</f>
        <v>0.44817804354695551</v>
      </c>
      <c r="G249" s="308">
        <f>IF(G$83=0,0,G$83/NFM_fec!G$83)</f>
        <v>0.45451419900470569</v>
      </c>
      <c r="H249" s="308">
        <f>IF(H$83=0,0,H$83/NFM_fec!H$83)</f>
        <v>0.46044499254945842</v>
      </c>
      <c r="I249" s="308">
        <f>IF(I$83=0,0,I$83/NFM_fec!I$83)</f>
        <v>0.4607145213798492</v>
      </c>
      <c r="J249" s="308">
        <f>IF(J$83=0,0,J$83/NFM_fec!J$83)</f>
        <v>0.45721763712502772</v>
      </c>
      <c r="K249" s="308">
        <f>IF(K$83=0,0,K$83/NFM_fec!K$83)</f>
        <v>0.45073292164561957</v>
      </c>
      <c r="L249" s="308">
        <f>IF(L$83=0,0,L$83/NFM_fec!L$83)</f>
        <v>0.45584516708612421</v>
      </c>
      <c r="M249" s="308">
        <f>IF(M$83=0,0,M$83/NFM_fec!M$83)</f>
        <v>0.46159068515042695</v>
      </c>
      <c r="N249" s="308">
        <f>IF(N$83=0,0,N$83/NFM_fec!N$83)</f>
        <v>0.45996350187158103</v>
      </c>
      <c r="O249" s="308">
        <f>IF(O$83=0,0,O$83/NFM_fec!O$83)</f>
        <v>0.45845663673984338</v>
      </c>
      <c r="P249" s="308">
        <f>IF(P$83=0,0,P$83/NFM_fec!P$83)</f>
        <v>0.46699026921656522</v>
      </c>
      <c r="Q249" s="308">
        <f>IF(Q$83=0,0,Q$83/NFM_fec!Q$83)</f>
        <v>0.48589906279540046</v>
      </c>
      <c r="R249" s="308">
        <f>IF(R$83=0,0,R$83/NFM_fec!R$83)</f>
        <v>0.49120941901568166</v>
      </c>
      <c r="S249" s="308">
        <f>IF(S$83=0,0,S$83/NFM_fec!S$83)</f>
        <v>0.48889433390038828</v>
      </c>
      <c r="T249" s="308">
        <f>IF(T$83=0,0,T$83/NFM_fec!T$83)</f>
        <v>0.4857889850599838</v>
      </c>
      <c r="U249" s="308">
        <f>IF(U$83=0,0,U$83/NFM_fec!U$83)</f>
        <v>0.49114924255032499</v>
      </c>
      <c r="V249" s="308">
        <f>IF(V$83=0,0,V$83/NFM_fec!V$83)</f>
        <v>0.49363167464263863</v>
      </c>
      <c r="W249" s="308">
        <f>IF(W$83=0,0,W$83/NFM_fec!W$83)</f>
        <v>0.49444412152381795</v>
      </c>
      <c r="X249" s="308">
        <f>IF(X$83=0,0,X$83/NFM_fec!X$83)</f>
        <v>0.49874753717046377</v>
      </c>
      <c r="Y249" s="308">
        <f>IF(Y$83=0,0,Y$83/NFM_fec!Y$83)</f>
        <v>0.49974388152844007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0.45383160619777918</v>
      </c>
      <c r="C250" s="308">
        <f>IF(C$90=0,0,C$90/NFM_fec!C$90)</f>
        <v>0.45120986239132593</v>
      </c>
      <c r="D250" s="308">
        <f>IF(D$90=0,0,D$90/NFM_fec!D$90)</f>
        <v>0.45164586457749528</v>
      </c>
      <c r="E250" s="308">
        <f>IF(E$90=0,0,E$90/NFM_fec!E$90)</f>
        <v>0.46014874207726775</v>
      </c>
      <c r="F250" s="308">
        <f>IF(F$90=0,0,F$90/NFM_fec!F$90)</f>
        <v>0.46135975071010105</v>
      </c>
      <c r="G250" s="308">
        <f>IF(G$90=0,0,G$90/NFM_fec!G$90)</f>
        <v>0.46788226368131464</v>
      </c>
      <c r="H250" s="308">
        <f>IF(H$90=0,0,H$90/NFM_fec!H$90)</f>
        <v>0.47398749233032472</v>
      </c>
      <c r="I250" s="308">
        <f>IF(I$90=0,0,I$90/NFM_fec!I$90)</f>
        <v>0.47426494847925604</v>
      </c>
      <c r="J250" s="308">
        <f>IF(J$90=0,0,J$90/NFM_fec!J$90)</f>
        <v>0.47066521468752892</v>
      </c>
      <c r="K250" s="308">
        <f>IF(K$90=0,0,K$90/NFM_fec!K$90)</f>
        <v>0.46398977228225552</v>
      </c>
      <c r="L250" s="308">
        <f>IF(L$90=0,0,L$90/NFM_fec!L$90)</f>
        <v>0.46925237788277474</v>
      </c>
      <c r="M250" s="308">
        <f>IF(M$90=0,0,M$90/NFM_fec!M$90)</f>
        <v>0.47516688177249805</v>
      </c>
      <c r="N250" s="308">
        <f>IF(N$90=0,0,N$90/NFM_fec!N$90)</f>
        <v>0.47349184016192186</v>
      </c>
      <c r="O250" s="308">
        <f>IF(O$90=0,0,O$90/NFM_fec!O$90)</f>
        <v>0.4719406554674862</v>
      </c>
      <c r="P250" s="308">
        <f>IF(P$90=0,0,P$90/NFM_fec!P$90)</f>
        <v>0.48072527713469926</v>
      </c>
      <c r="Q250" s="308">
        <f>IF(Q$90=0,0,Q$90/NFM_fec!Q$90)</f>
        <v>0.50019021170114719</v>
      </c>
      <c r="R250" s="308">
        <f>IF(R$90=0,0,R$90/NFM_fec!R$90)</f>
        <v>0.50565675486908412</v>
      </c>
      <c r="S250" s="308">
        <f>IF(S$90=0,0,S$90/NFM_fec!S$90)</f>
        <v>0.50327357901510572</v>
      </c>
      <c r="T250" s="308">
        <f>IF(T$90=0,0,T$90/NFM_fec!T$90)</f>
        <v>0.50007689638527741</v>
      </c>
      <c r="U250" s="308">
        <f>IF(U$90=0,0,U$90/NFM_fec!U$90)</f>
        <v>0.50559480850768768</v>
      </c>
      <c r="V250" s="308">
        <f>IF(V$90=0,0,V$90/NFM_fec!V$90)</f>
        <v>0.50815025330859831</v>
      </c>
      <c r="W250" s="308">
        <f>IF(W$90=0,0,W$90/NFM_fec!W$90)</f>
        <v>0.50898659568628324</v>
      </c>
      <c r="X250" s="308">
        <f>IF(X$90=0,0,X$90/NFM_fec!X$90)</f>
        <v>0.51341658238135957</v>
      </c>
      <c r="Y250" s="308">
        <f>IF(Y$90=0,0,Y$90/NFM_fec!Y$90)</f>
        <v>0.51444223098515895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0.47027350245677924</v>
      </c>
      <c r="C251" s="309">
        <f>IF(C$97=0,0,C$97/NFM_fec!C$97)</f>
        <v>0.46820320040465968</v>
      </c>
      <c r="D251" s="309">
        <f>IF(D$97=0,0,D$97/NFM_fec!D$97)</f>
        <v>0.46629123101790637</v>
      </c>
      <c r="E251" s="309">
        <f>IF(E$97=0,0,E$97/NFM_fec!E$97)</f>
        <v>0.47181391483181317</v>
      </c>
      <c r="F251" s="309">
        <f>IF(F$97=0,0,F$97/NFM_fec!F$97)</f>
        <v>0.47436160242407299</v>
      </c>
      <c r="G251" s="309">
        <f>IF(G$97=0,0,G$97/NFM_fec!G$97)</f>
        <v>0.47711134876719052</v>
      </c>
      <c r="H251" s="309">
        <f>IF(H$97=0,0,H$97/NFM_fec!H$97)</f>
        <v>0.4908435012400289</v>
      </c>
      <c r="I251" s="309">
        <f>IF(I$97=0,0,I$97/NFM_fec!I$97)</f>
        <v>0.49337917539723508</v>
      </c>
      <c r="J251" s="309">
        <f>IF(J$97=0,0,J$97/NFM_fec!J$97)</f>
        <v>0.48581808223663492</v>
      </c>
      <c r="K251" s="309">
        <f>IF(K$97=0,0,K$97/NFM_fec!K$97)</f>
        <v>0.48813221726676542</v>
      </c>
      <c r="L251" s="309">
        <f>IF(L$97=0,0,L$97/NFM_fec!L$97)</f>
        <v>0.49747404172888926</v>
      </c>
      <c r="M251" s="309">
        <f>IF(M$97=0,0,M$97/NFM_fec!M$97)</f>
        <v>0.49954427730762929</v>
      </c>
      <c r="N251" s="309">
        <f>IF(N$97=0,0,N$97/NFM_fec!N$97)</f>
        <v>0.49196323269518438</v>
      </c>
      <c r="O251" s="309">
        <f>IF(O$97=0,0,O$97/NFM_fec!O$97)</f>
        <v>0.49135676307075854</v>
      </c>
      <c r="P251" s="309">
        <f>IF(P$97=0,0,P$97/NFM_fec!P$97)</f>
        <v>0.49886249702708119</v>
      </c>
      <c r="Q251" s="309">
        <f>IF(Q$97=0,0,Q$97/NFM_fec!Q$97)</f>
        <v>0.52171035306836577</v>
      </c>
      <c r="R251" s="309">
        <f>IF(R$97=0,0,R$97/NFM_fec!R$97)</f>
        <v>0.52939164272813133</v>
      </c>
      <c r="S251" s="309">
        <f>IF(S$97=0,0,S$97/NFM_fec!S$97)</f>
        <v>0.52957764671575991</v>
      </c>
      <c r="T251" s="309">
        <f>IF(T$97=0,0,T$97/NFM_fec!T$97)</f>
        <v>0.52902650264122975</v>
      </c>
      <c r="U251" s="309">
        <f>IF(U$97=0,0,U$97/NFM_fec!U$97)</f>
        <v>0.53448455566662356</v>
      </c>
      <c r="V251" s="309">
        <f>IF(V$97=0,0,V$97/NFM_fec!V$97)</f>
        <v>0.53346535672749085</v>
      </c>
      <c r="W251" s="309">
        <f>IF(W$97=0,0,W$97/NFM_fec!W$97)</f>
        <v>0.5380239820801741</v>
      </c>
      <c r="X251" s="309">
        <f>IF(X$97=0,0,X$97/NFM_fec!X$97)</f>
        <v>0.5407848837567385</v>
      </c>
      <c r="Y251" s="309">
        <f>IF(Y$97=0,0,Y$97/NFM_fec!Y$97)</f>
        <v>0.54054689682532586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0.38968264250514217</v>
      </c>
      <c r="C253" s="304">
        <f>IF(C$115=0,0,C$115/NFM_fec!C$115)</f>
        <v>0.39144759875778445</v>
      </c>
      <c r="D253" s="304">
        <f>IF(D$115=0,0,D$115/NFM_fec!D$115)</f>
        <v>0.39365089810911497</v>
      </c>
      <c r="E253" s="304">
        <f>IF(E$115=0,0,E$115/NFM_fec!E$115)</f>
        <v>0.40049060397325759</v>
      </c>
      <c r="F253" s="304">
        <f>IF(F$115=0,0,F$115/NFM_fec!F$115)</f>
        <v>0.40350604499541343</v>
      </c>
      <c r="G253" s="304">
        <f>IF(G$115=0,0,G$115/NFM_fec!G$115)</f>
        <v>0.40287909486281098</v>
      </c>
      <c r="H253" s="304">
        <f>IF(H$115=0,0,H$115/NFM_fec!H$115)</f>
        <v>0.41089214255787121</v>
      </c>
      <c r="I253" s="304">
        <f>IF(I$115=0,0,I$115/NFM_fec!I$115)</f>
        <v>0.41482263899569932</v>
      </c>
      <c r="J253" s="304">
        <f>IF(J$115=0,0,J$115/NFM_fec!J$115)</f>
        <v>0.41784934901701787</v>
      </c>
      <c r="K253" s="304">
        <f>IF(K$115=0,0,K$115/NFM_fec!K$115)</f>
        <v>0.41003198113739159</v>
      </c>
      <c r="L253" s="304">
        <f>IF(L$115=0,0,L$115/NFM_fec!L$115)</f>
        <v>0.42028312666354595</v>
      </c>
      <c r="M253" s="304">
        <f>IF(M$115=0,0,M$115/NFM_fec!M$115)</f>
        <v>0.42513340631887375</v>
      </c>
      <c r="N253" s="304">
        <f>IF(N$115=0,0,N$115/NFM_fec!N$115)</f>
        <v>0.42906410161230696</v>
      </c>
      <c r="O253" s="304">
        <f>IF(O$115=0,0,O$115/NFM_fec!O$115)</f>
        <v>0.43131672065816751</v>
      </c>
      <c r="P253" s="304">
        <f>IF(P$115=0,0,P$115/NFM_fec!P$115)</f>
        <v>0.4349098676452659</v>
      </c>
      <c r="Q253" s="304">
        <f>IF(Q$115=0,0,Q$115/NFM_fec!Q$115)</f>
        <v>0.43906137873381262</v>
      </c>
      <c r="R253" s="304">
        <f>IF(R$115=0,0,R$115/NFM_fec!R$115)</f>
        <v>0.44047453058176944</v>
      </c>
      <c r="S253" s="304">
        <f>IF(S$115=0,0,S$115/NFM_fec!S$115)</f>
        <v>0.44166437390156166</v>
      </c>
      <c r="T253" s="304">
        <f>IF(T$115=0,0,T$115/NFM_fec!T$115)</f>
        <v>0.44151240943152448</v>
      </c>
      <c r="U253" s="304">
        <f>IF(U$115=0,0,U$115/NFM_fec!U$115)</f>
        <v>0.44342856992857266</v>
      </c>
      <c r="V253" s="304">
        <f>IF(V$115=0,0,V$115/NFM_fec!V$115)</f>
        <v>0.4508801441394808</v>
      </c>
      <c r="W253" s="304">
        <f>IF(W$115=0,0,W$115/NFM_fec!W$115)</f>
        <v>0.4534808722597396</v>
      </c>
      <c r="X253" s="304">
        <f>IF(X$115=0,0,X$115/NFM_fec!X$115)</f>
        <v>0.45926393972074891</v>
      </c>
      <c r="Y253" s="304">
        <f>IF(Y$115=0,0,Y$115/NFM_fec!Y$115)</f>
        <v>0.46168669380054306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0.4387576426073132</v>
      </c>
      <c r="C254" s="305">
        <f>IF(C$116=0,0,C$116/NFM_fec!C$116)</f>
        <v>0.43907442564261401</v>
      </c>
      <c r="D254" s="305">
        <f>IF(D$116=0,0,D$116/NFM_fec!D$116)</f>
        <v>0.44058605786274518</v>
      </c>
      <c r="E254" s="305">
        <f>IF(E$116=0,0,E$116/NFM_fec!E$116)</f>
        <v>0.4439035027234251</v>
      </c>
      <c r="F254" s="305">
        <f>IF(F$116=0,0,F$116/NFM_fec!F$116)</f>
        <v>0.44572842471357638</v>
      </c>
      <c r="G254" s="305">
        <f>IF(G$116=0,0,G$116/NFM_fec!G$116)</f>
        <v>0.44554437744741221</v>
      </c>
      <c r="H254" s="305">
        <f>IF(H$116=0,0,H$116/NFM_fec!H$116)</f>
        <v>0.45068080351343842</v>
      </c>
      <c r="I254" s="305">
        <f>IF(I$116=0,0,I$116/NFM_fec!I$116)</f>
        <v>0.45391869449255079</v>
      </c>
      <c r="J254" s="305">
        <f>IF(J$116=0,0,J$116/NFM_fec!J$116)</f>
        <v>0.45678063626120813</v>
      </c>
      <c r="K254" s="305">
        <f>IF(K$116=0,0,K$116/NFM_fec!K$116)</f>
        <v>0.44965760629453333</v>
      </c>
      <c r="L254" s="305">
        <f>IF(L$116=0,0,L$116/NFM_fec!L$116)</f>
        <v>0.45602162061685703</v>
      </c>
      <c r="M254" s="305">
        <f>IF(M$116=0,0,M$116/NFM_fec!M$116)</f>
        <v>0.45868425585623901</v>
      </c>
      <c r="N254" s="305">
        <f>IF(N$116=0,0,N$116/NFM_fec!N$116)</f>
        <v>0.46147723027058668</v>
      </c>
      <c r="O254" s="305">
        <f>IF(O$116=0,0,O$116/NFM_fec!O$116)</f>
        <v>0.46435412899401818</v>
      </c>
      <c r="P254" s="305">
        <f>IF(P$116=0,0,P$116/NFM_fec!P$116)</f>
        <v>0.4656063097745074</v>
      </c>
      <c r="Q254" s="305">
        <f>IF(Q$116=0,0,Q$116/NFM_fec!Q$116)</f>
        <v>0.46814625874435001</v>
      </c>
      <c r="R254" s="305">
        <f>IF(R$116=0,0,R$116/NFM_fec!R$116)</f>
        <v>0.4729879439111076</v>
      </c>
      <c r="S254" s="305">
        <f>IF(S$116=0,0,S$116/NFM_fec!S$116)</f>
        <v>0.47327159819795311</v>
      </c>
      <c r="T254" s="305">
        <f>IF(T$116=0,0,T$116/NFM_fec!T$116)</f>
        <v>0.47640359862329945</v>
      </c>
      <c r="U254" s="305">
        <f>IF(U$116=0,0,U$116/NFM_fec!U$116)</f>
        <v>0.47839274147707711</v>
      </c>
      <c r="V254" s="305">
        <f>IF(V$116=0,0,V$116/NFM_fec!V$116)</f>
        <v>0.48305789776501595</v>
      </c>
      <c r="W254" s="305">
        <f>IF(W$116=0,0,W$116/NFM_fec!W$116)</f>
        <v>0.48668280367241878</v>
      </c>
      <c r="X254" s="305">
        <f>IF(X$116=0,0,X$116/NFM_fec!X$116)</f>
        <v>0.49222368683838108</v>
      </c>
      <c r="Y254" s="305">
        <f>IF(Y$116=0,0,Y$116/NFM_fec!Y$116)</f>
        <v>0.49351808551713744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0.11446951039620382</v>
      </c>
      <c r="C255" s="306">
        <f>IF(C$117=0,0,C$117/NFM_fec!C$117)</f>
        <v>0.11449982829395254</v>
      </c>
      <c r="D255" s="306">
        <f>IF(D$117=0,0,D$117/NFM_fec!D$117)</f>
        <v>0.11492759671249382</v>
      </c>
      <c r="E255" s="306">
        <f>IF(E$117=0,0,E$117/NFM_fec!E$117)</f>
        <v>0.11592743755705394</v>
      </c>
      <c r="F255" s="306">
        <f>IF(F$117=0,0,F$117/NFM_fec!F$117)</f>
        <v>0.11648271837151677</v>
      </c>
      <c r="G255" s="306">
        <f>IF(G$117=0,0,G$117/NFM_fec!G$117)</f>
        <v>0.11639235019831347</v>
      </c>
      <c r="H255" s="306">
        <f>IF(H$117=0,0,H$117/NFM_fec!H$117)</f>
        <v>0.11803702750995358</v>
      </c>
      <c r="I255" s="306">
        <f>IF(I$117=0,0,I$117/NFM_fec!I$117)</f>
        <v>0.11909111772410545</v>
      </c>
      <c r="J255" s="306">
        <f>IF(J$117=0,0,J$117/NFM_fec!J$117)</f>
        <v>0.12003801099071378</v>
      </c>
      <c r="K255" s="306">
        <f>IF(K$117=0,0,K$117/NFM_fec!K$117)</f>
        <v>0.11796988154216018</v>
      </c>
      <c r="L255" s="306">
        <f>IF(L$117=0,0,L$117/NFM_fec!L$117)</f>
        <v>0.12007694465349124</v>
      </c>
      <c r="M255" s="306">
        <f>IF(M$117=0,0,M$117/NFM_fec!M$117)</f>
        <v>0.12134162855642672</v>
      </c>
      <c r="N255" s="306">
        <f>IF(N$117=0,0,N$117/NFM_fec!N$117)</f>
        <v>0.12209715921908448</v>
      </c>
      <c r="O255" s="306">
        <f>IF(O$117=0,0,O$117/NFM_fec!O$117)</f>
        <v>0.12281143010476364</v>
      </c>
      <c r="P255" s="306">
        <f>IF(P$117=0,0,P$117/NFM_fec!P$117)</f>
        <v>0.12326821969017754</v>
      </c>
      <c r="Q255" s="306">
        <f>IF(Q$117=0,0,Q$117/NFM_fec!Q$117)</f>
        <v>0.12459756783295058</v>
      </c>
      <c r="R255" s="306">
        <f>IF(R$117=0,0,R$117/NFM_fec!R$117)</f>
        <v>0.12548348335819615</v>
      </c>
      <c r="S255" s="306">
        <f>IF(S$117=0,0,S$117/NFM_fec!S$117)</f>
        <v>0.12541428419585754</v>
      </c>
      <c r="T255" s="306">
        <f>IF(T$117=0,0,T$117/NFM_fec!T$117)</f>
        <v>0.12653650573165973</v>
      </c>
      <c r="U255" s="306">
        <f>IF(U$117=0,0,U$117/NFM_fec!U$117)</f>
        <v>0.12721573562190944</v>
      </c>
      <c r="V255" s="306">
        <f>IF(V$117=0,0,V$117/NFM_fec!V$117)</f>
        <v>0.12882069960979065</v>
      </c>
      <c r="W255" s="306">
        <f>IF(W$117=0,0,W$117/NFM_fec!W$117)</f>
        <v>0.13011125794687556</v>
      </c>
      <c r="X255" s="306">
        <f>IF(X$117=0,0,X$117/NFM_fec!X$117)</f>
        <v>0.13182684865545036</v>
      </c>
      <c r="Y255" s="306">
        <f>IF(Y$117=0,0,Y$117/NFM_fec!Y$117)</f>
        <v>0.13177561920953942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0.62337157147534628</v>
      </c>
      <c r="C256" s="306">
        <f>IF(C$118=0,0,C$118/NFM_fec!C$118)</f>
        <v>0.62398338062803504</v>
      </c>
      <c r="D256" s="306">
        <f>IF(D$118=0,0,D$118/NFM_fec!D$118)</f>
        <v>0.62596428651343683</v>
      </c>
      <c r="E256" s="306">
        <f>IF(E$118=0,0,E$118/NFM_fec!E$118)</f>
        <v>0.63039744984875301</v>
      </c>
      <c r="F256" s="306">
        <f>IF(F$118=0,0,F$118/NFM_fec!F$118)</f>
        <v>0.63294029003275698</v>
      </c>
      <c r="G256" s="306">
        <f>IF(G$118=0,0,G$118/NFM_fec!G$118)</f>
        <v>0.63269056086172715</v>
      </c>
      <c r="H256" s="306">
        <f>IF(H$118=0,0,H$118/NFM_fec!H$118)</f>
        <v>0.63966839476896376</v>
      </c>
      <c r="I256" s="306">
        <f>IF(I$118=0,0,I$118/NFM_fec!I$118)</f>
        <v>0.64400397851099778</v>
      </c>
      <c r="J256" s="306">
        <f>IF(J$118=0,0,J$118/NFM_fec!J$118)</f>
        <v>0.64803863619344582</v>
      </c>
      <c r="K256" s="306">
        <f>IF(K$118=0,0,K$118/NFM_fec!K$118)</f>
        <v>0.63884307429538734</v>
      </c>
      <c r="L256" s="306">
        <f>IF(L$118=0,0,L$118/NFM_fec!L$118)</f>
        <v>0.64695453369881162</v>
      </c>
      <c r="M256" s="306">
        <f>IF(M$118=0,0,M$118/NFM_fec!M$118)</f>
        <v>0.65047110711848055</v>
      </c>
      <c r="N256" s="306">
        <f>IF(N$118=0,0,N$118/NFM_fec!N$118)</f>
        <v>0.65411668223989816</v>
      </c>
      <c r="O256" s="306">
        <f>IF(O$118=0,0,O$118/NFM_fec!O$118)</f>
        <v>0.65789062119717978</v>
      </c>
      <c r="P256" s="306">
        <f>IF(P$118=0,0,P$118/NFM_fec!P$118)</f>
        <v>0.66018539484184036</v>
      </c>
      <c r="Q256" s="306">
        <f>IF(Q$118=0,0,Q$118/NFM_fec!Q$118)</f>
        <v>0.66391595874493459</v>
      </c>
      <c r="R256" s="306">
        <f>IF(R$118=0,0,R$118/NFM_fec!R$118)</f>
        <v>0.67059682788317543</v>
      </c>
      <c r="S256" s="306">
        <f>IF(S$118=0,0,S$118/NFM_fec!S$118)</f>
        <v>0.67153199901635685</v>
      </c>
      <c r="T256" s="306">
        <f>IF(T$118=0,0,T$118/NFM_fec!T$118)</f>
        <v>0.67544673185657922</v>
      </c>
      <c r="U256" s="306">
        <f>IF(U$118=0,0,U$118/NFM_fec!U$118)</f>
        <v>0.6780405219337895</v>
      </c>
      <c r="V256" s="306">
        <f>IF(V$118=0,0,V$118/NFM_fec!V$118)</f>
        <v>0.68452518787612204</v>
      </c>
      <c r="W256" s="306">
        <f>IF(W$118=0,0,W$118/NFM_fec!W$118)</f>
        <v>0.68960085499655077</v>
      </c>
      <c r="X256" s="306">
        <f>IF(X$118=0,0,X$118/NFM_fec!X$118)</f>
        <v>0.69649505924216382</v>
      </c>
      <c r="Y256" s="306">
        <f>IF(Y$118=0,0,Y$118/NFM_fec!Y$118)</f>
        <v>0.6988608243058726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0.43704846941271436</v>
      </c>
      <c r="C257" s="306">
        <f>IF(C$119=0,0,C$119/NFM_fec!C$119)</f>
        <v>0.43716422417361972</v>
      </c>
      <c r="D257" s="306">
        <f>IF(D$119=0,0,D$119/NFM_fec!D$119)</f>
        <v>0.43879745849024682</v>
      </c>
      <c r="E257" s="306">
        <f>IF(E$119=0,0,E$119/NFM_fec!E$119)</f>
        <v>0.44261488471369137</v>
      </c>
      <c r="F257" s="306">
        <f>IF(F$119=0,0,F$119/NFM_fec!F$119)</f>
        <v>0.44473652810468245</v>
      </c>
      <c r="G257" s="306">
        <f>IF(G$119=0,0,G$119/NFM_fec!G$119)</f>
        <v>0.44439243086918528</v>
      </c>
      <c r="H257" s="306">
        <f>IF(H$119=0,0,H$119/NFM_fec!H$119)</f>
        <v>0.45067146908947253</v>
      </c>
      <c r="I257" s="306">
        <f>IF(I$119=0,0,I$119/NFM_fec!I$119)</f>
        <v>0.45469649399231593</v>
      </c>
      <c r="J257" s="306">
        <f>IF(J$119=0,0,J$119/NFM_fec!J$119)</f>
        <v>0.45838548113382832</v>
      </c>
      <c r="K257" s="306">
        <f>IF(K$119=0,0,K$119/NFM_fec!K$119)</f>
        <v>0.45041666268316732</v>
      </c>
      <c r="L257" s="306">
        <f>IF(L$119=0,0,L$119/NFM_fec!L$119)</f>
        <v>0.45853801314987136</v>
      </c>
      <c r="M257" s="306">
        <f>IF(M$119=0,0,M$119/NFM_fec!M$119)</f>
        <v>0.46349821719212003</v>
      </c>
      <c r="N257" s="306">
        <f>IF(N$119=0,0,N$119/NFM_fec!N$119)</f>
        <v>0.46617708663440821</v>
      </c>
      <c r="O257" s="306">
        <f>IF(O$119=0,0,O$119/NFM_fec!O$119)</f>
        <v>0.46903526664565059</v>
      </c>
      <c r="P257" s="306">
        <f>IF(P$119=0,0,P$119/NFM_fec!P$119)</f>
        <v>0.47093459238177093</v>
      </c>
      <c r="Q257" s="306">
        <f>IF(Q$119=0,0,Q$119/NFM_fec!Q$119)</f>
        <v>0.4760300775703315</v>
      </c>
      <c r="R257" s="306">
        <f>IF(R$119=0,0,R$119/NFM_fec!R$119)</f>
        <v>0.47950411108097518</v>
      </c>
      <c r="S257" s="306">
        <f>IF(S$119=0,0,S$119/NFM_fec!S$119)</f>
        <v>0.47934895782577835</v>
      </c>
      <c r="T257" s="306">
        <f>IF(T$119=0,0,T$119/NFM_fec!T$119)</f>
        <v>0.48359654136828495</v>
      </c>
      <c r="U257" s="306">
        <f>IF(U$119=0,0,U$119/NFM_fec!U$119)</f>
        <v>0.48630456973348318</v>
      </c>
      <c r="V257" s="306">
        <f>IF(V$119=0,0,V$119/NFM_fec!V$119)</f>
        <v>0.49246716534448592</v>
      </c>
      <c r="W257" s="306">
        <f>IF(W$119=0,0,W$119/NFM_fec!W$119)</f>
        <v>0.49759201566575029</v>
      </c>
      <c r="X257" s="306">
        <f>IF(X$119=0,0,X$119/NFM_fec!X$119)</f>
        <v>0.50413805307245896</v>
      </c>
      <c r="Y257" s="306">
        <f>IF(Y$119=0,0,Y$119/NFM_fec!Y$119)</f>
        <v>0.50411191387151211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0.72025408445179573</v>
      </c>
      <c r="C258" s="307">
        <f>IF(C$120=0,0,C$120/NFM_fec!C$120)</f>
        <v>0.72142711854697894</v>
      </c>
      <c r="D258" s="307">
        <f>IF(D$120=0,0,D$120/NFM_fec!D$120)</f>
        <v>0.72591776273323194</v>
      </c>
      <c r="E258" s="307">
        <f>IF(E$120=0,0,E$120/NFM_fec!E$120)</f>
        <v>0.73367895292174357</v>
      </c>
      <c r="F258" s="307">
        <f>IF(F$120=0,0,F$120/NFM_fec!F$120)</f>
        <v>0.73934292576977889</v>
      </c>
      <c r="G258" s="307">
        <f>IF(G$120=0,0,G$120/NFM_fec!G$120)</f>
        <v>0.73981808963363993</v>
      </c>
      <c r="H258" s="307">
        <f>IF(H$120=0,0,H$120/NFM_fec!H$120)</f>
        <v>0.75188397274051744</v>
      </c>
      <c r="I258" s="307">
        <f>IF(I$120=0,0,I$120/NFM_fec!I$120)</f>
        <v>0.75509255725541324</v>
      </c>
      <c r="J258" s="307">
        <f>IF(J$120=0,0,J$120/NFM_fec!J$120)</f>
        <v>0.75889271320156881</v>
      </c>
      <c r="K258" s="307">
        <f>IF(K$120=0,0,K$120/NFM_fec!K$120)</f>
        <v>0.73933003480441872</v>
      </c>
      <c r="L258" s="307">
        <f>IF(L$120=0,0,L$120/NFM_fec!L$120)</f>
        <v>0.75808864669353393</v>
      </c>
      <c r="M258" s="307">
        <f>IF(M$120=0,0,M$120/NFM_fec!M$120)</f>
        <v>0.76859910349788874</v>
      </c>
      <c r="N258" s="307">
        <f>IF(N$120=0,0,N$120/NFM_fec!N$120)</f>
        <v>0.7732086144128506</v>
      </c>
      <c r="O258" s="307">
        <f>IF(O$120=0,0,O$120/NFM_fec!O$120)</f>
        <v>0.77993137046243677</v>
      </c>
      <c r="P258" s="307">
        <f>IF(P$120=0,0,P$120/NFM_fec!P$120)</f>
        <v>0.81301326735567436</v>
      </c>
      <c r="Q258" s="307">
        <f>IF(Q$120=0,0,Q$120/NFM_fec!Q$120)</f>
        <v>0.82459257864001767</v>
      </c>
      <c r="R258" s="307">
        <f>IF(R$120=0,0,R$120/NFM_fec!R$120)</f>
        <v>0.83470969327528133</v>
      </c>
      <c r="S258" s="307">
        <f>IF(S$120=0,0,S$120/NFM_fec!S$120)</f>
        <v>0.83973596151442131</v>
      </c>
      <c r="T258" s="307">
        <f>IF(T$120=0,0,T$120/NFM_fec!T$120)</f>
        <v>0.85182836165542075</v>
      </c>
      <c r="U258" s="307">
        <f>IF(U$120=0,0,U$120/NFM_fec!U$120)</f>
        <v>0.86291161137295369</v>
      </c>
      <c r="V258" s="307">
        <f>IF(V$120=0,0,V$120/NFM_fec!V$120)</f>
        <v>0.87688542395120195</v>
      </c>
      <c r="W258" s="307">
        <f>IF(W$120=0,0,W$120/NFM_fec!W$120)</f>
        <v>0.88012269865456472</v>
      </c>
      <c r="X258" s="307">
        <f>IF(X$120=0,0,X$120/NFM_fec!X$120)</f>
        <v>0.89122223310711601</v>
      </c>
      <c r="Y258" s="307">
        <f>IF(Y$120=0,0,Y$120/NFM_fec!Y$120)</f>
        <v>0.90573754500040216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0.32676637731647029</v>
      </c>
      <c r="C259" s="308">
        <f>IF(C$126=0,0,C$126/NFM_fec!C$126)</f>
        <v>0.3282941100189099</v>
      </c>
      <c r="D259" s="308">
        <f>IF(D$126=0,0,D$126/NFM_fec!D$126)</f>
        <v>0.32993007229939636</v>
      </c>
      <c r="E259" s="308">
        <f>IF(E$126=0,0,E$126/NFM_fec!E$126)</f>
        <v>0.33666825114156401</v>
      </c>
      <c r="F259" s="308">
        <f>IF(F$126=0,0,F$126/NFM_fec!F$126)</f>
        <v>0.3399767450132718</v>
      </c>
      <c r="G259" s="308">
        <f>IF(G$126=0,0,G$126/NFM_fec!G$126)</f>
        <v>0.33906344806142436</v>
      </c>
      <c r="H259" s="308">
        <f>IF(H$126=0,0,H$126/NFM_fec!H$126)</f>
        <v>0.3469582363498423</v>
      </c>
      <c r="I259" s="308">
        <f>IF(I$126=0,0,I$126/NFM_fec!I$126)</f>
        <v>0.34757106290003681</v>
      </c>
      <c r="J259" s="308">
        <f>IF(J$126=0,0,J$126/NFM_fec!J$126)</f>
        <v>0.35083436365953002</v>
      </c>
      <c r="K259" s="308">
        <f>IF(K$126=0,0,K$126/NFM_fec!K$126)</f>
        <v>0.3443867842562599</v>
      </c>
      <c r="L259" s="308">
        <f>IF(L$126=0,0,L$126/NFM_fec!L$126)</f>
        <v>0.35268505433130409</v>
      </c>
      <c r="M259" s="308">
        <f>IF(M$126=0,0,M$126/NFM_fec!M$126)</f>
        <v>0.35744428679141788</v>
      </c>
      <c r="N259" s="308">
        <f>IF(N$126=0,0,N$126/NFM_fec!N$126)</f>
        <v>0.36081823359652015</v>
      </c>
      <c r="O259" s="308">
        <f>IF(O$126=0,0,O$126/NFM_fec!O$126)</f>
        <v>0.36333427349733277</v>
      </c>
      <c r="P259" s="308">
        <f>IF(P$126=0,0,P$126/NFM_fec!P$126)</f>
        <v>0.36688769552473904</v>
      </c>
      <c r="Q259" s="308">
        <f>IF(Q$126=0,0,Q$126/NFM_fec!Q$126)</f>
        <v>0.37051047582190694</v>
      </c>
      <c r="R259" s="308">
        <f>IF(R$126=0,0,R$126/NFM_fec!R$126)</f>
        <v>0.37128802577173442</v>
      </c>
      <c r="S259" s="308">
        <f>IF(S$126=0,0,S$126/NFM_fec!S$126)</f>
        <v>0.37313929845581711</v>
      </c>
      <c r="T259" s="308">
        <f>IF(T$126=0,0,T$126/NFM_fec!T$126)</f>
        <v>0.37188132129653606</v>
      </c>
      <c r="U259" s="308">
        <f>IF(U$126=0,0,U$126/NFM_fec!U$126)</f>
        <v>0.37313094495410337</v>
      </c>
      <c r="V259" s="308">
        <f>IF(V$126=0,0,V$126/NFM_fec!V$126)</f>
        <v>0.37994819129371815</v>
      </c>
      <c r="W259" s="308">
        <f>IF(W$126=0,0,W$126/NFM_fec!W$126)</f>
        <v>0.38222649832680522</v>
      </c>
      <c r="X259" s="308">
        <f>IF(X$126=0,0,X$126/NFM_fec!X$126)</f>
        <v>0.38649086469346255</v>
      </c>
      <c r="Y259" s="308">
        <f>IF(Y$126=0,0,Y$126/NFM_fec!Y$126)</f>
        <v>0.39016248543389354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0.44805338905625247</v>
      </c>
      <c r="C260" s="308">
        <f>IF(C$134=0,0,C$134/NFM_fec!C$134)</f>
        <v>0.45012169112412304</v>
      </c>
      <c r="D260" s="308">
        <f>IF(D$134=0,0,D$134/NFM_fec!D$134)</f>
        <v>0.45354823398148814</v>
      </c>
      <c r="E260" s="308">
        <f>IF(E$134=0,0,E$134/NFM_fec!E$134)</f>
        <v>0.45987075465725213</v>
      </c>
      <c r="F260" s="308">
        <f>IF(F$134=0,0,F$134/NFM_fec!F$134)</f>
        <v>0.463135778451221</v>
      </c>
      <c r="G260" s="308">
        <f>IF(G$134=0,0,G$134/NFM_fec!G$134)</f>
        <v>0.46311567109927471</v>
      </c>
      <c r="H260" s="308">
        <f>IF(H$134=0,0,H$134/NFM_fec!H$134)</f>
        <v>0.47018021038057412</v>
      </c>
      <c r="I260" s="308">
        <f>IF(I$134=0,0,I$134/NFM_fec!I$134)</f>
        <v>0.47305071650925234</v>
      </c>
      <c r="J260" s="308">
        <f>IF(J$134=0,0,J$134/NFM_fec!J$134)</f>
        <v>0.47637261019560401</v>
      </c>
      <c r="K260" s="308">
        <f>IF(K$134=0,0,K$134/NFM_fec!K$134)</f>
        <v>0.46511345212520144</v>
      </c>
      <c r="L260" s="308">
        <f>IF(L$134=0,0,L$134/NFM_fec!L$134)</f>
        <v>0.47640063870652971</v>
      </c>
      <c r="M260" s="308">
        <f>IF(M$134=0,0,M$134/NFM_fec!M$134)</f>
        <v>0.482705130547327</v>
      </c>
      <c r="N260" s="308">
        <f>IF(N$134=0,0,N$134/NFM_fec!N$134)</f>
        <v>0.48744577387058591</v>
      </c>
      <c r="O260" s="308">
        <f>IF(O$134=0,0,O$134/NFM_fec!O$134)</f>
        <v>0.48991804151820206</v>
      </c>
      <c r="P260" s="308">
        <f>IF(P$134=0,0,P$134/NFM_fec!P$134)</f>
        <v>0.4942303752532049</v>
      </c>
      <c r="Q260" s="308">
        <f>IF(Q$134=0,0,Q$134/NFM_fec!Q$134)</f>
        <v>0.49911214949381094</v>
      </c>
      <c r="R260" s="308">
        <f>IF(R$134=0,0,R$134/NFM_fec!R$134)</f>
        <v>0.50049275306208929</v>
      </c>
      <c r="S260" s="308">
        <f>IF(S$134=0,0,S$134/NFM_fec!S$134)</f>
        <v>0.50120379057509967</v>
      </c>
      <c r="T260" s="308">
        <f>IF(T$134=0,0,T$134/NFM_fec!T$134)</f>
        <v>0.50110312559488401</v>
      </c>
      <c r="U260" s="308">
        <f>IF(U$134=0,0,U$134/NFM_fec!U$134)</f>
        <v>0.50334918880035417</v>
      </c>
      <c r="V260" s="308">
        <f>IF(V$134=0,0,V$134/NFM_fec!V$134)</f>
        <v>0.5117845046785956</v>
      </c>
      <c r="W260" s="308">
        <f>IF(W$134=0,0,W$134/NFM_fec!W$134)</f>
        <v>0.51446436909617943</v>
      </c>
      <c r="X260" s="308">
        <f>IF(X$134=0,0,X$134/NFM_fec!X$134)</f>
        <v>0.52215398990967732</v>
      </c>
      <c r="Y260" s="308">
        <f>IF(Y$134=0,0,Y$134/NFM_fec!Y$134)</f>
        <v>0.52487216497005784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0.49448189794525366</v>
      </c>
      <c r="C261" s="309">
        <f>IF(C$141=0,0,C$141/NFM_fec!C$141)</f>
        <v>0.49476923701369174</v>
      </c>
      <c r="D261" s="309">
        <f>IF(D$141=0,0,D$141/NFM_fec!D$141)</f>
        <v>0.49534848458154812</v>
      </c>
      <c r="E261" s="309">
        <f>IF(E$141=0,0,E$141/NFM_fec!E$141)</f>
        <v>0.49894696733794253</v>
      </c>
      <c r="F261" s="309">
        <f>IF(F$141=0,0,F$141/NFM_fec!F$141)</f>
        <v>0.50366908098322205</v>
      </c>
      <c r="G261" s="309">
        <f>IF(G$141=0,0,G$141/NFM_fec!G$141)</f>
        <v>0.50171325857842342</v>
      </c>
      <c r="H261" s="309">
        <f>IF(H$141=0,0,H$141/NFM_fec!H$141)</f>
        <v>0.51595379808533481</v>
      </c>
      <c r="I261" s="309">
        <f>IF(I$141=0,0,I$141/NFM_fec!I$141)</f>
        <v>0.5270899283121232</v>
      </c>
      <c r="J261" s="309">
        <f>IF(J$141=0,0,J$141/NFM_fec!J$141)</f>
        <v>0.52700749772275446</v>
      </c>
      <c r="K261" s="309">
        <f>IF(K$141=0,0,K$141/NFM_fec!K$141)</f>
        <v>0.51808502229777387</v>
      </c>
      <c r="L261" s="309">
        <f>IF(L$141=0,0,L$141/NFM_fec!L$141)</f>
        <v>0.53225911524065761</v>
      </c>
      <c r="M261" s="309">
        <f>IF(M$141=0,0,M$141/NFM_fec!M$141)</f>
        <v>0.53828320928945972</v>
      </c>
      <c r="N261" s="309">
        <f>IF(N$141=0,0,N$141/NFM_fec!N$141)</f>
        <v>0.54461372439856415</v>
      </c>
      <c r="O261" s="309">
        <f>IF(O$141=0,0,O$141/NFM_fec!O$141)</f>
        <v>0.5459518945076407</v>
      </c>
      <c r="P261" s="309">
        <f>IF(P$141=0,0,P$141/NFM_fec!P$141)</f>
        <v>0.5498174512490398</v>
      </c>
      <c r="Q261" s="309">
        <f>IF(Q$141=0,0,Q$141/NFM_fec!Q$141)</f>
        <v>0.55346020087319481</v>
      </c>
      <c r="R261" s="309">
        <f>IF(R$141=0,0,R$141/NFM_fec!R$141)</f>
        <v>0.55539419299379056</v>
      </c>
      <c r="S261" s="309">
        <f>IF(S$141=0,0,S$141/NFM_fec!S$141)</f>
        <v>0.55612517567970077</v>
      </c>
      <c r="T261" s="309">
        <f>IF(T$141=0,0,T$141/NFM_fec!T$141)</f>
        <v>0.55826508092478633</v>
      </c>
      <c r="U261" s="309">
        <f>IF(U$141=0,0,U$141/NFM_fec!U$141)</f>
        <v>0.56100371534883808</v>
      </c>
      <c r="V261" s="309">
        <f>IF(V$141=0,0,V$141/NFM_fec!V$141)</f>
        <v>0.56585689707590792</v>
      </c>
      <c r="W261" s="309">
        <f>IF(W$141=0,0,W$141/NFM_fec!W$141)</f>
        <v>0.57228432394412698</v>
      </c>
      <c r="X261" s="309">
        <f>IF(X$141=0,0,X$141/NFM_fec!X$141)</f>
        <v>0.5795849447110375</v>
      </c>
      <c r="Y261" s="309">
        <f>IF(Y$141=0,0,Y$141/NFM_fec!Y$141)</f>
        <v>0.5804265266624109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EU27: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5120.5044524466985</v>
      </c>
      <c r="C5" s="223">
        <v>4592.2833650007406</v>
      </c>
      <c r="D5" s="223">
        <v>5173.485240182541</v>
      </c>
      <c r="E5" s="223">
        <v>5296.8187640531069</v>
      </c>
      <c r="F5" s="223">
        <v>5621.5895173028384</v>
      </c>
      <c r="G5" s="223">
        <v>5354.7123933312178</v>
      </c>
      <c r="H5" s="223">
        <v>5613.6175556220169</v>
      </c>
      <c r="I5" s="223">
        <v>4840.9630647433933</v>
      </c>
      <c r="J5" s="223">
        <v>4840.8632094380064</v>
      </c>
      <c r="K5" s="223">
        <v>3464.646191161155</v>
      </c>
      <c r="L5" s="223">
        <v>4213.4309137779273</v>
      </c>
      <c r="M5" s="223">
        <v>4431.8420874024941</v>
      </c>
      <c r="N5" s="223">
        <v>3692.0225787408031</v>
      </c>
      <c r="O5" s="223">
        <v>3869.8974027595609</v>
      </c>
      <c r="P5" s="223">
        <v>3590.6777938127188</v>
      </c>
      <c r="Q5" s="223">
        <v>3901.3766626285778</v>
      </c>
      <c r="R5" s="223">
        <v>4028.6078840014839</v>
      </c>
      <c r="S5" s="223">
        <v>3624.7061436591562</v>
      </c>
      <c r="T5" s="223">
        <v>3572.1658860131288</v>
      </c>
      <c r="U5" s="223">
        <v>3516.791762513818</v>
      </c>
      <c r="V5" s="223">
        <v>3597.095854294103</v>
      </c>
      <c r="W5" s="223">
        <v>3769.7827724674548</v>
      </c>
      <c r="X5" s="223">
        <v>3227.0598052188302</v>
      </c>
      <c r="Y5" s="223">
        <v>2302.3963002875339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4.2292668613586333</v>
      </c>
      <c r="C10" s="260">
        <v>3.7842872733614259</v>
      </c>
      <c r="D10" s="260">
        <v>4.7970437662579233</v>
      </c>
      <c r="E10" s="260">
        <v>4.8105311451985857</v>
      </c>
      <c r="F10" s="260">
        <v>5.0643355819723466</v>
      </c>
      <c r="G10" s="260">
        <v>4.3418548718703001</v>
      </c>
      <c r="H10" s="260">
        <v>6.8801872877749792</v>
      </c>
      <c r="I10" s="260">
        <v>5.398718040529948</v>
      </c>
      <c r="J10" s="260">
        <v>5.3721530377928053</v>
      </c>
      <c r="K10" s="260">
        <v>4.1260951921473126</v>
      </c>
      <c r="L10" s="260">
        <v>5.1445032649689546</v>
      </c>
      <c r="M10" s="260">
        <v>5.416735351720118</v>
      </c>
      <c r="N10" s="260">
        <v>4.5859845529586343</v>
      </c>
      <c r="O10" s="260">
        <v>5.2971568703319392</v>
      </c>
      <c r="P10" s="260">
        <v>4.8247108657077824</v>
      </c>
      <c r="Q10" s="260">
        <v>5.0962905723336061</v>
      </c>
      <c r="R10" s="260">
        <v>5.2373815455148947</v>
      </c>
      <c r="S10" s="260">
        <v>4.6928558685141013</v>
      </c>
      <c r="T10" s="260">
        <v>4.7881058632840183</v>
      </c>
      <c r="U10" s="260">
        <v>4.6850543301085059</v>
      </c>
      <c r="V10" s="260">
        <v>5.0309684682855531</v>
      </c>
      <c r="W10" s="260">
        <v>5.3100513435634751</v>
      </c>
      <c r="X10" s="260">
        <v>4.3900195102129356</v>
      </c>
      <c r="Y10" s="260">
        <v>3.4291347184111971</v>
      </c>
      <c r="DA10" s="68" t="s">
        <v>794</v>
      </c>
    </row>
    <row r="11" spans="1:105" ht="12" customHeight="1" x14ac:dyDescent="0.25">
      <c r="A11" s="37" t="s">
        <v>159</v>
      </c>
      <c r="B11" s="226">
        <v>0.7033079443063921</v>
      </c>
      <c r="C11" s="226">
        <v>0.5444866340689577</v>
      </c>
      <c r="D11" s="226">
        <v>0.55174433336599948</v>
      </c>
      <c r="E11" s="226">
        <v>0.62653902583309218</v>
      </c>
      <c r="F11" s="226">
        <v>0.37453558633863182</v>
      </c>
      <c r="G11" s="226">
        <v>0.3193419990972301</v>
      </c>
      <c r="H11" s="226">
        <v>0.21888743703555569</v>
      </c>
      <c r="I11" s="226">
        <v>0.28459552337518501</v>
      </c>
      <c r="J11" s="226">
        <v>0.28543334135087772</v>
      </c>
      <c r="K11" s="226">
        <v>0.25691124296457107</v>
      </c>
      <c r="L11" s="226">
        <v>0.28020058899340072</v>
      </c>
      <c r="M11" s="226">
        <v>0.22951062273210579</v>
      </c>
      <c r="N11" s="226">
        <v>0.159559457493472</v>
      </c>
      <c r="O11" s="226">
        <v>0.16366484088953809</v>
      </c>
      <c r="P11" s="226">
        <v>7.7713529195302208E-2</v>
      </c>
      <c r="Q11" s="226">
        <v>6.4157862128300713E-2</v>
      </c>
      <c r="R11" s="226">
        <v>7.0222278730985188E-2</v>
      </c>
      <c r="S11" s="226">
        <v>6.7144143299748382E-2</v>
      </c>
      <c r="T11" s="226">
        <v>6.231122064945898E-2</v>
      </c>
      <c r="U11" s="226">
        <v>5.3894228026242177E-2</v>
      </c>
      <c r="V11" s="226">
        <v>7.3761820094943142E-2</v>
      </c>
      <c r="W11" s="226">
        <v>5.2455647623000173E-2</v>
      </c>
      <c r="X11" s="226">
        <v>5.6279283417034177E-2</v>
      </c>
      <c r="Y11" s="226">
        <v>3.9137245582239667E-2</v>
      </c>
      <c r="DA11" s="69" t="s">
        <v>795</v>
      </c>
    </row>
    <row r="12" spans="1:105" ht="12" customHeight="1" x14ac:dyDescent="0.25">
      <c r="A12" s="37" t="s">
        <v>35</v>
      </c>
      <c r="B12" s="226">
        <v>3.525958917052241</v>
      </c>
      <c r="C12" s="226">
        <v>3.2398006392924681</v>
      </c>
      <c r="D12" s="226">
        <v>4.2452994328919234</v>
      </c>
      <c r="E12" s="226">
        <v>4.1839921193654934</v>
      </c>
      <c r="F12" s="226">
        <v>4.6897999956337149</v>
      </c>
      <c r="G12" s="226">
        <v>4.0225128727730697</v>
      </c>
      <c r="H12" s="226">
        <v>6.6612998507394234</v>
      </c>
      <c r="I12" s="226">
        <v>5.1141225171547626</v>
      </c>
      <c r="J12" s="226">
        <v>5.0867196964419277</v>
      </c>
      <c r="K12" s="226">
        <v>3.8691839491827431</v>
      </c>
      <c r="L12" s="226">
        <v>4.8643026759755541</v>
      </c>
      <c r="M12" s="226">
        <v>5.1872247289880118</v>
      </c>
      <c r="N12" s="226">
        <v>4.4264250954651621</v>
      </c>
      <c r="O12" s="226">
        <v>5.1334920294424009</v>
      </c>
      <c r="P12" s="226">
        <v>4.7469973365124796</v>
      </c>
      <c r="Q12" s="226">
        <v>5.0321327102053051</v>
      </c>
      <c r="R12" s="226">
        <v>5.1671592667839086</v>
      </c>
      <c r="S12" s="226">
        <v>4.6257117252143534</v>
      </c>
      <c r="T12" s="226">
        <v>4.7257946426345594</v>
      </c>
      <c r="U12" s="226">
        <v>4.6311601020822639</v>
      </c>
      <c r="V12" s="226">
        <v>4.9572066481906099</v>
      </c>
      <c r="W12" s="226">
        <v>5.2575956959404753</v>
      </c>
      <c r="X12" s="226">
        <v>4.3337402267959027</v>
      </c>
      <c r="Y12" s="226">
        <v>3.389997472828957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3646.7640415670799</v>
      </c>
      <c r="C16" s="294">
        <v>3256.584191179737</v>
      </c>
      <c r="D16" s="294">
        <v>3697.5675765763099</v>
      </c>
      <c r="E16" s="294">
        <v>3844.5988065428351</v>
      </c>
      <c r="F16" s="294">
        <v>4099.0551802748096</v>
      </c>
      <c r="G16" s="294">
        <v>3998.5655547006422</v>
      </c>
      <c r="H16" s="294">
        <v>4024.9987922741811</v>
      </c>
      <c r="I16" s="294">
        <v>3581.8008526834669</v>
      </c>
      <c r="J16" s="294">
        <v>3611.5522924520378</v>
      </c>
      <c r="K16" s="294">
        <v>2574.1496613774352</v>
      </c>
      <c r="L16" s="294">
        <v>3115.7724441021719</v>
      </c>
      <c r="M16" s="294">
        <v>3348.250293783974</v>
      </c>
      <c r="N16" s="294">
        <v>2844.643039486853</v>
      </c>
      <c r="O16" s="294">
        <v>2901.0948794622241</v>
      </c>
      <c r="P16" s="294">
        <v>2716.1308797249471</v>
      </c>
      <c r="Q16" s="294">
        <v>2984.7812989216941</v>
      </c>
      <c r="R16" s="294">
        <v>3065.072563221097</v>
      </c>
      <c r="S16" s="294">
        <v>2745.25504211515</v>
      </c>
      <c r="T16" s="294">
        <v>2621.8107242904748</v>
      </c>
      <c r="U16" s="294">
        <v>2539.1883563022989</v>
      </c>
      <c r="V16" s="294">
        <v>2584.3827058273268</v>
      </c>
      <c r="W16" s="294">
        <v>2676.0223442857782</v>
      </c>
      <c r="X16" s="294">
        <v>2291.1836465390729</v>
      </c>
      <c r="Y16" s="294">
        <v>1620.5333366084481</v>
      </c>
      <c r="DA16" s="70" t="s">
        <v>800</v>
      </c>
    </row>
    <row r="17" spans="1:105" ht="12" customHeight="1" x14ac:dyDescent="0.25">
      <c r="A17" s="46" t="s">
        <v>28</v>
      </c>
      <c r="B17" s="229">
        <v>810.69118393240069</v>
      </c>
      <c r="C17" s="229">
        <v>696.54120215761702</v>
      </c>
      <c r="D17" s="229">
        <v>745.67045507543446</v>
      </c>
      <c r="E17" s="229">
        <v>691.8650119986703</v>
      </c>
      <c r="F17" s="229">
        <v>631.926571903335</v>
      </c>
      <c r="G17" s="229">
        <v>1035.318840352405</v>
      </c>
      <c r="H17" s="229">
        <v>892.38046233567468</v>
      </c>
      <c r="I17" s="229">
        <v>818.22294799842223</v>
      </c>
      <c r="J17" s="229">
        <v>648.9208670713333</v>
      </c>
      <c r="K17" s="229">
        <v>384.41073908691772</v>
      </c>
      <c r="L17" s="229">
        <v>630.07609607426252</v>
      </c>
      <c r="M17" s="229">
        <v>775.16420618481027</v>
      </c>
      <c r="N17" s="229">
        <v>768.6965404385553</v>
      </c>
      <c r="O17" s="229">
        <v>689.35865631156071</v>
      </c>
      <c r="P17" s="229">
        <v>617.89046755079391</v>
      </c>
      <c r="Q17" s="229">
        <v>703.75279815337478</v>
      </c>
      <c r="R17" s="229">
        <v>697.08256971005585</v>
      </c>
      <c r="S17" s="229">
        <v>276.62803725204839</v>
      </c>
      <c r="T17" s="229">
        <v>235.97013720435081</v>
      </c>
      <c r="U17" s="229">
        <v>201.84450257904831</v>
      </c>
      <c r="V17" s="229">
        <v>199.1457539527506</v>
      </c>
      <c r="W17" s="229">
        <v>230.4715109447155</v>
      </c>
      <c r="X17" s="229">
        <v>86.203485338701057</v>
      </c>
      <c r="Y17" s="229">
        <v>15.2704932185622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140.1973418030658</v>
      </c>
      <c r="C19" s="229">
        <v>88.452692438423099</v>
      </c>
      <c r="D19" s="229">
        <v>93.171990941085014</v>
      </c>
      <c r="E19" s="229">
        <v>90.132576844844408</v>
      </c>
      <c r="F19" s="229">
        <v>88.726480755968169</v>
      </c>
      <c r="G19" s="229">
        <v>91.237948514895677</v>
      </c>
      <c r="H19" s="229">
        <v>91.026257043307268</v>
      </c>
      <c r="I19" s="229">
        <v>91.904564206545444</v>
      </c>
      <c r="J19" s="229">
        <v>91.608856648231338</v>
      </c>
      <c r="K19" s="229">
        <v>71.424565618425532</v>
      </c>
      <c r="L19" s="229">
        <v>64.305649333193415</v>
      </c>
      <c r="M19" s="229">
        <v>46.183035472162928</v>
      </c>
      <c r="N19" s="229">
        <v>32.248450991574828</v>
      </c>
      <c r="O19" s="229">
        <v>23.001253817443789</v>
      </c>
      <c r="P19" s="229">
        <v>29.817481001097459</v>
      </c>
      <c r="Q19" s="229">
        <v>23.87144053428722</v>
      </c>
      <c r="R19" s="229">
        <v>27.186229553601279</v>
      </c>
      <c r="S19" s="229">
        <v>32.150425692343482</v>
      </c>
      <c r="T19" s="229">
        <v>29.540314298930269</v>
      </c>
      <c r="U19" s="229">
        <v>31.085735599992709</v>
      </c>
      <c r="V19" s="229">
        <v>25.277359969921768</v>
      </c>
      <c r="W19" s="229">
        <v>21.77507059523753</v>
      </c>
      <c r="X19" s="229">
        <v>16.835742464307248</v>
      </c>
      <c r="Y19" s="229">
        <v>14.804805806588959</v>
      </c>
      <c r="DA19" s="73" t="s">
        <v>803</v>
      </c>
    </row>
    <row r="20" spans="1:105" ht="12" customHeight="1" x14ac:dyDescent="0.25">
      <c r="A20" s="46" t="s">
        <v>159</v>
      </c>
      <c r="B20" s="229">
        <v>130.28771085147861</v>
      </c>
      <c r="C20" s="229">
        <v>120.04901370386069</v>
      </c>
      <c r="D20" s="229">
        <v>104.7177471017898</v>
      </c>
      <c r="E20" s="229">
        <v>127.63499943843</v>
      </c>
      <c r="F20" s="229">
        <v>118.23525953178689</v>
      </c>
      <c r="G20" s="229">
        <v>116.4229325966343</v>
      </c>
      <c r="H20" s="229">
        <v>97.437770573982633</v>
      </c>
      <c r="I20" s="229">
        <v>185.24398452125661</v>
      </c>
      <c r="J20" s="229">
        <v>205.7361257186293</v>
      </c>
      <c r="K20" s="229">
        <v>139.2898348935104</v>
      </c>
      <c r="L20" s="229">
        <v>124.3064346183789</v>
      </c>
      <c r="M20" s="229">
        <v>147.5277551016529</v>
      </c>
      <c r="N20" s="229">
        <v>151.24737163543489</v>
      </c>
      <c r="O20" s="229">
        <v>115.8458154739061</v>
      </c>
      <c r="P20" s="229">
        <v>54.607712688188911</v>
      </c>
      <c r="Q20" s="229">
        <v>53.34558643927631</v>
      </c>
      <c r="R20" s="229">
        <v>56.817701833125618</v>
      </c>
      <c r="S20" s="229">
        <v>56.214404617611002</v>
      </c>
      <c r="T20" s="229">
        <v>53.912777602305063</v>
      </c>
      <c r="U20" s="229">
        <v>49.743363212624928</v>
      </c>
      <c r="V20" s="229">
        <v>48.882510538078968</v>
      </c>
      <c r="W20" s="229">
        <v>47.865245465391389</v>
      </c>
      <c r="X20" s="229">
        <v>42.862698925639393</v>
      </c>
      <c r="Y20" s="229">
        <v>34.853165568531772</v>
      </c>
      <c r="DA20" s="73" t="s">
        <v>804</v>
      </c>
    </row>
    <row r="21" spans="1:105" ht="12" customHeight="1" x14ac:dyDescent="0.25">
      <c r="A21" s="46" t="s">
        <v>32</v>
      </c>
      <c r="B21" s="229">
        <v>1258.6331349049401</v>
      </c>
      <c r="C21" s="229">
        <v>1106.33822017322</v>
      </c>
      <c r="D21" s="229">
        <v>1137.294342750796</v>
      </c>
      <c r="E21" s="229">
        <v>1141.913036496426</v>
      </c>
      <c r="F21" s="229">
        <v>1174.3842310696471</v>
      </c>
      <c r="G21" s="229">
        <v>1110.17084386792</v>
      </c>
      <c r="H21" s="229">
        <v>1183.9129459546491</v>
      </c>
      <c r="I21" s="229">
        <v>845.15684236084621</v>
      </c>
      <c r="J21" s="229">
        <v>827.00742245781919</v>
      </c>
      <c r="K21" s="229">
        <v>538.55258969555928</v>
      </c>
      <c r="L21" s="229">
        <v>639.25093948257177</v>
      </c>
      <c r="M21" s="229">
        <v>443.24780106486651</v>
      </c>
      <c r="N21" s="229">
        <v>229.82518611725951</v>
      </c>
      <c r="O21" s="229">
        <v>251.2230358732281</v>
      </c>
      <c r="P21" s="229">
        <v>196.01276200115819</v>
      </c>
      <c r="Q21" s="229">
        <v>106.85774691521431</v>
      </c>
      <c r="R21" s="229">
        <v>100.04233245110559</v>
      </c>
      <c r="S21" s="229">
        <v>111.72217757064701</v>
      </c>
      <c r="T21" s="229">
        <v>81.495950912343872</v>
      </c>
      <c r="U21" s="229">
        <v>84.840246726237012</v>
      </c>
      <c r="V21" s="229">
        <v>59.75258907186241</v>
      </c>
      <c r="W21" s="229">
        <v>63.799668010977527</v>
      </c>
      <c r="X21" s="229">
        <v>46.022814711063617</v>
      </c>
      <c r="Y21" s="229">
        <v>29.23103194268279</v>
      </c>
      <c r="DA21" s="73" t="s">
        <v>805</v>
      </c>
    </row>
    <row r="22" spans="1:105" ht="12" customHeight="1" x14ac:dyDescent="0.25">
      <c r="A22" s="46" t="s">
        <v>33</v>
      </c>
      <c r="B22" s="229">
        <v>84.631496346638357</v>
      </c>
      <c r="C22" s="229">
        <v>87.30126456191141</v>
      </c>
      <c r="D22" s="229">
        <v>87.363792345862635</v>
      </c>
      <c r="E22" s="229">
        <v>283.92548328948999</v>
      </c>
      <c r="F22" s="229">
        <v>328.02978833758601</v>
      </c>
      <c r="G22" s="229">
        <v>267.93080923429289</v>
      </c>
      <c r="H22" s="229">
        <v>33.202270061056282</v>
      </c>
      <c r="I22" s="229">
        <v>30.509735061927351</v>
      </c>
      <c r="J22" s="229">
        <v>230.484791102407</v>
      </c>
      <c r="K22" s="229">
        <v>171.98564876196829</v>
      </c>
      <c r="L22" s="229">
        <v>113.73811369463731</v>
      </c>
      <c r="M22" s="229">
        <v>125.395014327822</v>
      </c>
      <c r="N22" s="229">
        <v>35.22234970802684</v>
      </c>
      <c r="O22" s="229">
        <v>27.588506119716492</v>
      </c>
      <c r="P22" s="229">
        <v>28.91965841893353</v>
      </c>
      <c r="Q22" s="229">
        <v>88.612277020058158</v>
      </c>
      <c r="R22" s="229">
        <v>88.566508591734973</v>
      </c>
      <c r="S22" s="229">
        <v>57.241298941725347</v>
      </c>
      <c r="T22" s="229">
        <v>21.90265489714271</v>
      </c>
      <c r="U22" s="229">
        <v>18.290065466949521</v>
      </c>
      <c r="V22" s="229">
        <v>110.1703893170795</v>
      </c>
      <c r="W22" s="229">
        <v>25.12972404063574</v>
      </c>
      <c r="X22" s="229">
        <v>121.29676104871891</v>
      </c>
      <c r="Y22" s="229">
        <v>32.544530875258417</v>
      </c>
      <c r="DA22" s="73" t="s">
        <v>806</v>
      </c>
    </row>
    <row r="23" spans="1:105" ht="12" customHeight="1" x14ac:dyDescent="0.25">
      <c r="A23" s="46" t="s">
        <v>35</v>
      </c>
      <c r="B23" s="229">
        <v>1210.713547063955</v>
      </c>
      <c r="C23" s="229">
        <v>1146.269553408084</v>
      </c>
      <c r="D23" s="229">
        <v>1518.0417028288859</v>
      </c>
      <c r="E23" s="229">
        <v>1501.1508986323061</v>
      </c>
      <c r="F23" s="229">
        <v>1742.661717703447</v>
      </c>
      <c r="G23" s="229">
        <v>1364.7975269402421</v>
      </c>
      <c r="H23" s="229">
        <v>1715.382711098714</v>
      </c>
      <c r="I23" s="229">
        <v>1605.34478923865</v>
      </c>
      <c r="J23" s="229">
        <v>1580.357902481946</v>
      </c>
      <c r="K23" s="229">
        <v>1239.7179320994719</v>
      </c>
      <c r="L23" s="229">
        <v>1510.2917902771951</v>
      </c>
      <c r="M23" s="229">
        <v>1774.031056798337</v>
      </c>
      <c r="N23" s="229">
        <v>1597.300653189013</v>
      </c>
      <c r="O23" s="229">
        <v>1765.940308912453</v>
      </c>
      <c r="P23" s="229">
        <v>1759.234745222406</v>
      </c>
      <c r="Q23" s="229">
        <v>1980.480402169447</v>
      </c>
      <c r="R23" s="229">
        <v>2066.3372342066668</v>
      </c>
      <c r="S23" s="229">
        <v>2182.1594637988851</v>
      </c>
      <c r="T23" s="229">
        <v>2174.8132167904678</v>
      </c>
      <c r="U23" s="229">
        <v>2132.786849836843</v>
      </c>
      <c r="V23" s="229">
        <v>2118.609616553721</v>
      </c>
      <c r="W23" s="229">
        <v>2265.392662113999</v>
      </c>
      <c r="X23" s="229">
        <v>1950.710066019489</v>
      </c>
      <c r="Y23" s="229">
        <v>1475.9956948310819</v>
      </c>
      <c r="DA23" s="73" t="s">
        <v>807</v>
      </c>
    </row>
    <row r="24" spans="1:105" ht="12" customHeight="1" x14ac:dyDescent="0.25">
      <c r="A24" s="46" t="s">
        <v>36</v>
      </c>
      <c r="B24" s="229">
        <v>1.6626895109952939</v>
      </c>
      <c r="C24" s="229">
        <v>1.50510642459846</v>
      </c>
      <c r="D24" s="229">
        <v>1.4238687800780481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9.9469371536050737</v>
      </c>
      <c r="C25" s="229">
        <v>10.12713831202166</v>
      </c>
      <c r="D25" s="229">
        <v>9.8836767523774309</v>
      </c>
      <c r="E25" s="229">
        <v>7.9767998426674076</v>
      </c>
      <c r="F25" s="229">
        <v>15.0911309730394</v>
      </c>
      <c r="G25" s="229">
        <v>12.686653194252299</v>
      </c>
      <c r="H25" s="229">
        <v>11.656375206797581</v>
      </c>
      <c r="I25" s="229">
        <v>5.4179892958199911</v>
      </c>
      <c r="J25" s="229">
        <v>27.436326971671711</v>
      </c>
      <c r="K25" s="229">
        <v>28.768351221582019</v>
      </c>
      <c r="L25" s="229">
        <v>33.80342062193283</v>
      </c>
      <c r="M25" s="229">
        <v>36.701424834322673</v>
      </c>
      <c r="N25" s="229">
        <v>30.102487406988502</v>
      </c>
      <c r="O25" s="229">
        <v>28.137302953916169</v>
      </c>
      <c r="P25" s="229">
        <v>29.648052842368639</v>
      </c>
      <c r="Q25" s="229">
        <v>27.861047690036798</v>
      </c>
      <c r="R25" s="229">
        <v>29.039986874805841</v>
      </c>
      <c r="S25" s="229">
        <v>29.139234241890151</v>
      </c>
      <c r="T25" s="229">
        <v>24.17567258493473</v>
      </c>
      <c r="U25" s="229">
        <v>20.597592880603749</v>
      </c>
      <c r="V25" s="229">
        <v>22.54448642391381</v>
      </c>
      <c r="W25" s="229">
        <v>21.588463114821579</v>
      </c>
      <c r="X25" s="229">
        <v>27.252078031153552</v>
      </c>
      <c r="Y25" s="229">
        <v>17.83361436574112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1469.5111440182591</v>
      </c>
      <c r="C27" s="261">
        <v>1331.9148865476429</v>
      </c>
      <c r="D27" s="261">
        <v>1471.1206198399741</v>
      </c>
      <c r="E27" s="261">
        <v>1447.409426365075</v>
      </c>
      <c r="F27" s="261">
        <v>1517.4700014460559</v>
      </c>
      <c r="G27" s="261">
        <v>1351.804983758705</v>
      </c>
      <c r="H27" s="261">
        <v>1581.73857606006</v>
      </c>
      <c r="I27" s="261">
        <v>1253.763494019395</v>
      </c>
      <c r="J27" s="261">
        <v>1223.9387639481761</v>
      </c>
      <c r="K27" s="261">
        <v>886.3704345915728</v>
      </c>
      <c r="L27" s="261">
        <v>1092.5139664107869</v>
      </c>
      <c r="M27" s="261">
        <v>1078.1750582668001</v>
      </c>
      <c r="N27" s="261">
        <v>842.79355470099108</v>
      </c>
      <c r="O27" s="261">
        <v>963.50536642700513</v>
      </c>
      <c r="P27" s="261">
        <v>869.72220322206385</v>
      </c>
      <c r="Q27" s="261">
        <v>911.49907313455071</v>
      </c>
      <c r="R27" s="261">
        <v>958.2979392348725</v>
      </c>
      <c r="S27" s="261">
        <v>874.75824567549193</v>
      </c>
      <c r="T27" s="261">
        <v>945.5670558593697</v>
      </c>
      <c r="U27" s="261">
        <v>972.91835188141067</v>
      </c>
      <c r="V27" s="261">
        <v>1007.682179998489</v>
      </c>
      <c r="W27" s="261">
        <v>1088.4503768381139</v>
      </c>
      <c r="X27" s="261">
        <v>931.48613916954332</v>
      </c>
      <c r="Y27" s="261">
        <v>678.43382896067499</v>
      </c>
      <c r="DA27" s="70" t="s">
        <v>811</v>
      </c>
    </row>
    <row r="28" spans="1:105" ht="12" customHeight="1" x14ac:dyDescent="0.25">
      <c r="A28" s="18" t="s">
        <v>31</v>
      </c>
      <c r="B28" s="295">
        <v>71.472677771508913</v>
      </c>
      <c r="C28" s="295">
        <v>51.190654343288926</v>
      </c>
      <c r="D28" s="295">
        <v>53.13836805102153</v>
      </c>
      <c r="E28" s="295">
        <v>50.714944127181063</v>
      </c>
      <c r="F28" s="295">
        <v>44.096908009212271</v>
      </c>
      <c r="G28" s="295">
        <v>42.861674014778217</v>
      </c>
      <c r="H28" s="295">
        <v>42.250246218111222</v>
      </c>
      <c r="I28" s="295">
        <v>40.205964993833177</v>
      </c>
      <c r="J28" s="295">
        <v>38.0527035130904</v>
      </c>
      <c r="K28" s="295">
        <v>26.552100370011161</v>
      </c>
      <c r="L28" s="295">
        <v>22.929388305944581</v>
      </c>
      <c r="M28" s="295">
        <v>20.634732508644149</v>
      </c>
      <c r="N28" s="295">
        <v>8.2666233498325887</v>
      </c>
      <c r="O28" s="295">
        <v>5.8324976441755014</v>
      </c>
      <c r="P28" s="295">
        <v>9.2434595474134618</v>
      </c>
      <c r="Q28" s="295">
        <v>8.1591704306706525</v>
      </c>
      <c r="R28" s="295">
        <v>8.2450454080314266</v>
      </c>
      <c r="S28" s="295">
        <v>7.5276831815745311</v>
      </c>
      <c r="T28" s="295">
        <v>6.8776520949094166</v>
      </c>
      <c r="U28" s="295">
        <v>8.2214445241434628</v>
      </c>
      <c r="V28" s="295">
        <v>9.6160083371185152</v>
      </c>
      <c r="W28" s="295">
        <v>8.7578040349144288</v>
      </c>
      <c r="X28" s="295">
        <v>7.1703655009229097</v>
      </c>
      <c r="Y28" s="295">
        <v>6.3519155776980138</v>
      </c>
      <c r="DA28" s="122" t="s">
        <v>812</v>
      </c>
    </row>
    <row r="29" spans="1:105" ht="12" customHeight="1" x14ac:dyDescent="0.25">
      <c r="A29" s="18" t="s">
        <v>159</v>
      </c>
      <c r="B29" s="295">
        <v>57.255221478496907</v>
      </c>
      <c r="C29" s="295">
        <v>52.706332057440427</v>
      </c>
      <c r="D29" s="295">
        <v>49.877481393549338</v>
      </c>
      <c r="E29" s="295">
        <v>57.625811565435129</v>
      </c>
      <c r="F29" s="295">
        <v>39.365837699157623</v>
      </c>
      <c r="G29" s="295">
        <v>35.264498246406262</v>
      </c>
      <c r="H29" s="295">
        <v>30.787293976304319</v>
      </c>
      <c r="I29" s="295">
        <v>45.313516474096517</v>
      </c>
      <c r="J29" s="295">
        <v>44.34625756096117</v>
      </c>
      <c r="K29" s="295">
        <v>40.540983419058918</v>
      </c>
      <c r="L29" s="295">
        <v>43.769531048568737</v>
      </c>
      <c r="M29" s="295">
        <v>37.570509380164303</v>
      </c>
      <c r="N29" s="295">
        <v>26.172685450714969</v>
      </c>
      <c r="O29" s="295">
        <v>26.848833135532079</v>
      </c>
      <c r="P29" s="295">
        <v>13.69014489145216</v>
      </c>
      <c r="Q29" s="295">
        <v>12.763198566642791</v>
      </c>
      <c r="R29" s="295">
        <v>14.923910132903989</v>
      </c>
      <c r="S29" s="295">
        <v>15.065131121151779</v>
      </c>
      <c r="T29" s="295">
        <v>17.481009591079239</v>
      </c>
      <c r="U29" s="295">
        <v>17.46399800918217</v>
      </c>
      <c r="V29" s="295">
        <v>18.691243763185451</v>
      </c>
      <c r="W29" s="295">
        <v>17.636081917237181</v>
      </c>
      <c r="X29" s="295">
        <v>16.987595633520641</v>
      </c>
      <c r="Y29" s="295">
        <v>11.74217855611149</v>
      </c>
      <c r="DA29" s="122" t="s">
        <v>813</v>
      </c>
    </row>
    <row r="30" spans="1:105" ht="12" customHeight="1" x14ac:dyDescent="0.25">
      <c r="A30" s="18" t="s">
        <v>32</v>
      </c>
      <c r="B30" s="295">
        <v>809.02410746730197</v>
      </c>
      <c r="C30" s="295">
        <v>727.51191379561919</v>
      </c>
      <c r="D30" s="295">
        <v>741.25825578632134</v>
      </c>
      <c r="E30" s="295">
        <v>734.6121101381558</v>
      </c>
      <c r="F30" s="295">
        <v>758.05396692393424</v>
      </c>
      <c r="G30" s="295">
        <v>669.95987934930361</v>
      </c>
      <c r="H30" s="295">
        <v>756.85218247639455</v>
      </c>
      <c r="I30" s="295">
        <v>495.87909774090508</v>
      </c>
      <c r="J30" s="295">
        <v>467.99342537926378</v>
      </c>
      <c r="K30" s="295">
        <v>273.03601230274421</v>
      </c>
      <c r="L30" s="295">
        <v>361.58948779775199</v>
      </c>
      <c r="M30" s="295">
        <v>259.87569499353361</v>
      </c>
      <c r="N30" s="295">
        <v>119.65377769184239</v>
      </c>
      <c r="O30" s="295">
        <v>125.741843361962</v>
      </c>
      <c r="P30" s="295">
        <v>67.55505098212916</v>
      </c>
      <c r="Q30" s="295">
        <v>22.401224149159969</v>
      </c>
      <c r="R30" s="295">
        <v>20.862616158639788</v>
      </c>
      <c r="S30" s="295">
        <v>22.768683599043889</v>
      </c>
      <c r="T30" s="295">
        <v>23.04579496767796</v>
      </c>
      <c r="U30" s="295">
        <v>29.31929891176458</v>
      </c>
      <c r="V30" s="295">
        <v>19.890417036048319</v>
      </c>
      <c r="W30" s="295">
        <v>22.308007124771841</v>
      </c>
      <c r="X30" s="295">
        <v>18.474688406966681</v>
      </c>
      <c r="Y30" s="295">
        <v>9.9620033377747514</v>
      </c>
      <c r="DA30" s="122" t="s">
        <v>814</v>
      </c>
    </row>
    <row r="31" spans="1:105" ht="12" customHeight="1" x14ac:dyDescent="0.25">
      <c r="A31" s="18" t="s">
        <v>35</v>
      </c>
      <c r="B31" s="295">
        <v>531.7591373009509</v>
      </c>
      <c r="C31" s="295">
        <v>500.50598635129433</v>
      </c>
      <c r="D31" s="295">
        <v>626.84651460908151</v>
      </c>
      <c r="E31" s="295">
        <v>604.45656053430264</v>
      </c>
      <c r="F31" s="295">
        <v>675.95328881375156</v>
      </c>
      <c r="G31" s="295">
        <v>603.71893214821671</v>
      </c>
      <c r="H31" s="295">
        <v>751.84885338925039</v>
      </c>
      <c r="I31" s="295">
        <v>672.36491481056032</v>
      </c>
      <c r="J31" s="295">
        <v>673.54637749486096</v>
      </c>
      <c r="K31" s="295">
        <v>546.24133849975863</v>
      </c>
      <c r="L31" s="295">
        <v>664.22555925852146</v>
      </c>
      <c r="M31" s="295">
        <v>760.09412138445771</v>
      </c>
      <c r="N31" s="295">
        <v>688.70046820860114</v>
      </c>
      <c r="O31" s="295">
        <v>805.08219228533562</v>
      </c>
      <c r="P31" s="295">
        <v>779.23354780106911</v>
      </c>
      <c r="Q31" s="295">
        <v>868.17547998807731</v>
      </c>
      <c r="R31" s="295">
        <v>914.26636753529738</v>
      </c>
      <c r="S31" s="295">
        <v>829.3967477737217</v>
      </c>
      <c r="T31" s="295">
        <v>898.16259920570315</v>
      </c>
      <c r="U31" s="295">
        <v>917.91361043632048</v>
      </c>
      <c r="V31" s="295">
        <v>959.48451086213697</v>
      </c>
      <c r="W31" s="295">
        <v>1039.748483761191</v>
      </c>
      <c r="X31" s="295">
        <v>888.85348962813305</v>
      </c>
      <c r="Y31" s="295">
        <v>650.37773148909082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5040.5531569046307</v>
      </c>
      <c r="C34" s="223">
        <f t="shared" si="0"/>
        <v>5016.8546026610857</v>
      </c>
      <c r="D34" s="223">
        <f t="shared" si="0"/>
        <v>5130.9272290073986</v>
      </c>
      <c r="E34" s="223">
        <f t="shared" si="0"/>
        <v>5153.3919822235639</v>
      </c>
      <c r="F34" s="223">
        <f t="shared" si="0"/>
        <v>5248.231001420646</v>
      </c>
      <c r="G34" s="223">
        <f t="shared" si="0"/>
        <v>5214.0100475734271</v>
      </c>
      <c r="H34" s="223">
        <f t="shared" si="0"/>
        <v>4878.94880888023</v>
      </c>
      <c r="I34" s="223">
        <f t="shared" si="0"/>
        <v>5174.8195421723931</v>
      </c>
      <c r="J34" s="223">
        <f t="shared" si="0"/>
        <v>5170.2077314428643</v>
      </c>
      <c r="K34" s="223">
        <f t="shared" si="0"/>
        <v>3627.5308637591552</v>
      </c>
      <c r="L34" s="223">
        <f t="shared" si="0"/>
        <v>3867.1993223280301</v>
      </c>
      <c r="M34" s="223">
        <f t="shared" si="0"/>
        <v>4262.9274918964065</v>
      </c>
      <c r="N34" s="223">
        <f t="shared" si="0"/>
        <v>3747.6614470490404</v>
      </c>
      <c r="O34" s="223">
        <f t="shared" si="0"/>
        <v>3685.1337675750674</v>
      </c>
      <c r="P34" s="223">
        <f t="shared" si="0"/>
        <v>3660.5463605073965</v>
      </c>
      <c r="Q34" s="223">
        <f t="shared" si="0"/>
        <v>3869.2498058579322</v>
      </c>
      <c r="R34" s="223">
        <f t="shared" si="0"/>
        <v>3884.5493683772738</v>
      </c>
      <c r="S34" s="223">
        <f t="shared" si="0"/>
        <v>3792.0850514740027</v>
      </c>
      <c r="T34" s="223">
        <f t="shared" si="0"/>
        <v>3910.2679398179835</v>
      </c>
      <c r="U34" s="223">
        <f t="shared" si="0"/>
        <v>3714.9033518500246</v>
      </c>
      <c r="V34" s="223">
        <f t="shared" si="0"/>
        <v>3611.2385879502094</v>
      </c>
      <c r="W34" s="223">
        <f t="shared" si="0"/>
        <v>3621.3976190090243</v>
      </c>
      <c r="X34" s="223">
        <f t="shared" si="0"/>
        <v>2385.2673467755299</v>
      </c>
      <c r="Y34" s="223">
        <f t="shared" si="0"/>
        <v>1951.1395245215879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8.3840849923753016</v>
      </c>
      <c r="C39" s="260">
        <v>7.9859725342611068</v>
      </c>
      <c r="D39" s="260">
        <v>7.6232645089147439</v>
      </c>
      <c r="E39" s="260">
        <v>7.1972308932261404</v>
      </c>
      <c r="F39" s="260">
        <v>7.1057492370659814</v>
      </c>
      <c r="G39" s="260">
        <v>7.2954502847696974</v>
      </c>
      <c r="H39" s="260">
        <v>6.590925882661578</v>
      </c>
      <c r="I39" s="260">
        <v>9.5665867336151393</v>
      </c>
      <c r="J39" s="260">
        <v>9.6717250459126767</v>
      </c>
      <c r="K39" s="260">
        <v>6.5644969689193484</v>
      </c>
      <c r="L39" s="260">
        <v>5.7704172660706101</v>
      </c>
      <c r="M39" s="260">
        <v>6.7675283139585991</v>
      </c>
      <c r="N39" s="260">
        <v>5.7470916233317464</v>
      </c>
      <c r="O39" s="260">
        <v>6.4266963939319739</v>
      </c>
      <c r="P39" s="260">
        <v>6.8954580698593162</v>
      </c>
      <c r="Q39" s="260">
        <v>7.3580181515210024</v>
      </c>
      <c r="R39" s="260">
        <v>6.5197206216589656</v>
      </c>
      <c r="S39" s="260">
        <v>5.1069879327288019</v>
      </c>
      <c r="T39" s="260">
        <v>7.4428808082034514</v>
      </c>
      <c r="U39" s="260">
        <v>7.5555553009107372</v>
      </c>
      <c r="V39" s="260">
        <v>7.7893470644784104</v>
      </c>
      <c r="W39" s="260">
        <v>8.2301265205354941</v>
      </c>
      <c r="X39" s="260">
        <v>7.0074822796316978</v>
      </c>
      <c r="Y39" s="260">
        <v>6.4999162580236964</v>
      </c>
      <c r="DA39" s="68" t="s">
        <v>821</v>
      </c>
    </row>
    <row r="40" spans="1:105" ht="12" customHeight="1" x14ac:dyDescent="0.25">
      <c r="A40" s="37" t="s">
        <v>159</v>
      </c>
      <c r="B40" s="226">
        <v>0.81744550105984726</v>
      </c>
      <c r="C40" s="226">
        <v>0.6754103695993785</v>
      </c>
      <c r="D40" s="226">
        <v>0.51510913058353403</v>
      </c>
      <c r="E40" s="226">
        <v>0.58800021709965844</v>
      </c>
      <c r="F40" s="226">
        <v>0.34902929650232278</v>
      </c>
      <c r="G40" s="226">
        <v>0.37885282565024558</v>
      </c>
      <c r="H40" s="226">
        <v>0.27894538889332637</v>
      </c>
      <c r="I40" s="226">
        <v>0.33865649241373769</v>
      </c>
      <c r="J40" s="226">
        <v>0.32694455751035018</v>
      </c>
      <c r="K40" s="226">
        <v>0.2067829746628333</v>
      </c>
      <c r="L40" s="226">
        <v>0.2428737385764575</v>
      </c>
      <c r="M40" s="226">
        <v>0.21597557192802649</v>
      </c>
      <c r="N40" s="226">
        <v>0.14835708085252469</v>
      </c>
      <c r="O40" s="226">
        <v>0.1389008299774708</v>
      </c>
      <c r="P40" s="226">
        <v>9.834709223926659E-2</v>
      </c>
      <c r="Q40" s="226">
        <v>9.205014286831692E-2</v>
      </c>
      <c r="R40" s="226">
        <v>0.1221892935288952</v>
      </c>
      <c r="S40" s="226">
        <v>0.18090192008828571</v>
      </c>
      <c r="T40" s="226">
        <v>0.13271700688751789</v>
      </c>
      <c r="U40" s="226">
        <v>0.14739896140656519</v>
      </c>
      <c r="V40" s="226">
        <v>0.13414244826064589</v>
      </c>
      <c r="W40" s="226">
        <v>0.12732487720349059</v>
      </c>
      <c r="X40" s="226">
        <v>0.11671276944969319</v>
      </c>
      <c r="Y40" s="226">
        <v>0.1003048178992786</v>
      </c>
      <c r="DA40" s="69" t="s">
        <v>822</v>
      </c>
    </row>
    <row r="41" spans="1:105" ht="12" customHeight="1" x14ac:dyDescent="0.25">
      <c r="A41" s="37" t="s">
        <v>35</v>
      </c>
      <c r="B41" s="226">
        <v>7.5666394913154544</v>
      </c>
      <c r="C41" s="226">
        <v>7.3105621646617278</v>
      </c>
      <c r="D41" s="226">
        <v>7.1081553783312099</v>
      </c>
      <c r="E41" s="226">
        <v>6.6092306761264821</v>
      </c>
      <c r="F41" s="226">
        <v>6.7567199405636584</v>
      </c>
      <c r="G41" s="226">
        <v>6.9165974591194521</v>
      </c>
      <c r="H41" s="226">
        <v>6.3119804937682513</v>
      </c>
      <c r="I41" s="226">
        <v>9.2279302412014008</v>
      </c>
      <c r="J41" s="226">
        <v>9.3447804884023267</v>
      </c>
      <c r="K41" s="226">
        <v>6.357713994256514</v>
      </c>
      <c r="L41" s="226">
        <v>5.5275435274941529</v>
      </c>
      <c r="M41" s="226">
        <v>6.551552742030573</v>
      </c>
      <c r="N41" s="226">
        <v>5.5987345424792219</v>
      </c>
      <c r="O41" s="226">
        <v>6.2877955639545027</v>
      </c>
      <c r="P41" s="226">
        <v>6.7971109776200498</v>
      </c>
      <c r="Q41" s="226">
        <v>7.2659680086526857</v>
      </c>
      <c r="R41" s="226">
        <v>6.3975313281300714</v>
      </c>
      <c r="S41" s="226">
        <v>4.9260860126405159</v>
      </c>
      <c r="T41" s="226">
        <v>7.3101638013159338</v>
      </c>
      <c r="U41" s="226">
        <v>7.4081563395041723</v>
      </c>
      <c r="V41" s="226">
        <v>7.6552046162177643</v>
      </c>
      <c r="W41" s="226">
        <v>8.102801643332004</v>
      </c>
      <c r="X41" s="226">
        <v>6.8907695101820048</v>
      </c>
      <c r="Y41" s="226">
        <v>6.399611440124418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599.11280223292147</v>
      </c>
      <c r="C46" s="294">
        <v>539.10423137085752</v>
      </c>
      <c r="D46" s="294">
        <v>509.94365236656398</v>
      </c>
      <c r="E46" s="294">
        <v>482.45072622077669</v>
      </c>
      <c r="F46" s="294">
        <v>474.86561325858679</v>
      </c>
      <c r="G46" s="294">
        <v>472.90899662347238</v>
      </c>
      <c r="H46" s="294">
        <v>450.34101395368327</v>
      </c>
      <c r="I46" s="294">
        <v>587.07561112169242</v>
      </c>
      <c r="J46" s="294">
        <v>587.50715537189501</v>
      </c>
      <c r="K46" s="294">
        <v>394.23083138790042</v>
      </c>
      <c r="L46" s="294">
        <v>337.46935550757331</v>
      </c>
      <c r="M46" s="294">
        <v>398.22745148981528</v>
      </c>
      <c r="N46" s="294">
        <v>322.65011051917378</v>
      </c>
      <c r="O46" s="294">
        <v>359.39350874080043</v>
      </c>
      <c r="P46" s="294">
        <v>384.12601013493719</v>
      </c>
      <c r="Q46" s="294">
        <v>408.68299882247783</v>
      </c>
      <c r="R46" s="294">
        <v>364.08431522194093</v>
      </c>
      <c r="S46" s="294">
        <v>295.53623714308048</v>
      </c>
      <c r="T46" s="294">
        <v>434.62931255724482</v>
      </c>
      <c r="U46" s="294">
        <v>438.09983794152089</v>
      </c>
      <c r="V46" s="294">
        <v>444.97686684406722</v>
      </c>
      <c r="W46" s="294">
        <v>476.21440552498672</v>
      </c>
      <c r="X46" s="294">
        <v>388.91670578348811</v>
      </c>
      <c r="Y46" s="294">
        <v>360.06808164554349</v>
      </c>
      <c r="DA46" s="70" t="s">
        <v>828</v>
      </c>
    </row>
    <row r="47" spans="1:105" ht="12" customHeight="1" x14ac:dyDescent="0.25">
      <c r="A47" s="60" t="s">
        <v>519</v>
      </c>
      <c r="B47" s="262">
        <v>599.11280223292147</v>
      </c>
      <c r="C47" s="262">
        <v>539.10423137085752</v>
      </c>
      <c r="D47" s="262">
        <v>509.94365236656398</v>
      </c>
      <c r="E47" s="262">
        <v>482.45072622077669</v>
      </c>
      <c r="F47" s="262">
        <v>474.86561325858679</v>
      </c>
      <c r="G47" s="262">
        <v>472.90899662347238</v>
      </c>
      <c r="H47" s="262">
        <v>450.34101395368327</v>
      </c>
      <c r="I47" s="262">
        <v>587.07561112169242</v>
      </c>
      <c r="J47" s="262">
        <v>587.50715537189501</v>
      </c>
      <c r="K47" s="262">
        <v>394.23083138790042</v>
      </c>
      <c r="L47" s="262">
        <v>337.46935550757331</v>
      </c>
      <c r="M47" s="262">
        <v>398.22745148981528</v>
      </c>
      <c r="N47" s="262">
        <v>322.65011051917378</v>
      </c>
      <c r="O47" s="262">
        <v>359.39350874080043</v>
      </c>
      <c r="P47" s="262">
        <v>384.12601013493719</v>
      </c>
      <c r="Q47" s="262">
        <v>408.68299882247783</v>
      </c>
      <c r="R47" s="262">
        <v>364.08431522194093</v>
      </c>
      <c r="S47" s="262">
        <v>295.53623714308048</v>
      </c>
      <c r="T47" s="262">
        <v>434.62931255724482</v>
      </c>
      <c r="U47" s="262">
        <v>438.09983794152089</v>
      </c>
      <c r="V47" s="262">
        <v>444.97686684406722</v>
      </c>
      <c r="W47" s="262">
        <v>476.21440552498672</v>
      </c>
      <c r="X47" s="262">
        <v>388.91670578348811</v>
      </c>
      <c r="Y47" s="262">
        <v>360.06808164554349</v>
      </c>
      <c r="DA47" s="72" t="s">
        <v>829</v>
      </c>
    </row>
    <row r="48" spans="1:105" ht="12" customHeight="1" x14ac:dyDescent="0.25">
      <c r="A48" s="59" t="s">
        <v>31</v>
      </c>
      <c r="B48" s="297">
        <v>70.454536497701341</v>
      </c>
      <c r="C48" s="297">
        <v>20.85953768053438</v>
      </c>
      <c r="D48" s="297">
        <v>17.443665919767959</v>
      </c>
      <c r="E48" s="297">
        <v>17.380698426109259</v>
      </c>
      <c r="F48" s="297">
        <v>15.649761375822891</v>
      </c>
      <c r="G48" s="297">
        <v>15.19405971817101</v>
      </c>
      <c r="H48" s="297">
        <v>14.51214101992035</v>
      </c>
      <c r="I48" s="297">
        <v>16.219924224580829</v>
      </c>
      <c r="J48" s="297">
        <v>19.309877777401891</v>
      </c>
      <c r="K48" s="297">
        <v>12.792627932338201</v>
      </c>
      <c r="L48" s="297">
        <v>14.58475808114625</v>
      </c>
      <c r="M48" s="297">
        <v>22.988888743783551</v>
      </c>
      <c r="N48" s="297">
        <v>12.982181202313781</v>
      </c>
      <c r="O48" s="297">
        <v>12.050914101910109</v>
      </c>
      <c r="P48" s="297">
        <v>11.47119146983337</v>
      </c>
      <c r="Q48" s="297">
        <v>11.89590163769056</v>
      </c>
      <c r="R48" s="297">
        <v>11.36947091723632</v>
      </c>
      <c r="S48" s="297">
        <v>11.63722981456147</v>
      </c>
      <c r="T48" s="297">
        <v>10.139275410067921</v>
      </c>
      <c r="U48" s="297">
        <v>6.463484936321362</v>
      </c>
      <c r="V48" s="297">
        <v>5.804326118508218</v>
      </c>
      <c r="W48" s="297">
        <v>7.6028569150555043</v>
      </c>
      <c r="X48" s="297">
        <v>7.6657067249824173</v>
      </c>
      <c r="Y48" s="297">
        <v>7.4250375621610818</v>
      </c>
      <c r="DA48" s="71" t="s">
        <v>830</v>
      </c>
    </row>
    <row r="49" spans="1:105" ht="12" customHeight="1" x14ac:dyDescent="0.25">
      <c r="A49" s="59" t="s">
        <v>159</v>
      </c>
      <c r="B49" s="297">
        <v>34.024777426719943</v>
      </c>
      <c r="C49" s="297">
        <v>28.668826888304661</v>
      </c>
      <c r="D49" s="297">
        <v>21.80639719406819</v>
      </c>
      <c r="E49" s="297">
        <v>24.154945538667789</v>
      </c>
      <c r="F49" s="297">
        <v>17.846914100527211</v>
      </c>
      <c r="G49" s="297">
        <v>19.443118289148959</v>
      </c>
      <c r="H49" s="297">
        <v>13.97908022181849</v>
      </c>
      <c r="I49" s="297">
        <v>17.44695669974606</v>
      </c>
      <c r="J49" s="297">
        <v>16.57509428730258</v>
      </c>
      <c r="K49" s="297">
        <v>10.766010320629521</v>
      </c>
      <c r="L49" s="297">
        <v>12.66526356704725</v>
      </c>
      <c r="M49" s="297">
        <v>11.054437277461361</v>
      </c>
      <c r="N49" s="297">
        <v>7.6739218565150713</v>
      </c>
      <c r="O49" s="297">
        <v>7.2844335134826173</v>
      </c>
      <c r="P49" s="297">
        <v>5.162821168404168</v>
      </c>
      <c r="Q49" s="297">
        <v>4.8287691880831307</v>
      </c>
      <c r="R49" s="297">
        <v>6.4165199091402823</v>
      </c>
      <c r="S49" s="297">
        <v>9.9426022116472694</v>
      </c>
      <c r="T49" s="297">
        <v>8.1486193725968104</v>
      </c>
      <c r="U49" s="297">
        <v>8.595193602205045</v>
      </c>
      <c r="V49" s="297">
        <v>7.6282582558739209</v>
      </c>
      <c r="W49" s="297">
        <v>7.5584323355146648</v>
      </c>
      <c r="X49" s="297">
        <v>6.0633188728873426</v>
      </c>
      <c r="Y49" s="297">
        <v>5.0989629617836858</v>
      </c>
      <c r="DA49" s="71" t="s">
        <v>831</v>
      </c>
    </row>
    <row r="50" spans="1:105" ht="12" customHeight="1" x14ac:dyDescent="0.25">
      <c r="A50" s="59" t="s">
        <v>32</v>
      </c>
      <c r="B50" s="297">
        <v>133.52172439502519</v>
      </c>
      <c r="C50" s="297">
        <v>123.58117382873149</v>
      </c>
      <c r="D50" s="297">
        <v>112.7008868228662</v>
      </c>
      <c r="E50" s="297">
        <v>108.57187949771431</v>
      </c>
      <c r="F50" s="297">
        <v>99.341631761905475</v>
      </c>
      <c r="G50" s="297">
        <v>86.86471880022232</v>
      </c>
      <c r="H50" s="297">
        <v>106.60975301079409</v>
      </c>
      <c r="I50" s="297">
        <v>74.963273715829928</v>
      </c>
      <c r="J50" s="297">
        <v>67.943120846360813</v>
      </c>
      <c r="K50" s="297">
        <v>44.815635938572193</v>
      </c>
      <c r="L50" s="297">
        <v>19.855834780573051</v>
      </c>
      <c r="M50" s="297">
        <v>29.097104162283941</v>
      </c>
      <c r="N50" s="297">
        <v>6.8901422568771276</v>
      </c>
      <c r="O50" s="297">
        <v>7.7097754962430702</v>
      </c>
      <c r="P50" s="297">
        <v>7.7521481515470549</v>
      </c>
      <c r="Q50" s="297">
        <v>6.2834770294743301</v>
      </c>
      <c r="R50" s="297">
        <v>5.2300385706789392</v>
      </c>
      <c r="S50" s="297">
        <v>6.4784223449813778</v>
      </c>
      <c r="T50" s="297">
        <v>7.4037725034466444</v>
      </c>
      <c r="U50" s="297">
        <v>6.8123641820880199</v>
      </c>
      <c r="V50" s="297">
        <v>5.0832990420383171</v>
      </c>
      <c r="W50" s="297">
        <v>6.1637800800562346</v>
      </c>
      <c r="X50" s="297">
        <v>3.693841019377492</v>
      </c>
      <c r="Y50" s="297">
        <v>2.5978772992026058</v>
      </c>
      <c r="DA50" s="71" t="s">
        <v>832</v>
      </c>
    </row>
    <row r="51" spans="1:105" ht="12" customHeight="1" x14ac:dyDescent="0.25">
      <c r="A51" s="59" t="s">
        <v>35</v>
      </c>
      <c r="B51" s="297">
        <v>361.11176391347499</v>
      </c>
      <c r="C51" s="297">
        <v>365.99469297328687</v>
      </c>
      <c r="D51" s="297">
        <v>357.99270242986171</v>
      </c>
      <c r="E51" s="297">
        <v>332.34320275828532</v>
      </c>
      <c r="F51" s="297">
        <v>342.0273060203312</v>
      </c>
      <c r="G51" s="297">
        <v>351.40709981593011</v>
      </c>
      <c r="H51" s="297">
        <v>315.24003970115041</v>
      </c>
      <c r="I51" s="297">
        <v>478.44545648153559</v>
      </c>
      <c r="J51" s="297">
        <v>483.6790624608297</v>
      </c>
      <c r="K51" s="297">
        <v>325.85655719636048</v>
      </c>
      <c r="L51" s="297">
        <v>290.36349907880668</v>
      </c>
      <c r="M51" s="297">
        <v>335.08702130628649</v>
      </c>
      <c r="N51" s="297">
        <v>295.10386520346782</v>
      </c>
      <c r="O51" s="297">
        <v>332.34838562916462</v>
      </c>
      <c r="P51" s="297">
        <v>359.73984934515272</v>
      </c>
      <c r="Q51" s="297">
        <v>385.67485096722982</v>
      </c>
      <c r="R51" s="297">
        <v>341.06828582488538</v>
      </c>
      <c r="S51" s="297">
        <v>267.47798277189042</v>
      </c>
      <c r="T51" s="297">
        <v>408.93764527113342</v>
      </c>
      <c r="U51" s="297">
        <v>416.22879522090648</v>
      </c>
      <c r="V51" s="297">
        <v>426.46098342764668</v>
      </c>
      <c r="W51" s="297">
        <v>454.88933619436023</v>
      </c>
      <c r="X51" s="297">
        <v>371.49383916624089</v>
      </c>
      <c r="Y51" s="297">
        <v>344.94620382239611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349.63584967933377</v>
      </c>
      <c r="C53" s="294">
        <f t="shared" si="1"/>
        <v>329.6608087559668</v>
      </c>
      <c r="D53" s="294">
        <f t="shared" si="1"/>
        <v>351.7359921319196</v>
      </c>
      <c r="E53" s="294">
        <f t="shared" si="1"/>
        <v>339.0295451095617</v>
      </c>
      <c r="F53" s="294">
        <f t="shared" si="1"/>
        <v>319.03383892499284</v>
      </c>
      <c r="G53" s="294">
        <f t="shared" si="1"/>
        <v>318.94664066518556</v>
      </c>
      <c r="H53" s="294">
        <f t="shared" si="1"/>
        <v>269.8222190438849</v>
      </c>
      <c r="I53" s="294">
        <f t="shared" si="1"/>
        <v>323.87315431708595</v>
      </c>
      <c r="J53" s="294">
        <f t="shared" si="1"/>
        <v>329.30653102505659</v>
      </c>
      <c r="K53" s="294">
        <f t="shared" si="1"/>
        <v>201.62863540233531</v>
      </c>
      <c r="L53" s="294">
        <f t="shared" si="1"/>
        <v>199.55948955438609</v>
      </c>
      <c r="M53" s="294">
        <f t="shared" si="1"/>
        <v>230.99275209263243</v>
      </c>
      <c r="N53" s="294">
        <f t="shared" si="1"/>
        <v>187.63348490653462</v>
      </c>
      <c r="O53" s="294">
        <f t="shared" si="1"/>
        <v>189.29418244033471</v>
      </c>
      <c r="P53" s="294">
        <f t="shared" si="1"/>
        <v>189.69476230259988</v>
      </c>
      <c r="Q53" s="294">
        <f t="shared" si="1"/>
        <v>211.31811888393338</v>
      </c>
      <c r="R53" s="294">
        <f t="shared" si="1"/>
        <v>203.29588253367396</v>
      </c>
      <c r="S53" s="294">
        <f t="shared" si="1"/>
        <v>168.22822639819341</v>
      </c>
      <c r="T53" s="294">
        <f t="shared" si="1"/>
        <v>201.81022645253557</v>
      </c>
      <c r="U53" s="294">
        <f t="shared" si="1"/>
        <v>200.48921860759305</v>
      </c>
      <c r="V53" s="294">
        <f t="shared" si="1"/>
        <v>203.67277404166407</v>
      </c>
      <c r="W53" s="294">
        <f t="shared" si="1"/>
        <v>207.40692696350231</v>
      </c>
      <c r="X53" s="294">
        <f t="shared" si="1"/>
        <v>163.74852871241001</v>
      </c>
      <c r="Y53" s="294">
        <f t="shared" si="1"/>
        <v>136.04618661802081</v>
      </c>
      <c r="DA53" s="70"/>
    </row>
    <row r="54" spans="1:105" ht="12" customHeight="1" x14ac:dyDescent="0.25">
      <c r="A54" s="60" t="s">
        <v>528</v>
      </c>
      <c r="B54" s="262">
        <v>54.522995640879053</v>
      </c>
      <c r="C54" s="262">
        <v>51.391413175331323</v>
      </c>
      <c r="D54" s="262">
        <v>51.237276418825701</v>
      </c>
      <c r="E54" s="262">
        <v>47.742844336540173</v>
      </c>
      <c r="F54" s="262">
        <v>47.080185653795503</v>
      </c>
      <c r="G54" s="262">
        <v>44.446450265135468</v>
      </c>
      <c r="H54" s="262">
        <v>38.608394164058687</v>
      </c>
      <c r="I54" s="262">
        <v>41.165353114487729</v>
      </c>
      <c r="J54" s="262">
        <v>42.185983355322378</v>
      </c>
      <c r="K54" s="262">
        <v>33.245503823302819</v>
      </c>
      <c r="L54" s="262">
        <v>33.939829070324578</v>
      </c>
      <c r="M54" s="262">
        <v>37.070871818564811</v>
      </c>
      <c r="N54" s="262">
        <v>31.573473492887121</v>
      </c>
      <c r="O54" s="262">
        <v>31.15872923451629</v>
      </c>
      <c r="P54" s="262">
        <v>29.281134158790088</v>
      </c>
      <c r="Q54" s="262">
        <v>31.515797994563759</v>
      </c>
      <c r="R54" s="262">
        <v>32.08829994684006</v>
      </c>
      <c r="S54" s="262">
        <v>26.772633620844399</v>
      </c>
      <c r="T54" s="262">
        <v>35.676030661509962</v>
      </c>
      <c r="U54" s="262">
        <v>35.264808762275429</v>
      </c>
      <c r="V54" s="262">
        <v>36.150238133877878</v>
      </c>
      <c r="W54" s="262">
        <v>40.075763881436501</v>
      </c>
      <c r="X54" s="262">
        <v>27.487217711395811</v>
      </c>
      <c r="Y54" s="262">
        <v>20.152934209867919</v>
      </c>
      <c r="DA54" s="72" t="s">
        <v>835</v>
      </c>
    </row>
    <row r="55" spans="1:105" ht="12" customHeight="1" x14ac:dyDescent="0.25">
      <c r="A55" s="59" t="s">
        <v>31</v>
      </c>
      <c r="B55" s="230">
        <v>9.5105584432505808</v>
      </c>
      <c r="C55" s="230">
        <v>4.1441226437155132</v>
      </c>
      <c r="D55" s="230">
        <v>3.6001324255389391</v>
      </c>
      <c r="E55" s="230">
        <v>3.641006867616714</v>
      </c>
      <c r="F55" s="230">
        <v>3.35347541868996</v>
      </c>
      <c r="G55" s="230">
        <v>2.776491106020083</v>
      </c>
      <c r="H55" s="230">
        <v>2.944225775661915</v>
      </c>
      <c r="I55" s="230">
        <v>2.7535293537648609</v>
      </c>
      <c r="J55" s="230">
        <v>2.836409480395933</v>
      </c>
      <c r="K55" s="230">
        <v>1.7025668110007579</v>
      </c>
      <c r="L55" s="230">
        <v>1.744260044398954</v>
      </c>
      <c r="M55" s="230">
        <v>1.9832801268108511</v>
      </c>
      <c r="N55" s="230">
        <v>1.1385926257599741</v>
      </c>
      <c r="O55" s="230">
        <v>0.93400712759543758</v>
      </c>
      <c r="P55" s="230">
        <v>0.89472348193109297</v>
      </c>
      <c r="Q55" s="230">
        <v>0.86685293584858469</v>
      </c>
      <c r="R55" s="230">
        <v>0.9100877743123561</v>
      </c>
      <c r="S55" s="230">
        <v>0.88652641676964106</v>
      </c>
      <c r="T55" s="230">
        <v>0.8537577531012025</v>
      </c>
      <c r="U55" s="230">
        <v>0.76332565509410077</v>
      </c>
      <c r="V55" s="230">
        <v>0.70139427667015808</v>
      </c>
      <c r="W55" s="230">
        <v>0.83699070273269871</v>
      </c>
      <c r="X55" s="230">
        <v>0.78487184707181734</v>
      </c>
      <c r="Y55" s="230">
        <v>0.70223732318335252</v>
      </c>
      <c r="DA55" s="71" t="s">
        <v>836</v>
      </c>
    </row>
    <row r="56" spans="1:105" ht="12" customHeight="1" x14ac:dyDescent="0.25">
      <c r="A56" s="59" t="s">
        <v>159</v>
      </c>
      <c r="B56" s="230">
        <v>5.6271524933680048</v>
      </c>
      <c r="C56" s="230">
        <v>4.8312050425926607</v>
      </c>
      <c r="D56" s="230">
        <v>3.9508796299876292</v>
      </c>
      <c r="E56" s="230">
        <v>4.3992679030089432</v>
      </c>
      <c r="F56" s="230">
        <v>2.4474947036538111</v>
      </c>
      <c r="G56" s="230">
        <v>2.4792370161803552</v>
      </c>
      <c r="H56" s="230">
        <v>1.751499208958557</v>
      </c>
      <c r="I56" s="230">
        <v>2.4383822939601512</v>
      </c>
      <c r="J56" s="230">
        <v>2.2284070721773839</v>
      </c>
      <c r="K56" s="230">
        <v>1.6267664132504971</v>
      </c>
      <c r="L56" s="230">
        <v>1.863818779417048</v>
      </c>
      <c r="M56" s="230">
        <v>1.435865355116354</v>
      </c>
      <c r="N56" s="230">
        <v>0.98824804774081709</v>
      </c>
      <c r="O56" s="230">
        <v>0.97365796256386872</v>
      </c>
      <c r="P56" s="230">
        <v>0.52906072290487449</v>
      </c>
      <c r="Q56" s="230">
        <v>0.57744509463398974</v>
      </c>
      <c r="R56" s="230">
        <v>0.77860342060547216</v>
      </c>
      <c r="S56" s="230">
        <v>1.0168336328629239</v>
      </c>
      <c r="T56" s="230">
        <v>1.043060261903249</v>
      </c>
      <c r="U56" s="230">
        <v>1.0046575983190069</v>
      </c>
      <c r="V56" s="230">
        <v>0.92503353765150165</v>
      </c>
      <c r="W56" s="230">
        <v>0.88584669983869357</v>
      </c>
      <c r="X56" s="230">
        <v>0.62505408453973799</v>
      </c>
      <c r="Y56" s="230">
        <v>0.48768784703013163</v>
      </c>
      <c r="DA56" s="71" t="s">
        <v>837</v>
      </c>
    </row>
    <row r="57" spans="1:105" ht="12" customHeight="1" x14ac:dyDescent="0.25">
      <c r="A57" s="59" t="s">
        <v>35</v>
      </c>
      <c r="B57" s="230">
        <v>39.385284704260457</v>
      </c>
      <c r="C57" s="230">
        <v>42.416085489023153</v>
      </c>
      <c r="D57" s="230">
        <v>43.686264363299131</v>
      </c>
      <c r="E57" s="230">
        <v>39.702569565914523</v>
      </c>
      <c r="F57" s="230">
        <v>41.279215531451733</v>
      </c>
      <c r="G57" s="230">
        <v>39.19072214293503</v>
      </c>
      <c r="H57" s="230">
        <v>33.912669179438232</v>
      </c>
      <c r="I57" s="230">
        <v>35.973441466762708</v>
      </c>
      <c r="J57" s="230">
        <v>37.121166802749059</v>
      </c>
      <c r="K57" s="230">
        <v>29.916170599051561</v>
      </c>
      <c r="L57" s="230">
        <v>30.33175024650858</v>
      </c>
      <c r="M57" s="230">
        <v>33.651726336637608</v>
      </c>
      <c r="N57" s="230">
        <v>29.44663281938633</v>
      </c>
      <c r="O57" s="230">
        <v>29.251064144356981</v>
      </c>
      <c r="P57" s="230">
        <v>27.85734995395412</v>
      </c>
      <c r="Q57" s="230">
        <v>30.07149996408118</v>
      </c>
      <c r="R57" s="230">
        <v>30.39960875192223</v>
      </c>
      <c r="S57" s="230">
        <v>24.869273571211831</v>
      </c>
      <c r="T57" s="230">
        <v>33.779212646505513</v>
      </c>
      <c r="U57" s="230">
        <v>33.496825508862322</v>
      </c>
      <c r="V57" s="230">
        <v>34.523810319556233</v>
      </c>
      <c r="W57" s="230">
        <v>38.352926478865108</v>
      </c>
      <c r="X57" s="230">
        <v>26.07729177978425</v>
      </c>
      <c r="Y57" s="230">
        <v>18.963009039654441</v>
      </c>
      <c r="DA57" s="71" t="s">
        <v>838</v>
      </c>
    </row>
    <row r="58" spans="1:105" ht="12" customHeight="1" x14ac:dyDescent="0.25">
      <c r="A58" s="60" t="s">
        <v>533</v>
      </c>
      <c r="B58" s="262">
        <v>295.11285403845471</v>
      </c>
      <c r="C58" s="262">
        <v>278.26939558063549</v>
      </c>
      <c r="D58" s="262">
        <v>300.49871571309387</v>
      </c>
      <c r="E58" s="262">
        <v>291.28670077302149</v>
      </c>
      <c r="F58" s="262">
        <v>271.95365327119731</v>
      </c>
      <c r="G58" s="262">
        <v>274.50019040005009</v>
      </c>
      <c r="H58" s="262">
        <v>231.21382487982621</v>
      </c>
      <c r="I58" s="262">
        <v>282.7078012025982</v>
      </c>
      <c r="J58" s="262">
        <v>287.12054766973421</v>
      </c>
      <c r="K58" s="262">
        <v>168.38313157903249</v>
      </c>
      <c r="L58" s="262">
        <v>165.61966048406151</v>
      </c>
      <c r="M58" s="262">
        <v>193.9218802740676</v>
      </c>
      <c r="N58" s="262">
        <v>156.06001141364749</v>
      </c>
      <c r="O58" s="262">
        <v>158.13545320581841</v>
      </c>
      <c r="P58" s="262">
        <v>160.4136281438098</v>
      </c>
      <c r="Q58" s="262">
        <v>179.80232088936961</v>
      </c>
      <c r="R58" s="262">
        <v>171.20758258683389</v>
      </c>
      <c r="S58" s="262">
        <v>141.45559277734901</v>
      </c>
      <c r="T58" s="262">
        <v>166.1341957910256</v>
      </c>
      <c r="U58" s="262">
        <v>165.22440984531761</v>
      </c>
      <c r="V58" s="262">
        <v>167.52253590778619</v>
      </c>
      <c r="W58" s="262">
        <v>167.33116308206581</v>
      </c>
      <c r="X58" s="262">
        <v>136.26131100101421</v>
      </c>
      <c r="Y58" s="262">
        <v>115.8932524081529</v>
      </c>
      <c r="DA58" s="72" t="s">
        <v>839</v>
      </c>
    </row>
    <row r="59" spans="1:105" ht="12" customHeight="1" x14ac:dyDescent="0.25">
      <c r="A59" s="64" t="s">
        <v>28</v>
      </c>
      <c r="B59" s="229">
        <v>88.967938301412374</v>
      </c>
      <c r="C59" s="229">
        <v>71.529159062930574</v>
      </c>
      <c r="D59" s="229">
        <v>104.91160742496329</v>
      </c>
      <c r="E59" s="229">
        <v>81.121523957202641</v>
      </c>
      <c r="F59" s="229">
        <v>59.503743331636741</v>
      </c>
      <c r="G59" s="229">
        <v>86.942042166210186</v>
      </c>
      <c r="H59" s="229">
        <v>65.515719208597233</v>
      </c>
      <c r="I59" s="229">
        <v>95.634291126705889</v>
      </c>
      <c r="J59" s="229">
        <v>77.066327232157278</v>
      </c>
      <c r="K59" s="229">
        <v>36.731650597086357</v>
      </c>
      <c r="L59" s="229">
        <v>39.049250384397382</v>
      </c>
      <c r="M59" s="229">
        <v>56.552736740105239</v>
      </c>
      <c r="N59" s="229">
        <v>55.237664667391627</v>
      </c>
      <c r="O59" s="229">
        <v>55.651321883033077</v>
      </c>
      <c r="P59" s="229">
        <v>59.68813194945907</v>
      </c>
      <c r="Q59" s="229">
        <v>69.225092167572768</v>
      </c>
      <c r="R59" s="229">
        <v>64.407572002670349</v>
      </c>
      <c r="S59" s="229">
        <v>30.485432156155031</v>
      </c>
      <c r="T59" s="229">
        <v>33.403855153831699</v>
      </c>
      <c r="U59" s="229">
        <v>40.108758555919977</v>
      </c>
      <c r="V59" s="229">
        <v>40.156351880304427</v>
      </c>
      <c r="W59" s="229">
        <v>38.759425460101461</v>
      </c>
      <c r="X59" s="229">
        <v>40.943832531877717</v>
      </c>
      <c r="Y59" s="229">
        <v>40.803478278492157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20.736716413886079</v>
      </c>
      <c r="C61" s="229">
        <v>6.8829073415612489</v>
      </c>
      <c r="D61" s="229">
        <v>5.704510893592813</v>
      </c>
      <c r="E61" s="229">
        <v>5.6095383918756019</v>
      </c>
      <c r="F61" s="229">
        <v>5.5359931463350476</v>
      </c>
      <c r="G61" s="229">
        <v>5.5169496031948464</v>
      </c>
      <c r="H61" s="229">
        <v>5.587416168778935</v>
      </c>
      <c r="I61" s="229">
        <v>6.0667384751041853</v>
      </c>
      <c r="J61" s="229">
        <v>6.5074390205691666</v>
      </c>
      <c r="K61" s="229">
        <v>4.4488398744344311</v>
      </c>
      <c r="L61" s="229">
        <v>5.2001218344289288</v>
      </c>
      <c r="M61" s="229">
        <v>6.3925901064256214</v>
      </c>
      <c r="N61" s="229">
        <v>4.4796925740073936</v>
      </c>
      <c r="O61" s="229">
        <v>4.0039879404632526</v>
      </c>
      <c r="P61" s="229">
        <v>3.6403084993878241</v>
      </c>
      <c r="Q61" s="229">
        <v>3.5241508028385371</v>
      </c>
      <c r="R61" s="229">
        <v>3.5161899001312862</v>
      </c>
      <c r="S61" s="229">
        <v>3.9303455498513422</v>
      </c>
      <c r="T61" s="229">
        <v>3.7097146555780749</v>
      </c>
      <c r="U61" s="229">
        <v>2.8196603872842601</v>
      </c>
      <c r="V61" s="229">
        <v>2.2787792104241</v>
      </c>
      <c r="W61" s="229">
        <v>2.6659420188433298</v>
      </c>
      <c r="X61" s="229">
        <v>2.6685034482997461</v>
      </c>
      <c r="Y61" s="229">
        <v>2.334457988453932</v>
      </c>
      <c r="DA61" s="73" t="s">
        <v>842</v>
      </c>
    </row>
    <row r="62" spans="1:105" ht="12" customHeight="1" x14ac:dyDescent="0.25">
      <c r="A62" s="64" t="s">
        <v>159</v>
      </c>
      <c r="B62" s="229">
        <v>13.48326815573971</v>
      </c>
      <c r="C62" s="229">
        <v>10.55369178864386</v>
      </c>
      <c r="D62" s="229">
        <v>8.0065326946279871</v>
      </c>
      <c r="E62" s="229">
        <v>8.7615778387839409</v>
      </c>
      <c r="F62" s="229">
        <v>7.9170480680128348</v>
      </c>
      <c r="G62" s="229">
        <v>8.8849158610348749</v>
      </c>
      <c r="H62" s="229">
        <v>6.4673574310245012</v>
      </c>
      <c r="I62" s="229">
        <v>9.944713893835031</v>
      </c>
      <c r="J62" s="229">
        <v>9.2629846066519175</v>
      </c>
      <c r="K62" s="229">
        <v>5.4284860064021503</v>
      </c>
      <c r="L62" s="229">
        <v>5.4403409709674824</v>
      </c>
      <c r="M62" s="229">
        <v>5.7679674590587959</v>
      </c>
      <c r="N62" s="229">
        <v>4.2678267012718916</v>
      </c>
      <c r="O62" s="229">
        <v>3.5330140885487151</v>
      </c>
      <c r="P62" s="229">
        <v>1.9611718656028989</v>
      </c>
      <c r="Q62" s="229">
        <v>2.129397366838619</v>
      </c>
      <c r="R62" s="229">
        <v>2.826341066365718</v>
      </c>
      <c r="S62" s="229">
        <v>4.0002508816286104</v>
      </c>
      <c r="T62" s="229">
        <v>3.6335630000557302</v>
      </c>
      <c r="U62" s="229">
        <v>3.2403536626982641</v>
      </c>
      <c r="V62" s="229">
        <v>2.9538121849239349</v>
      </c>
      <c r="W62" s="229">
        <v>2.7338351821271831</v>
      </c>
      <c r="X62" s="229">
        <v>2.1532163607534729</v>
      </c>
      <c r="Y62" s="229">
        <v>1.6161533282002749</v>
      </c>
      <c r="DA62" s="73" t="s">
        <v>843</v>
      </c>
    </row>
    <row r="63" spans="1:105" ht="12" customHeight="1" x14ac:dyDescent="0.25">
      <c r="A63" s="64" t="s">
        <v>32</v>
      </c>
      <c r="B63" s="229">
        <v>36.56668226882578</v>
      </c>
      <c r="C63" s="229">
        <v>36.839329206748452</v>
      </c>
      <c r="D63" s="229">
        <v>32.271452112942697</v>
      </c>
      <c r="E63" s="229">
        <v>31.617092388502009</v>
      </c>
      <c r="F63" s="229">
        <v>30.270122343091529</v>
      </c>
      <c r="G63" s="229">
        <v>24.652393878763149</v>
      </c>
      <c r="H63" s="229">
        <v>30.56565540008042</v>
      </c>
      <c r="I63" s="229">
        <v>23.66686393342092</v>
      </c>
      <c r="J63" s="229">
        <v>21.52125184813427</v>
      </c>
      <c r="K63" s="229">
        <v>15.40077412642164</v>
      </c>
      <c r="L63" s="229">
        <v>9.0894431496433938</v>
      </c>
      <c r="M63" s="229">
        <v>9.0913742362281997</v>
      </c>
      <c r="N63" s="229">
        <v>2.8734140426969179</v>
      </c>
      <c r="O63" s="229">
        <v>3.1650185540081091</v>
      </c>
      <c r="P63" s="229">
        <v>3.2670884062051071</v>
      </c>
      <c r="Q63" s="229">
        <v>2.8606902830426248</v>
      </c>
      <c r="R63" s="229">
        <v>2.6381495666893842</v>
      </c>
      <c r="S63" s="229">
        <v>4.2328255406466351</v>
      </c>
      <c r="T63" s="229">
        <v>3.7274571882617802</v>
      </c>
      <c r="U63" s="229">
        <v>2.9882655088224599</v>
      </c>
      <c r="V63" s="229">
        <v>2.201666061027773</v>
      </c>
      <c r="W63" s="229">
        <v>2.6272044419161329</v>
      </c>
      <c r="X63" s="229">
        <v>1.2628426858449959</v>
      </c>
      <c r="Y63" s="229">
        <v>0.93988389224819191</v>
      </c>
      <c r="DA63" s="73" t="s">
        <v>844</v>
      </c>
    </row>
    <row r="64" spans="1:105" ht="12" customHeight="1" x14ac:dyDescent="0.25">
      <c r="A64" s="64" t="s">
        <v>33</v>
      </c>
      <c r="B64" s="229">
        <v>0.15446602026976261</v>
      </c>
      <c r="C64" s="229">
        <v>0.2152147334217851</v>
      </c>
      <c r="D64" s="229">
        <v>0.11900080109990969</v>
      </c>
      <c r="E64" s="229">
        <v>25.001195382616821</v>
      </c>
      <c r="F64" s="229">
        <v>22.94947078294183</v>
      </c>
      <c r="G64" s="229">
        <v>22.18538151151504</v>
      </c>
      <c r="H64" s="229">
        <v>1.7068533076498631</v>
      </c>
      <c r="I64" s="229">
        <v>4.8574775618241306</v>
      </c>
      <c r="J64" s="229">
        <v>15.653798153029831</v>
      </c>
      <c r="K64" s="229">
        <v>7.4552648432370816</v>
      </c>
      <c r="L64" s="229">
        <v>5.2186753892191238</v>
      </c>
      <c r="M64" s="229">
        <v>4.2798467160515878</v>
      </c>
      <c r="N64" s="229">
        <v>2.3758635544860782</v>
      </c>
      <c r="O64" s="229">
        <v>2.641101858961739</v>
      </c>
      <c r="P64" s="229">
        <v>3.4489086325324241</v>
      </c>
      <c r="Q64" s="229">
        <v>6.6477026039431193</v>
      </c>
      <c r="R64" s="229">
        <v>5.8232419640366953</v>
      </c>
      <c r="S64" s="229">
        <v>3.5647034620288389</v>
      </c>
      <c r="T64" s="229">
        <v>3.3092148896556628</v>
      </c>
      <c r="U64" s="229">
        <v>3.4883318162543109</v>
      </c>
      <c r="V64" s="229">
        <v>11.098278977689739</v>
      </c>
      <c r="W64" s="229">
        <v>4.1412631540473912</v>
      </c>
      <c r="X64" s="229">
        <v>7.5557527563417537</v>
      </c>
      <c r="Y64" s="229">
        <v>4.2922946712237078</v>
      </c>
      <c r="DA64" s="73" t="s">
        <v>845</v>
      </c>
    </row>
    <row r="65" spans="1:105" ht="12" customHeight="1" x14ac:dyDescent="0.25">
      <c r="A65" s="64" t="s">
        <v>35</v>
      </c>
      <c r="B65" s="229">
        <v>117.0381178111836</v>
      </c>
      <c r="C65" s="229">
        <v>132.77209867047881</v>
      </c>
      <c r="D65" s="229">
        <v>126.5770468895475</v>
      </c>
      <c r="E65" s="229">
        <v>119.3992801975777</v>
      </c>
      <c r="F65" s="229">
        <v>132.82378459958861</v>
      </c>
      <c r="G65" s="229">
        <v>117.7683414403182</v>
      </c>
      <c r="H65" s="229">
        <v>113.1880441898636</v>
      </c>
      <c r="I65" s="229">
        <v>131.1655580843863</v>
      </c>
      <c r="J65" s="229">
        <v>131.3414591465901</v>
      </c>
      <c r="K65" s="229">
        <v>96.773774288949824</v>
      </c>
      <c r="L65" s="229">
        <v>100.12368103320119</v>
      </c>
      <c r="M65" s="229">
        <v>110.61320225730719</v>
      </c>
      <c r="N65" s="229">
        <v>85.670291902229778</v>
      </c>
      <c r="O65" s="229">
        <v>88.078553189811572</v>
      </c>
      <c r="P65" s="229">
        <v>87.007549176562847</v>
      </c>
      <c r="Q65" s="229">
        <v>94.084590172808078</v>
      </c>
      <c r="R65" s="229">
        <v>90.631920199619074</v>
      </c>
      <c r="S65" s="229">
        <v>94.008489679868944</v>
      </c>
      <c r="T65" s="229">
        <v>116.36051764967701</v>
      </c>
      <c r="U65" s="229">
        <v>110.6811060976391</v>
      </c>
      <c r="V65" s="229">
        <v>106.84392883450489</v>
      </c>
      <c r="W65" s="229">
        <v>114.69375960472949</v>
      </c>
      <c r="X65" s="229">
        <v>80.293727921002883</v>
      </c>
      <c r="Y65" s="229">
        <v>64.532794857913629</v>
      </c>
      <c r="DA65" s="73" t="s">
        <v>846</v>
      </c>
    </row>
    <row r="66" spans="1:105" ht="12" customHeight="1" x14ac:dyDescent="0.25">
      <c r="A66" s="64" t="s">
        <v>36</v>
      </c>
      <c r="B66" s="229">
        <v>17.832389346360621</v>
      </c>
      <c r="C66" s="229">
        <v>19.05781332883214</v>
      </c>
      <c r="D66" s="229">
        <v>22.5853932834662</v>
      </c>
      <c r="E66" s="229">
        <v>19.039904713445139</v>
      </c>
      <c r="F66" s="229">
        <v>12.233314988102791</v>
      </c>
      <c r="G66" s="229">
        <v>7.8371151067741636</v>
      </c>
      <c r="H66" s="229">
        <v>7.539406506509736</v>
      </c>
      <c r="I66" s="229">
        <v>7.1573203971806896</v>
      </c>
      <c r="J66" s="229">
        <v>8.3665223025564313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0.33327572077682288</v>
      </c>
      <c r="C67" s="229">
        <v>0.41918144801862078</v>
      </c>
      <c r="D67" s="229">
        <v>0.32317161285341228</v>
      </c>
      <c r="E67" s="229">
        <v>0.73658790301767219</v>
      </c>
      <c r="F67" s="229">
        <v>0.72017601148783483</v>
      </c>
      <c r="G67" s="229">
        <v>0.71305083223967203</v>
      </c>
      <c r="H67" s="229">
        <v>0.64337266732194576</v>
      </c>
      <c r="I67" s="229">
        <v>4.2148377301410243</v>
      </c>
      <c r="J67" s="229">
        <v>17.40076536004522</v>
      </c>
      <c r="K67" s="229">
        <v>2.1443418425009999</v>
      </c>
      <c r="L67" s="229">
        <v>1.49814772220406</v>
      </c>
      <c r="M67" s="229">
        <v>1.2241627588910109</v>
      </c>
      <c r="N67" s="229">
        <v>1.155257971563848</v>
      </c>
      <c r="O67" s="229">
        <v>1.0624556909919269</v>
      </c>
      <c r="P67" s="229">
        <v>1.400469614059624</v>
      </c>
      <c r="Q67" s="229">
        <v>1.330697492325823</v>
      </c>
      <c r="R67" s="229">
        <v>1.3641678873213809</v>
      </c>
      <c r="S67" s="229">
        <v>1.2335455071696211</v>
      </c>
      <c r="T67" s="229">
        <v>1.9898732539656769</v>
      </c>
      <c r="U67" s="229">
        <v>1.897933816699277</v>
      </c>
      <c r="V67" s="229">
        <v>1.9897187589112679</v>
      </c>
      <c r="W67" s="229">
        <v>1.709733220300806</v>
      </c>
      <c r="X67" s="229">
        <v>1.383435296893655</v>
      </c>
      <c r="Y67" s="229">
        <v>1.3741893916210279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4083.4204199999999</v>
      </c>
      <c r="C70" s="279">
        <v>4140.1035899999997</v>
      </c>
      <c r="D70" s="279">
        <v>4261.6243199999999</v>
      </c>
      <c r="E70" s="279">
        <v>4324.7144799999996</v>
      </c>
      <c r="F70" s="279">
        <v>4447.2258000000002</v>
      </c>
      <c r="G70" s="279">
        <v>4414.8589599999996</v>
      </c>
      <c r="H70" s="279">
        <v>4152.1946500000004</v>
      </c>
      <c r="I70" s="279">
        <v>4254.3041899999998</v>
      </c>
      <c r="J70" s="279">
        <v>4243.7223199999999</v>
      </c>
      <c r="K70" s="279">
        <v>3025.1069000000002</v>
      </c>
      <c r="L70" s="279">
        <v>3324.4000599999999</v>
      </c>
      <c r="M70" s="279">
        <v>3626.9397600000002</v>
      </c>
      <c r="N70" s="279">
        <v>3231.63076</v>
      </c>
      <c r="O70" s="279">
        <v>3130.0193800000002</v>
      </c>
      <c r="P70" s="279">
        <v>3079.8301299999998</v>
      </c>
      <c r="Q70" s="279">
        <v>3241.8906699999998</v>
      </c>
      <c r="R70" s="279">
        <v>3310.6494499999999</v>
      </c>
      <c r="S70" s="279">
        <v>3323.2136</v>
      </c>
      <c r="T70" s="279">
        <v>3266.3855199999998</v>
      </c>
      <c r="U70" s="279">
        <v>3068.7587400000002</v>
      </c>
      <c r="V70" s="279">
        <v>2954.7995999999998</v>
      </c>
      <c r="W70" s="279">
        <v>2929.5461599999999</v>
      </c>
      <c r="X70" s="279">
        <v>1825.5946300000001</v>
      </c>
      <c r="Y70" s="279">
        <v>1448.5253399999999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616.73443271791962</v>
      </c>
      <c r="C72" s="223">
        <v>623.5672612054276</v>
      </c>
      <c r="D72" s="223">
        <v>620.31371725047393</v>
      </c>
      <c r="E72" s="223">
        <v>588.65286678842608</v>
      </c>
      <c r="F72" s="223">
        <v>586.09426813987579</v>
      </c>
      <c r="G72" s="223">
        <v>625.18986225509798</v>
      </c>
      <c r="H72" s="223">
        <v>668.47959126698197</v>
      </c>
      <c r="I72" s="223">
        <v>699.85153390212247</v>
      </c>
      <c r="J72" s="223">
        <v>687.04936258090527</v>
      </c>
      <c r="K72" s="223">
        <v>636.94991866564624</v>
      </c>
      <c r="L72" s="223">
        <v>806.2415431335844</v>
      </c>
      <c r="M72" s="223">
        <v>764.53750198751402</v>
      </c>
      <c r="N72" s="223">
        <v>748.17309206908533</v>
      </c>
      <c r="O72" s="223">
        <v>805.79888988302207</v>
      </c>
      <c r="P72" s="223">
        <v>740.31307256694492</v>
      </c>
      <c r="Q72" s="223">
        <v>649.95939155255826</v>
      </c>
      <c r="R72" s="223">
        <v>701.61331606410431</v>
      </c>
      <c r="S72" s="223">
        <v>756.59116557290008</v>
      </c>
      <c r="T72" s="223">
        <v>845.34533136585708</v>
      </c>
      <c r="U72" s="223">
        <v>810.48562956655371</v>
      </c>
      <c r="V72" s="223">
        <v>667.61332024916499</v>
      </c>
      <c r="W72" s="223">
        <v>851.26622022596837</v>
      </c>
      <c r="X72" s="223">
        <v>831.60489483435333</v>
      </c>
      <c r="Y72" s="223">
        <v>720.59782148656757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1.1726616049469969</v>
      </c>
      <c r="C77" s="260">
        <v>1.2347809726283261</v>
      </c>
      <c r="D77" s="260">
        <v>1.200129321726559</v>
      </c>
      <c r="E77" s="260">
        <v>1.112469843521191</v>
      </c>
      <c r="F77" s="260">
        <v>1.136418467986676</v>
      </c>
      <c r="G77" s="260">
        <v>1.211033379736157</v>
      </c>
      <c r="H77" s="260">
        <v>1.3278630528754261</v>
      </c>
      <c r="I77" s="260">
        <v>1.408009130147841</v>
      </c>
      <c r="J77" s="260">
        <v>1.36490847647125</v>
      </c>
      <c r="K77" s="260">
        <v>1.364497762669322</v>
      </c>
      <c r="L77" s="260">
        <v>1.838995341568588</v>
      </c>
      <c r="M77" s="260">
        <v>1.7146562889987791</v>
      </c>
      <c r="N77" s="260">
        <v>1.7023806810860229</v>
      </c>
      <c r="O77" s="260">
        <v>1.8039392156917471</v>
      </c>
      <c r="P77" s="260">
        <v>1.567547199446065</v>
      </c>
      <c r="Q77" s="260">
        <v>1.3324538361440621</v>
      </c>
      <c r="R77" s="260">
        <v>1.435532801870715</v>
      </c>
      <c r="S77" s="260">
        <v>1.5607542025561549</v>
      </c>
      <c r="T77" s="260">
        <v>1.7125588287320479</v>
      </c>
      <c r="U77" s="260">
        <v>1.6428385953894551</v>
      </c>
      <c r="V77" s="260">
        <v>1.340026265284906</v>
      </c>
      <c r="W77" s="260">
        <v>1.735269491665911</v>
      </c>
      <c r="X77" s="260">
        <v>1.674126239264647</v>
      </c>
      <c r="Y77" s="260">
        <v>1.4181861553599711</v>
      </c>
      <c r="DA77" s="68" t="s">
        <v>857</v>
      </c>
    </row>
    <row r="78" spans="1:105" ht="12" customHeight="1" x14ac:dyDescent="0.25">
      <c r="A78" s="37" t="s">
        <v>159</v>
      </c>
      <c r="B78" s="226">
        <v>9.1789903989248231E-2</v>
      </c>
      <c r="C78" s="226">
        <v>8.9028567450119139E-2</v>
      </c>
      <c r="D78" s="226">
        <v>8.4792250350607098E-2</v>
      </c>
      <c r="E78" s="226">
        <v>8.4931088166381008E-2</v>
      </c>
      <c r="F78" s="226">
        <v>8.4424517618011091E-2</v>
      </c>
      <c r="G78" s="226">
        <v>5.3186695021968607E-2</v>
      </c>
      <c r="H78" s="226">
        <v>6.5453895124291783E-2</v>
      </c>
      <c r="I78" s="226">
        <v>5.8736375272432167E-2</v>
      </c>
      <c r="J78" s="226">
        <v>6.8356883708973942E-2</v>
      </c>
      <c r="K78" s="226">
        <v>4.27491281609301E-2</v>
      </c>
      <c r="L78" s="226">
        <v>5.8003913146202637E-2</v>
      </c>
      <c r="M78" s="226">
        <v>4.4450223452930197E-2</v>
      </c>
      <c r="N78" s="226">
        <v>4.9387598777592363E-2</v>
      </c>
      <c r="O78" s="226">
        <v>4.8250014331167393E-2</v>
      </c>
      <c r="P78" s="226">
        <v>4.2514477696152263E-2</v>
      </c>
      <c r="Q78" s="226">
        <v>3.3343965292673867E-2</v>
      </c>
      <c r="R78" s="226">
        <v>3.429468811478234E-2</v>
      </c>
      <c r="S78" s="226">
        <v>3.5080011070211158E-2</v>
      </c>
      <c r="T78" s="226">
        <v>3.2129630359704037E-2</v>
      </c>
      <c r="U78" s="226">
        <v>3.1748559295926099E-2</v>
      </c>
      <c r="V78" s="226">
        <v>2.971298761976978E-2</v>
      </c>
      <c r="W78" s="226">
        <v>5.0371368574445977E-2</v>
      </c>
      <c r="X78" s="226">
        <v>4.4357630624685403E-2</v>
      </c>
      <c r="Y78" s="226">
        <v>3.6220898347817318E-2</v>
      </c>
      <c r="DA78" s="69" t="s">
        <v>858</v>
      </c>
    </row>
    <row r="79" spans="1:105" ht="12" customHeight="1" x14ac:dyDescent="0.25">
      <c r="A79" s="37" t="s">
        <v>35</v>
      </c>
      <c r="B79" s="226">
        <v>1.0808717009577491</v>
      </c>
      <c r="C79" s="226">
        <v>1.1457524051782071</v>
      </c>
      <c r="D79" s="226">
        <v>1.1153370713759521</v>
      </c>
      <c r="E79" s="226">
        <v>1.0275387553548101</v>
      </c>
      <c r="F79" s="226">
        <v>1.0519939503686651</v>
      </c>
      <c r="G79" s="226">
        <v>1.1578466847141879</v>
      </c>
      <c r="H79" s="226">
        <v>1.262409157751134</v>
      </c>
      <c r="I79" s="226">
        <v>1.3492727548754091</v>
      </c>
      <c r="J79" s="226">
        <v>1.2965515927622759</v>
      </c>
      <c r="K79" s="226">
        <v>1.321748634508392</v>
      </c>
      <c r="L79" s="226">
        <v>1.780991428422386</v>
      </c>
      <c r="M79" s="226">
        <v>1.6702060655458491</v>
      </c>
      <c r="N79" s="226">
        <v>1.6529930823084309</v>
      </c>
      <c r="O79" s="226">
        <v>1.75568920136058</v>
      </c>
      <c r="P79" s="226">
        <v>1.5250327217499129</v>
      </c>
      <c r="Q79" s="226">
        <v>1.299109870851388</v>
      </c>
      <c r="R79" s="226">
        <v>1.4012381137559331</v>
      </c>
      <c r="S79" s="226">
        <v>1.525674191485944</v>
      </c>
      <c r="T79" s="226">
        <v>1.6804291983723441</v>
      </c>
      <c r="U79" s="226">
        <v>1.611090036093529</v>
      </c>
      <c r="V79" s="226">
        <v>1.3103132776651361</v>
      </c>
      <c r="W79" s="226">
        <v>1.684898123091465</v>
      </c>
      <c r="X79" s="226">
        <v>1.6297686086399621</v>
      </c>
      <c r="Y79" s="226">
        <v>1.3819652570121539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120.1171431666167</v>
      </c>
      <c r="C83" s="261">
        <v>120.48179105035361</v>
      </c>
      <c r="D83" s="261">
        <v>115.8349873941859</v>
      </c>
      <c r="E83" s="261">
        <v>106.7779123056643</v>
      </c>
      <c r="F83" s="261">
        <v>109.34952146500081</v>
      </c>
      <c r="G83" s="261">
        <v>119.66376569834981</v>
      </c>
      <c r="H83" s="261">
        <v>131.31190876845019</v>
      </c>
      <c r="I83" s="261">
        <v>136.73033920557421</v>
      </c>
      <c r="J83" s="261">
        <v>132.27021274170741</v>
      </c>
      <c r="K83" s="261">
        <v>130.18168592859081</v>
      </c>
      <c r="L83" s="261">
        <v>168.15940829734629</v>
      </c>
      <c r="M83" s="261">
        <v>158.4690006275577</v>
      </c>
      <c r="N83" s="261">
        <v>155.93245564981709</v>
      </c>
      <c r="O83" s="261">
        <v>165.64710021183669</v>
      </c>
      <c r="P83" s="261">
        <v>144.81515131283999</v>
      </c>
      <c r="Q83" s="261">
        <v>122.84356301251709</v>
      </c>
      <c r="R83" s="261">
        <v>134.91513800669671</v>
      </c>
      <c r="S83" s="261">
        <v>146.3417933995195</v>
      </c>
      <c r="T83" s="261">
        <v>165.6064189077625</v>
      </c>
      <c r="U83" s="261">
        <v>161.59084169856411</v>
      </c>
      <c r="V83" s="261">
        <v>130.12449395667559</v>
      </c>
      <c r="W83" s="261">
        <v>172.29825317499831</v>
      </c>
      <c r="X83" s="261">
        <v>166.08288573632041</v>
      </c>
      <c r="Y83" s="261">
        <v>141.53033170651949</v>
      </c>
      <c r="DA83" s="70" t="s">
        <v>863</v>
      </c>
    </row>
    <row r="84" spans="1:105" ht="12" customHeight="1" x14ac:dyDescent="0.25">
      <c r="A84" s="60" t="s">
        <v>560</v>
      </c>
      <c r="B84" s="262">
        <v>120.1171431666167</v>
      </c>
      <c r="C84" s="262">
        <v>120.48179105035361</v>
      </c>
      <c r="D84" s="262">
        <v>115.8349873941859</v>
      </c>
      <c r="E84" s="262">
        <v>106.7779123056643</v>
      </c>
      <c r="F84" s="262">
        <v>109.34952146500081</v>
      </c>
      <c r="G84" s="262">
        <v>119.66376569834981</v>
      </c>
      <c r="H84" s="262">
        <v>131.31190876845019</v>
      </c>
      <c r="I84" s="262">
        <v>136.73033920557421</v>
      </c>
      <c r="J84" s="262">
        <v>132.27021274170741</v>
      </c>
      <c r="K84" s="262">
        <v>130.18168592859081</v>
      </c>
      <c r="L84" s="262">
        <v>168.15940829734629</v>
      </c>
      <c r="M84" s="262">
        <v>158.4690006275577</v>
      </c>
      <c r="N84" s="262">
        <v>155.93245564981709</v>
      </c>
      <c r="O84" s="262">
        <v>165.64710021183669</v>
      </c>
      <c r="P84" s="262">
        <v>144.81515131283999</v>
      </c>
      <c r="Q84" s="262">
        <v>122.84356301251709</v>
      </c>
      <c r="R84" s="262">
        <v>134.91513800669671</v>
      </c>
      <c r="S84" s="262">
        <v>146.3417933995195</v>
      </c>
      <c r="T84" s="262">
        <v>165.6064189077625</v>
      </c>
      <c r="U84" s="262">
        <v>161.59084169856411</v>
      </c>
      <c r="V84" s="262">
        <v>130.12449395667559</v>
      </c>
      <c r="W84" s="262">
        <v>172.29825317499831</v>
      </c>
      <c r="X84" s="262">
        <v>166.08288573632041</v>
      </c>
      <c r="Y84" s="262">
        <v>141.53033170651949</v>
      </c>
      <c r="DA84" s="72" t="s">
        <v>864</v>
      </c>
    </row>
    <row r="85" spans="1:105" ht="12" customHeight="1" x14ac:dyDescent="0.25">
      <c r="A85" s="59" t="s">
        <v>31</v>
      </c>
      <c r="B85" s="230">
        <v>13.10248056451352</v>
      </c>
      <c r="C85" s="230">
        <v>5.1028863452902531</v>
      </c>
      <c r="D85" s="230">
        <v>4.3010248578480006</v>
      </c>
      <c r="E85" s="230">
        <v>4.6969759064088787</v>
      </c>
      <c r="F85" s="230">
        <v>4.3486196408157074</v>
      </c>
      <c r="G85" s="230">
        <v>5.1313493244010866</v>
      </c>
      <c r="H85" s="230">
        <v>5.9695462869525757</v>
      </c>
      <c r="I85" s="230">
        <v>6.1242463184866809</v>
      </c>
      <c r="J85" s="230">
        <v>5.6528354362998812</v>
      </c>
      <c r="K85" s="230">
        <v>5.172439449993508</v>
      </c>
      <c r="L85" s="230">
        <v>7.6849794928871482</v>
      </c>
      <c r="M85" s="230">
        <v>6.1878478475927814</v>
      </c>
      <c r="N85" s="230">
        <v>6.6097803744118524</v>
      </c>
      <c r="O85" s="230">
        <v>6.044451914851126</v>
      </c>
      <c r="P85" s="230">
        <v>4.6426928802120839</v>
      </c>
      <c r="Q85" s="230">
        <v>2.6175060279221389</v>
      </c>
      <c r="R85" s="230">
        <v>2.897086172809884</v>
      </c>
      <c r="S85" s="230">
        <v>3.200176619554711</v>
      </c>
      <c r="T85" s="230">
        <v>3.2303795842861169</v>
      </c>
      <c r="U85" s="230">
        <v>3.2182126689960469</v>
      </c>
      <c r="V85" s="230">
        <v>3.0017237795702538</v>
      </c>
      <c r="W85" s="230">
        <v>3.8135518590928799</v>
      </c>
      <c r="X85" s="230">
        <v>2.9302640758863858</v>
      </c>
      <c r="Y85" s="230">
        <v>2.649079856626869</v>
      </c>
      <c r="DA85" s="71" t="s">
        <v>865</v>
      </c>
    </row>
    <row r="86" spans="1:105" ht="12" customHeight="1" x14ac:dyDescent="0.25">
      <c r="A86" s="59" t="s">
        <v>159</v>
      </c>
      <c r="B86" s="230">
        <v>7.2172387524308768</v>
      </c>
      <c r="C86" s="230">
        <v>7.0045856450875323</v>
      </c>
      <c r="D86" s="230">
        <v>6.7844678827103069</v>
      </c>
      <c r="E86" s="230">
        <v>6.7538884811935711</v>
      </c>
      <c r="F86" s="230">
        <v>6.4368189230670732</v>
      </c>
      <c r="G86" s="230">
        <v>4.4170702352110549</v>
      </c>
      <c r="H86" s="230">
        <v>5.0529042914920401</v>
      </c>
      <c r="I86" s="230">
        <v>4.8958801927166986</v>
      </c>
      <c r="J86" s="230">
        <v>5.235263887332799</v>
      </c>
      <c r="K86" s="230">
        <v>3.543099872924997</v>
      </c>
      <c r="L86" s="230">
        <v>4.8595130445789172</v>
      </c>
      <c r="M86" s="230">
        <v>3.732720583011798</v>
      </c>
      <c r="N86" s="230">
        <v>3.8610359107920371</v>
      </c>
      <c r="O86" s="230">
        <v>3.7033847726645428</v>
      </c>
      <c r="P86" s="230">
        <v>3.28553682252518</v>
      </c>
      <c r="Q86" s="230">
        <v>2.7555752282205979</v>
      </c>
      <c r="R86" s="230">
        <v>2.8741631964003571</v>
      </c>
      <c r="S86" s="230">
        <v>3.0544482292435799</v>
      </c>
      <c r="T86" s="230">
        <v>2.9691549462768658</v>
      </c>
      <c r="U86" s="230">
        <v>3.0457649416536672</v>
      </c>
      <c r="V86" s="230">
        <v>2.6936914000861751</v>
      </c>
      <c r="W86" s="230">
        <v>4.6726181164520249</v>
      </c>
      <c r="X86" s="230">
        <v>4.2605399615971367</v>
      </c>
      <c r="Y86" s="230">
        <v>3.5311864450890078</v>
      </c>
      <c r="DA86" s="71" t="s">
        <v>866</v>
      </c>
    </row>
    <row r="87" spans="1:105" ht="12" customHeight="1" x14ac:dyDescent="0.25">
      <c r="A87" s="59" t="s">
        <v>32</v>
      </c>
      <c r="B87" s="230">
        <v>14.69016511111413</v>
      </c>
      <c r="C87" s="230">
        <v>15.297933574097501</v>
      </c>
      <c r="D87" s="230">
        <v>13.381355251406349</v>
      </c>
      <c r="E87" s="230">
        <v>10.771673727435839</v>
      </c>
      <c r="F87" s="230">
        <v>11.85869532509369</v>
      </c>
      <c r="G87" s="230">
        <v>14.06782789770048</v>
      </c>
      <c r="H87" s="230">
        <v>15.509366971402089</v>
      </c>
      <c r="I87" s="230">
        <v>13.08304962905596</v>
      </c>
      <c r="J87" s="230">
        <v>13.50954566307672</v>
      </c>
      <c r="K87" s="230">
        <v>11.6408858050982</v>
      </c>
      <c r="L87" s="230">
        <v>4.7084237717124449</v>
      </c>
      <c r="M87" s="230">
        <v>7.457502024207912</v>
      </c>
      <c r="N87" s="230">
        <v>4.7412199275847753</v>
      </c>
      <c r="O87" s="230">
        <v>5.5463849578558744</v>
      </c>
      <c r="P87" s="230">
        <v>4.9673516412853349</v>
      </c>
      <c r="Q87" s="230">
        <v>5.0510907350882492</v>
      </c>
      <c r="R87" s="230">
        <v>7.9390015083284826</v>
      </c>
      <c r="S87" s="230">
        <v>7.0141019095226618</v>
      </c>
      <c r="T87" s="230">
        <v>9.7374180281364531</v>
      </c>
      <c r="U87" s="230">
        <v>10.240523405768419</v>
      </c>
      <c r="V87" s="230">
        <v>5.6424230067480856</v>
      </c>
      <c r="W87" s="230">
        <v>7.9270197349575637</v>
      </c>
      <c r="X87" s="230">
        <v>2.4472608713295609</v>
      </c>
      <c r="Y87" s="230">
        <v>2.434259350879652</v>
      </c>
      <c r="DA87" s="71" t="s">
        <v>867</v>
      </c>
    </row>
    <row r="88" spans="1:105" ht="12" customHeight="1" x14ac:dyDescent="0.25">
      <c r="A88" s="59" t="s">
        <v>35</v>
      </c>
      <c r="B88" s="230">
        <v>85.107258738558173</v>
      </c>
      <c r="C88" s="230">
        <v>93.076385485878362</v>
      </c>
      <c r="D88" s="230">
        <v>91.368139402221274</v>
      </c>
      <c r="E88" s="230">
        <v>84.555374190626054</v>
      </c>
      <c r="F88" s="230">
        <v>86.705387576024293</v>
      </c>
      <c r="G88" s="230">
        <v>96.047518241037196</v>
      </c>
      <c r="H88" s="230">
        <v>104.7800912186035</v>
      </c>
      <c r="I88" s="230">
        <v>112.6271630653149</v>
      </c>
      <c r="J88" s="230">
        <v>107.872567754998</v>
      </c>
      <c r="K88" s="230">
        <v>109.8252608005741</v>
      </c>
      <c r="L88" s="230">
        <v>150.9064919881678</v>
      </c>
      <c r="M88" s="230">
        <v>141.0909301727452</v>
      </c>
      <c r="N88" s="230">
        <v>140.7204194370284</v>
      </c>
      <c r="O88" s="230">
        <v>150.35287856646511</v>
      </c>
      <c r="P88" s="230">
        <v>131.9195699688174</v>
      </c>
      <c r="Q88" s="230">
        <v>112.4193910212861</v>
      </c>
      <c r="R88" s="230">
        <v>121.204887129158</v>
      </c>
      <c r="S88" s="230">
        <v>133.07306664119861</v>
      </c>
      <c r="T88" s="230">
        <v>149.66946634906299</v>
      </c>
      <c r="U88" s="230">
        <v>145.08634068214599</v>
      </c>
      <c r="V88" s="230">
        <v>118.7866557702711</v>
      </c>
      <c r="W88" s="230">
        <v>155.88506346449589</v>
      </c>
      <c r="X88" s="230">
        <v>156.4448208275073</v>
      </c>
      <c r="Y88" s="230">
        <v>132.91580605392389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230.37629824608601</v>
      </c>
      <c r="C90" s="294">
        <v>231.07566744022401</v>
      </c>
      <c r="D90" s="294">
        <v>222.16342230382929</v>
      </c>
      <c r="E90" s="294">
        <v>204.7925843299677</v>
      </c>
      <c r="F90" s="294">
        <v>209.72475123841531</v>
      </c>
      <c r="G90" s="294">
        <v>229.50675190079349</v>
      </c>
      <c r="H90" s="294">
        <v>251.84707744623421</v>
      </c>
      <c r="I90" s="294">
        <v>262.2392489007039</v>
      </c>
      <c r="J90" s="294">
        <v>253.68503759191699</v>
      </c>
      <c r="K90" s="294">
        <v>249.67938891172739</v>
      </c>
      <c r="L90" s="294">
        <v>322.51801014829272</v>
      </c>
      <c r="M90" s="294">
        <v>303.93248448053077</v>
      </c>
      <c r="N90" s="294">
        <v>299.06756822543798</v>
      </c>
      <c r="O90" s="294">
        <v>317.69957856113291</v>
      </c>
      <c r="P90" s="294">
        <v>277.74535432566762</v>
      </c>
      <c r="Q90" s="294">
        <v>235.60538124793479</v>
      </c>
      <c r="R90" s="294">
        <v>258.75781967465912</v>
      </c>
      <c r="S90" s="294">
        <v>280.67334731154858</v>
      </c>
      <c r="T90" s="294">
        <v>317.62155465885411</v>
      </c>
      <c r="U90" s="294">
        <v>309.91995779775277</v>
      </c>
      <c r="V90" s="294">
        <v>249.56969870072291</v>
      </c>
      <c r="W90" s="294">
        <v>330.45602579528179</v>
      </c>
      <c r="X90" s="294">
        <v>318.53538478589911</v>
      </c>
      <c r="Y90" s="294">
        <v>271.44529955113308</v>
      </c>
      <c r="DA90" s="70" t="s">
        <v>870</v>
      </c>
    </row>
    <row r="91" spans="1:105" ht="12" customHeight="1" x14ac:dyDescent="0.25">
      <c r="A91" s="60" t="s">
        <v>519</v>
      </c>
      <c r="B91" s="262">
        <v>230.37629824608601</v>
      </c>
      <c r="C91" s="262">
        <v>231.07566744022401</v>
      </c>
      <c r="D91" s="262">
        <v>222.16342230382929</v>
      </c>
      <c r="E91" s="262">
        <v>204.7925843299677</v>
      </c>
      <c r="F91" s="262">
        <v>209.72475123841531</v>
      </c>
      <c r="G91" s="262">
        <v>229.50675190079349</v>
      </c>
      <c r="H91" s="262">
        <v>251.84707744623421</v>
      </c>
      <c r="I91" s="262">
        <v>262.2392489007039</v>
      </c>
      <c r="J91" s="262">
        <v>253.68503759191699</v>
      </c>
      <c r="K91" s="262">
        <v>249.67938891172739</v>
      </c>
      <c r="L91" s="262">
        <v>322.51801014829272</v>
      </c>
      <c r="M91" s="262">
        <v>303.93248448053077</v>
      </c>
      <c r="N91" s="262">
        <v>299.06756822543798</v>
      </c>
      <c r="O91" s="262">
        <v>317.69957856113291</v>
      </c>
      <c r="P91" s="262">
        <v>277.74535432566762</v>
      </c>
      <c r="Q91" s="262">
        <v>235.60538124793479</v>
      </c>
      <c r="R91" s="262">
        <v>258.75781967465912</v>
      </c>
      <c r="S91" s="262">
        <v>280.67334731154858</v>
      </c>
      <c r="T91" s="262">
        <v>317.62155465885411</v>
      </c>
      <c r="U91" s="262">
        <v>309.91995779775277</v>
      </c>
      <c r="V91" s="262">
        <v>249.56969870072291</v>
      </c>
      <c r="W91" s="262">
        <v>330.45602579528179</v>
      </c>
      <c r="X91" s="262">
        <v>318.53538478589911</v>
      </c>
      <c r="Y91" s="262">
        <v>271.44529955113308</v>
      </c>
      <c r="DA91" s="72" t="s">
        <v>871</v>
      </c>
    </row>
    <row r="92" spans="1:105" ht="12" customHeight="1" x14ac:dyDescent="0.25">
      <c r="A92" s="59" t="s">
        <v>31</v>
      </c>
      <c r="B92" s="297">
        <v>25.129643369114209</v>
      </c>
      <c r="C92" s="297">
        <v>9.7869799065050422</v>
      </c>
      <c r="D92" s="297">
        <v>8.2490655313121177</v>
      </c>
      <c r="E92" s="297">
        <v>9.0084720110981191</v>
      </c>
      <c r="F92" s="297">
        <v>8.340349003653083</v>
      </c>
      <c r="G92" s="297">
        <v>9.8415699141571071</v>
      </c>
      <c r="H92" s="297">
        <v>11.44917319494669</v>
      </c>
      <c r="I92" s="297">
        <v>11.745877059722631</v>
      </c>
      <c r="J92" s="297">
        <v>10.84174388498942</v>
      </c>
      <c r="K92" s="297">
        <v>9.9203779075783132</v>
      </c>
      <c r="L92" s="297">
        <v>14.739254372813541</v>
      </c>
      <c r="M92" s="297">
        <v>11.867860354129901</v>
      </c>
      <c r="N92" s="297">
        <v>12.677097496103571</v>
      </c>
      <c r="O92" s="297">
        <v>11.592836961983931</v>
      </c>
      <c r="P92" s="297">
        <v>8.9043609549812839</v>
      </c>
      <c r="Q92" s="297">
        <v>5.0201938994925186</v>
      </c>
      <c r="R92" s="297">
        <v>5.5564091069504649</v>
      </c>
      <c r="S92" s="297">
        <v>6.137715432709232</v>
      </c>
      <c r="T92" s="297">
        <v>6.1956426113570524</v>
      </c>
      <c r="U92" s="297">
        <v>6.1723073168961102</v>
      </c>
      <c r="V92" s="297">
        <v>5.7570967346052937</v>
      </c>
      <c r="W92" s="297">
        <v>7.3141263378920156</v>
      </c>
      <c r="X92" s="297">
        <v>5.6200420097387838</v>
      </c>
      <c r="Y92" s="297">
        <v>5.080750299575743</v>
      </c>
      <c r="DA92" s="71" t="s">
        <v>872</v>
      </c>
    </row>
    <row r="93" spans="1:105" ht="12" customHeight="1" x14ac:dyDescent="0.25">
      <c r="A93" s="59" t="s">
        <v>159</v>
      </c>
      <c r="B93" s="297">
        <v>13.84216027379947</v>
      </c>
      <c r="C93" s="297">
        <v>13.434306453863609</v>
      </c>
      <c r="D93" s="297">
        <v>13.01213594649202</v>
      </c>
      <c r="E93" s="297">
        <v>12.95348678835949</v>
      </c>
      <c r="F93" s="297">
        <v>12.34536950249978</v>
      </c>
      <c r="G93" s="297">
        <v>8.4716324668942189</v>
      </c>
      <c r="H93" s="297">
        <v>9.6911178153063151</v>
      </c>
      <c r="I93" s="297">
        <v>9.389956551746188</v>
      </c>
      <c r="J93" s="297">
        <v>10.04087079420602</v>
      </c>
      <c r="K93" s="297">
        <v>6.7954183018522878</v>
      </c>
      <c r="L93" s="297">
        <v>9.3202068994910778</v>
      </c>
      <c r="M93" s="297">
        <v>7.1590975911606964</v>
      </c>
      <c r="N93" s="297">
        <v>7.4051974353872616</v>
      </c>
      <c r="O93" s="297">
        <v>7.1028335541075069</v>
      </c>
      <c r="P93" s="297">
        <v>6.3014303451642606</v>
      </c>
      <c r="Q93" s="297">
        <v>5.2850009905372604</v>
      </c>
      <c r="R93" s="297">
        <v>5.5124444378716797</v>
      </c>
      <c r="S93" s="297">
        <v>5.8582185497150183</v>
      </c>
      <c r="T93" s="297">
        <v>5.694631985157188</v>
      </c>
      <c r="U93" s="297">
        <v>5.8415646100788106</v>
      </c>
      <c r="V93" s="297">
        <v>5.1663121267242911</v>
      </c>
      <c r="W93" s="297">
        <v>8.9617554697636965</v>
      </c>
      <c r="X93" s="297">
        <v>8.1714183255322297</v>
      </c>
      <c r="Y93" s="297">
        <v>6.7725691786387108</v>
      </c>
      <c r="DA93" s="71" t="s">
        <v>873</v>
      </c>
    </row>
    <row r="94" spans="1:105" ht="12" customHeight="1" x14ac:dyDescent="0.25">
      <c r="A94" s="59" t="s">
        <v>32</v>
      </c>
      <c r="B94" s="297">
        <v>28.174711533289621</v>
      </c>
      <c r="C94" s="297">
        <v>29.34036903230793</v>
      </c>
      <c r="D94" s="297">
        <v>25.664505557368141</v>
      </c>
      <c r="E94" s="297">
        <v>20.659318510423621</v>
      </c>
      <c r="F94" s="297">
        <v>22.744150077176691</v>
      </c>
      <c r="G94" s="297">
        <v>26.98111218762298</v>
      </c>
      <c r="H94" s="297">
        <v>29.745883533506639</v>
      </c>
      <c r="I94" s="297">
        <v>25.092376190890029</v>
      </c>
      <c r="J94" s="297">
        <v>25.910365821213219</v>
      </c>
      <c r="K94" s="297">
        <v>22.32640661761312</v>
      </c>
      <c r="L94" s="297">
        <v>9.030428217863685</v>
      </c>
      <c r="M94" s="297">
        <v>14.30296846235011</v>
      </c>
      <c r="N94" s="297">
        <v>9.0933289561545436</v>
      </c>
      <c r="O94" s="297">
        <v>10.637579295956209</v>
      </c>
      <c r="P94" s="297">
        <v>9.5270338024820678</v>
      </c>
      <c r="Q94" s="297">
        <v>9.6876395406824631</v>
      </c>
      <c r="R94" s="297">
        <v>15.2264508715615</v>
      </c>
      <c r="S94" s="297">
        <v>13.452557984959849</v>
      </c>
      <c r="T94" s="297">
        <v>18.675688254465861</v>
      </c>
      <c r="U94" s="297">
        <v>19.64060925966977</v>
      </c>
      <c r="V94" s="297">
        <v>10.821773571738101</v>
      </c>
      <c r="W94" s="297">
        <v>15.20347066638141</v>
      </c>
      <c r="X94" s="297">
        <v>4.6936755696674419</v>
      </c>
      <c r="Y94" s="297">
        <v>4.6687395607526607</v>
      </c>
      <c r="DA94" s="71" t="s">
        <v>874</v>
      </c>
    </row>
    <row r="95" spans="1:105" ht="12" customHeight="1" x14ac:dyDescent="0.25">
      <c r="A95" s="59" t="s">
        <v>35</v>
      </c>
      <c r="B95" s="297">
        <v>163.2297830698827</v>
      </c>
      <c r="C95" s="297">
        <v>178.5140120475474</v>
      </c>
      <c r="D95" s="297">
        <v>175.23771526865701</v>
      </c>
      <c r="E95" s="297">
        <v>162.1713070200864</v>
      </c>
      <c r="F95" s="297">
        <v>166.2948826550857</v>
      </c>
      <c r="G95" s="297">
        <v>184.21243733211921</v>
      </c>
      <c r="H95" s="297">
        <v>200.9609029024746</v>
      </c>
      <c r="I95" s="297">
        <v>216.01103909834509</v>
      </c>
      <c r="J95" s="297">
        <v>206.89205709150829</v>
      </c>
      <c r="K95" s="297">
        <v>210.63718608468369</v>
      </c>
      <c r="L95" s="297">
        <v>289.42812065812439</v>
      </c>
      <c r="M95" s="297">
        <v>270.60255807289008</v>
      </c>
      <c r="N95" s="297">
        <v>269.89194433779261</v>
      </c>
      <c r="O95" s="297">
        <v>288.3663287490852</v>
      </c>
      <c r="P95" s="297">
        <v>253.01252922303999</v>
      </c>
      <c r="Q95" s="297">
        <v>215.61254681722261</v>
      </c>
      <c r="R95" s="297">
        <v>232.46251525827549</v>
      </c>
      <c r="S95" s="297">
        <v>255.2248553441645</v>
      </c>
      <c r="T95" s="297">
        <v>287.05559180787401</v>
      </c>
      <c r="U95" s="297">
        <v>278.26547661110811</v>
      </c>
      <c r="V95" s="297">
        <v>227.82451626765521</v>
      </c>
      <c r="W95" s="297">
        <v>298.97667332124468</v>
      </c>
      <c r="X95" s="297">
        <v>300.05024888096062</v>
      </c>
      <c r="Y95" s="297">
        <v>254.92324051216599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265.06832970026994</v>
      </c>
      <c r="C97" s="294">
        <f t="shared" si="2"/>
        <v>270.77502174222167</v>
      </c>
      <c r="D97" s="294">
        <f t="shared" si="2"/>
        <v>281.11517823073217</v>
      </c>
      <c r="E97" s="294">
        <f t="shared" si="2"/>
        <v>275.96990030927282</v>
      </c>
      <c r="F97" s="294">
        <f t="shared" si="2"/>
        <v>265.88357696847316</v>
      </c>
      <c r="G97" s="294">
        <f t="shared" si="2"/>
        <v>274.80831127621849</v>
      </c>
      <c r="H97" s="294">
        <f t="shared" si="2"/>
        <v>283.99274199942209</v>
      </c>
      <c r="I97" s="294">
        <f t="shared" si="2"/>
        <v>299.47393666569639</v>
      </c>
      <c r="J97" s="294">
        <f t="shared" si="2"/>
        <v>299.72920377080959</v>
      </c>
      <c r="K97" s="294">
        <f t="shared" si="2"/>
        <v>255.72434606265867</v>
      </c>
      <c r="L97" s="294">
        <f t="shared" si="2"/>
        <v>313.72512934637678</v>
      </c>
      <c r="M97" s="294">
        <f t="shared" si="2"/>
        <v>300.42136059042679</v>
      </c>
      <c r="N97" s="294">
        <f t="shared" si="2"/>
        <v>291.47068751274418</v>
      </c>
      <c r="O97" s="294">
        <f t="shared" si="2"/>
        <v>320.6482718943609</v>
      </c>
      <c r="P97" s="294">
        <f t="shared" si="2"/>
        <v>316.18501972899128</v>
      </c>
      <c r="Q97" s="294">
        <f t="shared" si="2"/>
        <v>290.17799345596234</v>
      </c>
      <c r="R97" s="294">
        <f t="shared" si="2"/>
        <v>306.50482558087776</v>
      </c>
      <c r="S97" s="294">
        <f t="shared" si="2"/>
        <v>328.01527065927576</v>
      </c>
      <c r="T97" s="294">
        <f t="shared" si="2"/>
        <v>360.40479897050858</v>
      </c>
      <c r="U97" s="294">
        <f t="shared" si="2"/>
        <v>337.33199147484737</v>
      </c>
      <c r="V97" s="294">
        <f t="shared" si="2"/>
        <v>286.57910132648146</v>
      </c>
      <c r="W97" s="294">
        <f t="shared" si="2"/>
        <v>346.77667176402241</v>
      </c>
      <c r="X97" s="294">
        <f t="shared" si="2"/>
        <v>345.31249807286929</v>
      </c>
      <c r="Y97" s="294">
        <f t="shared" si="2"/>
        <v>306.20400407355504</v>
      </c>
      <c r="DA97" s="70"/>
    </row>
    <row r="98" spans="1:105" ht="12" customHeight="1" x14ac:dyDescent="0.25">
      <c r="A98" s="60" t="s">
        <v>528</v>
      </c>
      <c r="B98" s="262">
        <v>52.458077918798431</v>
      </c>
      <c r="C98" s="262">
        <v>54.324511587481062</v>
      </c>
      <c r="D98" s="262">
        <v>52.271811923964677</v>
      </c>
      <c r="E98" s="262">
        <v>48.874449240630582</v>
      </c>
      <c r="F98" s="262">
        <v>49.306095174257869</v>
      </c>
      <c r="G98" s="262">
        <v>53.101903144729889</v>
      </c>
      <c r="H98" s="262">
        <v>57.22503048407912</v>
      </c>
      <c r="I98" s="262">
        <v>61.020798061797002</v>
      </c>
      <c r="J98" s="262">
        <v>59.948405222812269</v>
      </c>
      <c r="K98" s="262">
        <v>60.547667820850357</v>
      </c>
      <c r="L98" s="262">
        <v>79.758582780708366</v>
      </c>
      <c r="M98" s="262">
        <v>74.630882103517408</v>
      </c>
      <c r="N98" s="262">
        <v>75.42781420680447</v>
      </c>
      <c r="O98" s="262">
        <v>81.23080095964248</v>
      </c>
      <c r="P98" s="262">
        <v>70.706915114868167</v>
      </c>
      <c r="Q98" s="262">
        <v>58.003847659788931</v>
      </c>
      <c r="R98" s="262">
        <v>62.674098444600943</v>
      </c>
      <c r="S98" s="262">
        <v>67.500227356513676</v>
      </c>
      <c r="T98" s="262">
        <v>76.617527194449792</v>
      </c>
      <c r="U98" s="262">
        <v>73.89080745016058</v>
      </c>
      <c r="V98" s="262">
        <v>60.376399242767157</v>
      </c>
      <c r="W98" s="262">
        <v>78.350353946339396</v>
      </c>
      <c r="X98" s="262">
        <v>77.285870303459973</v>
      </c>
      <c r="Y98" s="262">
        <v>66.906950068705058</v>
      </c>
      <c r="DA98" s="72" t="s">
        <v>877</v>
      </c>
    </row>
    <row r="99" spans="1:105" ht="12" customHeight="1" x14ac:dyDescent="0.25">
      <c r="A99" s="59" t="s">
        <v>31</v>
      </c>
      <c r="B99" s="230">
        <v>6.2361726104650446</v>
      </c>
      <c r="C99" s="230">
        <v>2.599248695923682</v>
      </c>
      <c r="D99" s="230">
        <v>2.094715240515316</v>
      </c>
      <c r="E99" s="230">
        <v>2.211622982065462</v>
      </c>
      <c r="F99" s="230">
        <v>2.081388561807243</v>
      </c>
      <c r="G99" s="230">
        <v>2.5069222054329838</v>
      </c>
      <c r="H99" s="230">
        <v>2.7954747155110602</v>
      </c>
      <c r="I99" s="230">
        <v>2.9022616322171522</v>
      </c>
      <c r="J99" s="230">
        <v>2.6714174876064671</v>
      </c>
      <c r="K99" s="230">
        <v>2.4897839052985282</v>
      </c>
      <c r="L99" s="230">
        <v>3.3947750857663008</v>
      </c>
      <c r="M99" s="230">
        <v>2.7924783412877749</v>
      </c>
      <c r="N99" s="230">
        <v>2.8290373527990802</v>
      </c>
      <c r="O99" s="230">
        <v>2.5615163847582778</v>
      </c>
      <c r="P99" s="230">
        <v>2.0190722397171261</v>
      </c>
      <c r="Q99" s="230">
        <v>1.109191819343923</v>
      </c>
      <c r="R99" s="230">
        <v>1.24758394766597</v>
      </c>
      <c r="S99" s="230">
        <v>1.369515094127135</v>
      </c>
      <c r="T99" s="230">
        <v>1.434574903518298</v>
      </c>
      <c r="U99" s="230">
        <v>1.4804657143463049</v>
      </c>
      <c r="V99" s="230">
        <v>1.3609128276188649</v>
      </c>
      <c r="W99" s="230">
        <v>1.7312764098332001</v>
      </c>
      <c r="X99" s="230">
        <v>1.342437319055348</v>
      </c>
      <c r="Y99" s="230">
        <v>1.222724927016593</v>
      </c>
      <c r="DA99" s="71" t="s">
        <v>878</v>
      </c>
    </row>
    <row r="100" spans="1:105" ht="12" customHeight="1" x14ac:dyDescent="0.25">
      <c r="A100" s="59" t="s">
        <v>159</v>
      </c>
      <c r="B100" s="230">
        <v>3.6083080379996169</v>
      </c>
      <c r="C100" s="230">
        <v>3.6064491543203991</v>
      </c>
      <c r="D100" s="230">
        <v>3.359973833978839</v>
      </c>
      <c r="E100" s="230">
        <v>3.2600882125260999</v>
      </c>
      <c r="F100" s="230">
        <v>3.1815386778737329</v>
      </c>
      <c r="G100" s="230">
        <v>2.1868324140417261</v>
      </c>
      <c r="H100" s="230">
        <v>2.4740381589932472</v>
      </c>
      <c r="I100" s="230">
        <v>2.3022369486243068</v>
      </c>
      <c r="J100" s="230">
        <v>2.5251269010443709</v>
      </c>
      <c r="K100" s="230">
        <v>1.688475742748071</v>
      </c>
      <c r="L100" s="230">
        <v>2.2374720019970331</v>
      </c>
      <c r="M100" s="230">
        <v>1.758092316804422</v>
      </c>
      <c r="N100" s="230">
        <v>1.814418136595231</v>
      </c>
      <c r="O100" s="230">
        <v>1.7148910705456859</v>
      </c>
      <c r="P100" s="230">
        <v>1.574176491641428</v>
      </c>
      <c r="Q100" s="230">
        <v>1.239718183359215</v>
      </c>
      <c r="R100" s="230">
        <v>1.328368093290208</v>
      </c>
      <c r="S100" s="230">
        <v>1.4055315230345811</v>
      </c>
      <c r="T100" s="230">
        <v>1.3903388773913741</v>
      </c>
      <c r="U100" s="230">
        <v>1.396290304219153</v>
      </c>
      <c r="V100" s="230">
        <v>1.2304817720267389</v>
      </c>
      <c r="W100" s="230">
        <v>2.064060866792254</v>
      </c>
      <c r="X100" s="230">
        <v>1.842572640960614</v>
      </c>
      <c r="Y100" s="230">
        <v>1.553272196139535</v>
      </c>
      <c r="DA100" s="71" t="s">
        <v>879</v>
      </c>
    </row>
    <row r="101" spans="1:105" ht="12" customHeight="1" x14ac:dyDescent="0.25">
      <c r="A101" s="59" t="s">
        <v>35</v>
      </c>
      <c r="B101" s="230">
        <v>42.61359727033377</v>
      </c>
      <c r="C101" s="230">
        <v>48.118813737236977</v>
      </c>
      <c r="D101" s="230">
        <v>46.817122849470522</v>
      </c>
      <c r="E101" s="230">
        <v>43.402738046039012</v>
      </c>
      <c r="F101" s="230">
        <v>44.043167934576893</v>
      </c>
      <c r="G101" s="230">
        <v>48.408148525255179</v>
      </c>
      <c r="H101" s="230">
        <v>51.955517609574812</v>
      </c>
      <c r="I101" s="230">
        <v>55.816299480955543</v>
      </c>
      <c r="J101" s="230">
        <v>54.751860834161427</v>
      </c>
      <c r="K101" s="230">
        <v>56.369408172803773</v>
      </c>
      <c r="L101" s="230">
        <v>74.126335692945034</v>
      </c>
      <c r="M101" s="230">
        <v>70.08031144542521</v>
      </c>
      <c r="N101" s="230">
        <v>70.784358717410157</v>
      </c>
      <c r="O101" s="230">
        <v>76.954393504338512</v>
      </c>
      <c r="P101" s="230">
        <v>67.11366638350961</v>
      </c>
      <c r="Q101" s="230">
        <v>55.654937657085803</v>
      </c>
      <c r="R101" s="230">
        <v>60.098146403644769</v>
      </c>
      <c r="S101" s="230">
        <v>64.725180739351956</v>
      </c>
      <c r="T101" s="230">
        <v>73.792613413540124</v>
      </c>
      <c r="U101" s="230">
        <v>71.014051431595121</v>
      </c>
      <c r="V101" s="230">
        <v>57.785004643121553</v>
      </c>
      <c r="W101" s="230">
        <v>74.555016669713936</v>
      </c>
      <c r="X101" s="230">
        <v>74.100860343444012</v>
      </c>
      <c r="Y101" s="230">
        <v>64.130952945548927</v>
      </c>
      <c r="DA101" s="71" t="s">
        <v>880</v>
      </c>
    </row>
    <row r="102" spans="1:105" ht="12" customHeight="1" x14ac:dyDescent="0.25">
      <c r="A102" s="60" t="s">
        <v>533</v>
      </c>
      <c r="B102" s="262">
        <v>212.6102517814715</v>
      </c>
      <c r="C102" s="262">
        <v>216.45051015474061</v>
      </c>
      <c r="D102" s="262">
        <v>228.84336630676751</v>
      </c>
      <c r="E102" s="262">
        <v>227.09545106864221</v>
      </c>
      <c r="F102" s="262">
        <v>216.57748179421529</v>
      </c>
      <c r="G102" s="262">
        <v>221.70640813148859</v>
      </c>
      <c r="H102" s="262">
        <v>226.767711515343</v>
      </c>
      <c r="I102" s="262">
        <v>238.45313860389939</v>
      </c>
      <c r="J102" s="262">
        <v>239.78079854799731</v>
      </c>
      <c r="K102" s="262">
        <v>195.1766782418083</v>
      </c>
      <c r="L102" s="262">
        <v>233.96654656566841</v>
      </c>
      <c r="M102" s="262">
        <v>225.79047848690939</v>
      </c>
      <c r="N102" s="262">
        <v>216.04287330593971</v>
      </c>
      <c r="O102" s="262">
        <v>239.41747093471841</v>
      </c>
      <c r="P102" s="262">
        <v>245.47810461412311</v>
      </c>
      <c r="Q102" s="262">
        <v>232.17414579617341</v>
      </c>
      <c r="R102" s="262">
        <v>243.83072713627681</v>
      </c>
      <c r="S102" s="262">
        <v>260.51504330276208</v>
      </c>
      <c r="T102" s="262">
        <v>283.78727177605879</v>
      </c>
      <c r="U102" s="262">
        <v>263.44118402468678</v>
      </c>
      <c r="V102" s="262">
        <v>226.20270208371431</v>
      </c>
      <c r="W102" s="262">
        <v>268.42631781768301</v>
      </c>
      <c r="X102" s="262">
        <v>268.02662776940929</v>
      </c>
      <c r="Y102" s="262">
        <v>239.29705400485</v>
      </c>
      <c r="DA102" s="72" t="s">
        <v>881</v>
      </c>
    </row>
    <row r="103" spans="1:105" ht="12" customHeight="1" x14ac:dyDescent="0.25">
      <c r="A103" s="64" t="s">
        <v>28</v>
      </c>
      <c r="B103" s="229">
        <v>33.650290083409132</v>
      </c>
      <c r="C103" s="229">
        <v>29.9970706073195</v>
      </c>
      <c r="D103" s="229">
        <v>42.396677780663182</v>
      </c>
      <c r="E103" s="229">
        <v>24.215555469533161</v>
      </c>
      <c r="F103" s="229">
        <v>20.2700286423613</v>
      </c>
      <c r="G103" s="229">
        <v>33.162106504774947</v>
      </c>
      <c r="H103" s="229">
        <v>21.543159485578361</v>
      </c>
      <c r="I103" s="229">
        <v>23.916736680246931</v>
      </c>
      <c r="J103" s="229">
        <v>19.792468000208679</v>
      </c>
      <c r="K103" s="229">
        <v>16.692501917716381</v>
      </c>
      <c r="L103" s="229">
        <v>20.407321801348889</v>
      </c>
      <c r="M103" s="229">
        <v>20.7532797354881</v>
      </c>
      <c r="N103" s="229">
        <v>17.976226208543039</v>
      </c>
      <c r="O103" s="229">
        <v>14.33964998820549</v>
      </c>
      <c r="P103" s="229">
        <v>12.73833091982427</v>
      </c>
      <c r="Q103" s="229">
        <v>13.02298131597912</v>
      </c>
      <c r="R103" s="229">
        <v>11.49536705406536</v>
      </c>
      <c r="S103" s="229">
        <v>10.585052790151719</v>
      </c>
      <c r="T103" s="229">
        <v>21.307035860867</v>
      </c>
      <c r="U103" s="229">
        <v>21.730723858944941</v>
      </c>
      <c r="V103" s="229">
        <v>15.05189864330042</v>
      </c>
      <c r="W103" s="229">
        <v>15.97301410083012</v>
      </c>
      <c r="X103" s="229">
        <v>20.816083743071161</v>
      </c>
      <c r="Y103" s="229">
        <v>16.2706460387123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15.682972236370469</v>
      </c>
      <c r="C105" s="229">
        <v>6.4166583576720839</v>
      </c>
      <c r="D105" s="229">
        <v>6.0316965399476032</v>
      </c>
      <c r="E105" s="229">
        <v>6.5895790510277834</v>
      </c>
      <c r="F105" s="229">
        <v>6.1523818529856076</v>
      </c>
      <c r="G105" s="229">
        <v>7.1294028956494939</v>
      </c>
      <c r="H105" s="229">
        <v>8.451014799110812</v>
      </c>
      <c r="I105" s="229">
        <v>8.2313062656711118</v>
      </c>
      <c r="J105" s="229">
        <v>7.0326030937565056</v>
      </c>
      <c r="K105" s="229">
        <v>5.9893870497688653</v>
      </c>
      <c r="L105" s="229">
        <v>8.8643197081906386</v>
      </c>
      <c r="M105" s="229">
        <v>7.2662465352448349</v>
      </c>
      <c r="N105" s="229">
        <v>8.1467964082482816</v>
      </c>
      <c r="O105" s="229">
        <v>7.222926321660073</v>
      </c>
      <c r="P105" s="229">
        <v>4.5883743221407043</v>
      </c>
      <c r="Q105" s="229">
        <v>2.7465857506299729</v>
      </c>
      <c r="R105" s="229">
        <v>2.9931056092266659</v>
      </c>
      <c r="S105" s="229">
        <v>3.2813883744272272</v>
      </c>
      <c r="T105" s="229">
        <v>3.1103162707762571</v>
      </c>
      <c r="U105" s="229">
        <v>3.1415868081773368</v>
      </c>
      <c r="V105" s="229">
        <v>3.0712612055324011</v>
      </c>
      <c r="W105" s="229">
        <v>4.0050053778051353</v>
      </c>
      <c r="X105" s="229">
        <v>3.1578989601119258</v>
      </c>
      <c r="Y105" s="229">
        <v>2.7924685018570869</v>
      </c>
      <c r="DA105" s="73" t="s">
        <v>884</v>
      </c>
    </row>
    <row r="106" spans="1:105" ht="12" customHeight="1" x14ac:dyDescent="0.25">
      <c r="A106" s="64" t="s">
        <v>159</v>
      </c>
      <c r="B106" s="229">
        <v>9.8522494794126434</v>
      </c>
      <c r="C106" s="229">
        <v>9.3498645781828174</v>
      </c>
      <c r="D106" s="229">
        <v>9.0945787939690561</v>
      </c>
      <c r="E106" s="229">
        <v>9.0458628504940926</v>
      </c>
      <c r="F106" s="229">
        <v>8.4322579935038018</v>
      </c>
      <c r="G106" s="229">
        <v>6.3259101606368882</v>
      </c>
      <c r="H106" s="229">
        <v>7.5769565472767013</v>
      </c>
      <c r="I106" s="229">
        <v>8.1414433921463392</v>
      </c>
      <c r="J106" s="229">
        <v>8.1017762169121568</v>
      </c>
      <c r="K106" s="229">
        <v>4.774464232463556</v>
      </c>
      <c r="L106" s="229">
        <v>5.8056187642752821</v>
      </c>
      <c r="M106" s="229">
        <v>5.3443173715647161</v>
      </c>
      <c r="N106" s="229">
        <v>5.7536601014913877</v>
      </c>
      <c r="O106" s="229">
        <v>5.1945180741924686</v>
      </c>
      <c r="P106" s="229">
        <v>3.616172163845786</v>
      </c>
      <c r="Q106" s="229">
        <v>3.2739835834565572</v>
      </c>
      <c r="R106" s="229">
        <v>3.3140399547593429</v>
      </c>
      <c r="S106" s="229">
        <v>3.638853710281174</v>
      </c>
      <c r="T106" s="229">
        <v>3.2979845291651468</v>
      </c>
      <c r="U106" s="229">
        <v>3.2331561938053199</v>
      </c>
      <c r="V106" s="229">
        <v>3.0194643644423769</v>
      </c>
      <c r="W106" s="229">
        <v>4.9597047747565997</v>
      </c>
      <c r="X106" s="229">
        <v>4.5929356264561916</v>
      </c>
      <c r="Y106" s="229">
        <v>4.0010208492772907</v>
      </c>
      <c r="DA106" s="73" t="s">
        <v>885</v>
      </c>
    </row>
    <row r="107" spans="1:105" ht="12" customHeight="1" x14ac:dyDescent="0.25">
      <c r="A107" s="64" t="s">
        <v>32</v>
      </c>
      <c r="B107" s="229">
        <v>18.036493649831989</v>
      </c>
      <c r="C107" s="229">
        <v>19.36754111514762</v>
      </c>
      <c r="D107" s="229">
        <v>17.020695207392759</v>
      </c>
      <c r="E107" s="229">
        <v>15.16846267010269</v>
      </c>
      <c r="F107" s="229">
        <v>15.91074464982267</v>
      </c>
      <c r="G107" s="229">
        <v>17.890029103869999</v>
      </c>
      <c r="H107" s="229">
        <v>21.405950078929209</v>
      </c>
      <c r="I107" s="229">
        <v>18.006367101365939</v>
      </c>
      <c r="J107" s="229">
        <v>18.117616434393589</v>
      </c>
      <c r="K107" s="229">
        <v>13.36586774727742</v>
      </c>
      <c r="L107" s="229">
        <v>5.915803480118238</v>
      </c>
      <c r="M107" s="229">
        <v>8.3962824447515647</v>
      </c>
      <c r="N107" s="229">
        <v>5.7745300445892873</v>
      </c>
      <c r="O107" s="229">
        <v>6.045286620252015</v>
      </c>
      <c r="P107" s="229">
        <v>6.7424284804312853</v>
      </c>
      <c r="Q107" s="229">
        <v>6.3608722583262098</v>
      </c>
      <c r="R107" s="229">
        <v>8.5814761638103736</v>
      </c>
      <c r="S107" s="229">
        <v>7.5324076943502014</v>
      </c>
      <c r="T107" s="229">
        <v>9.1058070493394077</v>
      </c>
      <c r="U107" s="229">
        <v>9.0864340943201753</v>
      </c>
      <c r="V107" s="229">
        <v>5.2492321361824867</v>
      </c>
      <c r="W107" s="229">
        <v>7.9494635465800778</v>
      </c>
      <c r="X107" s="229">
        <v>2.332704569243413</v>
      </c>
      <c r="Y107" s="229">
        <v>2.4200094992911509</v>
      </c>
      <c r="DA107" s="73" t="s">
        <v>886</v>
      </c>
    </row>
    <row r="108" spans="1:105" ht="12" customHeight="1" x14ac:dyDescent="0.25">
      <c r="A108" s="64" t="s">
        <v>33</v>
      </c>
      <c r="B108" s="229">
        <v>0.42702510518299908</v>
      </c>
      <c r="C108" s="229">
        <v>0.57782963137475696</v>
      </c>
      <c r="D108" s="229">
        <v>0.36388996662556022</v>
      </c>
      <c r="E108" s="229">
        <v>27.085561060793239</v>
      </c>
      <c r="F108" s="229">
        <v>26.086740722951149</v>
      </c>
      <c r="G108" s="229">
        <v>26.65992749889315</v>
      </c>
      <c r="H108" s="229">
        <v>2.971587901991767</v>
      </c>
      <c r="I108" s="229">
        <v>3.1016991693415878</v>
      </c>
      <c r="J108" s="229">
        <v>19.82915899411547</v>
      </c>
      <c r="K108" s="229">
        <v>13.86728085352234</v>
      </c>
      <c r="L108" s="229">
        <v>7.8720899981754577</v>
      </c>
      <c r="M108" s="229">
        <v>6.2182975830633334</v>
      </c>
      <c r="N108" s="229">
        <v>2.7216317665551628</v>
      </c>
      <c r="O108" s="229">
        <v>1.8650110079886779</v>
      </c>
      <c r="P108" s="229">
        <v>4.5324978510720966</v>
      </c>
      <c r="Q108" s="229">
        <v>4.9898110141507459</v>
      </c>
      <c r="R108" s="229">
        <v>5.4595137139458991</v>
      </c>
      <c r="S108" s="229">
        <v>3.582534922953045</v>
      </c>
      <c r="T108" s="229">
        <v>3.6794648361146098</v>
      </c>
      <c r="U108" s="229">
        <v>2.5228507862474232</v>
      </c>
      <c r="V108" s="229">
        <v>11.28390221817264</v>
      </c>
      <c r="W108" s="229">
        <v>2.5535546088802872</v>
      </c>
      <c r="X108" s="229">
        <v>2.9384390920706789</v>
      </c>
      <c r="Y108" s="229">
        <v>6.7375569817394094</v>
      </c>
      <c r="DA108" s="73" t="s">
        <v>887</v>
      </c>
    </row>
    <row r="109" spans="1:105" ht="12" customHeight="1" x14ac:dyDescent="0.25">
      <c r="A109" s="64" t="s">
        <v>35</v>
      </c>
      <c r="B109" s="229">
        <v>104.5137766449009</v>
      </c>
      <c r="C109" s="229">
        <v>115.0841157809576</v>
      </c>
      <c r="D109" s="229">
        <v>115.0169428564008</v>
      </c>
      <c r="E109" s="229">
        <v>107.6202317912563</v>
      </c>
      <c r="F109" s="229">
        <v>111.6407093915349</v>
      </c>
      <c r="G109" s="229">
        <v>115.5404202691979</v>
      </c>
      <c r="H109" s="229">
        <v>138.17582644935229</v>
      </c>
      <c r="I109" s="229">
        <v>148.49028242560021</v>
      </c>
      <c r="J109" s="229">
        <v>131.1463139685961</v>
      </c>
      <c r="K109" s="229">
        <v>118.7760680103241</v>
      </c>
      <c r="L109" s="229">
        <v>160.6668907954512</v>
      </c>
      <c r="M109" s="229">
        <v>154.86610608520741</v>
      </c>
      <c r="N109" s="229">
        <v>151.39116421982311</v>
      </c>
      <c r="O109" s="229">
        <v>147.97730498168451</v>
      </c>
      <c r="P109" s="229">
        <v>148.44089777123941</v>
      </c>
      <c r="Q109" s="229">
        <v>132.94030944901391</v>
      </c>
      <c r="R109" s="229">
        <v>142.2698350928404</v>
      </c>
      <c r="S109" s="229">
        <v>157.07240699978121</v>
      </c>
      <c r="T109" s="229">
        <v>169.6491370189627</v>
      </c>
      <c r="U109" s="229">
        <v>162.6256250735436</v>
      </c>
      <c r="V109" s="229">
        <v>134.42472920665881</v>
      </c>
      <c r="W109" s="229">
        <v>175.92952896263881</v>
      </c>
      <c r="X109" s="229">
        <v>170.4271180051372</v>
      </c>
      <c r="Y109" s="229">
        <v>143.70010559200659</v>
      </c>
      <c r="DA109" s="73" t="s">
        <v>888</v>
      </c>
    </row>
    <row r="110" spans="1:105" ht="12" customHeight="1" x14ac:dyDescent="0.25">
      <c r="A110" s="64" t="s">
        <v>36</v>
      </c>
      <c r="B110" s="229">
        <v>30.439814770471159</v>
      </c>
      <c r="C110" s="229">
        <v>35.654402906255989</v>
      </c>
      <c r="D110" s="229">
        <v>38.907639997484758</v>
      </c>
      <c r="E110" s="229">
        <v>36.691007301270567</v>
      </c>
      <c r="F110" s="229">
        <v>27.683608894623891</v>
      </c>
      <c r="G110" s="229">
        <v>14.585123779760529</v>
      </c>
      <c r="H110" s="229">
        <v>26.20910810998646</v>
      </c>
      <c r="I110" s="229">
        <v>27.949535389180781</v>
      </c>
      <c r="J110" s="229">
        <v>32.808865648119387</v>
      </c>
      <c r="K110" s="229">
        <v>19.44723738572063</v>
      </c>
      <c r="L110" s="229">
        <v>22.304475539371271</v>
      </c>
      <c r="M110" s="229">
        <v>21.38276694567621</v>
      </c>
      <c r="N110" s="229">
        <v>22.012010787821531</v>
      </c>
      <c r="O110" s="229">
        <v>42.954890333285647</v>
      </c>
      <c r="P110" s="229">
        <v>51.175880557828279</v>
      </c>
      <c r="Q110" s="229">
        <v>54.030676323739179</v>
      </c>
      <c r="R110" s="229">
        <v>54.941872749469553</v>
      </c>
      <c r="S110" s="229">
        <v>59.414222797210982</v>
      </c>
      <c r="T110" s="229">
        <v>70.312159135792982</v>
      </c>
      <c r="U110" s="229">
        <v>58.472225485383213</v>
      </c>
      <c r="V110" s="229">
        <v>50.993192385155133</v>
      </c>
      <c r="W110" s="229">
        <v>54.987488969674011</v>
      </c>
      <c r="X110" s="229">
        <v>61.417718847251933</v>
      </c>
      <c r="Y110" s="229">
        <v>60.003371705156212</v>
      </c>
      <c r="DA110" s="73" t="s">
        <v>889</v>
      </c>
    </row>
    <row r="111" spans="1:105" ht="12" customHeight="1" x14ac:dyDescent="0.25">
      <c r="A111" s="64" t="s">
        <v>38</v>
      </c>
      <c r="B111" s="229">
        <v>7.6298118922570289E-3</v>
      </c>
      <c r="C111" s="229">
        <v>3.027177830221035E-3</v>
      </c>
      <c r="D111" s="229">
        <v>1.124516428371233E-2</v>
      </c>
      <c r="E111" s="229">
        <v>0.67919087416439905</v>
      </c>
      <c r="F111" s="229">
        <v>0.40100964643200088</v>
      </c>
      <c r="G111" s="229">
        <v>0.41348791870576612</v>
      </c>
      <c r="H111" s="229">
        <v>0.43410814311739082</v>
      </c>
      <c r="I111" s="229">
        <v>0.61576818034650471</v>
      </c>
      <c r="J111" s="229">
        <v>2.951996191895419</v>
      </c>
      <c r="K111" s="229">
        <v>2.2638710450149691</v>
      </c>
      <c r="L111" s="229">
        <v>2.1300264787373848</v>
      </c>
      <c r="M111" s="229">
        <v>1.563181785913196</v>
      </c>
      <c r="N111" s="229">
        <v>2.26685376886793</v>
      </c>
      <c r="O111" s="229">
        <v>13.817883607449501</v>
      </c>
      <c r="P111" s="229">
        <v>13.64352254774129</v>
      </c>
      <c r="Q111" s="229">
        <v>14.80892610087777</v>
      </c>
      <c r="R111" s="229">
        <v>14.775516798159151</v>
      </c>
      <c r="S111" s="229">
        <v>15.40817601360647</v>
      </c>
      <c r="T111" s="229">
        <v>3.325367075040603</v>
      </c>
      <c r="U111" s="229">
        <v>2.6285817242647589</v>
      </c>
      <c r="V111" s="229">
        <v>3.1090219242701078</v>
      </c>
      <c r="W111" s="229">
        <v>2.0685574765178929</v>
      </c>
      <c r="X111" s="229">
        <v>2.3437289260667669</v>
      </c>
      <c r="Y111" s="229">
        <v>3.3718748368099201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9832.6208195017389</v>
      </c>
      <c r="C115" s="223">
        <f t="shared" si="3"/>
        <v>9737.6027869389181</v>
      </c>
      <c r="D115" s="223">
        <f t="shared" si="3"/>
        <v>9516.7639480135113</v>
      </c>
      <c r="E115" s="223">
        <f t="shared" si="3"/>
        <v>8703.9017526835269</v>
      </c>
      <c r="F115" s="223">
        <f t="shared" si="3"/>
        <v>8396.9922629387784</v>
      </c>
      <c r="G115" s="223">
        <f t="shared" si="3"/>
        <v>8175.168755301841</v>
      </c>
      <c r="H115" s="223">
        <f t="shared" si="3"/>
        <v>7306.5837324269796</v>
      </c>
      <c r="I115" s="223">
        <f t="shared" si="3"/>
        <v>7586.3878965808935</v>
      </c>
      <c r="J115" s="223">
        <f t="shared" si="3"/>
        <v>7192.5111101051771</v>
      </c>
      <c r="K115" s="223">
        <f t="shared" si="3"/>
        <v>6504.5435985058257</v>
      </c>
      <c r="L115" s="223">
        <f t="shared" si="3"/>
        <v>6546.468686732177</v>
      </c>
      <c r="M115" s="223">
        <f t="shared" si="3"/>
        <v>6478.8136327042375</v>
      </c>
      <c r="N115" s="223">
        <f t="shared" si="3"/>
        <v>6250.8903797659696</v>
      </c>
      <c r="O115" s="223">
        <f t="shared" si="3"/>
        <v>6210.1087913094289</v>
      </c>
      <c r="P115" s="223">
        <f t="shared" si="3"/>
        <v>6195.0043397633372</v>
      </c>
      <c r="Q115" s="223">
        <f t="shared" si="3"/>
        <v>6422.0889185388805</v>
      </c>
      <c r="R115" s="223">
        <f t="shared" si="3"/>
        <v>6690.1874691268267</v>
      </c>
      <c r="S115" s="223">
        <f t="shared" si="3"/>
        <v>6558.0961070388039</v>
      </c>
      <c r="T115" s="223">
        <f t="shared" si="3"/>
        <v>7293.6822041604673</v>
      </c>
      <c r="U115" s="223">
        <f t="shared" si="3"/>
        <v>7276.4847081130811</v>
      </c>
      <c r="V115" s="223">
        <f t="shared" si="3"/>
        <v>6869.9861255892774</v>
      </c>
      <c r="W115" s="223">
        <f t="shared" si="3"/>
        <v>7373.2858629730181</v>
      </c>
      <c r="X115" s="223">
        <f t="shared" si="3"/>
        <v>6628.132667432923</v>
      </c>
      <c r="Y115" s="223">
        <f t="shared" si="3"/>
        <v>6203.6913302892817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10.92003753557092</v>
      </c>
      <c r="C120" s="260">
        <v>11.08369239928383</v>
      </c>
      <c r="D120" s="260">
        <v>10.442401464776729</v>
      </c>
      <c r="E120" s="260">
        <v>9.5643180743315366</v>
      </c>
      <c r="F120" s="260">
        <v>9.5774412817497918</v>
      </c>
      <c r="G120" s="260">
        <v>9.3708840021848729</v>
      </c>
      <c r="H120" s="260">
        <v>8.3838465422154016</v>
      </c>
      <c r="I120" s="260">
        <v>8.4832850456165669</v>
      </c>
      <c r="J120" s="260">
        <v>8.1216766098391862</v>
      </c>
      <c r="K120" s="260">
        <v>9.2343863079523381</v>
      </c>
      <c r="L120" s="260">
        <v>9.0219341599615461</v>
      </c>
      <c r="M120" s="260">
        <v>8.8331461743797099</v>
      </c>
      <c r="N120" s="260">
        <v>8.4302421011095614</v>
      </c>
      <c r="O120" s="260">
        <v>8.5802440473890407</v>
      </c>
      <c r="P120" s="260">
        <v>8.4328710991812805</v>
      </c>
      <c r="Q120" s="260">
        <v>8.9291433850537292</v>
      </c>
      <c r="R120" s="260">
        <v>9.4611123343094867</v>
      </c>
      <c r="S120" s="260">
        <v>9.3352470153077824</v>
      </c>
      <c r="T120" s="260">
        <v>10.39517420269418</v>
      </c>
      <c r="U120" s="260">
        <v>10.35888302493283</v>
      </c>
      <c r="V120" s="260">
        <v>9.6918886668733872</v>
      </c>
      <c r="W120" s="260">
        <v>10.814961311484391</v>
      </c>
      <c r="X120" s="260">
        <v>9.3892429889450408</v>
      </c>
      <c r="Y120" s="260">
        <v>9.395141672522719</v>
      </c>
      <c r="DA120" s="68" t="s">
        <v>897</v>
      </c>
    </row>
    <row r="121" spans="1:105" ht="12" customHeight="1" x14ac:dyDescent="0.25">
      <c r="A121" s="37" t="s">
        <v>159</v>
      </c>
      <c r="B121" s="226">
        <v>1.089258554599033</v>
      </c>
      <c r="C121" s="226">
        <v>0.90741288222995653</v>
      </c>
      <c r="D121" s="226">
        <v>0.74167400529216965</v>
      </c>
      <c r="E121" s="226">
        <v>0.75366910910964202</v>
      </c>
      <c r="F121" s="226">
        <v>0.54326476916941946</v>
      </c>
      <c r="G121" s="226">
        <v>0.55548467345350527</v>
      </c>
      <c r="H121" s="226">
        <v>0.48303889916795562</v>
      </c>
      <c r="I121" s="226">
        <v>0.5456984244730434</v>
      </c>
      <c r="J121" s="226">
        <v>0.49589489225321609</v>
      </c>
      <c r="K121" s="226">
        <v>0.48188219199838361</v>
      </c>
      <c r="L121" s="226">
        <v>0.55008365631994904</v>
      </c>
      <c r="M121" s="226">
        <v>0.40709274948749757</v>
      </c>
      <c r="N121" s="226">
        <v>0.39099530528142751</v>
      </c>
      <c r="O121" s="226">
        <v>0.3633232425692452</v>
      </c>
      <c r="P121" s="226">
        <v>0.27378594801745898</v>
      </c>
      <c r="Q121" s="226">
        <v>0.28023451888631218</v>
      </c>
      <c r="R121" s="226">
        <v>0.33226620444152333</v>
      </c>
      <c r="S121" s="226">
        <v>0.34871666978382132</v>
      </c>
      <c r="T121" s="226">
        <v>0.35668287926673459</v>
      </c>
      <c r="U121" s="226">
        <v>0.39422837842496372</v>
      </c>
      <c r="V121" s="226">
        <v>0.36429452219402692</v>
      </c>
      <c r="W121" s="226">
        <v>0.40354831055765172</v>
      </c>
      <c r="X121" s="226">
        <v>0.36816571266532983</v>
      </c>
      <c r="Y121" s="226">
        <v>0.38500574100574247</v>
      </c>
      <c r="DA121" s="69" t="s">
        <v>898</v>
      </c>
    </row>
    <row r="122" spans="1:105" ht="12" customHeight="1" x14ac:dyDescent="0.25">
      <c r="A122" s="37" t="s">
        <v>35</v>
      </c>
      <c r="B122" s="226">
        <v>9.8307789809718873</v>
      </c>
      <c r="C122" s="226">
        <v>10.176279517053869</v>
      </c>
      <c r="D122" s="226">
        <v>9.7007274594845647</v>
      </c>
      <c r="E122" s="226">
        <v>8.810648965221894</v>
      </c>
      <c r="F122" s="226">
        <v>9.0341765125803715</v>
      </c>
      <c r="G122" s="226">
        <v>8.8153993287313668</v>
      </c>
      <c r="H122" s="226">
        <v>7.9008076430474468</v>
      </c>
      <c r="I122" s="226">
        <v>7.9375866211435238</v>
      </c>
      <c r="J122" s="226">
        <v>7.6257817175859692</v>
      </c>
      <c r="K122" s="226">
        <v>8.7525041159539541</v>
      </c>
      <c r="L122" s="226">
        <v>8.4718505036415976</v>
      </c>
      <c r="M122" s="226">
        <v>8.4260534248922117</v>
      </c>
      <c r="N122" s="226">
        <v>8.0392467958281344</v>
      </c>
      <c r="O122" s="226">
        <v>8.2169208048197948</v>
      </c>
      <c r="P122" s="226">
        <v>8.159085151163822</v>
      </c>
      <c r="Q122" s="226">
        <v>8.6489088661674174</v>
      </c>
      <c r="R122" s="226">
        <v>9.1288461298679628</v>
      </c>
      <c r="S122" s="226">
        <v>8.9865303455239616</v>
      </c>
      <c r="T122" s="226">
        <v>10.03849132342744</v>
      </c>
      <c r="U122" s="226">
        <v>9.9646546465078689</v>
      </c>
      <c r="V122" s="226">
        <v>9.3275941446793595</v>
      </c>
      <c r="W122" s="226">
        <v>10.411413000926739</v>
      </c>
      <c r="X122" s="226">
        <v>9.0210772762797102</v>
      </c>
      <c r="Y122" s="226">
        <v>9.0101359315169773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4048.3532600623412</v>
      </c>
      <c r="C126" s="294">
        <v>3980.2027799613611</v>
      </c>
      <c r="D126" s="294">
        <v>3854.8569784296569</v>
      </c>
      <c r="E126" s="294">
        <v>3305.0361753664179</v>
      </c>
      <c r="F126" s="294">
        <v>3237.8210619588922</v>
      </c>
      <c r="G126" s="294">
        <v>3240.1180620857649</v>
      </c>
      <c r="H126" s="294">
        <v>2778.7311621880531</v>
      </c>
      <c r="I126" s="294">
        <v>2905.6928186322548</v>
      </c>
      <c r="J126" s="294">
        <v>2619.930791175344</v>
      </c>
      <c r="K126" s="294">
        <v>2603.616200939799</v>
      </c>
      <c r="L126" s="294">
        <v>2560.2165570775228</v>
      </c>
      <c r="M126" s="294">
        <v>2489.4171063874892</v>
      </c>
      <c r="N126" s="294">
        <v>2342.9609029624471</v>
      </c>
      <c r="O126" s="294">
        <v>2323.975650630985</v>
      </c>
      <c r="P126" s="294">
        <v>2271.980909906501</v>
      </c>
      <c r="Q126" s="294">
        <v>2415.1842103665672</v>
      </c>
      <c r="R126" s="294">
        <v>2612.8447670878659</v>
      </c>
      <c r="S126" s="294">
        <v>2487.0140668104391</v>
      </c>
      <c r="T126" s="294">
        <v>2935.0595273050658</v>
      </c>
      <c r="U126" s="294">
        <v>2970.7563666062911</v>
      </c>
      <c r="V126" s="294">
        <v>2735.6414241103848</v>
      </c>
      <c r="W126" s="294">
        <v>3041.158709554797</v>
      </c>
      <c r="X126" s="294">
        <v>2774.2028793904442</v>
      </c>
      <c r="Y126" s="294">
        <v>2641.736336843383</v>
      </c>
      <c r="DA126" s="70" t="s">
        <v>903</v>
      </c>
    </row>
    <row r="127" spans="1:105" ht="12" customHeight="1" x14ac:dyDescent="0.25">
      <c r="A127" s="60" t="s">
        <v>604</v>
      </c>
      <c r="B127" s="262">
        <v>4048.3532600623412</v>
      </c>
      <c r="C127" s="262">
        <v>3980.2027799613611</v>
      </c>
      <c r="D127" s="262">
        <v>3854.8569784296569</v>
      </c>
      <c r="E127" s="262">
        <v>3305.0361753664179</v>
      </c>
      <c r="F127" s="262">
        <v>3237.8210619588922</v>
      </c>
      <c r="G127" s="262">
        <v>3240.1180620857649</v>
      </c>
      <c r="H127" s="262">
        <v>2778.7311621880531</v>
      </c>
      <c r="I127" s="262">
        <v>2905.6928186322548</v>
      </c>
      <c r="J127" s="262">
        <v>2619.930791175344</v>
      </c>
      <c r="K127" s="262">
        <v>2603.616200939799</v>
      </c>
      <c r="L127" s="262">
        <v>2560.2165570775228</v>
      </c>
      <c r="M127" s="262">
        <v>2489.4171063874892</v>
      </c>
      <c r="N127" s="262">
        <v>2342.9609029624471</v>
      </c>
      <c r="O127" s="262">
        <v>2323.975650630985</v>
      </c>
      <c r="P127" s="262">
        <v>2271.980909906501</v>
      </c>
      <c r="Q127" s="262">
        <v>2415.1842103665672</v>
      </c>
      <c r="R127" s="262">
        <v>2612.8447670878659</v>
      </c>
      <c r="S127" s="262">
        <v>2487.0140668104391</v>
      </c>
      <c r="T127" s="262">
        <v>2935.0595273050658</v>
      </c>
      <c r="U127" s="262">
        <v>2970.7563666062911</v>
      </c>
      <c r="V127" s="262">
        <v>2735.6414241103848</v>
      </c>
      <c r="W127" s="262">
        <v>3041.158709554797</v>
      </c>
      <c r="X127" s="262">
        <v>2774.2028793904442</v>
      </c>
      <c r="Y127" s="262">
        <v>2641.736336843383</v>
      </c>
      <c r="DA127" s="72" t="s">
        <v>904</v>
      </c>
    </row>
    <row r="128" spans="1:105" ht="12" customHeight="1" x14ac:dyDescent="0.25">
      <c r="A128" s="59" t="s">
        <v>28</v>
      </c>
      <c r="B128" s="230">
        <v>1295.5349394069181</v>
      </c>
      <c r="C128" s="230">
        <v>1281.063224836772</v>
      </c>
      <c r="D128" s="230">
        <v>1364.1341710142769</v>
      </c>
      <c r="E128" s="230">
        <v>1041.5290224865371</v>
      </c>
      <c r="F128" s="230">
        <v>926.37864426971896</v>
      </c>
      <c r="G128" s="230">
        <v>995.83268267642768</v>
      </c>
      <c r="H128" s="230">
        <v>687.51973620690455</v>
      </c>
      <c r="I128" s="230">
        <v>860.13736606143198</v>
      </c>
      <c r="J128" s="230">
        <v>681.15784280996888</v>
      </c>
      <c r="K128" s="230">
        <v>435.34974493445338</v>
      </c>
      <c r="L128" s="230">
        <v>430.50671224169201</v>
      </c>
      <c r="M128" s="230">
        <v>458.49831114424052</v>
      </c>
      <c r="N128" s="230">
        <v>439.73068900059138</v>
      </c>
      <c r="O128" s="230">
        <v>383.68973330582401</v>
      </c>
      <c r="P128" s="230">
        <v>348.5627400968387</v>
      </c>
      <c r="Q128" s="230">
        <v>365.34174664786019</v>
      </c>
      <c r="R128" s="230">
        <v>408.28138892361699</v>
      </c>
      <c r="S128" s="230">
        <v>268.36777625304978</v>
      </c>
      <c r="T128" s="230">
        <v>424.8508271361062</v>
      </c>
      <c r="U128" s="230">
        <v>470.24394952183218</v>
      </c>
      <c r="V128" s="230">
        <v>387.50037708276398</v>
      </c>
      <c r="W128" s="230">
        <v>383.67740275403611</v>
      </c>
      <c r="X128" s="230">
        <v>499.11676263459168</v>
      </c>
      <c r="Y128" s="230">
        <v>337.1732826941074</v>
      </c>
      <c r="DA128" s="71" t="s">
        <v>905</v>
      </c>
    </row>
    <row r="129" spans="1:105" ht="12" customHeight="1" x14ac:dyDescent="0.25">
      <c r="A129" s="59" t="s">
        <v>31</v>
      </c>
      <c r="B129" s="230">
        <v>342.44546343247077</v>
      </c>
      <c r="C129" s="230">
        <v>116.7274119412108</v>
      </c>
      <c r="D129" s="230">
        <v>97.627992589363373</v>
      </c>
      <c r="E129" s="230">
        <v>80.186653784416649</v>
      </c>
      <c r="F129" s="230">
        <v>73.824166682315038</v>
      </c>
      <c r="G129" s="230">
        <v>80.18510788668415</v>
      </c>
      <c r="H129" s="230">
        <v>82.942357959004326</v>
      </c>
      <c r="I129" s="230">
        <v>91.0026532261748</v>
      </c>
      <c r="J129" s="230">
        <v>83.440547003183866</v>
      </c>
      <c r="K129" s="230">
        <v>79.924942537294314</v>
      </c>
      <c r="L129" s="230">
        <v>92.798672085933205</v>
      </c>
      <c r="M129" s="230">
        <v>81.186169248628815</v>
      </c>
      <c r="N129" s="230">
        <v>74.644348081445685</v>
      </c>
      <c r="O129" s="230">
        <v>69.507129050039168</v>
      </c>
      <c r="P129" s="230">
        <v>70.561693228033107</v>
      </c>
      <c r="Q129" s="230">
        <v>80.372986656774316</v>
      </c>
      <c r="R129" s="230">
        <v>85.774318037057014</v>
      </c>
      <c r="S129" s="230">
        <v>86.388974264871379</v>
      </c>
      <c r="T129" s="230">
        <v>94.284187373195778</v>
      </c>
      <c r="U129" s="230">
        <v>71.742678045071898</v>
      </c>
      <c r="V129" s="230">
        <v>72.956625413830167</v>
      </c>
      <c r="W129" s="230">
        <v>78.844411224497776</v>
      </c>
      <c r="X129" s="230">
        <v>68.436343984011103</v>
      </c>
      <c r="Y129" s="230">
        <v>70.03345975772956</v>
      </c>
      <c r="DA129" s="71" t="s">
        <v>906</v>
      </c>
    </row>
    <row r="130" spans="1:105" ht="12" customHeight="1" x14ac:dyDescent="0.25">
      <c r="A130" s="59" t="s">
        <v>159</v>
      </c>
      <c r="B130" s="230">
        <v>182.3005420641156</v>
      </c>
      <c r="C130" s="230">
        <v>153.16162849630811</v>
      </c>
      <c r="D130" s="230">
        <v>125.8079779146076</v>
      </c>
      <c r="E130" s="230">
        <v>126.0124983120423</v>
      </c>
      <c r="F130" s="230">
        <v>106.3741881426388</v>
      </c>
      <c r="G130" s="230">
        <v>106.86707919963391</v>
      </c>
      <c r="H130" s="230">
        <v>94.857768959416234</v>
      </c>
      <c r="I130" s="230">
        <v>106.6093919925798</v>
      </c>
      <c r="J130" s="230">
        <v>95.795364110938081</v>
      </c>
      <c r="K130" s="230">
        <v>95.562284945569971</v>
      </c>
      <c r="L130" s="230">
        <v>108.06834061683099</v>
      </c>
      <c r="M130" s="230">
        <v>79.897784549220475</v>
      </c>
      <c r="N130" s="230">
        <v>76.146652630969001</v>
      </c>
      <c r="O130" s="230">
        <v>72.377823480847269</v>
      </c>
      <c r="P130" s="230">
        <v>54.145369042901507</v>
      </c>
      <c r="Q130" s="230">
        <v>55.283345872851172</v>
      </c>
      <c r="R130" s="230">
        <v>65.468492890451671</v>
      </c>
      <c r="S130" s="230">
        <v>69.258421095824147</v>
      </c>
      <c r="T130" s="230">
        <v>73.933235914755969</v>
      </c>
      <c r="U130" s="230">
        <v>83.705254903823359</v>
      </c>
      <c r="V130" s="230">
        <v>76.574420459740296</v>
      </c>
      <c r="W130" s="230">
        <v>87.929057720292121</v>
      </c>
      <c r="X130" s="230">
        <v>80.752648587430258</v>
      </c>
      <c r="Y130" s="230">
        <v>84.634959950118287</v>
      </c>
      <c r="DA130" s="71" t="s">
        <v>907</v>
      </c>
    </row>
    <row r="131" spans="1:105" ht="12" customHeight="1" x14ac:dyDescent="0.25">
      <c r="A131" s="59" t="s">
        <v>32</v>
      </c>
      <c r="B131" s="230">
        <v>458.60872180622152</v>
      </c>
      <c r="C131" s="230">
        <v>524.35812801502777</v>
      </c>
      <c r="D131" s="230">
        <v>466.54670324418743</v>
      </c>
      <c r="E131" s="230">
        <v>376.54578288563999</v>
      </c>
      <c r="F131" s="230">
        <v>385.28334309246662</v>
      </c>
      <c r="G131" s="230">
        <v>362.79873381615943</v>
      </c>
      <c r="H131" s="230">
        <v>361.21997770197947</v>
      </c>
      <c r="I131" s="230">
        <v>299.83394625269261</v>
      </c>
      <c r="J131" s="230">
        <v>268.59561220679529</v>
      </c>
      <c r="K131" s="230">
        <v>245.5979936792566</v>
      </c>
      <c r="L131" s="230">
        <v>198.92322750399731</v>
      </c>
      <c r="M131" s="230">
        <v>177.3619836790003</v>
      </c>
      <c r="N131" s="230">
        <v>117.4143056496878</v>
      </c>
      <c r="O131" s="230">
        <v>117.54544122404729</v>
      </c>
      <c r="P131" s="230">
        <v>104.87758072212139</v>
      </c>
      <c r="Q131" s="230">
        <v>106.9011584280984</v>
      </c>
      <c r="R131" s="230">
        <v>141.0990651656719</v>
      </c>
      <c r="S131" s="230">
        <v>129.93295118349869</v>
      </c>
      <c r="T131" s="230">
        <v>156.41916277555549</v>
      </c>
      <c r="U131" s="230">
        <v>157.81435766828659</v>
      </c>
      <c r="V131" s="230">
        <v>122.8827338247518</v>
      </c>
      <c r="W131" s="230">
        <v>139.45239694008271</v>
      </c>
      <c r="X131" s="230">
        <v>68.788985917644681</v>
      </c>
      <c r="Y131" s="230">
        <v>80.178023440211689</v>
      </c>
      <c r="DA131" s="71" t="s">
        <v>908</v>
      </c>
    </row>
    <row r="132" spans="1:105" ht="12" customHeight="1" x14ac:dyDescent="0.25">
      <c r="A132" s="59" t="s">
        <v>35</v>
      </c>
      <c r="B132" s="230">
        <v>1769.463593352616</v>
      </c>
      <c r="C132" s="230">
        <v>1904.892386672042</v>
      </c>
      <c r="D132" s="230">
        <v>1800.740133667221</v>
      </c>
      <c r="E132" s="230">
        <v>1680.762217897782</v>
      </c>
      <c r="F132" s="230">
        <v>1745.9607197717521</v>
      </c>
      <c r="G132" s="230">
        <v>1694.43445850686</v>
      </c>
      <c r="H132" s="230">
        <v>1552.1913213607479</v>
      </c>
      <c r="I132" s="230">
        <v>1548.1094610993759</v>
      </c>
      <c r="J132" s="230">
        <v>1490.9414250444579</v>
      </c>
      <c r="K132" s="230">
        <v>1747.181234843224</v>
      </c>
      <c r="L132" s="230">
        <v>1729.9196046290699</v>
      </c>
      <c r="M132" s="230">
        <v>1692.472857766398</v>
      </c>
      <c r="N132" s="230">
        <v>1635.0249075997531</v>
      </c>
      <c r="O132" s="230">
        <v>1680.855523570227</v>
      </c>
      <c r="P132" s="230">
        <v>1693.833526816607</v>
      </c>
      <c r="Q132" s="230">
        <v>1807.2849727609821</v>
      </c>
      <c r="R132" s="230">
        <v>1912.221502071068</v>
      </c>
      <c r="S132" s="230">
        <v>1933.065944013196</v>
      </c>
      <c r="T132" s="230">
        <v>2185.5721141054519</v>
      </c>
      <c r="U132" s="230">
        <v>2187.2501264672769</v>
      </c>
      <c r="V132" s="230">
        <v>2075.7272673292991</v>
      </c>
      <c r="W132" s="230">
        <v>2351.2554409158879</v>
      </c>
      <c r="X132" s="230">
        <v>2057.1081382667662</v>
      </c>
      <c r="Y132" s="230">
        <v>2069.7166110012149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1549.8639187457591</v>
      </c>
      <c r="C134" s="294">
        <v>1517.9351938552761</v>
      </c>
      <c r="D134" s="294">
        <v>1418.886148247793</v>
      </c>
      <c r="E134" s="294">
        <v>1273.1161729822909</v>
      </c>
      <c r="F134" s="294">
        <v>1280.764756562749</v>
      </c>
      <c r="G134" s="294">
        <v>1249.9611339572789</v>
      </c>
      <c r="H134" s="294">
        <v>1144.281031627889</v>
      </c>
      <c r="I134" s="294">
        <v>1133.6657266463581</v>
      </c>
      <c r="J134" s="294">
        <v>1061.6662771903841</v>
      </c>
      <c r="K134" s="294">
        <v>1151.005171298913</v>
      </c>
      <c r="L134" s="294">
        <v>1126.6568716083541</v>
      </c>
      <c r="M134" s="294">
        <v>1085.587326621893</v>
      </c>
      <c r="N134" s="294">
        <v>1012.341049399595</v>
      </c>
      <c r="O134" s="294">
        <v>1030.429441672728</v>
      </c>
      <c r="P134" s="294">
        <v>1014.512181126099</v>
      </c>
      <c r="Q134" s="294">
        <v>1080.63440441028</v>
      </c>
      <c r="R134" s="294">
        <v>1166.002238593104</v>
      </c>
      <c r="S134" s="294">
        <v>1157.213675837929</v>
      </c>
      <c r="T134" s="294">
        <v>1331.624887184666</v>
      </c>
      <c r="U134" s="294">
        <v>1331.8262629432229</v>
      </c>
      <c r="V134" s="294">
        <v>1239.951822326113</v>
      </c>
      <c r="W134" s="294">
        <v>1398.6200564750161</v>
      </c>
      <c r="X134" s="294">
        <v>1215.1060655162989</v>
      </c>
      <c r="Y134" s="294">
        <v>1212.608286475567</v>
      </c>
      <c r="DA134" s="70" t="s">
        <v>911</v>
      </c>
    </row>
    <row r="135" spans="1:105" ht="12" customHeight="1" x14ac:dyDescent="0.25">
      <c r="A135" s="60" t="s">
        <v>615</v>
      </c>
      <c r="B135" s="262">
        <v>1549.8639187457591</v>
      </c>
      <c r="C135" s="262">
        <v>1517.9351938552761</v>
      </c>
      <c r="D135" s="262">
        <v>1418.886148247793</v>
      </c>
      <c r="E135" s="262">
        <v>1273.1161729822909</v>
      </c>
      <c r="F135" s="262">
        <v>1280.764756562749</v>
      </c>
      <c r="G135" s="262">
        <v>1249.9611339572789</v>
      </c>
      <c r="H135" s="262">
        <v>1144.281031627889</v>
      </c>
      <c r="I135" s="262">
        <v>1133.6657266463581</v>
      </c>
      <c r="J135" s="262">
        <v>1061.6662771903841</v>
      </c>
      <c r="K135" s="262">
        <v>1151.005171298913</v>
      </c>
      <c r="L135" s="262">
        <v>1126.6568716083541</v>
      </c>
      <c r="M135" s="262">
        <v>1085.587326621893</v>
      </c>
      <c r="N135" s="262">
        <v>1012.341049399595</v>
      </c>
      <c r="O135" s="262">
        <v>1030.429441672728</v>
      </c>
      <c r="P135" s="262">
        <v>1014.512181126099</v>
      </c>
      <c r="Q135" s="262">
        <v>1080.63440441028</v>
      </c>
      <c r="R135" s="262">
        <v>1166.002238593104</v>
      </c>
      <c r="S135" s="262">
        <v>1157.213675837929</v>
      </c>
      <c r="T135" s="262">
        <v>1331.624887184666</v>
      </c>
      <c r="U135" s="262">
        <v>1331.8262629432229</v>
      </c>
      <c r="V135" s="262">
        <v>1239.951822326113</v>
      </c>
      <c r="W135" s="262">
        <v>1398.6200564750161</v>
      </c>
      <c r="X135" s="262">
        <v>1215.1060655162989</v>
      </c>
      <c r="Y135" s="262">
        <v>1212.608286475567</v>
      </c>
      <c r="DA135" s="72" t="s">
        <v>912</v>
      </c>
    </row>
    <row r="136" spans="1:105" ht="12" customHeight="1" x14ac:dyDescent="0.25">
      <c r="A136" s="59" t="s">
        <v>31</v>
      </c>
      <c r="B136" s="297">
        <v>184.9826172421339</v>
      </c>
      <c r="C136" s="297">
        <v>67.097135086324883</v>
      </c>
      <c r="D136" s="297">
        <v>57.318201524810398</v>
      </c>
      <c r="E136" s="297">
        <v>47.496732588353161</v>
      </c>
      <c r="F136" s="297">
        <v>42.679976226829822</v>
      </c>
      <c r="G136" s="297">
        <v>47.350488847935097</v>
      </c>
      <c r="H136" s="297">
        <v>48.18918273309032</v>
      </c>
      <c r="I136" s="297">
        <v>52.011273026953567</v>
      </c>
      <c r="J136" s="297">
        <v>48.104352840600569</v>
      </c>
      <c r="K136" s="297">
        <v>43.703068732405526</v>
      </c>
      <c r="L136" s="297">
        <v>51.472178493061087</v>
      </c>
      <c r="M136" s="297">
        <v>45.139929532120213</v>
      </c>
      <c r="N136" s="297">
        <v>40.747927081039087</v>
      </c>
      <c r="O136" s="297">
        <v>37.84718294013048</v>
      </c>
      <c r="P136" s="297">
        <v>38.76533074540788</v>
      </c>
      <c r="Q136" s="297">
        <v>43.725741143181523</v>
      </c>
      <c r="R136" s="297">
        <v>46.717715251675664</v>
      </c>
      <c r="S136" s="297">
        <v>46.807543473520226</v>
      </c>
      <c r="T136" s="297">
        <v>51.419316153867832</v>
      </c>
      <c r="U136" s="297">
        <v>39.568273543194827</v>
      </c>
      <c r="V136" s="297">
        <v>39.967869384046061</v>
      </c>
      <c r="W136" s="297">
        <v>43.074795395886213</v>
      </c>
      <c r="X136" s="297">
        <v>37.370748852899382</v>
      </c>
      <c r="Y136" s="297">
        <v>38.609324077895963</v>
      </c>
      <c r="DA136" s="71" t="s">
        <v>913</v>
      </c>
    </row>
    <row r="137" spans="1:105" ht="12" customHeight="1" x14ac:dyDescent="0.25">
      <c r="A137" s="59" t="s">
        <v>159</v>
      </c>
      <c r="B137" s="297">
        <v>103.12423142494529</v>
      </c>
      <c r="C137" s="297">
        <v>85.986318489247992</v>
      </c>
      <c r="D137" s="297">
        <v>71.258002715558106</v>
      </c>
      <c r="E137" s="297">
        <v>71.24946734783056</v>
      </c>
      <c r="F137" s="297">
        <v>57.06850123000374</v>
      </c>
      <c r="G137" s="297">
        <v>58.421651125882967</v>
      </c>
      <c r="H137" s="297">
        <v>50.383859331202601</v>
      </c>
      <c r="I137" s="297">
        <v>57.102167588313407</v>
      </c>
      <c r="J137" s="297">
        <v>51.490232723971978</v>
      </c>
      <c r="K137" s="297">
        <v>50.531733972566528</v>
      </c>
      <c r="L137" s="297">
        <v>57.615628897691423</v>
      </c>
      <c r="M137" s="297">
        <v>42.667244842737752</v>
      </c>
      <c r="N137" s="297">
        <v>40.824121272824939</v>
      </c>
      <c r="O137" s="297">
        <v>38.561179660698862</v>
      </c>
      <c r="P137" s="297">
        <v>28.94563628566716</v>
      </c>
      <c r="Q137" s="297">
        <v>29.751031884249699</v>
      </c>
      <c r="R137" s="297">
        <v>35.457181941707397</v>
      </c>
      <c r="S137" s="297">
        <v>37.482561142027322</v>
      </c>
      <c r="T137" s="297">
        <v>40.156130691525469</v>
      </c>
      <c r="U137" s="297">
        <v>45.508414573834287</v>
      </c>
      <c r="V137" s="297">
        <v>41.615396642322253</v>
      </c>
      <c r="W137" s="297">
        <v>47.00043791688077</v>
      </c>
      <c r="X137" s="297">
        <v>43.107550595813542</v>
      </c>
      <c r="Y137" s="297">
        <v>45.40671208979073</v>
      </c>
      <c r="DA137" s="71" t="s">
        <v>914</v>
      </c>
    </row>
    <row r="138" spans="1:105" ht="12" customHeight="1" x14ac:dyDescent="0.25">
      <c r="A138" s="59" t="s">
        <v>32</v>
      </c>
      <c r="B138" s="297">
        <v>289.8888664628912</v>
      </c>
      <c r="C138" s="297">
        <v>320.28674559624568</v>
      </c>
      <c r="D138" s="297">
        <v>290.38808261300738</v>
      </c>
      <c r="E138" s="297">
        <v>237.02575215244039</v>
      </c>
      <c r="F138" s="297">
        <v>241.61477484603719</v>
      </c>
      <c r="G138" s="297">
        <v>223.50847886275051</v>
      </c>
      <c r="H138" s="297">
        <v>222.41634257765969</v>
      </c>
      <c r="I138" s="297">
        <v>187.70109670611049</v>
      </c>
      <c r="J138" s="297">
        <v>158.41845820282671</v>
      </c>
      <c r="K138" s="297">
        <v>131.35310466054381</v>
      </c>
      <c r="L138" s="297">
        <v>108.4884872291087</v>
      </c>
      <c r="M138" s="297">
        <v>99.40935155661019</v>
      </c>
      <c r="N138" s="297">
        <v>61.525183224256153</v>
      </c>
      <c r="O138" s="297">
        <v>61.517043107952617</v>
      </c>
      <c r="P138" s="297">
        <v>55.159712105869033</v>
      </c>
      <c r="Q138" s="297">
        <v>56.083518500310547</v>
      </c>
      <c r="R138" s="297">
        <v>73.584903767625448</v>
      </c>
      <c r="S138" s="297">
        <v>67.877684537509225</v>
      </c>
      <c r="T138" s="297">
        <v>83.684525448124674</v>
      </c>
      <c r="U138" s="297">
        <v>84.634416286368847</v>
      </c>
      <c r="V138" s="297">
        <v>65.156036913656067</v>
      </c>
      <c r="W138" s="297">
        <v>73.501788866237931</v>
      </c>
      <c r="X138" s="297">
        <v>37.129436015958021</v>
      </c>
      <c r="Y138" s="297">
        <v>42.592161212997517</v>
      </c>
      <c r="DA138" s="71" t="s">
        <v>915</v>
      </c>
    </row>
    <row r="139" spans="1:105" ht="12" customHeight="1" x14ac:dyDescent="0.25">
      <c r="A139" s="59" t="s">
        <v>35</v>
      </c>
      <c r="B139" s="297">
        <v>971.86820361578827</v>
      </c>
      <c r="C139" s="297">
        <v>1044.5649946834581</v>
      </c>
      <c r="D139" s="297">
        <v>999.92186139441696</v>
      </c>
      <c r="E139" s="297">
        <v>917.34422089366728</v>
      </c>
      <c r="F139" s="297">
        <v>939.40150425987827</v>
      </c>
      <c r="G139" s="297">
        <v>920.68051512071054</v>
      </c>
      <c r="H139" s="297">
        <v>823.29164698593638</v>
      </c>
      <c r="I139" s="297">
        <v>836.8511893249804</v>
      </c>
      <c r="J139" s="297">
        <v>803.65323342298473</v>
      </c>
      <c r="K139" s="297">
        <v>925.41726393339763</v>
      </c>
      <c r="L139" s="297">
        <v>909.08057698849245</v>
      </c>
      <c r="M139" s="297">
        <v>898.37080069042452</v>
      </c>
      <c r="N139" s="297">
        <v>869.24381782147475</v>
      </c>
      <c r="O139" s="297">
        <v>892.50403596394585</v>
      </c>
      <c r="P139" s="297">
        <v>891.64150198915536</v>
      </c>
      <c r="Q139" s="297">
        <v>951.07411288253866</v>
      </c>
      <c r="R139" s="297">
        <v>1010.242437632096</v>
      </c>
      <c r="S139" s="297">
        <v>1005.045886684872</v>
      </c>
      <c r="T139" s="297">
        <v>1156.364914891147</v>
      </c>
      <c r="U139" s="297">
        <v>1162.115158539825</v>
      </c>
      <c r="V139" s="297">
        <v>1093.2125193860891</v>
      </c>
      <c r="W139" s="297">
        <v>1235.043034296011</v>
      </c>
      <c r="X139" s="297">
        <v>1097.498330051628</v>
      </c>
      <c r="Y139" s="297">
        <v>1086.0000890948829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1608.2925331580686</v>
      </c>
      <c r="C141" s="261">
        <f t="shared" si="4"/>
        <v>1672.1263007229961</v>
      </c>
      <c r="D141" s="261">
        <f t="shared" si="4"/>
        <v>1691.5261698712836</v>
      </c>
      <c r="E141" s="261">
        <f t="shared" si="4"/>
        <v>1663.0465862604865</v>
      </c>
      <c r="F141" s="261">
        <f t="shared" si="4"/>
        <v>1503.0491731353877</v>
      </c>
      <c r="G141" s="261">
        <f t="shared" si="4"/>
        <v>1367.0308552566121</v>
      </c>
      <c r="H141" s="261">
        <f t="shared" si="4"/>
        <v>1194.4417220688215</v>
      </c>
      <c r="I141" s="261">
        <f t="shared" si="4"/>
        <v>1196.8613462566639</v>
      </c>
      <c r="J141" s="261">
        <f t="shared" si="4"/>
        <v>1187.0588851296097</v>
      </c>
      <c r="K141" s="261">
        <f t="shared" si="4"/>
        <v>1106.4061699591609</v>
      </c>
      <c r="L141" s="261">
        <f t="shared" si="4"/>
        <v>1078.1903338863385</v>
      </c>
      <c r="M141" s="261">
        <f t="shared" si="4"/>
        <v>1049.8244935204752</v>
      </c>
      <c r="N141" s="261">
        <f t="shared" si="4"/>
        <v>982.95245530281863</v>
      </c>
      <c r="O141" s="261">
        <f t="shared" si="4"/>
        <v>986.6649749583263</v>
      </c>
      <c r="P141" s="261">
        <f t="shared" si="4"/>
        <v>1020.0059776315561</v>
      </c>
      <c r="Q141" s="261">
        <f t="shared" si="4"/>
        <v>1086.6575191267464</v>
      </c>
      <c r="R141" s="261">
        <f t="shared" si="4"/>
        <v>1108.0863878654586</v>
      </c>
      <c r="S141" s="261">
        <f t="shared" si="4"/>
        <v>1087.2020953827266</v>
      </c>
      <c r="T141" s="261">
        <f t="shared" si="4"/>
        <v>1174.6038380784209</v>
      </c>
      <c r="U141" s="261">
        <f t="shared" si="4"/>
        <v>1154.2581029442149</v>
      </c>
      <c r="V141" s="261">
        <f t="shared" si="4"/>
        <v>1153.4611294088058</v>
      </c>
      <c r="W141" s="261">
        <f t="shared" si="4"/>
        <v>1176.3184856317212</v>
      </c>
      <c r="X141" s="261">
        <f t="shared" si="4"/>
        <v>1069.6497795372347</v>
      </c>
      <c r="Y141" s="261">
        <f t="shared" si="4"/>
        <v>1056.5054252978086</v>
      </c>
      <c r="DA141" s="70"/>
    </row>
    <row r="142" spans="1:105" ht="12" customHeight="1" x14ac:dyDescent="0.25">
      <c r="A142" s="60" t="s">
        <v>624</v>
      </c>
      <c r="B142" s="262">
        <v>164.65251048836549</v>
      </c>
      <c r="C142" s="262">
        <v>159.21892015755111</v>
      </c>
      <c r="D142" s="262">
        <v>154.81978856140071</v>
      </c>
      <c r="E142" s="262">
        <v>146.94693552814141</v>
      </c>
      <c r="F142" s="262">
        <v>150.0210571198489</v>
      </c>
      <c r="G142" s="262">
        <v>145.43800149140111</v>
      </c>
      <c r="H142" s="262">
        <v>134.4004863545953</v>
      </c>
      <c r="I142" s="262">
        <v>135.94682057202971</v>
      </c>
      <c r="J142" s="262">
        <v>127.25784951679969</v>
      </c>
      <c r="K142" s="262">
        <v>138.81942550978229</v>
      </c>
      <c r="L142" s="262">
        <v>139.83157065466409</v>
      </c>
      <c r="M142" s="262">
        <v>134.37440891711049</v>
      </c>
      <c r="N142" s="262">
        <v>126.9945083755435</v>
      </c>
      <c r="O142" s="262">
        <v>131.33259676614111</v>
      </c>
      <c r="P142" s="262">
        <v>126.14655134767651</v>
      </c>
      <c r="Q142" s="262">
        <v>133.82995590321099</v>
      </c>
      <c r="R142" s="262">
        <v>144.36619224570489</v>
      </c>
      <c r="S142" s="262">
        <v>139.93527868475431</v>
      </c>
      <c r="T142" s="262">
        <v>158.845896491882</v>
      </c>
      <c r="U142" s="262">
        <v>161.69123003644989</v>
      </c>
      <c r="V142" s="262">
        <v>152.06652242866079</v>
      </c>
      <c r="W142" s="262">
        <v>171.92977170136811</v>
      </c>
      <c r="X142" s="262">
        <v>152.7482459464743</v>
      </c>
      <c r="Y142" s="262">
        <v>149.58128847734699</v>
      </c>
      <c r="DA142" s="72" t="s">
        <v>918</v>
      </c>
    </row>
    <row r="143" spans="1:105" ht="12" customHeight="1" x14ac:dyDescent="0.25">
      <c r="A143" s="59" t="s">
        <v>31</v>
      </c>
      <c r="B143" s="230">
        <v>19.25877510466794</v>
      </c>
      <c r="C143" s="230">
        <v>9.1531647744988653</v>
      </c>
      <c r="D143" s="230">
        <v>7.6606765503945784</v>
      </c>
      <c r="E143" s="230">
        <v>6.5901823745442396</v>
      </c>
      <c r="F143" s="230">
        <v>6.1018134954782104</v>
      </c>
      <c r="G143" s="230">
        <v>6.0519860069182458</v>
      </c>
      <c r="H143" s="230">
        <v>6.070512759727654</v>
      </c>
      <c r="I143" s="230">
        <v>6.2715870213963054</v>
      </c>
      <c r="J143" s="230">
        <v>5.5766092647566934</v>
      </c>
      <c r="K143" s="230">
        <v>4.647417924789762</v>
      </c>
      <c r="L143" s="230">
        <v>5.5042208275770701</v>
      </c>
      <c r="M143" s="230">
        <v>4.7063707034435733</v>
      </c>
      <c r="N143" s="230">
        <v>3.7358493743673922</v>
      </c>
      <c r="O143" s="230">
        <v>3.3762118864472752</v>
      </c>
      <c r="P143" s="230">
        <v>3.5525295956891809</v>
      </c>
      <c r="Q143" s="230">
        <v>3.7040524321230568</v>
      </c>
      <c r="R143" s="230">
        <v>4.1484079009718844</v>
      </c>
      <c r="S143" s="230">
        <v>4.1642147546361823</v>
      </c>
      <c r="T143" s="230">
        <v>4.4693410657022934</v>
      </c>
      <c r="U143" s="230">
        <v>3.9258126926797638</v>
      </c>
      <c r="V143" s="230">
        <v>3.933975749900438</v>
      </c>
      <c r="W143" s="230">
        <v>4.2804758029007619</v>
      </c>
      <c r="X143" s="230">
        <v>3.331108425619437</v>
      </c>
      <c r="Y143" s="230">
        <v>3.4926657703041619</v>
      </c>
      <c r="DA143" s="71" t="s">
        <v>919</v>
      </c>
    </row>
    <row r="144" spans="1:105" ht="12" customHeight="1" x14ac:dyDescent="0.25">
      <c r="A144" s="59" t="s">
        <v>159</v>
      </c>
      <c r="B144" s="230">
        <v>16.623347466014408</v>
      </c>
      <c r="C144" s="230">
        <v>11.594885796661901</v>
      </c>
      <c r="D144" s="230">
        <v>9.7807447485639756</v>
      </c>
      <c r="E144" s="230">
        <v>9.5930349728449169</v>
      </c>
      <c r="F144" s="230">
        <v>7.01896640434971</v>
      </c>
      <c r="G144" s="230">
        <v>8.0022311288321841</v>
      </c>
      <c r="H144" s="230">
        <v>7.0806621332537816</v>
      </c>
      <c r="I144" s="230">
        <v>8.014269303279999</v>
      </c>
      <c r="J144" s="230">
        <v>6.4454019851477407</v>
      </c>
      <c r="K144" s="230">
        <v>5.814246569422278</v>
      </c>
      <c r="L144" s="230">
        <v>6.9346883394634897</v>
      </c>
      <c r="M144" s="230">
        <v>4.9632962531827829</v>
      </c>
      <c r="N144" s="230">
        <v>5.0145866454167098</v>
      </c>
      <c r="O144" s="230">
        <v>4.9504891219059326</v>
      </c>
      <c r="P144" s="230">
        <v>2.9314504073506908</v>
      </c>
      <c r="Q144" s="230">
        <v>3.1739821693880592</v>
      </c>
      <c r="R144" s="230">
        <v>3.8263896135205719</v>
      </c>
      <c r="S144" s="230">
        <v>3.8609129661745358</v>
      </c>
      <c r="T144" s="230">
        <v>4.1864446881234141</v>
      </c>
      <c r="U144" s="230">
        <v>5.6785066853166173</v>
      </c>
      <c r="V144" s="230">
        <v>5.4812314391998473</v>
      </c>
      <c r="W144" s="230">
        <v>6.337909918757231</v>
      </c>
      <c r="X144" s="230">
        <v>5.6094278159840352</v>
      </c>
      <c r="Y144" s="230">
        <v>5.8537281019533767</v>
      </c>
      <c r="DA144" s="71" t="s">
        <v>920</v>
      </c>
    </row>
    <row r="145" spans="1:105" ht="12" customHeight="1" x14ac:dyDescent="0.25">
      <c r="A145" s="59" t="s">
        <v>35</v>
      </c>
      <c r="B145" s="230">
        <v>128.77038791768311</v>
      </c>
      <c r="C145" s="230">
        <v>138.47086958639031</v>
      </c>
      <c r="D145" s="230">
        <v>137.37836726244211</v>
      </c>
      <c r="E145" s="230">
        <v>130.76371818075219</v>
      </c>
      <c r="F145" s="230">
        <v>136.900277220021</v>
      </c>
      <c r="G145" s="230">
        <v>131.38378435565059</v>
      </c>
      <c r="H145" s="230">
        <v>121.2493114616139</v>
      </c>
      <c r="I145" s="230">
        <v>121.66096424735331</v>
      </c>
      <c r="J145" s="230">
        <v>115.2358382668952</v>
      </c>
      <c r="K145" s="230">
        <v>128.3577610155703</v>
      </c>
      <c r="L145" s="230">
        <v>127.3926614876235</v>
      </c>
      <c r="M145" s="230">
        <v>124.7047419604841</v>
      </c>
      <c r="N145" s="230">
        <v>118.2440723557594</v>
      </c>
      <c r="O145" s="230">
        <v>123.0058957577879</v>
      </c>
      <c r="P145" s="230">
        <v>119.6625713446366</v>
      </c>
      <c r="Q145" s="230">
        <v>126.9519213016999</v>
      </c>
      <c r="R145" s="230">
        <v>136.39139473121239</v>
      </c>
      <c r="S145" s="230">
        <v>131.91015096394361</v>
      </c>
      <c r="T145" s="230">
        <v>150.19011073805629</v>
      </c>
      <c r="U145" s="230">
        <v>152.08691065845349</v>
      </c>
      <c r="V145" s="230">
        <v>142.65131523956049</v>
      </c>
      <c r="W145" s="230">
        <v>161.31138597971011</v>
      </c>
      <c r="X145" s="230">
        <v>143.8077097048708</v>
      </c>
      <c r="Y145" s="230">
        <v>140.23489460508949</v>
      </c>
      <c r="DA145" s="71" t="s">
        <v>921</v>
      </c>
    </row>
    <row r="146" spans="1:105" ht="12" customHeight="1" x14ac:dyDescent="0.25">
      <c r="A146" s="60" t="s">
        <v>629</v>
      </c>
      <c r="B146" s="262">
        <v>1443.6400226697031</v>
      </c>
      <c r="C146" s="262">
        <v>1512.907380565445</v>
      </c>
      <c r="D146" s="262">
        <v>1536.706381309883</v>
      </c>
      <c r="E146" s="262">
        <v>1516.099650732345</v>
      </c>
      <c r="F146" s="262">
        <v>1353.0281160155389</v>
      </c>
      <c r="G146" s="262">
        <v>1221.592853765211</v>
      </c>
      <c r="H146" s="262">
        <v>1060.0412357142261</v>
      </c>
      <c r="I146" s="262">
        <v>1060.9145256846341</v>
      </c>
      <c r="J146" s="262">
        <v>1059.80103561281</v>
      </c>
      <c r="K146" s="262">
        <v>967.58674444937856</v>
      </c>
      <c r="L146" s="262">
        <v>938.3587632316744</v>
      </c>
      <c r="M146" s="262">
        <v>915.45008460336476</v>
      </c>
      <c r="N146" s="262">
        <v>855.95794692727509</v>
      </c>
      <c r="O146" s="262">
        <v>855.33237819218516</v>
      </c>
      <c r="P146" s="262">
        <v>893.85942628387966</v>
      </c>
      <c r="Q146" s="262">
        <v>952.82756322353532</v>
      </c>
      <c r="R146" s="262">
        <v>963.72019561975367</v>
      </c>
      <c r="S146" s="262">
        <v>947.26681669797222</v>
      </c>
      <c r="T146" s="262">
        <v>1015.757941586539</v>
      </c>
      <c r="U146" s="262">
        <v>992.56687290776495</v>
      </c>
      <c r="V146" s="262">
        <v>1001.394606980145</v>
      </c>
      <c r="W146" s="262">
        <v>1004.388713930353</v>
      </c>
      <c r="X146" s="262">
        <v>916.90153359076044</v>
      </c>
      <c r="Y146" s="262">
        <v>906.92413682046174</v>
      </c>
      <c r="DA146" s="72" t="s">
        <v>922</v>
      </c>
    </row>
    <row r="147" spans="1:105" ht="12" customHeight="1" x14ac:dyDescent="0.25">
      <c r="A147" s="64" t="s">
        <v>28</v>
      </c>
      <c r="B147" s="229">
        <v>303.14319444251493</v>
      </c>
      <c r="C147" s="229">
        <v>299.93175052436789</v>
      </c>
      <c r="D147" s="229">
        <v>347.30497887033658</v>
      </c>
      <c r="E147" s="229">
        <v>245.36983660873219</v>
      </c>
      <c r="F147" s="229">
        <v>234.4210379504685</v>
      </c>
      <c r="G147" s="229">
        <v>290.11539454699312</v>
      </c>
      <c r="H147" s="229">
        <v>217.81300184939309</v>
      </c>
      <c r="I147" s="229">
        <v>242.9170930201918</v>
      </c>
      <c r="J147" s="229">
        <v>209.68069230739391</v>
      </c>
      <c r="K147" s="229">
        <v>145.1318336386941</v>
      </c>
      <c r="L147" s="229">
        <v>140.3469070945533</v>
      </c>
      <c r="M147" s="229">
        <v>141.78794630731221</v>
      </c>
      <c r="N147" s="229">
        <v>142.67484362721689</v>
      </c>
      <c r="O147" s="229">
        <v>120.24059869434591</v>
      </c>
      <c r="P147" s="229">
        <v>109.4758498498479</v>
      </c>
      <c r="Q147" s="229">
        <v>112.6324445213998</v>
      </c>
      <c r="R147" s="229">
        <v>114.5990402004015</v>
      </c>
      <c r="S147" s="229">
        <v>79.823481054487956</v>
      </c>
      <c r="T147" s="229">
        <v>103.7303336960768</v>
      </c>
      <c r="U147" s="229">
        <v>102.59873933187269</v>
      </c>
      <c r="V147" s="229">
        <v>90.401896857190422</v>
      </c>
      <c r="W147" s="229">
        <v>90.305451778027262</v>
      </c>
      <c r="X147" s="229">
        <v>93.934325634054133</v>
      </c>
      <c r="Y147" s="229">
        <v>76.045334710288756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86.240866150337681</v>
      </c>
      <c r="C149" s="229">
        <v>34.732297844630772</v>
      </c>
      <c r="D149" s="229">
        <v>35.937155534438148</v>
      </c>
      <c r="E149" s="229">
        <v>31.858612843958809</v>
      </c>
      <c r="F149" s="229">
        <v>32.332415749884191</v>
      </c>
      <c r="G149" s="229">
        <v>33.665818682054748</v>
      </c>
      <c r="H149" s="229">
        <v>35.59740192627369</v>
      </c>
      <c r="I149" s="229">
        <v>25.3364948348718</v>
      </c>
      <c r="J149" s="229">
        <v>20.578361838209251</v>
      </c>
      <c r="K149" s="229">
        <v>18.854604765298241</v>
      </c>
      <c r="L149" s="229">
        <v>23.059332292823729</v>
      </c>
      <c r="M149" s="229">
        <v>19.706501558443311</v>
      </c>
      <c r="N149" s="229">
        <v>20.198311085743949</v>
      </c>
      <c r="O149" s="229">
        <v>17.968733786401248</v>
      </c>
      <c r="P149" s="229">
        <v>18.379271433478099</v>
      </c>
      <c r="Q149" s="229">
        <v>16.655085568379789</v>
      </c>
      <c r="R149" s="229">
        <v>18.202062499758011</v>
      </c>
      <c r="S149" s="229">
        <v>19.590123250480222</v>
      </c>
      <c r="T149" s="229">
        <v>19.40276829412679</v>
      </c>
      <c r="U149" s="229">
        <v>16.380479587358121</v>
      </c>
      <c r="V149" s="229">
        <v>16.351806861968509</v>
      </c>
      <c r="W149" s="229">
        <v>18.117556114856072</v>
      </c>
      <c r="X149" s="229">
        <v>15.846626986474661</v>
      </c>
      <c r="Y149" s="229">
        <v>15.191595310209371</v>
      </c>
      <c r="DA149" s="73" t="s">
        <v>925</v>
      </c>
    </row>
    <row r="150" spans="1:105" ht="12" customHeight="1" x14ac:dyDescent="0.25">
      <c r="A150" s="64" t="s">
        <v>159</v>
      </c>
      <c r="B150" s="229">
        <v>60.924950580771323</v>
      </c>
      <c r="C150" s="229">
        <v>46.51240602109003</v>
      </c>
      <c r="D150" s="229">
        <v>38.179538599048257</v>
      </c>
      <c r="E150" s="229">
        <v>37.595519369364453</v>
      </c>
      <c r="F150" s="229">
        <v>33.917977983107718</v>
      </c>
      <c r="G150" s="229">
        <v>38.922069566308387</v>
      </c>
      <c r="H150" s="229">
        <v>35.858343509354327</v>
      </c>
      <c r="I150" s="229">
        <v>42.942639942204771</v>
      </c>
      <c r="J150" s="229">
        <v>32.535894339952947</v>
      </c>
      <c r="K150" s="229">
        <v>27.762777572031052</v>
      </c>
      <c r="L150" s="229">
        <v>28.513782834210598</v>
      </c>
      <c r="M150" s="229">
        <v>27.04619108143876</v>
      </c>
      <c r="N150" s="229">
        <v>28.409378532559899</v>
      </c>
      <c r="O150" s="229">
        <v>25.516627913041191</v>
      </c>
      <c r="P150" s="229">
        <v>14.78160783722161</v>
      </c>
      <c r="Q150" s="229">
        <v>16.121471623034768</v>
      </c>
      <c r="R150" s="229">
        <v>19.420077284769299</v>
      </c>
      <c r="S150" s="229">
        <v>20.435712184227501</v>
      </c>
      <c r="T150" s="229">
        <v>20.246415842152391</v>
      </c>
      <c r="U150" s="229">
        <v>23.204481574900729</v>
      </c>
      <c r="V150" s="229">
        <v>23.172858667464581</v>
      </c>
      <c r="W150" s="229">
        <v>25.16675627207357</v>
      </c>
      <c r="X150" s="229">
        <v>22.896189792481149</v>
      </c>
      <c r="Y150" s="229">
        <v>24.874618014192219</v>
      </c>
      <c r="DA150" s="73" t="s">
        <v>926</v>
      </c>
    </row>
    <row r="151" spans="1:105" ht="12" customHeight="1" x14ac:dyDescent="0.25">
      <c r="A151" s="64" t="s">
        <v>32</v>
      </c>
      <c r="B151" s="229">
        <v>121.54403891783581</v>
      </c>
      <c r="C151" s="229">
        <v>149.5480110388603</v>
      </c>
      <c r="D151" s="229">
        <v>135.9709679290215</v>
      </c>
      <c r="E151" s="229">
        <v>112.3289465499923</v>
      </c>
      <c r="F151" s="229">
        <v>110.37178080787371</v>
      </c>
      <c r="G151" s="229">
        <v>100.6433981555935</v>
      </c>
      <c r="H151" s="229">
        <v>110.96004269128581</v>
      </c>
      <c r="I151" s="229">
        <v>85.694072288886559</v>
      </c>
      <c r="J151" s="229">
        <v>68.253346357894301</v>
      </c>
      <c r="K151" s="229">
        <v>52.431084065605447</v>
      </c>
      <c r="L151" s="229">
        <v>41.983418586936068</v>
      </c>
      <c r="M151" s="229">
        <v>33.434287296732073</v>
      </c>
      <c r="N151" s="229">
        <v>22.814145129854658</v>
      </c>
      <c r="O151" s="229">
        <v>24.08097394897262</v>
      </c>
      <c r="P151" s="229">
        <v>27.26744554702509</v>
      </c>
      <c r="Q151" s="229">
        <v>27.01965064060095</v>
      </c>
      <c r="R151" s="229">
        <v>32.610683376124967</v>
      </c>
      <c r="S151" s="229">
        <v>30.90911195527756</v>
      </c>
      <c r="T151" s="229">
        <v>33.06764799265563</v>
      </c>
      <c r="U151" s="229">
        <v>32.449401396634983</v>
      </c>
      <c r="V151" s="229">
        <v>24.532120376115429</v>
      </c>
      <c r="W151" s="229">
        <v>29.55801226813697</v>
      </c>
      <c r="X151" s="229">
        <v>13.070070392996611</v>
      </c>
      <c r="Y151" s="229">
        <v>15.52703950407216</v>
      </c>
      <c r="DA151" s="73" t="s">
        <v>927</v>
      </c>
    </row>
    <row r="152" spans="1:105" ht="12" customHeight="1" x14ac:dyDescent="0.25">
      <c r="A152" s="64" t="s">
        <v>33</v>
      </c>
      <c r="B152" s="229">
        <v>0.79885746763660004</v>
      </c>
      <c r="C152" s="229">
        <v>1.53514091307614</v>
      </c>
      <c r="D152" s="229">
        <v>0.63869392621377141</v>
      </c>
      <c r="E152" s="229">
        <v>195.97946090524709</v>
      </c>
      <c r="F152" s="229">
        <v>139.6673185953338</v>
      </c>
      <c r="G152" s="229">
        <v>149.59914199404511</v>
      </c>
      <c r="H152" s="229">
        <v>42.948318248797001</v>
      </c>
      <c r="I152" s="229">
        <v>41.540694726567928</v>
      </c>
      <c r="J152" s="229">
        <v>95.67733042977828</v>
      </c>
      <c r="K152" s="229">
        <v>75.935118570497664</v>
      </c>
      <c r="L152" s="229">
        <v>42.967424287623601</v>
      </c>
      <c r="M152" s="229">
        <v>27.38054126270378</v>
      </c>
      <c r="N152" s="229">
        <v>14.134034780660491</v>
      </c>
      <c r="O152" s="229">
        <v>16.376630613089631</v>
      </c>
      <c r="P152" s="229">
        <v>24.401327736578249</v>
      </c>
      <c r="Q152" s="229">
        <v>43.893708511246011</v>
      </c>
      <c r="R152" s="229">
        <v>39.544098959858957</v>
      </c>
      <c r="S152" s="229">
        <v>25.493682102898578</v>
      </c>
      <c r="T152" s="229">
        <v>28.089459256450429</v>
      </c>
      <c r="U152" s="229">
        <v>32.076226219933851</v>
      </c>
      <c r="V152" s="229">
        <v>80.6579623763661</v>
      </c>
      <c r="W152" s="229">
        <v>37.725212245810347</v>
      </c>
      <c r="X152" s="229">
        <v>42.321620961554522</v>
      </c>
      <c r="Y152" s="229">
        <v>58.304464030289772</v>
      </c>
      <c r="DA152" s="73" t="s">
        <v>928</v>
      </c>
    </row>
    <row r="153" spans="1:105" ht="12" customHeight="1" x14ac:dyDescent="0.25">
      <c r="A153" s="64" t="s">
        <v>35</v>
      </c>
      <c r="B153" s="229">
        <v>504.19341432838343</v>
      </c>
      <c r="C153" s="229">
        <v>568.86590382496672</v>
      </c>
      <c r="D153" s="229">
        <v>539.67022334477599</v>
      </c>
      <c r="E153" s="229">
        <v>483.01609879364622</v>
      </c>
      <c r="F153" s="229">
        <v>518.74481001813524</v>
      </c>
      <c r="G153" s="229">
        <v>453.73629170718198</v>
      </c>
      <c r="H153" s="229">
        <v>475.33972475197498</v>
      </c>
      <c r="I153" s="229">
        <v>480.89500449067191</v>
      </c>
      <c r="J153" s="229">
        <v>432.0749141176218</v>
      </c>
      <c r="K153" s="229">
        <v>456.25376593678499</v>
      </c>
      <c r="L153" s="229">
        <v>486.55078560147581</v>
      </c>
      <c r="M153" s="229">
        <v>492.0541321252216</v>
      </c>
      <c r="N153" s="229">
        <v>460.20848631036421</v>
      </c>
      <c r="O153" s="229">
        <v>469.92364252703248</v>
      </c>
      <c r="P153" s="229">
        <v>487.85022624648178</v>
      </c>
      <c r="Q153" s="229">
        <v>529.02581067098401</v>
      </c>
      <c r="R153" s="229">
        <v>552.01671801290775</v>
      </c>
      <c r="S153" s="229">
        <v>562.03727721491214</v>
      </c>
      <c r="T153" s="229">
        <v>607.44008575800763</v>
      </c>
      <c r="U153" s="229">
        <v>596.48923965052234</v>
      </c>
      <c r="V153" s="229">
        <v>558.07019517649996</v>
      </c>
      <c r="W153" s="229">
        <v>633.36262631810564</v>
      </c>
      <c r="X153" s="229">
        <v>541.35190352766278</v>
      </c>
      <c r="Y153" s="229">
        <v>548.72150729577584</v>
      </c>
      <c r="DA153" s="73" t="s">
        <v>929</v>
      </c>
    </row>
    <row r="154" spans="1:105" ht="12" customHeight="1" x14ac:dyDescent="0.25">
      <c r="A154" s="64" t="s">
        <v>36</v>
      </c>
      <c r="B154" s="229">
        <v>366.35758636853262</v>
      </c>
      <c r="C154" s="229">
        <v>411.1415245363599</v>
      </c>
      <c r="D154" s="229">
        <v>438.49795953560653</v>
      </c>
      <c r="E154" s="229">
        <v>406.36723358128143</v>
      </c>
      <c r="F154" s="229">
        <v>280.94893051455108</v>
      </c>
      <c r="G154" s="229">
        <v>152.47946991107739</v>
      </c>
      <c r="H154" s="229">
        <v>139.33370378162641</v>
      </c>
      <c r="I154" s="229">
        <v>137.61107141081081</v>
      </c>
      <c r="J154" s="229">
        <v>180.86468484574081</v>
      </c>
      <c r="K154" s="229">
        <v>178.204981009704</v>
      </c>
      <c r="L154" s="229">
        <v>152.4157428567722</v>
      </c>
      <c r="M154" s="229">
        <v>156.32944025057029</v>
      </c>
      <c r="N154" s="229">
        <v>148.80221480823641</v>
      </c>
      <c r="O154" s="229">
        <v>152.77531686189761</v>
      </c>
      <c r="P154" s="229">
        <v>183.1520578383753</v>
      </c>
      <c r="Q154" s="229">
        <v>187.55953487263599</v>
      </c>
      <c r="R154" s="229">
        <v>166.17984004773331</v>
      </c>
      <c r="S154" s="229">
        <v>187.73386999992039</v>
      </c>
      <c r="T154" s="229">
        <v>186.53499606118649</v>
      </c>
      <c r="U154" s="229">
        <v>172.98267386829681</v>
      </c>
      <c r="V154" s="229">
        <v>189.49479817184351</v>
      </c>
      <c r="W154" s="229">
        <v>159.6740713450379</v>
      </c>
      <c r="X154" s="229">
        <v>176.44901234972619</v>
      </c>
      <c r="Y154" s="229">
        <v>151.7022300499205</v>
      </c>
      <c r="DA154" s="73" t="s">
        <v>930</v>
      </c>
    </row>
    <row r="155" spans="1:105" ht="12" customHeight="1" x14ac:dyDescent="0.25">
      <c r="A155" s="64" t="s">
        <v>38</v>
      </c>
      <c r="B155" s="229">
        <v>0.43711441369063547</v>
      </c>
      <c r="C155" s="229">
        <v>0.64034586209298372</v>
      </c>
      <c r="D155" s="229">
        <v>0.50686357044180352</v>
      </c>
      <c r="E155" s="229">
        <v>3.5839420801220321</v>
      </c>
      <c r="F155" s="229">
        <v>2.6238443961844422</v>
      </c>
      <c r="G155" s="229">
        <v>2.4312692019565678</v>
      </c>
      <c r="H155" s="229">
        <v>2.190698955520781</v>
      </c>
      <c r="I155" s="229">
        <v>3.9774549704283002</v>
      </c>
      <c r="J155" s="229">
        <v>20.13581137621831</v>
      </c>
      <c r="K155" s="229">
        <v>13.0125788907631</v>
      </c>
      <c r="L155" s="229">
        <v>22.521369677279129</v>
      </c>
      <c r="M155" s="229">
        <v>17.71104472094267</v>
      </c>
      <c r="N155" s="229">
        <v>18.716532652638591</v>
      </c>
      <c r="O155" s="229">
        <v>28.449853847404619</v>
      </c>
      <c r="P155" s="229">
        <v>28.551639794871541</v>
      </c>
      <c r="Q155" s="229">
        <v>19.919856815253869</v>
      </c>
      <c r="R155" s="229">
        <v>21.147675238199891</v>
      </c>
      <c r="S155" s="229">
        <v>21.243558935767961</v>
      </c>
      <c r="T155" s="229">
        <v>17.246234685882531</v>
      </c>
      <c r="U155" s="229">
        <v>16.385631278245349</v>
      </c>
      <c r="V155" s="229">
        <v>18.712968492696181</v>
      </c>
      <c r="W155" s="229">
        <v>10.4790275883057</v>
      </c>
      <c r="X155" s="229">
        <v>11.0317839458103</v>
      </c>
      <c r="Y155" s="229">
        <v>16.557347905713119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2615.1910699999999</v>
      </c>
      <c r="C158" s="279">
        <v>2556.2548200000001</v>
      </c>
      <c r="D158" s="279">
        <v>2541.0522500000002</v>
      </c>
      <c r="E158" s="279">
        <v>2453.1385</v>
      </c>
      <c r="F158" s="279">
        <v>2365.7798299999999</v>
      </c>
      <c r="G158" s="279">
        <v>2308.6878200000001</v>
      </c>
      <c r="H158" s="279">
        <v>2180.7459699999999</v>
      </c>
      <c r="I158" s="279">
        <v>2341.6847200000002</v>
      </c>
      <c r="J158" s="279">
        <v>2315.7334799999999</v>
      </c>
      <c r="K158" s="279">
        <v>1634.2816700000001</v>
      </c>
      <c r="L158" s="279">
        <v>1772.3829900000001</v>
      </c>
      <c r="M158" s="279">
        <v>1845.15156</v>
      </c>
      <c r="N158" s="279">
        <v>1904.2057299999999</v>
      </c>
      <c r="O158" s="279">
        <v>1860.45848</v>
      </c>
      <c r="P158" s="279">
        <v>1880.0724</v>
      </c>
      <c r="Q158" s="279">
        <v>1830.683641250233</v>
      </c>
      <c r="R158" s="279">
        <v>1793.792963246088</v>
      </c>
      <c r="S158" s="279">
        <v>1817.331021992401</v>
      </c>
      <c r="T158" s="279">
        <v>1841.99877738962</v>
      </c>
      <c r="U158" s="279">
        <v>1809.2850925944181</v>
      </c>
      <c r="V158" s="279">
        <v>1731.2398610771011</v>
      </c>
      <c r="W158" s="279">
        <v>1746.37365</v>
      </c>
      <c r="X158" s="279">
        <v>1559.7846999999999</v>
      </c>
      <c r="Y158" s="279">
        <v>1283.44614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0.99999999999999989</v>
      </c>
      <c r="C162" s="232">
        <f t="shared" si="5"/>
        <v>1.0000000000000002</v>
      </c>
      <c r="D162" s="232">
        <f t="shared" si="5"/>
        <v>1.0000000000000002</v>
      </c>
      <c r="E162" s="232">
        <f t="shared" si="5"/>
        <v>1.0000000000000002</v>
      </c>
      <c r="F162" s="232">
        <f t="shared" si="5"/>
        <v>0.99999999999999978</v>
      </c>
      <c r="G162" s="232">
        <f t="shared" si="5"/>
        <v>1</v>
      </c>
      <c r="H162" s="232">
        <f t="shared" si="5"/>
        <v>1</v>
      </c>
      <c r="I162" s="232">
        <f t="shared" si="5"/>
        <v>0.99999999999999978</v>
      </c>
      <c r="J162" s="232">
        <f t="shared" si="5"/>
        <v>1</v>
      </c>
      <c r="K162" s="232">
        <f t="shared" si="5"/>
        <v>1</v>
      </c>
      <c r="L162" s="232">
        <f t="shared" si="5"/>
        <v>1</v>
      </c>
      <c r="M162" s="232">
        <f t="shared" si="5"/>
        <v>1</v>
      </c>
      <c r="N162" s="232">
        <f t="shared" si="5"/>
        <v>0.99999999999999978</v>
      </c>
      <c r="O162" s="232">
        <f t="shared" si="5"/>
        <v>1</v>
      </c>
      <c r="P162" s="232">
        <f t="shared" si="5"/>
        <v>1</v>
      </c>
      <c r="Q162" s="232">
        <f t="shared" si="5"/>
        <v>1.0000000000000002</v>
      </c>
      <c r="R162" s="232">
        <f t="shared" si="5"/>
        <v>1</v>
      </c>
      <c r="S162" s="232">
        <f t="shared" si="5"/>
        <v>1</v>
      </c>
      <c r="T162" s="232">
        <f t="shared" si="5"/>
        <v>0.99999999999999989</v>
      </c>
      <c r="U162" s="232">
        <f t="shared" si="5"/>
        <v>1</v>
      </c>
      <c r="V162" s="232">
        <f t="shared" si="5"/>
        <v>0.99999999999999956</v>
      </c>
      <c r="W162" s="232">
        <f t="shared" si="5"/>
        <v>1.0000000000000002</v>
      </c>
      <c r="X162" s="232">
        <f t="shared" si="5"/>
        <v>0.99999999999999967</v>
      </c>
      <c r="Y162" s="232">
        <f t="shared" si="5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8.2594730668338534E-4</v>
      </c>
      <c r="C167" s="300">
        <f t="shared" si="10"/>
        <v>8.2405352034734805E-4</v>
      </c>
      <c r="D167" s="300">
        <f t="shared" si="10"/>
        <v>9.2723638776413418E-4</v>
      </c>
      <c r="E167" s="300">
        <f t="shared" si="10"/>
        <v>9.0819251318268335E-4</v>
      </c>
      <c r="F167" s="300">
        <f t="shared" si="10"/>
        <v>9.0087253193864378E-4</v>
      </c>
      <c r="G167" s="300">
        <f t="shared" si="10"/>
        <v>8.1084744668596302E-4</v>
      </c>
      <c r="H167" s="300">
        <f t="shared" si="10"/>
        <v>1.2256245138902448E-3</v>
      </c>
      <c r="I167" s="300">
        <f t="shared" si="10"/>
        <v>1.1152157057029973E-3</v>
      </c>
      <c r="J167" s="300">
        <f t="shared" si="10"/>
        <v>1.1097510516965173E-3</v>
      </c>
      <c r="K167" s="300">
        <f t="shared" si="10"/>
        <v>1.1909138666665634E-3</v>
      </c>
      <c r="L167" s="300">
        <f t="shared" si="10"/>
        <v>1.2209772440189819E-3</v>
      </c>
      <c r="M167" s="300">
        <f t="shared" si="10"/>
        <v>1.2222311275749606E-3</v>
      </c>
      <c r="N167" s="300">
        <f t="shared" si="10"/>
        <v>1.2421333984698232E-3</v>
      </c>
      <c r="O167" s="300">
        <f t="shared" si="10"/>
        <v>1.368810673521893E-3</v>
      </c>
      <c r="P167" s="300">
        <f t="shared" si="10"/>
        <v>1.3436769163809377E-3</v>
      </c>
      <c r="Q167" s="300">
        <f t="shared" si="10"/>
        <v>1.3062800680465308E-3</v>
      </c>
      <c r="R167" s="300">
        <f t="shared" si="10"/>
        <v>1.3000474844706842E-3</v>
      </c>
      <c r="S167" s="300">
        <f t="shared" si="10"/>
        <v>1.2946858814261405E-3</v>
      </c>
      <c r="T167" s="300">
        <f t="shared" si="10"/>
        <v>1.3403929201697832E-3</v>
      </c>
      <c r="U167" s="300">
        <f t="shared" si="10"/>
        <v>1.3321955482401406E-3</v>
      </c>
      <c r="V167" s="300">
        <f t="shared" si="10"/>
        <v>1.3986195175421129E-3</v>
      </c>
      <c r="W167" s="300">
        <f t="shared" si="10"/>
        <v>1.4085828452358969E-3</v>
      </c>
      <c r="X167" s="300">
        <f t="shared" si="10"/>
        <v>1.3603774876168569E-3</v>
      </c>
      <c r="Y167" s="300">
        <f t="shared" si="10"/>
        <v>1.4893764023087386E-3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0.71218843288468769</v>
      </c>
      <c r="C168" s="301">
        <f t="shared" si="11"/>
        <v>0.70914269271778962</v>
      </c>
      <c r="D168" s="301">
        <f t="shared" si="11"/>
        <v>0.71471501413732552</v>
      </c>
      <c r="E168" s="301">
        <f t="shared" si="11"/>
        <v>0.72583166949834654</v>
      </c>
      <c r="F168" s="301">
        <f t="shared" si="11"/>
        <v>0.72916301833462216</v>
      </c>
      <c r="G168" s="301">
        <f t="shared" si="11"/>
        <v>0.7467376884107676</v>
      </c>
      <c r="H168" s="301">
        <f t="shared" si="11"/>
        <v>0.71700623571036826</v>
      </c>
      <c r="I168" s="301">
        <f t="shared" si="11"/>
        <v>0.73989427408972164</v>
      </c>
      <c r="J168" s="301">
        <f t="shared" si="11"/>
        <v>0.7460554318929653</v>
      </c>
      <c r="K168" s="301">
        <f t="shared" si="11"/>
        <v>0.74297619997807762</v>
      </c>
      <c r="L168" s="301">
        <f t="shared" si="11"/>
        <v>0.73948582707588484</v>
      </c>
      <c r="M168" s="301">
        <f t="shared" si="11"/>
        <v>0.75549855517220965</v>
      </c>
      <c r="N168" s="301">
        <f t="shared" si="11"/>
        <v>0.77048365193287727</v>
      </c>
      <c r="O168" s="301">
        <f t="shared" si="11"/>
        <v>0.74965679384510309</v>
      </c>
      <c r="P168" s="301">
        <f t="shared" si="11"/>
        <v>0.75643960157195156</v>
      </c>
      <c r="Q168" s="301">
        <f t="shared" si="11"/>
        <v>0.76505847987276321</v>
      </c>
      <c r="R168" s="301">
        <f t="shared" si="11"/>
        <v>0.76082673009532542</v>
      </c>
      <c r="S168" s="301">
        <f t="shared" si="11"/>
        <v>0.75737313131370243</v>
      </c>
      <c r="T168" s="301">
        <f t="shared" si="11"/>
        <v>0.73395547909916936</v>
      </c>
      <c r="U168" s="301">
        <f t="shared" si="11"/>
        <v>0.72201839852106453</v>
      </c>
      <c r="V168" s="301">
        <f t="shared" si="11"/>
        <v>0.71846367472864803</v>
      </c>
      <c r="W168" s="301">
        <f t="shared" si="11"/>
        <v>0.70986115269825689</v>
      </c>
      <c r="X168" s="301">
        <f t="shared" si="11"/>
        <v>0.70999107076780854</v>
      </c>
      <c r="Y168" s="301">
        <f t="shared" si="11"/>
        <v>0.70384639534300342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0.2869856198086288</v>
      </c>
      <c r="C169" s="235">
        <f t="shared" si="12"/>
        <v>0.29003325376186323</v>
      </c>
      <c r="D169" s="235">
        <f t="shared" si="12"/>
        <v>0.28435774947491049</v>
      </c>
      <c r="E169" s="235">
        <f t="shared" si="12"/>
        <v>0.2732601379884711</v>
      </c>
      <c r="F169" s="235">
        <f t="shared" si="12"/>
        <v>0.26993610913343902</v>
      </c>
      <c r="G169" s="235">
        <f t="shared" si="12"/>
        <v>0.25245146414254643</v>
      </c>
      <c r="H169" s="235">
        <f t="shared" si="12"/>
        <v>0.28176813977574139</v>
      </c>
      <c r="I169" s="235">
        <f t="shared" si="12"/>
        <v>0.25899051020457514</v>
      </c>
      <c r="J169" s="235">
        <f t="shared" si="12"/>
        <v>0.25283481705533828</v>
      </c>
      <c r="K169" s="235">
        <f t="shared" si="12"/>
        <v>0.2558328861552559</v>
      </c>
      <c r="L169" s="235">
        <f t="shared" si="12"/>
        <v>0.25929319568009623</v>
      </c>
      <c r="M169" s="235">
        <f t="shared" si="12"/>
        <v>0.24327921370021541</v>
      </c>
      <c r="N169" s="235">
        <f t="shared" si="12"/>
        <v>0.22827421466865278</v>
      </c>
      <c r="O169" s="235">
        <f t="shared" si="12"/>
        <v>0.24897439548137507</v>
      </c>
      <c r="P169" s="235">
        <f t="shared" si="12"/>
        <v>0.24221672151166745</v>
      </c>
      <c r="Q169" s="235">
        <f t="shared" si="12"/>
        <v>0.23363524005919037</v>
      </c>
      <c r="R169" s="235">
        <f t="shared" si="12"/>
        <v>0.23787322242020403</v>
      </c>
      <c r="S169" s="235">
        <f t="shared" si="12"/>
        <v>0.2413321828048714</v>
      </c>
      <c r="T169" s="235">
        <f t="shared" si="12"/>
        <v>0.26470412798066079</v>
      </c>
      <c r="U169" s="235">
        <f t="shared" si="12"/>
        <v>0.27664940593069531</v>
      </c>
      <c r="V169" s="235">
        <f t="shared" si="12"/>
        <v>0.28013770575380936</v>
      </c>
      <c r="W169" s="235">
        <f t="shared" si="12"/>
        <v>0.2887302644565074</v>
      </c>
      <c r="X169" s="235">
        <f t="shared" si="12"/>
        <v>0.28864855174457427</v>
      </c>
      <c r="Y169" s="235">
        <f t="shared" si="12"/>
        <v>0.29466422825468797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1</v>
      </c>
      <c r="D171" s="232">
        <f t="shared" si="13"/>
        <v>0.99999999999999989</v>
      </c>
      <c r="E171" s="232">
        <f t="shared" si="13"/>
        <v>1</v>
      </c>
      <c r="F171" s="232">
        <f t="shared" si="13"/>
        <v>1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1</v>
      </c>
      <c r="K171" s="232">
        <f t="shared" si="13"/>
        <v>1</v>
      </c>
      <c r="L171" s="232">
        <f t="shared" si="13"/>
        <v>1</v>
      </c>
      <c r="M171" s="232">
        <f t="shared" si="13"/>
        <v>1</v>
      </c>
      <c r="N171" s="232">
        <f t="shared" si="13"/>
        <v>0.99999999999999989</v>
      </c>
      <c r="O171" s="232">
        <f t="shared" si="13"/>
        <v>1</v>
      </c>
      <c r="P171" s="232">
        <f t="shared" si="13"/>
        <v>0.99999999999999989</v>
      </c>
      <c r="Q171" s="232">
        <f t="shared" si="13"/>
        <v>1</v>
      </c>
      <c r="R171" s="232">
        <f t="shared" si="13"/>
        <v>1</v>
      </c>
      <c r="S171" s="232">
        <f t="shared" si="13"/>
        <v>1</v>
      </c>
      <c r="T171" s="232">
        <f t="shared" si="13"/>
        <v>1</v>
      </c>
      <c r="U171" s="232">
        <f t="shared" si="13"/>
        <v>1</v>
      </c>
      <c r="V171" s="232">
        <f t="shared" si="13"/>
        <v>1</v>
      </c>
      <c r="W171" s="232">
        <f t="shared" si="13"/>
        <v>1</v>
      </c>
      <c r="X171" s="232">
        <f t="shared" si="13"/>
        <v>1</v>
      </c>
      <c r="Y171" s="232">
        <f t="shared" si="13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1.6633263714103774E-3</v>
      </c>
      <c r="C176" s="300">
        <f t="shared" si="18"/>
        <v>1.5918285792107896E-3</v>
      </c>
      <c r="D176" s="300">
        <f t="shared" si="18"/>
        <v>1.4857479298901496E-3</v>
      </c>
      <c r="E176" s="300">
        <f t="shared" si="18"/>
        <v>1.3966007084368361E-3</v>
      </c>
      <c r="F176" s="300">
        <f t="shared" si="18"/>
        <v>1.3539322554861862E-3</v>
      </c>
      <c r="G176" s="300">
        <f t="shared" si="18"/>
        <v>1.3992014242789888E-3</v>
      </c>
      <c r="H176" s="300">
        <f t="shared" si="18"/>
        <v>1.3508905587747424E-3</v>
      </c>
      <c r="I176" s="300">
        <f t="shared" si="18"/>
        <v>1.848680259408443E-3</v>
      </c>
      <c r="J176" s="300">
        <f t="shared" si="18"/>
        <v>1.8706646905294773E-3</v>
      </c>
      <c r="K176" s="300">
        <f t="shared" si="18"/>
        <v>1.8096322858344091E-3</v>
      </c>
      <c r="L176" s="300">
        <f t="shared" si="18"/>
        <v>1.4921437415325296E-3</v>
      </c>
      <c r="M176" s="300">
        <f t="shared" si="18"/>
        <v>1.5875307114238519E-3</v>
      </c>
      <c r="N176" s="300">
        <f t="shared" si="18"/>
        <v>1.5335140872602259E-3</v>
      </c>
      <c r="O176" s="300">
        <f t="shared" si="18"/>
        <v>1.7439519972055016E-3</v>
      </c>
      <c r="P176" s="300">
        <f t="shared" si="18"/>
        <v>1.8837237370498761E-3</v>
      </c>
      <c r="Q176" s="300">
        <f t="shared" si="18"/>
        <v>1.9016653151681176E-3</v>
      </c>
      <c r="R176" s="300">
        <f t="shared" si="18"/>
        <v>1.6783724451370544E-3</v>
      </c>
      <c r="S176" s="300">
        <f t="shared" si="18"/>
        <v>1.3467493116336327E-3</v>
      </c>
      <c r="T176" s="300">
        <f t="shared" si="18"/>
        <v>1.9034196435525862E-3</v>
      </c>
      <c r="U176" s="300">
        <f t="shared" si="18"/>
        <v>2.0338497627799832E-3</v>
      </c>
      <c r="V176" s="300">
        <f t="shared" si="18"/>
        <v>2.1569738123837878E-3</v>
      </c>
      <c r="W176" s="300">
        <f t="shared" si="18"/>
        <v>2.2726381873492321E-3</v>
      </c>
      <c r="X176" s="300">
        <f t="shared" si="18"/>
        <v>2.9378183913449391E-3</v>
      </c>
      <c r="Y176" s="300">
        <f t="shared" si="18"/>
        <v>3.3313436462814989E-3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0.11885854262091197</v>
      </c>
      <c r="C178" s="301">
        <f t="shared" si="20"/>
        <v>0.10745861183317949</v>
      </c>
      <c r="D178" s="301">
        <f t="shared" si="20"/>
        <v>9.9386257026532587E-2</v>
      </c>
      <c r="E178" s="301">
        <f t="shared" si="20"/>
        <v>9.3618092294351515E-2</v>
      </c>
      <c r="F178" s="301">
        <f t="shared" si="20"/>
        <v>9.0481080792755728E-2</v>
      </c>
      <c r="G178" s="301">
        <f t="shared" si="20"/>
        <v>9.0699671137680626E-2</v>
      </c>
      <c r="H178" s="301">
        <f t="shared" si="20"/>
        <v>9.2302877442372935E-2</v>
      </c>
      <c r="I178" s="301">
        <f t="shared" si="20"/>
        <v>0.11344851860771123</v>
      </c>
      <c r="J178" s="301">
        <f t="shared" si="20"/>
        <v>0.11363318185436579</v>
      </c>
      <c r="K178" s="301">
        <f t="shared" si="20"/>
        <v>0.1086774575308134</v>
      </c>
      <c r="L178" s="301">
        <f t="shared" si="20"/>
        <v>8.7264536265076409E-2</v>
      </c>
      <c r="M178" s="301">
        <f t="shared" si="20"/>
        <v>9.3416426211054268E-2</v>
      </c>
      <c r="N178" s="301">
        <f t="shared" si="20"/>
        <v>8.6093718730445315E-2</v>
      </c>
      <c r="O178" s="301">
        <f t="shared" si="20"/>
        <v>9.7525227415908036E-2</v>
      </c>
      <c r="P178" s="301">
        <f t="shared" si="20"/>
        <v>0.10493679694352857</v>
      </c>
      <c r="Q178" s="301">
        <f t="shared" si="20"/>
        <v>0.10562331700676023</v>
      </c>
      <c r="R178" s="301">
        <f t="shared" si="20"/>
        <v>9.3726268016007475E-2</v>
      </c>
      <c r="S178" s="301">
        <f t="shared" si="20"/>
        <v>7.7935023379342203E-2</v>
      </c>
      <c r="T178" s="301">
        <f t="shared" si="20"/>
        <v>0.11115077515058369</v>
      </c>
      <c r="U178" s="301">
        <f t="shared" si="20"/>
        <v>0.11793034608110245</v>
      </c>
      <c r="V178" s="301">
        <f t="shared" si="20"/>
        <v>0.12322001330204063</v>
      </c>
      <c r="W178" s="301">
        <f t="shared" si="20"/>
        <v>0.13150017082501428</v>
      </c>
      <c r="X178" s="301">
        <f t="shared" si="20"/>
        <v>0.16304952411696594</v>
      </c>
      <c r="Y178" s="301">
        <f t="shared" si="20"/>
        <v>0.18454245691826207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0.11885854262091197</v>
      </c>
      <c r="C179" s="302">
        <f t="shared" si="21"/>
        <v>0.10745861183317949</v>
      </c>
      <c r="D179" s="302">
        <f t="shared" si="21"/>
        <v>9.9386257026532587E-2</v>
      </c>
      <c r="E179" s="302">
        <f t="shared" si="21"/>
        <v>9.3618092294351515E-2</v>
      </c>
      <c r="F179" s="302">
        <f t="shared" si="21"/>
        <v>9.0481080792755728E-2</v>
      </c>
      <c r="G179" s="302">
        <f t="shared" si="21"/>
        <v>9.0699671137680626E-2</v>
      </c>
      <c r="H179" s="302">
        <f t="shared" si="21"/>
        <v>9.2302877442372935E-2</v>
      </c>
      <c r="I179" s="302">
        <f t="shared" si="21"/>
        <v>0.11344851860771123</v>
      </c>
      <c r="J179" s="302">
        <f t="shared" si="21"/>
        <v>0.11363318185436579</v>
      </c>
      <c r="K179" s="302">
        <f t="shared" si="21"/>
        <v>0.1086774575308134</v>
      </c>
      <c r="L179" s="302">
        <f t="shared" si="21"/>
        <v>8.7264536265076409E-2</v>
      </c>
      <c r="M179" s="302">
        <f t="shared" si="21"/>
        <v>9.3416426211054268E-2</v>
      </c>
      <c r="N179" s="302">
        <f t="shared" si="21"/>
        <v>8.6093718730445315E-2</v>
      </c>
      <c r="O179" s="302">
        <f t="shared" si="21"/>
        <v>9.7525227415908036E-2</v>
      </c>
      <c r="P179" s="302">
        <f t="shared" si="21"/>
        <v>0.10493679694352857</v>
      </c>
      <c r="Q179" s="302">
        <f t="shared" si="21"/>
        <v>0.10562331700676023</v>
      </c>
      <c r="R179" s="302">
        <f t="shared" si="21"/>
        <v>9.3726268016007475E-2</v>
      </c>
      <c r="S179" s="302">
        <f t="shared" si="21"/>
        <v>7.7935023379342203E-2</v>
      </c>
      <c r="T179" s="302">
        <f t="shared" si="21"/>
        <v>0.11115077515058369</v>
      </c>
      <c r="U179" s="302">
        <f t="shared" si="21"/>
        <v>0.11793034608110245</v>
      </c>
      <c r="V179" s="302">
        <f t="shared" si="21"/>
        <v>0.12322001330204063</v>
      </c>
      <c r="W179" s="302">
        <f t="shared" si="21"/>
        <v>0.13150017082501428</v>
      </c>
      <c r="X179" s="302">
        <f t="shared" si="21"/>
        <v>0.16304952411696594</v>
      </c>
      <c r="Y179" s="302">
        <f t="shared" si="21"/>
        <v>0.18454245691826207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6.936457940144862E-2</v>
      </c>
      <c r="C181" s="301">
        <f t="shared" si="23"/>
        <v>6.5710656350515942E-2</v>
      </c>
      <c r="D181" s="301">
        <f t="shared" si="23"/>
        <v>6.855213033297386E-2</v>
      </c>
      <c r="E181" s="301">
        <f t="shared" si="23"/>
        <v>6.5787649431487391E-2</v>
      </c>
      <c r="F181" s="301">
        <f t="shared" si="23"/>
        <v>6.0788833197058863E-2</v>
      </c>
      <c r="G181" s="301">
        <f t="shared" si="23"/>
        <v>6.1171082862339639E-2</v>
      </c>
      <c r="H181" s="301">
        <f t="shared" si="23"/>
        <v>5.5303351113825672E-2</v>
      </c>
      <c r="I181" s="301">
        <f t="shared" si="23"/>
        <v>6.2586366863166737E-2</v>
      </c>
      <c r="J181" s="301">
        <f t="shared" si="23"/>
        <v>6.369309477109851E-2</v>
      </c>
      <c r="K181" s="301">
        <f t="shared" si="23"/>
        <v>5.5582886259275162E-2</v>
      </c>
      <c r="L181" s="301">
        <f t="shared" si="23"/>
        <v>5.1603104190205668E-2</v>
      </c>
      <c r="M181" s="301">
        <f t="shared" si="23"/>
        <v>5.4186413569486482E-2</v>
      </c>
      <c r="N181" s="301">
        <f t="shared" si="23"/>
        <v>5.0066818349955217E-2</v>
      </c>
      <c r="O181" s="301">
        <f t="shared" si="23"/>
        <v>5.1366977260338682E-2</v>
      </c>
      <c r="P181" s="301">
        <f t="shared" si="23"/>
        <v>5.1821434185115985E-2</v>
      </c>
      <c r="Q181" s="301">
        <f t="shared" si="23"/>
        <v>5.4614752080365515E-2</v>
      </c>
      <c r="R181" s="301">
        <f t="shared" si="23"/>
        <v>5.2334482910330084E-2</v>
      </c>
      <c r="S181" s="301">
        <f t="shared" si="23"/>
        <v>4.4362988729064037E-2</v>
      </c>
      <c r="T181" s="301">
        <f t="shared" si="23"/>
        <v>5.1610331966645107E-2</v>
      </c>
      <c r="U181" s="301">
        <f t="shared" si="23"/>
        <v>5.3968892221045069E-2</v>
      </c>
      <c r="V181" s="301">
        <f t="shared" si="23"/>
        <v>5.6399700291547797E-2</v>
      </c>
      <c r="W181" s="301">
        <f t="shared" si="23"/>
        <v>5.7272619243688046E-2</v>
      </c>
      <c r="X181" s="301">
        <f t="shared" si="23"/>
        <v>6.864996870634639E-2</v>
      </c>
      <c r="Y181" s="301">
        <f t="shared" si="23"/>
        <v>6.9726528988939857E-2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1.081686750316135E-2</v>
      </c>
      <c r="C182" s="302">
        <f t="shared" si="24"/>
        <v>1.0243751761925057E-2</v>
      </c>
      <c r="D182" s="302">
        <f t="shared" si="24"/>
        <v>9.9859682532932332E-3</v>
      </c>
      <c r="E182" s="302">
        <f t="shared" si="24"/>
        <v>9.2643533620627647E-3</v>
      </c>
      <c r="F182" s="302">
        <f t="shared" si="24"/>
        <v>8.9706770988265093E-3</v>
      </c>
      <c r="G182" s="302">
        <f t="shared" si="24"/>
        <v>8.5244274290995296E-3</v>
      </c>
      <c r="H182" s="302">
        <f t="shared" si="24"/>
        <v>7.9132607609629178E-3</v>
      </c>
      <c r="I182" s="302">
        <f t="shared" si="24"/>
        <v>7.9549350038216945E-3</v>
      </c>
      <c r="J182" s="302">
        <f t="shared" si="24"/>
        <v>8.1594368247075097E-3</v>
      </c>
      <c r="K182" s="302">
        <f t="shared" si="24"/>
        <v>9.1647749039000612E-3</v>
      </c>
      <c r="L182" s="302">
        <f t="shared" si="24"/>
        <v>8.7763330103949773E-3</v>
      </c>
      <c r="M182" s="302">
        <f t="shared" si="24"/>
        <v>8.6961065814594608E-3</v>
      </c>
      <c r="N182" s="302">
        <f t="shared" si="24"/>
        <v>8.4248467848525924E-3</v>
      </c>
      <c r="O182" s="302">
        <f t="shared" si="24"/>
        <v>8.4552505281293225E-3</v>
      </c>
      <c r="P182" s="302">
        <f t="shared" si="24"/>
        <v>7.9991157808287847E-3</v>
      </c>
      <c r="Q182" s="302">
        <f t="shared" si="24"/>
        <v>8.1451959878242417E-3</v>
      </c>
      <c r="R182" s="302">
        <f t="shared" si="24"/>
        <v>8.2604948229154773E-3</v>
      </c>
      <c r="S182" s="302">
        <f t="shared" si="24"/>
        <v>7.0601353232933794E-3</v>
      </c>
      <c r="T182" s="302">
        <f t="shared" si="24"/>
        <v>9.1236793003935737E-3</v>
      </c>
      <c r="U182" s="302">
        <f t="shared" si="24"/>
        <v>9.4927930614166663E-3</v>
      </c>
      <c r="V182" s="302">
        <f t="shared" si="24"/>
        <v>1.0010481792729533E-2</v>
      </c>
      <c r="W182" s="302">
        <f t="shared" si="24"/>
        <v>1.1066380468986727E-2</v>
      </c>
      <c r="X182" s="302">
        <f t="shared" si="24"/>
        <v>1.152374711730062E-2</v>
      </c>
      <c r="Y182" s="302">
        <f t="shared" si="24"/>
        <v>1.0328802198197149E-2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5.8547711898287273E-2</v>
      </c>
      <c r="C183" s="302">
        <f t="shared" si="25"/>
        <v>5.5466904588590889E-2</v>
      </c>
      <c r="D183" s="302">
        <f t="shared" si="25"/>
        <v>5.8566162079680621E-2</v>
      </c>
      <c r="E183" s="302">
        <f t="shared" si="25"/>
        <v>5.6523296069424613E-2</v>
      </c>
      <c r="F183" s="302">
        <f t="shared" si="25"/>
        <v>5.181815609823235E-2</v>
      </c>
      <c r="G183" s="302">
        <f t="shared" si="25"/>
        <v>5.2646655433240111E-2</v>
      </c>
      <c r="H183" s="302">
        <f t="shared" si="25"/>
        <v>4.7390090352862756E-2</v>
      </c>
      <c r="I183" s="302">
        <f t="shared" si="25"/>
        <v>5.4631431859345041E-2</v>
      </c>
      <c r="J183" s="302">
        <f t="shared" si="25"/>
        <v>5.5533657946391E-2</v>
      </c>
      <c r="K183" s="302">
        <f t="shared" si="25"/>
        <v>4.6418111355375102E-2</v>
      </c>
      <c r="L183" s="302">
        <f t="shared" si="25"/>
        <v>4.2826771179810694E-2</v>
      </c>
      <c r="M183" s="302">
        <f t="shared" si="25"/>
        <v>4.5490306988027022E-2</v>
      </c>
      <c r="N183" s="302">
        <f t="shared" si="25"/>
        <v>4.1641971565102624E-2</v>
      </c>
      <c r="O183" s="302">
        <f t="shared" si="25"/>
        <v>4.291172673220936E-2</v>
      </c>
      <c r="P183" s="302">
        <f t="shared" si="25"/>
        <v>4.38223184042872E-2</v>
      </c>
      <c r="Q183" s="302">
        <f t="shared" si="25"/>
        <v>4.6469556092541275E-2</v>
      </c>
      <c r="R183" s="302">
        <f t="shared" si="25"/>
        <v>4.4073988087414605E-2</v>
      </c>
      <c r="S183" s="302">
        <f t="shared" si="25"/>
        <v>3.7302853405770657E-2</v>
      </c>
      <c r="T183" s="302">
        <f t="shared" si="25"/>
        <v>4.2486652666251533E-2</v>
      </c>
      <c r="U183" s="302">
        <f t="shared" si="25"/>
        <v>4.4476099159628399E-2</v>
      </c>
      <c r="V183" s="302">
        <f t="shared" si="25"/>
        <v>4.638921849881826E-2</v>
      </c>
      <c r="W183" s="302">
        <f t="shared" si="25"/>
        <v>4.6206238774701321E-2</v>
      </c>
      <c r="X183" s="302">
        <f t="shared" si="25"/>
        <v>5.7126221589045775E-2</v>
      </c>
      <c r="Y183" s="302">
        <f t="shared" si="25"/>
        <v>5.9397726790742705E-2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0.810113551606229</v>
      </c>
      <c r="C185" s="310">
        <f t="shared" si="27"/>
        <v>0.8252389032370937</v>
      </c>
      <c r="D185" s="310">
        <f t="shared" si="27"/>
        <v>0.8305758647106033</v>
      </c>
      <c r="E185" s="310">
        <f t="shared" si="27"/>
        <v>0.83919765756572429</v>
      </c>
      <c r="F185" s="310">
        <f t="shared" si="27"/>
        <v>0.84737615375469921</v>
      </c>
      <c r="G185" s="310">
        <f t="shared" si="27"/>
        <v>0.84673004457570078</v>
      </c>
      <c r="H185" s="310">
        <f t="shared" si="27"/>
        <v>0.85104288088502666</v>
      </c>
      <c r="I185" s="310">
        <f t="shared" si="27"/>
        <v>0.82211643426971359</v>
      </c>
      <c r="J185" s="310">
        <f t="shared" si="27"/>
        <v>0.82080305868400616</v>
      </c>
      <c r="K185" s="310">
        <f t="shared" si="27"/>
        <v>0.83393002392407711</v>
      </c>
      <c r="L185" s="310">
        <f t="shared" si="27"/>
        <v>0.85964021580318539</v>
      </c>
      <c r="M185" s="310">
        <f t="shared" si="27"/>
        <v>0.8508096295080354</v>
      </c>
      <c r="N185" s="310">
        <f t="shared" si="27"/>
        <v>0.86230594883233913</v>
      </c>
      <c r="O185" s="310">
        <f t="shared" si="27"/>
        <v>0.8493638433265478</v>
      </c>
      <c r="P185" s="310">
        <f t="shared" si="27"/>
        <v>0.84135804513430545</v>
      </c>
      <c r="Q185" s="310">
        <f t="shared" si="27"/>
        <v>0.8378602655977061</v>
      </c>
      <c r="R185" s="310">
        <f t="shared" si="27"/>
        <v>0.85226087662852534</v>
      </c>
      <c r="S185" s="310">
        <f t="shared" si="27"/>
        <v>0.87635523857996012</v>
      </c>
      <c r="T185" s="310">
        <f t="shared" si="27"/>
        <v>0.83533547323921864</v>
      </c>
      <c r="U185" s="310">
        <f t="shared" si="27"/>
        <v>0.82606691193507253</v>
      </c>
      <c r="V185" s="310">
        <f t="shared" si="27"/>
        <v>0.81822331259402781</v>
      </c>
      <c r="W185" s="310">
        <f t="shared" si="27"/>
        <v>0.80895457174394847</v>
      </c>
      <c r="X185" s="310">
        <f t="shared" si="27"/>
        <v>0.76536268878534275</v>
      </c>
      <c r="Y185" s="310">
        <f t="shared" si="27"/>
        <v>0.74239967044651656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1</v>
      </c>
      <c r="C187" s="232">
        <f t="shared" si="28"/>
        <v>1</v>
      </c>
      <c r="D187" s="232">
        <f t="shared" si="28"/>
        <v>1</v>
      </c>
      <c r="E187" s="232">
        <f t="shared" si="28"/>
        <v>0.99999999999999978</v>
      </c>
      <c r="F187" s="232">
        <f t="shared" si="28"/>
        <v>1.0000000000000002</v>
      </c>
      <c r="G187" s="232">
        <f t="shared" si="28"/>
        <v>0.99999999999999989</v>
      </c>
      <c r="H187" s="232">
        <f t="shared" si="28"/>
        <v>1</v>
      </c>
      <c r="I187" s="232">
        <f t="shared" si="28"/>
        <v>0.99999999999999978</v>
      </c>
      <c r="J187" s="232">
        <f t="shared" si="28"/>
        <v>1</v>
      </c>
      <c r="K187" s="232">
        <f t="shared" si="28"/>
        <v>0.99999999999999978</v>
      </c>
      <c r="L187" s="232">
        <f t="shared" si="28"/>
        <v>1</v>
      </c>
      <c r="M187" s="232">
        <f t="shared" si="28"/>
        <v>1</v>
      </c>
      <c r="N187" s="232">
        <f t="shared" si="28"/>
        <v>1</v>
      </c>
      <c r="O187" s="232">
        <f t="shared" si="28"/>
        <v>1.0000000000000002</v>
      </c>
      <c r="P187" s="232">
        <f t="shared" si="28"/>
        <v>1</v>
      </c>
      <c r="Q187" s="232">
        <f t="shared" si="28"/>
        <v>1</v>
      </c>
      <c r="R187" s="232">
        <f t="shared" si="28"/>
        <v>1</v>
      </c>
      <c r="S187" s="232">
        <f t="shared" si="28"/>
        <v>1</v>
      </c>
      <c r="T187" s="232">
        <f t="shared" si="28"/>
        <v>1.0000000000000002</v>
      </c>
      <c r="U187" s="232">
        <f t="shared" si="28"/>
        <v>1</v>
      </c>
      <c r="V187" s="232">
        <f t="shared" si="28"/>
        <v>0.99999999999999978</v>
      </c>
      <c r="W187" s="232">
        <f t="shared" si="28"/>
        <v>1</v>
      </c>
      <c r="X187" s="232">
        <f t="shared" si="28"/>
        <v>1.0000000000000002</v>
      </c>
      <c r="Y187" s="232">
        <f t="shared" si="28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1.9014044663910404E-3</v>
      </c>
      <c r="C192" s="300">
        <f t="shared" si="33"/>
        <v>1.9801889057506831E-3</v>
      </c>
      <c r="D192" s="300">
        <f t="shared" si="33"/>
        <v>1.9347134979476259E-3</v>
      </c>
      <c r="E192" s="300">
        <f t="shared" si="33"/>
        <v>1.8898571743829382E-3</v>
      </c>
      <c r="F192" s="300">
        <f t="shared" si="33"/>
        <v>1.938968745750404E-3</v>
      </c>
      <c r="G192" s="300">
        <f t="shared" si="33"/>
        <v>1.9370649667412804E-3</v>
      </c>
      <c r="H192" s="300">
        <f t="shared" si="33"/>
        <v>1.9863928087298852E-3</v>
      </c>
      <c r="I192" s="300">
        <f t="shared" si="33"/>
        <v>2.0118683205526239E-3</v>
      </c>
      <c r="J192" s="300">
        <f t="shared" si="33"/>
        <v>1.9866235976756645E-3</v>
      </c>
      <c r="K192" s="300">
        <f t="shared" si="33"/>
        <v>2.1422371252167267E-3</v>
      </c>
      <c r="L192" s="300">
        <f t="shared" si="33"/>
        <v>2.2809483798379377E-3</v>
      </c>
      <c r="M192" s="300">
        <f t="shared" si="33"/>
        <v>2.2427366669931933E-3</v>
      </c>
      <c r="N192" s="300">
        <f t="shared" si="33"/>
        <v>2.2753834629070397E-3</v>
      </c>
      <c r="O192" s="300">
        <f t="shared" si="33"/>
        <v>2.2386965759578362E-3</v>
      </c>
      <c r="P192" s="300">
        <f t="shared" si="33"/>
        <v>2.1174112109229506E-3</v>
      </c>
      <c r="Q192" s="300">
        <f t="shared" si="33"/>
        <v>2.0500570550434374E-3</v>
      </c>
      <c r="R192" s="300">
        <f t="shared" si="33"/>
        <v>2.0460455481713727E-3</v>
      </c>
      <c r="S192" s="300">
        <f t="shared" si="33"/>
        <v>2.0628765885395092E-3</v>
      </c>
      <c r="T192" s="300">
        <f t="shared" si="33"/>
        <v>2.0258689143820082E-3</v>
      </c>
      <c r="U192" s="300">
        <f t="shared" si="33"/>
        <v>2.0269805354452023E-3</v>
      </c>
      <c r="V192" s="300">
        <f t="shared" si="33"/>
        <v>2.0071892286163263E-3</v>
      </c>
      <c r="W192" s="300">
        <f t="shared" si="33"/>
        <v>2.0384568897909333E-3</v>
      </c>
      <c r="X192" s="300">
        <f t="shared" si="33"/>
        <v>2.0131269665002571E-3</v>
      </c>
      <c r="Y192" s="300">
        <f t="shared" si="33"/>
        <v>1.9680688909582099E-3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0.19476315378933215</v>
      </c>
      <c r="C193" s="301">
        <f t="shared" si="34"/>
        <v>0.19321378549837331</v>
      </c>
      <c r="D193" s="301">
        <f t="shared" si="34"/>
        <v>0.18673613717204543</v>
      </c>
      <c r="E193" s="301">
        <f t="shared" si="34"/>
        <v>0.18139368434273245</v>
      </c>
      <c r="F193" s="301">
        <f t="shared" si="34"/>
        <v>0.18657326544422667</v>
      </c>
      <c r="G193" s="301">
        <f t="shared" si="34"/>
        <v>0.19140388052153517</v>
      </c>
      <c r="H193" s="301">
        <f t="shared" si="34"/>
        <v>0.19643368396568736</v>
      </c>
      <c r="I193" s="301">
        <f t="shared" si="34"/>
        <v>0.19537049300044343</v>
      </c>
      <c r="J193" s="301">
        <f t="shared" si="34"/>
        <v>0.19251922779585082</v>
      </c>
      <c r="K193" s="301">
        <f t="shared" si="34"/>
        <v>0.20438292260294175</v>
      </c>
      <c r="L193" s="301">
        <f t="shared" si="34"/>
        <v>0.20857199648106489</v>
      </c>
      <c r="M193" s="301">
        <f t="shared" si="34"/>
        <v>0.20727433280329227</v>
      </c>
      <c r="N193" s="301">
        <f t="shared" si="34"/>
        <v>0.20841762060512395</v>
      </c>
      <c r="O193" s="301">
        <f t="shared" si="34"/>
        <v>0.20556878681712221</v>
      </c>
      <c r="P193" s="301">
        <f t="shared" si="34"/>
        <v>0.19561339206224088</v>
      </c>
      <c r="Q193" s="301">
        <f t="shared" si="34"/>
        <v>0.18900190474835762</v>
      </c>
      <c r="R193" s="301">
        <f t="shared" si="34"/>
        <v>0.19229272722978069</v>
      </c>
      <c r="S193" s="301">
        <f t="shared" si="34"/>
        <v>0.19342255111941165</v>
      </c>
      <c r="T193" s="301">
        <f t="shared" si="34"/>
        <v>0.19590386645914967</v>
      </c>
      <c r="U193" s="301">
        <f t="shared" si="34"/>
        <v>0.19937533227453103</v>
      </c>
      <c r="V193" s="301">
        <f t="shared" si="34"/>
        <v>0.19490997259927476</v>
      </c>
      <c r="W193" s="301">
        <f t="shared" si="34"/>
        <v>0.20240231443609003</v>
      </c>
      <c r="X193" s="301">
        <f t="shared" si="34"/>
        <v>0.199713694289164</v>
      </c>
      <c r="Y193" s="301">
        <f t="shared" si="34"/>
        <v>0.1964068270627678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0.19476315378933215</v>
      </c>
      <c r="C194" s="302">
        <f t="shared" si="35"/>
        <v>0.19321378549837331</v>
      </c>
      <c r="D194" s="302">
        <f t="shared" si="35"/>
        <v>0.18673613717204543</v>
      </c>
      <c r="E194" s="302">
        <f t="shared" si="35"/>
        <v>0.18139368434273245</v>
      </c>
      <c r="F194" s="302">
        <f t="shared" si="35"/>
        <v>0.18657326544422667</v>
      </c>
      <c r="G194" s="302">
        <f t="shared" si="35"/>
        <v>0.19140388052153517</v>
      </c>
      <c r="H194" s="302">
        <f t="shared" si="35"/>
        <v>0.19643368396568736</v>
      </c>
      <c r="I194" s="302">
        <f t="shared" si="35"/>
        <v>0.19537049300044343</v>
      </c>
      <c r="J194" s="302">
        <f t="shared" si="35"/>
        <v>0.19251922779585082</v>
      </c>
      <c r="K194" s="302">
        <f t="shared" si="35"/>
        <v>0.20438292260294175</v>
      </c>
      <c r="L194" s="302">
        <f t="shared" si="35"/>
        <v>0.20857199648106489</v>
      </c>
      <c r="M194" s="302">
        <f t="shared" si="35"/>
        <v>0.20727433280329227</v>
      </c>
      <c r="N194" s="302">
        <f t="shared" si="35"/>
        <v>0.20841762060512395</v>
      </c>
      <c r="O194" s="302">
        <f t="shared" si="35"/>
        <v>0.20556878681712221</v>
      </c>
      <c r="P194" s="302">
        <f t="shared" si="35"/>
        <v>0.19561339206224088</v>
      </c>
      <c r="Q194" s="302">
        <f t="shared" si="35"/>
        <v>0.18900190474835762</v>
      </c>
      <c r="R194" s="302">
        <f t="shared" si="35"/>
        <v>0.19229272722978069</v>
      </c>
      <c r="S194" s="302">
        <f t="shared" si="35"/>
        <v>0.19342255111941165</v>
      </c>
      <c r="T194" s="302">
        <f t="shared" si="35"/>
        <v>0.19590386645914967</v>
      </c>
      <c r="U194" s="302">
        <f t="shared" si="35"/>
        <v>0.19937533227453103</v>
      </c>
      <c r="V194" s="302">
        <f t="shared" si="35"/>
        <v>0.19490997259927476</v>
      </c>
      <c r="W194" s="302">
        <f t="shared" si="35"/>
        <v>0.20240231443609003</v>
      </c>
      <c r="X194" s="302">
        <f t="shared" si="35"/>
        <v>0.199713694289164</v>
      </c>
      <c r="Y194" s="302">
        <f t="shared" si="35"/>
        <v>0.1964068270627678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0.37354213746560005</v>
      </c>
      <c r="C196" s="301">
        <f t="shared" si="37"/>
        <v>0.37057055720585463</v>
      </c>
      <c r="D196" s="301">
        <f t="shared" si="37"/>
        <v>0.35814687975717108</v>
      </c>
      <c r="E196" s="301">
        <f t="shared" si="37"/>
        <v>0.34790042805240318</v>
      </c>
      <c r="F196" s="301">
        <f t="shared" si="37"/>
        <v>0.35783450314918097</v>
      </c>
      <c r="G196" s="301">
        <f t="shared" si="37"/>
        <v>0.36709928576408551</v>
      </c>
      <c r="H196" s="301">
        <f t="shared" si="37"/>
        <v>0.37674609776628137</v>
      </c>
      <c r="I196" s="301">
        <f t="shared" si="37"/>
        <v>0.37470697168948308</v>
      </c>
      <c r="J196" s="301">
        <f t="shared" si="37"/>
        <v>0.36923844400196743</v>
      </c>
      <c r="K196" s="301">
        <f t="shared" si="37"/>
        <v>0.39199218273672698</v>
      </c>
      <c r="L196" s="301">
        <f t="shared" si="37"/>
        <v>0.40002653410140071</v>
      </c>
      <c r="M196" s="301">
        <f t="shared" si="37"/>
        <v>0.3975377057245969</v>
      </c>
      <c r="N196" s="301">
        <f t="shared" si="37"/>
        <v>0.39973045194443113</v>
      </c>
      <c r="O196" s="301">
        <f t="shared" si="37"/>
        <v>0.39426658754426108</v>
      </c>
      <c r="P196" s="301">
        <f t="shared" si="37"/>
        <v>0.37517283513935479</v>
      </c>
      <c r="Q196" s="301">
        <f t="shared" si="37"/>
        <v>0.36249246385246331</v>
      </c>
      <c r="R196" s="301">
        <f t="shared" si="37"/>
        <v>0.36880403172253529</v>
      </c>
      <c r="S196" s="301">
        <f t="shared" si="37"/>
        <v>0.37097095509834466</v>
      </c>
      <c r="T196" s="301">
        <f t="shared" si="37"/>
        <v>0.37572994476193616</v>
      </c>
      <c r="U196" s="301">
        <f t="shared" si="37"/>
        <v>0.38238797394038609</v>
      </c>
      <c r="V196" s="301">
        <f t="shared" si="37"/>
        <v>0.37382372569735295</v>
      </c>
      <c r="W196" s="301">
        <f t="shared" si="37"/>
        <v>0.38819351448899536</v>
      </c>
      <c r="X196" s="301">
        <f t="shared" si="37"/>
        <v>0.38303692867193612</v>
      </c>
      <c r="Y196" s="301">
        <f t="shared" si="37"/>
        <v>0.3766945881006844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0.37354213746560005</v>
      </c>
      <c r="C197" s="302">
        <f t="shared" si="38"/>
        <v>0.37057055720585463</v>
      </c>
      <c r="D197" s="302">
        <f t="shared" si="38"/>
        <v>0.35814687975717108</v>
      </c>
      <c r="E197" s="302">
        <f t="shared" si="38"/>
        <v>0.34790042805240318</v>
      </c>
      <c r="F197" s="302">
        <f t="shared" si="38"/>
        <v>0.35783450314918097</v>
      </c>
      <c r="G197" s="302">
        <f t="shared" si="38"/>
        <v>0.36709928576408551</v>
      </c>
      <c r="H197" s="302">
        <f t="shared" si="38"/>
        <v>0.37674609776628137</v>
      </c>
      <c r="I197" s="302">
        <f t="shared" si="38"/>
        <v>0.37470697168948308</v>
      </c>
      <c r="J197" s="302">
        <f t="shared" si="38"/>
        <v>0.36923844400196743</v>
      </c>
      <c r="K197" s="302">
        <f t="shared" si="38"/>
        <v>0.39199218273672698</v>
      </c>
      <c r="L197" s="302">
        <f t="shared" si="38"/>
        <v>0.40002653410140071</v>
      </c>
      <c r="M197" s="302">
        <f t="shared" si="38"/>
        <v>0.3975377057245969</v>
      </c>
      <c r="N197" s="302">
        <f t="shared" si="38"/>
        <v>0.39973045194443113</v>
      </c>
      <c r="O197" s="302">
        <f t="shared" si="38"/>
        <v>0.39426658754426108</v>
      </c>
      <c r="P197" s="302">
        <f t="shared" si="38"/>
        <v>0.37517283513935479</v>
      </c>
      <c r="Q197" s="302">
        <f t="shared" si="38"/>
        <v>0.36249246385246331</v>
      </c>
      <c r="R197" s="302">
        <f t="shared" si="38"/>
        <v>0.36880403172253529</v>
      </c>
      <c r="S197" s="302">
        <f t="shared" si="38"/>
        <v>0.37097095509834466</v>
      </c>
      <c r="T197" s="302">
        <f t="shared" si="38"/>
        <v>0.37572994476193616</v>
      </c>
      <c r="U197" s="302">
        <f t="shared" si="38"/>
        <v>0.38238797394038609</v>
      </c>
      <c r="V197" s="302">
        <f t="shared" si="38"/>
        <v>0.37382372569735295</v>
      </c>
      <c r="W197" s="302">
        <f t="shared" si="38"/>
        <v>0.38819351448899536</v>
      </c>
      <c r="X197" s="302">
        <f t="shared" si="38"/>
        <v>0.38303692867193612</v>
      </c>
      <c r="Y197" s="302">
        <f t="shared" si="38"/>
        <v>0.3766945881006844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0.42979330427867679</v>
      </c>
      <c r="C199" s="301">
        <f t="shared" si="40"/>
        <v>0.43423546839002142</v>
      </c>
      <c r="D199" s="301">
        <f t="shared" si="40"/>
        <v>0.45318226957283586</v>
      </c>
      <c r="E199" s="301">
        <f t="shared" si="40"/>
        <v>0.46881603043048131</v>
      </c>
      <c r="F199" s="301">
        <f t="shared" si="40"/>
        <v>0.45365326266084222</v>
      </c>
      <c r="G199" s="301">
        <f t="shared" si="40"/>
        <v>0.43955976874763797</v>
      </c>
      <c r="H199" s="301">
        <f t="shared" si="40"/>
        <v>0.42483382545930132</v>
      </c>
      <c r="I199" s="301">
        <f t="shared" si="40"/>
        <v>0.42791066698952068</v>
      </c>
      <c r="J199" s="301">
        <f t="shared" si="40"/>
        <v>0.43625570460450608</v>
      </c>
      <c r="K199" s="301">
        <f t="shared" si="40"/>
        <v>0.40148265753511447</v>
      </c>
      <c r="L199" s="301">
        <f t="shared" si="40"/>
        <v>0.38912052103769645</v>
      </c>
      <c r="M199" s="301">
        <f t="shared" si="40"/>
        <v>0.39294522480511768</v>
      </c>
      <c r="N199" s="301">
        <f t="shared" si="40"/>
        <v>0.38957654398753777</v>
      </c>
      <c r="O199" s="301">
        <f t="shared" si="40"/>
        <v>0.39792592906265911</v>
      </c>
      <c r="P199" s="301">
        <f t="shared" si="40"/>
        <v>0.42709636158748143</v>
      </c>
      <c r="Q199" s="301">
        <f t="shared" si="40"/>
        <v>0.44645557434413563</v>
      </c>
      <c r="R199" s="301">
        <f t="shared" si="40"/>
        <v>0.43685719549951263</v>
      </c>
      <c r="S199" s="301">
        <f t="shared" si="40"/>
        <v>0.43354361719370405</v>
      </c>
      <c r="T199" s="301">
        <f t="shared" si="40"/>
        <v>0.4263403198645323</v>
      </c>
      <c r="U199" s="301">
        <f t="shared" si="40"/>
        <v>0.41620971324963768</v>
      </c>
      <c r="V199" s="301">
        <f t="shared" si="40"/>
        <v>0.42925911247475579</v>
      </c>
      <c r="W199" s="301">
        <f t="shared" si="40"/>
        <v>0.40736571418512374</v>
      </c>
      <c r="X199" s="301">
        <f t="shared" si="40"/>
        <v>0.41523625007239984</v>
      </c>
      <c r="Y199" s="301">
        <f t="shared" si="40"/>
        <v>0.42493051594558962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8.5057806303465419E-2</v>
      </c>
      <c r="C200" s="302">
        <f t="shared" si="41"/>
        <v>8.7118928409527951E-2</v>
      </c>
      <c r="D200" s="302">
        <f t="shared" si="41"/>
        <v>8.4266735476459007E-2</v>
      </c>
      <c r="E200" s="302">
        <f t="shared" si="41"/>
        <v>8.3027624595255839E-2</v>
      </c>
      <c r="F200" s="302">
        <f t="shared" si="41"/>
        <v>8.4126560955362556E-2</v>
      </c>
      <c r="G200" s="302">
        <f t="shared" si="41"/>
        <v>8.4937242829223242E-2</v>
      </c>
      <c r="H200" s="302">
        <f t="shared" si="41"/>
        <v>8.5604753281426943E-2</v>
      </c>
      <c r="I200" s="302">
        <f t="shared" si="41"/>
        <v>8.719106139778933E-2</v>
      </c>
      <c r="J200" s="302">
        <f t="shared" si="41"/>
        <v>8.7254873503725711E-2</v>
      </c>
      <c r="K200" s="302">
        <f t="shared" si="41"/>
        <v>9.5058757441546377E-2</v>
      </c>
      <c r="L200" s="302">
        <f t="shared" si="41"/>
        <v>9.8926411644225262E-2</v>
      </c>
      <c r="M200" s="302">
        <f t="shared" si="41"/>
        <v>9.7615724420979724E-2</v>
      </c>
      <c r="N200" s="302">
        <f t="shared" si="41"/>
        <v>0.10081599432854177</v>
      </c>
      <c r="O200" s="302">
        <f t="shared" si="41"/>
        <v>0.10080778464640819</v>
      </c>
      <c r="P200" s="302">
        <f t="shared" si="41"/>
        <v>9.5509477996519224E-2</v>
      </c>
      <c r="Q200" s="302">
        <f t="shared" si="41"/>
        <v>8.9242264076275779E-2</v>
      </c>
      <c r="R200" s="302">
        <f t="shared" si="41"/>
        <v>8.9328547519862925E-2</v>
      </c>
      <c r="S200" s="302">
        <f t="shared" si="41"/>
        <v>8.9216251032222513E-2</v>
      </c>
      <c r="T200" s="302">
        <f t="shared" si="41"/>
        <v>9.0634589618725281E-2</v>
      </c>
      <c r="U200" s="302">
        <f t="shared" si="41"/>
        <v>9.1168559632176641E-2</v>
      </c>
      <c r="V200" s="302">
        <f t="shared" si="41"/>
        <v>9.0436181261682472E-2</v>
      </c>
      <c r="W200" s="302">
        <f t="shared" si="41"/>
        <v>9.2039778020959556E-2</v>
      </c>
      <c r="X200" s="302">
        <f t="shared" si="41"/>
        <v>9.2935804952007262E-2</v>
      </c>
      <c r="Y200" s="302">
        <f t="shared" si="41"/>
        <v>9.2849226119888079E-2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0.34473549797521136</v>
      </c>
      <c r="C201" s="302">
        <f t="shared" si="42"/>
        <v>0.34711653998049347</v>
      </c>
      <c r="D201" s="302">
        <f t="shared" si="42"/>
        <v>0.3689155340963769</v>
      </c>
      <c r="E201" s="302">
        <f t="shared" si="42"/>
        <v>0.38578840583522539</v>
      </c>
      <c r="F201" s="302">
        <f t="shared" si="42"/>
        <v>0.36952670170547963</v>
      </c>
      <c r="G201" s="302">
        <f t="shared" si="42"/>
        <v>0.3546225259184147</v>
      </c>
      <c r="H201" s="302">
        <f t="shared" si="42"/>
        <v>0.3392290721778744</v>
      </c>
      <c r="I201" s="302">
        <f t="shared" si="42"/>
        <v>0.34071960559173137</v>
      </c>
      <c r="J201" s="302">
        <f t="shared" si="42"/>
        <v>0.34900083110078034</v>
      </c>
      <c r="K201" s="302">
        <f t="shared" si="42"/>
        <v>0.30642390009356807</v>
      </c>
      <c r="L201" s="302">
        <f t="shared" si="42"/>
        <v>0.29019410939347118</v>
      </c>
      <c r="M201" s="302">
        <f t="shared" si="42"/>
        <v>0.29532950038413797</v>
      </c>
      <c r="N201" s="302">
        <f t="shared" si="42"/>
        <v>0.288760549658996</v>
      </c>
      <c r="O201" s="302">
        <f t="shared" si="42"/>
        <v>0.2971181444162509</v>
      </c>
      <c r="P201" s="302">
        <f t="shared" si="42"/>
        <v>0.33158688359096217</v>
      </c>
      <c r="Q201" s="302">
        <f t="shared" si="42"/>
        <v>0.35721331026785985</v>
      </c>
      <c r="R201" s="302">
        <f t="shared" si="42"/>
        <v>0.34752864797964972</v>
      </c>
      <c r="S201" s="302">
        <f t="shared" si="42"/>
        <v>0.34432736616148157</v>
      </c>
      <c r="T201" s="302">
        <f t="shared" si="42"/>
        <v>0.33570573024580702</v>
      </c>
      <c r="U201" s="302">
        <f t="shared" si="42"/>
        <v>0.325041153617461</v>
      </c>
      <c r="V201" s="302">
        <f t="shared" si="42"/>
        <v>0.33882293121307333</v>
      </c>
      <c r="W201" s="302">
        <f t="shared" si="42"/>
        <v>0.31532593616416416</v>
      </c>
      <c r="X201" s="302">
        <f t="shared" si="42"/>
        <v>0.32230044512039252</v>
      </c>
      <c r="Y201" s="302">
        <f t="shared" si="42"/>
        <v>0.33208128982570156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1.0000000000000002</v>
      </c>
      <c r="C204" s="232">
        <f t="shared" si="44"/>
        <v>0.99999999999999978</v>
      </c>
      <c r="D204" s="232">
        <f t="shared" si="44"/>
        <v>0.99999999999999989</v>
      </c>
      <c r="E204" s="232">
        <f t="shared" si="44"/>
        <v>1</v>
      </c>
      <c r="F204" s="232">
        <f t="shared" si="44"/>
        <v>1</v>
      </c>
      <c r="G204" s="232">
        <f t="shared" si="44"/>
        <v>1</v>
      </c>
      <c r="H204" s="232">
        <f t="shared" si="44"/>
        <v>0.99999999999999978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1</v>
      </c>
      <c r="M204" s="232">
        <f t="shared" si="44"/>
        <v>0.99999999999999989</v>
      </c>
      <c r="N204" s="232">
        <f t="shared" si="44"/>
        <v>1.0000000000000002</v>
      </c>
      <c r="O204" s="232">
        <f t="shared" si="44"/>
        <v>0.99999999999999978</v>
      </c>
      <c r="P204" s="232">
        <f t="shared" si="44"/>
        <v>1</v>
      </c>
      <c r="Q204" s="232">
        <f t="shared" si="44"/>
        <v>0.99999999999999978</v>
      </c>
      <c r="R204" s="232">
        <f t="shared" si="44"/>
        <v>1</v>
      </c>
      <c r="S204" s="232">
        <f t="shared" si="44"/>
        <v>1</v>
      </c>
      <c r="T204" s="232">
        <f t="shared" si="44"/>
        <v>1</v>
      </c>
      <c r="U204" s="232">
        <f t="shared" si="44"/>
        <v>0.99999999999999989</v>
      </c>
      <c r="V204" s="232">
        <f t="shared" si="44"/>
        <v>1</v>
      </c>
      <c r="W204" s="232">
        <f t="shared" si="44"/>
        <v>1.0000000000000002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1.1105927642315293E-3</v>
      </c>
      <c r="C209" s="300">
        <f t="shared" si="49"/>
        <v>1.1382362416908632E-3</v>
      </c>
      <c r="D209" s="300">
        <f t="shared" si="49"/>
        <v>1.0972638936743231E-3</v>
      </c>
      <c r="E209" s="300">
        <f t="shared" si="49"/>
        <v>1.0988540939565101E-3</v>
      </c>
      <c r="F209" s="300">
        <f t="shared" si="49"/>
        <v>1.1405799817181062E-3</v>
      </c>
      <c r="G209" s="300">
        <f t="shared" si="49"/>
        <v>1.1462618427427048E-3</v>
      </c>
      <c r="H209" s="300">
        <f t="shared" si="49"/>
        <v>1.1474372770146294E-3</v>
      </c>
      <c r="I209" s="300">
        <f t="shared" si="49"/>
        <v>1.1182245307335122E-3</v>
      </c>
      <c r="J209" s="300">
        <f t="shared" si="49"/>
        <v>1.129185132356427E-3</v>
      </c>
      <c r="K209" s="300">
        <f t="shared" si="49"/>
        <v>1.4196824370696188E-3</v>
      </c>
      <c r="L209" s="300">
        <f t="shared" si="49"/>
        <v>1.3781375259987771E-3</v>
      </c>
      <c r="M209" s="300">
        <f t="shared" si="49"/>
        <v>1.3633894529379727E-3</v>
      </c>
      <c r="N209" s="300">
        <f t="shared" si="49"/>
        <v>1.3486466069534857E-3</v>
      </c>
      <c r="O209" s="300">
        <f t="shared" si="49"/>
        <v>1.3816576062880628E-3</v>
      </c>
      <c r="P209" s="300">
        <f t="shared" si="49"/>
        <v>1.3612373190853059E-3</v>
      </c>
      <c r="Q209" s="300">
        <f t="shared" si="49"/>
        <v>1.3903799057153573E-3</v>
      </c>
      <c r="R209" s="300">
        <f t="shared" si="49"/>
        <v>1.414177461837898E-3</v>
      </c>
      <c r="S209" s="300">
        <f t="shared" si="49"/>
        <v>1.4234690774489051E-3</v>
      </c>
      <c r="T209" s="300">
        <f t="shared" si="49"/>
        <v>1.4252299334847024E-3</v>
      </c>
      <c r="U209" s="300">
        <f t="shared" si="49"/>
        <v>1.4236109111014771E-3</v>
      </c>
      <c r="V209" s="300">
        <f t="shared" si="49"/>
        <v>1.4107581135823705E-3</v>
      </c>
      <c r="W209" s="300">
        <f t="shared" si="49"/>
        <v>1.4667763480858231E-3</v>
      </c>
      <c r="X209" s="300">
        <f t="shared" si="49"/>
        <v>1.4165743898094749E-3</v>
      </c>
      <c r="Y209" s="300">
        <f t="shared" si="49"/>
        <v>1.5144437678018094E-3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0.41172677502553062</v>
      </c>
      <c r="C210" s="301">
        <f t="shared" si="50"/>
        <v>0.40874564993552842</v>
      </c>
      <c r="D210" s="301">
        <f t="shared" si="50"/>
        <v>0.40505963996661948</v>
      </c>
      <c r="E210" s="301">
        <f t="shared" si="50"/>
        <v>0.37971892023567844</v>
      </c>
      <c r="F210" s="301">
        <f t="shared" si="50"/>
        <v>0.3855929552596396</v>
      </c>
      <c r="G210" s="301">
        <f t="shared" si="50"/>
        <v>0.39633653555890841</v>
      </c>
      <c r="H210" s="301">
        <f t="shared" si="50"/>
        <v>0.38030511439373599</v>
      </c>
      <c r="I210" s="301">
        <f t="shared" si="50"/>
        <v>0.38301400590679269</v>
      </c>
      <c r="J210" s="301">
        <f t="shared" si="50"/>
        <v>0.36425815004921591</v>
      </c>
      <c r="K210" s="301">
        <f t="shared" si="50"/>
        <v>0.40027653923910694</v>
      </c>
      <c r="L210" s="301">
        <f t="shared" si="50"/>
        <v>0.39108360241092283</v>
      </c>
      <c r="M210" s="301">
        <f t="shared" si="50"/>
        <v>0.38423965366455737</v>
      </c>
      <c r="N210" s="301">
        <f t="shared" si="50"/>
        <v>0.37482034728149666</v>
      </c>
      <c r="O210" s="301">
        <f t="shared" si="50"/>
        <v>0.37422462773650772</v>
      </c>
      <c r="P210" s="301">
        <f t="shared" si="50"/>
        <v>0.3667440384704066</v>
      </c>
      <c r="Q210" s="301">
        <f t="shared" si="50"/>
        <v>0.37607455159871206</v>
      </c>
      <c r="R210" s="301">
        <f t="shared" si="50"/>
        <v>0.39054881184501139</v>
      </c>
      <c r="S210" s="301">
        <f t="shared" si="50"/>
        <v>0.37922806043374802</v>
      </c>
      <c r="T210" s="301">
        <f t="shared" si="50"/>
        <v>0.40241121633060006</v>
      </c>
      <c r="U210" s="301">
        <f t="shared" si="50"/>
        <v>0.40826806978567265</v>
      </c>
      <c r="V210" s="301">
        <f t="shared" si="50"/>
        <v>0.39820188485107505</v>
      </c>
      <c r="W210" s="301">
        <f t="shared" si="50"/>
        <v>0.41245636831020094</v>
      </c>
      <c r="X210" s="301">
        <f t="shared" si="50"/>
        <v>0.41854969092899785</v>
      </c>
      <c r="Y210" s="301">
        <f t="shared" si="50"/>
        <v>0.42583297527154651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0.41172677502553062</v>
      </c>
      <c r="C211" s="302">
        <f t="shared" si="51"/>
        <v>0.40874564993552842</v>
      </c>
      <c r="D211" s="302">
        <f t="shared" si="51"/>
        <v>0.40505963996661948</v>
      </c>
      <c r="E211" s="302">
        <f t="shared" si="51"/>
        <v>0.37971892023567844</v>
      </c>
      <c r="F211" s="302">
        <f t="shared" si="51"/>
        <v>0.3855929552596396</v>
      </c>
      <c r="G211" s="302">
        <f t="shared" si="51"/>
        <v>0.39633653555890841</v>
      </c>
      <c r="H211" s="302">
        <f t="shared" si="51"/>
        <v>0.38030511439373599</v>
      </c>
      <c r="I211" s="302">
        <f t="shared" si="51"/>
        <v>0.38301400590679269</v>
      </c>
      <c r="J211" s="302">
        <f t="shared" si="51"/>
        <v>0.36425815004921591</v>
      </c>
      <c r="K211" s="302">
        <f t="shared" si="51"/>
        <v>0.40027653923910694</v>
      </c>
      <c r="L211" s="302">
        <f t="shared" si="51"/>
        <v>0.39108360241092283</v>
      </c>
      <c r="M211" s="302">
        <f t="shared" si="51"/>
        <v>0.38423965366455737</v>
      </c>
      <c r="N211" s="302">
        <f t="shared" si="51"/>
        <v>0.37482034728149666</v>
      </c>
      <c r="O211" s="302">
        <f t="shared" si="51"/>
        <v>0.37422462773650772</v>
      </c>
      <c r="P211" s="302">
        <f t="shared" si="51"/>
        <v>0.3667440384704066</v>
      </c>
      <c r="Q211" s="302">
        <f t="shared" si="51"/>
        <v>0.37607455159871206</v>
      </c>
      <c r="R211" s="302">
        <f t="shared" si="51"/>
        <v>0.39054881184501139</v>
      </c>
      <c r="S211" s="302">
        <f t="shared" si="51"/>
        <v>0.37922806043374802</v>
      </c>
      <c r="T211" s="302">
        <f t="shared" si="51"/>
        <v>0.40241121633060006</v>
      </c>
      <c r="U211" s="302">
        <f t="shared" si="51"/>
        <v>0.40826806978567265</v>
      </c>
      <c r="V211" s="302">
        <f t="shared" si="51"/>
        <v>0.39820188485107505</v>
      </c>
      <c r="W211" s="302">
        <f t="shared" si="51"/>
        <v>0.41245636831020094</v>
      </c>
      <c r="X211" s="302">
        <f t="shared" si="51"/>
        <v>0.41854969092899785</v>
      </c>
      <c r="Y211" s="302">
        <f t="shared" si="51"/>
        <v>0.42583297527154651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0.15762470120599009</v>
      </c>
      <c r="C213" s="301">
        <f t="shared" si="53"/>
        <v>0.15588386865515691</v>
      </c>
      <c r="D213" s="301">
        <f t="shared" si="53"/>
        <v>0.14909334265288415</v>
      </c>
      <c r="E213" s="301">
        <f t="shared" si="53"/>
        <v>0.1462695937014423</v>
      </c>
      <c r="F213" s="301">
        <f t="shared" si="53"/>
        <v>0.15252660910687885</v>
      </c>
      <c r="G213" s="301">
        <f t="shared" si="53"/>
        <v>0.15289728828492277</v>
      </c>
      <c r="H213" s="301">
        <f t="shared" si="53"/>
        <v>0.15660958301887559</v>
      </c>
      <c r="I213" s="301">
        <f t="shared" si="53"/>
        <v>0.14943418951162377</v>
      </c>
      <c r="J213" s="301">
        <f t="shared" si="53"/>
        <v>0.14760717931999959</v>
      </c>
      <c r="K213" s="301">
        <f t="shared" si="53"/>
        <v>0.17695402511612238</v>
      </c>
      <c r="L213" s="301">
        <f t="shared" si="53"/>
        <v>0.17210146806197452</v>
      </c>
      <c r="M213" s="301">
        <f t="shared" si="53"/>
        <v>0.16755958546823826</v>
      </c>
      <c r="N213" s="301">
        <f t="shared" si="53"/>
        <v>0.16195149617029383</v>
      </c>
      <c r="O213" s="301">
        <f t="shared" si="53"/>
        <v>0.16592776009250193</v>
      </c>
      <c r="P213" s="301">
        <f t="shared" si="53"/>
        <v>0.16376294922254334</v>
      </c>
      <c r="Q213" s="301">
        <f t="shared" si="53"/>
        <v>0.16826836534305417</v>
      </c>
      <c r="R213" s="301">
        <f t="shared" si="53"/>
        <v>0.17428543579292038</v>
      </c>
      <c r="S213" s="301">
        <f t="shared" si="53"/>
        <v>0.17645573607801993</v>
      </c>
      <c r="T213" s="301">
        <f t="shared" si="53"/>
        <v>0.18257237564108286</v>
      </c>
      <c r="U213" s="301">
        <f t="shared" si="53"/>
        <v>0.18303154838740651</v>
      </c>
      <c r="V213" s="301">
        <f t="shared" si="53"/>
        <v>0.18048825713163363</v>
      </c>
      <c r="W213" s="301">
        <f t="shared" si="53"/>
        <v>0.18968748567020455</v>
      </c>
      <c r="X213" s="301">
        <f t="shared" si="53"/>
        <v>0.18332554981687019</v>
      </c>
      <c r="Y213" s="301">
        <f t="shared" si="53"/>
        <v>0.19546560618757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0.15762470120599009</v>
      </c>
      <c r="C214" s="302">
        <f t="shared" si="54"/>
        <v>0.15588386865515691</v>
      </c>
      <c r="D214" s="302">
        <f t="shared" si="54"/>
        <v>0.14909334265288415</v>
      </c>
      <c r="E214" s="302">
        <f t="shared" si="54"/>
        <v>0.1462695937014423</v>
      </c>
      <c r="F214" s="302">
        <f t="shared" si="54"/>
        <v>0.15252660910687885</v>
      </c>
      <c r="G214" s="302">
        <f t="shared" si="54"/>
        <v>0.15289728828492277</v>
      </c>
      <c r="H214" s="302">
        <f t="shared" si="54"/>
        <v>0.15660958301887559</v>
      </c>
      <c r="I214" s="302">
        <f t="shared" si="54"/>
        <v>0.14943418951162377</v>
      </c>
      <c r="J214" s="302">
        <f t="shared" si="54"/>
        <v>0.14760717931999959</v>
      </c>
      <c r="K214" s="302">
        <f t="shared" si="54"/>
        <v>0.17695402511612238</v>
      </c>
      <c r="L214" s="302">
        <f t="shared" si="54"/>
        <v>0.17210146806197452</v>
      </c>
      <c r="M214" s="302">
        <f t="shared" si="54"/>
        <v>0.16755958546823826</v>
      </c>
      <c r="N214" s="302">
        <f t="shared" si="54"/>
        <v>0.16195149617029383</v>
      </c>
      <c r="O214" s="302">
        <f t="shared" si="54"/>
        <v>0.16592776009250193</v>
      </c>
      <c r="P214" s="302">
        <f t="shared" si="54"/>
        <v>0.16376294922254334</v>
      </c>
      <c r="Q214" s="302">
        <f t="shared" si="54"/>
        <v>0.16826836534305417</v>
      </c>
      <c r="R214" s="302">
        <f t="shared" si="54"/>
        <v>0.17428543579292038</v>
      </c>
      <c r="S214" s="302">
        <f t="shared" si="54"/>
        <v>0.17645573607801993</v>
      </c>
      <c r="T214" s="302">
        <f t="shared" si="54"/>
        <v>0.18257237564108286</v>
      </c>
      <c r="U214" s="302">
        <f t="shared" si="54"/>
        <v>0.18303154838740651</v>
      </c>
      <c r="V214" s="302">
        <f t="shared" si="54"/>
        <v>0.18048825713163363</v>
      </c>
      <c r="W214" s="302">
        <f t="shared" si="54"/>
        <v>0.18968748567020455</v>
      </c>
      <c r="X214" s="302">
        <f t="shared" si="54"/>
        <v>0.18332554981687019</v>
      </c>
      <c r="Y214" s="302">
        <f t="shared" si="54"/>
        <v>0.19546560618757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0.16356702477209609</v>
      </c>
      <c r="C216" s="301">
        <f t="shared" si="56"/>
        <v>0.17171847499939361</v>
      </c>
      <c r="D216" s="301">
        <f t="shared" si="56"/>
        <v>0.17774173859007669</v>
      </c>
      <c r="E216" s="301">
        <f t="shared" si="56"/>
        <v>0.19106908987658869</v>
      </c>
      <c r="F216" s="301">
        <f t="shared" si="56"/>
        <v>0.17899851828723143</v>
      </c>
      <c r="G216" s="301">
        <f t="shared" si="56"/>
        <v>0.16721744788082224</v>
      </c>
      <c r="H216" s="301">
        <f t="shared" si="56"/>
        <v>0.16347471893982821</v>
      </c>
      <c r="I216" s="301">
        <f t="shared" si="56"/>
        <v>0.1577643224380969</v>
      </c>
      <c r="J216" s="301">
        <f t="shared" si="56"/>
        <v>0.16504095259051343</v>
      </c>
      <c r="K216" s="301">
        <f t="shared" si="56"/>
        <v>0.17009743315631187</v>
      </c>
      <c r="L216" s="301">
        <f t="shared" si="56"/>
        <v>0.16469800521180564</v>
      </c>
      <c r="M216" s="301">
        <f t="shared" si="56"/>
        <v>0.16203961913969758</v>
      </c>
      <c r="N216" s="301">
        <f t="shared" si="56"/>
        <v>0.15724999089483632</v>
      </c>
      <c r="O216" s="301">
        <f t="shared" si="56"/>
        <v>0.15888046540168319</v>
      </c>
      <c r="P216" s="301">
        <f t="shared" si="56"/>
        <v>0.16464975998233483</v>
      </c>
      <c r="Q216" s="301">
        <f t="shared" si="56"/>
        <v>0.16920624004283905</v>
      </c>
      <c r="R216" s="301">
        <f t="shared" si="56"/>
        <v>0.1656286005405587</v>
      </c>
      <c r="S216" s="301">
        <f t="shared" si="56"/>
        <v>0.16578014070514044</v>
      </c>
      <c r="T216" s="301">
        <f t="shared" si="56"/>
        <v>0.16104401113177136</v>
      </c>
      <c r="U216" s="301">
        <f t="shared" si="56"/>
        <v>0.15862853414056499</v>
      </c>
      <c r="V216" s="301">
        <f t="shared" si="56"/>
        <v>0.1678986111940462</v>
      </c>
      <c r="W216" s="301">
        <f t="shared" si="56"/>
        <v>0.15953789226305842</v>
      </c>
      <c r="X216" s="301">
        <f t="shared" si="56"/>
        <v>0.16138026095840208</v>
      </c>
      <c r="Y216" s="301">
        <f t="shared" si="56"/>
        <v>0.17030270673517586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1.6745536465903214E-2</v>
      </c>
      <c r="C217" s="302">
        <f t="shared" si="57"/>
        <v>1.6350936020014292E-2</v>
      </c>
      <c r="D217" s="302">
        <f t="shared" si="57"/>
        <v>1.6268112712170102E-2</v>
      </c>
      <c r="E217" s="302">
        <f t="shared" si="57"/>
        <v>1.6882880770435597E-2</v>
      </c>
      <c r="F217" s="302">
        <f t="shared" si="57"/>
        <v>1.7866046844176149E-2</v>
      </c>
      <c r="G217" s="302">
        <f t="shared" si="57"/>
        <v>1.7790213981464326E-2</v>
      </c>
      <c r="H217" s="302">
        <f t="shared" si="57"/>
        <v>1.8394435932913393E-2</v>
      </c>
      <c r="I217" s="302">
        <f t="shared" si="57"/>
        <v>1.7919835160722476E-2</v>
      </c>
      <c r="J217" s="302">
        <f t="shared" si="57"/>
        <v>1.7693104337094138E-2</v>
      </c>
      <c r="K217" s="302">
        <f t="shared" si="57"/>
        <v>2.1341916370838199E-2</v>
      </c>
      <c r="L217" s="302">
        <f t="shared" si="57"/>
        <v>2.1359847170439043E-2</v>
      </c>
      <c r="M217" s="302">
        <f t="shared" si="57"/>
        <v>2.0740588715008772E-2</v>
      </c>
      <c r="N217" s="302">
        <f t="shared" si="57"/>
        <v>2.0316227074885628E-2</v>
      </c>
      <c r="O217" s="302">
        <f t="shared" si="57"/>
        <v>2.114819581742771E-2</v>
      </c>
      <c r="P217" s="302">
        <f t="shared" si="57"/>
        <v>2.036262517816018E-2</v>
      </c>
      <c r="Q217" s="302">
        <f t="shared" si="57"/>
        <v>2.0839006996131604E-2</v>
      </c>
      <c r="R217" s="302">
        <f t="shared" si="57"/>
        <v>2.1578796246280216E-2</v>
      </c>
      <c r="S217" s="302">
        <f t="shared" si="57"/>
        <v>2.1337790175804498E-2</v>
      </c>
      <c r="T217" s="302">
        <f t="shared" si="57"/>
        <v>2.177856013541048E-2</v>
      </c>
      <c r="U217" s="302">
        <f t="shared" si="57"/>
        <v>2.2221063676003964E-2</v>
      </c>
      <c r="V217" s="302">
        <f t="shared" si="57"/>
        <v>2.2134909685224028E-2</v>
      </c>
      <c r="W217" s="302">
        <f t="shared" si="57"/>
        <v>2.3317931095654481E-2</v>
      </c>
      <c r="X217" s="302">
        <f t="shared" si="57"/>
        <v>2.3045441847746498E-2</v>
      </c>
      <c r="Y217" s="302">
        <f t="shared" si="57"/>
        <v>2.4111658771129078E-2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0.14682148830619288</v>
      </c>
      <c r="C218" s="302">
        <f t="shared" si="58"/>
        <v>0.15536753897937933</v>
      </c>
      <c r="D218" s="302">
        <f t="shared" si="58"/>
        <v>0.16147362587790659</v>
      </c>
      <c r="E218" s="302">
        <f t="shared" si="58"/>
        <v>0.17418620910615307</v>
      </c>
      <c r="F218" s="302">
        <f t="shared" si="58"/>
        <v>0.16113247144305529</v>
      </c>
      <c r="G218" s="302">
        <f t="shared" si="58"/>
        <v>0.14942723389935791</v>
      </c>
      <c r="H218" s="302">
        <f t="shared" si="58"/>
        <v>0.14508028300691481</v>
      </c>
      <c r="I218" s="302">
        <f t="shared" si="58"/>
        <v>0.13984448727737442</v>
      </c>
      <c r="J218" s="302">
        <f t="shared" si="58"/>
        <v>0.14734784825341929</v>
      </c>
      <c r="K218" s="302">
        <f t="shared" si="58"/>
        <v>0.14875551678547366</v>
      </c>
      <c r="L218" s="302">
        <f t="shared" si="58"/>
        <v>0.1433381580413666</v>
      </c>
      <c r="M218" s="302">
        <f t="shared" si="58"/>
        <v>0.14129903042468883</v>
      </c>
      <c r="N218" s="302">
        <f t="shared" si="58"/>
        <v>0.13693376381995068</v>
      </c>
      <c r="O218" s="302">
        <f t="shared" si="58"/>
        <v>0.13773226958425547</v>
      </c>
      <c r="P218" s="302">
        <f t="shared" si="58"/>
        <v>0.14428713480417465</v>
      </c>
      <c r="Q218" s="302">
        <f t="shared" si="58"/>
        <v>0.14836723304670743</v>
      </c>
      <c r="R218" s="302">
        <f t="shared" si="58"/>
        <v>0.14404980429427849</v>
      </c>
      <c r="S218" s="302">
        <f t="shared" si="58"/>
        <v>0.14444235052933593</v>
      </c>
      <c r="T218" s="302">
        <f t="shared" si="58"/>
        <v>0.1392654509963609</v>
      </c>
      <c r="U218" s="302">
        <f t="shared" si="58"/>
        <v>0.136407470464561</v>
      </c>
      <c r="V218" s="302">
        <f t="shared" si="58"/>
        <v>0.14576370150882215</v>
      </c>
      <c r="W218" s="302">
        <f t="shared" si="58"/>
        <v>0.13621996116740395</v>
      </c>
      <c r="X218" s="302">
        <f t="shared" si="58"/>
        <v>0.13833481911065557</v>
      </c>
      <c r="Y218" s="302">
        <f t="shared" si="58"/>
        <v>0.14619104796404681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0.26597090623215175</v>
      </c>
      <c r="C220" s="310">
        <f t="shared" si="60"/>
        <v>0.26251377016823013</v>
      </c>
      <c r="D220" s="310">
        <f t="shared" si="60"/>
        <v>0.2670080148967453</v>
      </c>
      <c r="E220" s="310">
        <f t="shared" si="60"/>
        <v>0.28184354209233409</v>
      </c>
      <c r="F220" s="310">
        <f t="shared" si="60"/>
        <v>0.28174133736453205</v>
      </c>
      <c r="G220" s="310">
        <f t="shared" si="60"/>
        <v>0.28240246643260386</v>
      </c>
      <c r="H220" s="310">
        <f t="shared" si="60"/>
        <v>0.29846314637054544</v>
      </c>
      <c r="I220" s="310">
        <f t="shared" si="60"/>
        <v>0.30866925761275316</v>
      </c>
      <c r="J220" s="310">
        <f t="shared" si="60"/>
        <v>0.32196453290791466</v>
      </c>
      <c r="K220" s="310">
        <f t="shared" si="60"/>
        <v>0.25125232005138914</v>
      </c>
      <c r="L220" s="310">
        <f t="shared" si="60"/>
        <v>0.27073878678929825</v>
      </c>
      <c r="M220" s="310">
        <f t="shared" si="60"/>
        <v>0.28479775227456872</v>
      </c>
      <c r="N220" s="310">
        <f t="shared" si="60"/>
        <v>0.30462951904641983</v>
      </c>
      <c r="O220" s="310">
        <f t="shared" si="60"/>
        <v>0.29958548916301903</v>
      </c>
      <c r="P220" s="310">
        <f t="shared" si="60"/>
        <v>0.30348201500562999</v>
      </c>
      <c r="Q220" s="310">
        <f t="shared" si="60"/>
        <v>0.28506046310967931</v>
      </c>
      <c r="R220" s="310">
        <f t="shared" si="60"/>
        <v>0.26812297435967153</v>
      </c>
      <c r="S220" s="310">
        <f t="shared" si="60"/>
        <v>0.27711259370564267</v>
      </c>
      <c r="T220" s="310">
        <f t="shared" si="60"/>
        <v>0.25254716696306095</v>
      </c>
      <c r="U220" s="310">
        <f t="shared" si="60"/>
        <v>0.24864823677525424</v>
      </c>
      <c r="V220" s="310">
        <f t="shared" si="60"/>
        <v>0.25200048870966285</v>
      </c>
      <c r="W220" s="310">
        <f t="shared" si="60"/>
        <v>0.23685147740845033</v>
      </c>
      <c r="X220" s="310">
        <f t="shared" si="60"/>
        <v>0.23532792390592036</v>
      </c>
      <c r="Y220" s="310">
        <f t="shared" si="60"/>
        <v>0.20688426803790577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2.3198604912808953</v>
      </c>
      <c r="C224" s="272">
        <f>IF(C$5=0,0,C$5/NFM_fec!C$5)</f>
        <v>2.3161970860976919</v>
      </c>
      <c r="D224" s="272">
        <f>IF(D$5=0,0,D$5/NFM_fec!D$5)</f>
        <v>2.2471659887595075</v>
      </c>
      <c r="E224" s="272">
        <f>IF(E$5=0,0,E$5/NFM_fec!E$5)</f>
        <v>2.2290482028270011</v>
      </c>
      <c r="F224" s="272">
        <f>IF(F$5=0,0,F$5/NFM_fec!F$5)</f>
        <v>2.1719417654485169</v>
      </c>
      <c r="G224" s="272">
        <f>IF(G$5=0,0,G$5/NFM_fec!G$5)</f>
        <v>2.1989843365716415</v>
      </c>
      <c r="H224" s="272">
        <f>IF(H$5=0,0,H$5/NFM_fec!H$5)</f>
        <v>2.2228234749845601</v>
      </c>
      <c r="I224" s="272">
        <f>IF(I$5=0,0,I$5/NFM_fec!I$5)</f>
        <v>2.0921889458651668</v>
      </c>
      <c r="J224" s="272">
        <f>IF(J$5=0,0,J$5/NFM_fec!J$5)</f>
        <v>2.0698110463828847</v>
      </c>
      <c r="K224" s="272">
        <f>IF(K$5=0,0,K$5/NFM_fec!K$5)</f>
        <v>2.0252085170210545</v>
      </c>
      <c r="L224" s="272">
        <f>IF(L$5=0,0,L$5/NFM_fec!L$5)</f>
        <v>2.0286829673041482</v>
      </c>
      <c r="M224" s="272">
        <f>IF(M$5=0,0,M$5/NFM_fec!M$5)</f>
        <v>1.9803645101044649</v>
      </c>
      <c r="N224" s="272">
        <f>IF(N$5=0,0,N$5/NFM_fec!N$5)</f>
        <v>1.8453780404482081</v>
      </c>
      <c r="O224" s="272">
        <f>IF(O$5=0,0,O$5/NFM_fec!O$5)</f>
        <v>1.8790431542629646</v>
      </c>
      <c r="P224" s="272">
        <f>IF(P$5=0,0,P$5/NFM_fec!P$5)</f>
        <v>1.8147406548356031</v>
      </c>
      <c r="Q224" s="272">
        <f>IF(Q$5=0,0,Q$5/NFM_fec!Q$5)</f>
        <v>1.8266286773585196</v>
      </c>
      <c r="R224" s="272">
        <f>IF(R$5=0,0,R$5/NFM_fec!R$5)</f>
        <v>1.8618709187397715</v>
      </c>
      <c r="S224" s="272">
        <f>IF(S$5=0,0,S$5/NFM_fec!S$5)</f>
        <v>1.7315278154578837</v>
      </c>
      <c r="T224" s="272">
        <f>IF(T$5=0,0,T$5/NFM_fec!T$5)</f>
        <v>1.7988631123275434</v>
      </c>
      <c r="U224" s="272">
        <f>IF(U$5=0,0,U$5/NFM_fec!U$5)</f>
        <v>1.8294573905216855</v>
      </c>
      <c r="V224" s="272">
        <f>IF(V$5=0,0,V$5/NFM_fec!V$5)</f>
        <v>1.8861846555854611</v>
      </c>
      <c r="W224" s="272">
        <f>IF(W$5=0,0,W$5/NFM_fec!W$5)</f>
        <v>1.9071810701141649</v>
      </c>
      <c r="X224" s="272">
        <f>IF(X$5=0,0,X$5/NFM_fec!X$5)</f>
        <v>1.8683261907426778</v>
      </c>
      <c r="Y224" s="272">
        <f>IF(Y$5=0,0,Y$5/NFM_fec!Y$5)</f>
        <v>1.7967607361267888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0.79402906353252689</v>
      </c>
      <c r="C229" s="275">
        <f>IF(C$10=0,0,C$10/NFM_fec!C$10)</f>
        <v>0.80785655523553113</v>
      </c>
      <c r="D229" s="275">
        <f>IF(D$10=0,0,D$10/NFM_fec!D$10)</f>
        <v>0.87293697110919144</v>
      </c>
      <c r="E229" s="275">
        <f>IF(E$10=0,0,E$10/NFM_fec!E$10)</f>
        <v>0.85022437014379326</v>
      </c>
      <c r="F229" s="275">
        <f>IF(F$10=0,0,F$10/NFM_fec!F$10)</f>
        <v>0.81705866672418725</v>
      </c>
      <c r="G229" s="275">
        <f>IF(G$10=0,0,G$10/NFM_fec!G$10)</f>
        <v>0.73886957348806492</v>
      </c>
      <c r="H229" s="275">
        <f>IF(H$10=0,0,H$10/NFM_fec!H$10)</f>
        <v>1.1591915640993882</v>
      </c>
      <c r="I229" s="275">
        <f>IF(I$10=0,0,I$10/NFM_fec!I$10)</f>
        <v>0.95178579445136968</v>
      </c>
      <c r="J229" s="275">
        <f>IF(J$10=0,0,J$10/NFM_fec!J$10)</f>
        <v>0.91941961342411416</v>
      </c>
      <c r="K229" s="275">
        <f>IF(K$10=0,0,K$10/NFM_fec!K$10)</f>
        <v>0.96321119102703268</v>
      </c>
      <c r="L229" s="275">
        <f>IF(L$10=0,0,L$10/NFM_fec!L$10)</f>
        <v>1.009072206628562</v>
      </c>
      <c r="M229" s="275">
        <f>IF(M$10=0,0,M$10/NFM_fec!M$10)</f>
        <v>0.97758817373962459</v>
      </c>
      <c r="N229" s="275">
        <f>IF(N$10=0,0,N$10/NFM_fec!N$10)</f>
        <v>0.86748351613577379</v>
      </c>
      <c r="O229" s="275">
        <f>IF(O$10=0,0,O$10/NFM_fec!O$10)</f>
        <v>0.97320242998533057</v>
      </c>
      <c r="P229" s="275">
        <f>IF(P$10=0,0,P$10/NFM_fec!P$10)</f>
        <v>0.61660911965516629</v>
      </c>
      <c r="Q229" s="275">
        <f>IF(Q$10=0,0,Q$10/NFM_fec!Q$10)</f>
        <v>0.58633079236149299</v>
      </c>
      <c r="R229" s="275">
        <f>IF(R$10=0,0,R$10/NFM_fec!R$10)</f>
        <v>0.58930495637558789</v>
      </c>
      <c r="S229" s="275">
        <f>IF(S$10=0,0,S$10/NFM_fec!S$10)</f>
        <v>0.5318759707263524</v>
      </c>
      <c r="T229" s="275">
        <f>IF(T$10=0,0,T$10/NFM_fec!T$10)</f>
        <v>0.53901762156580502</v>
      </c>
      <c r="U229" s="275">
        <f>IF(U$10=0,0,U$10/NFM_fec!U$10)</f>
        <v>0.50121500588761492</v>
      </c>
      <c r="V229" s="275">
        <f>IF(V$10=0,0,V$10/NFM_fec!V$10)</f>
        <v>0.52050091265301057</v>
      </c>
      <c r="W229" s="275">
        <f>IF(W$10=0,0,W$10/NFM_fec!W$10)</f>
        <v>0.52482937385133699</v>
      </c>
      <c r="X229" s="275">
        <f>IF(X$10=0,0,X$10/NFM_fec!X$10)</f>
        <v>0.45037886856422665</v>
      </c>
      <c r="Y229" s="275">
        <f>IF(Y$10=0,0,Y$10/NFM_fec!Y$10)</f>
        <v>0.48692380024975807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2.8736560893230259</v>
      </c>
      <c r="C230" s="276">
        <f>IF(C$16=0,0,C$16/NFM_fec!C$16)</f>
        <v>2.818387095655984</v>
      </c>
      <c r="D230" s="276">
        <f>IF(D$16=0,0,D$16/NFM_fec!D$16)</f>
        <v>2.786450970418453</v>
      </c>
      <c r="E230" s="276">
        <f>IF(E$16=0,0,E$16/NFM_fec!E$16)</f>
        <v>2.8077199111197979</v>
      </c>
      <c r="F230" s="276">
        <f>IF(F$16=0,0,F$16/NFM_fec!F$16)</f>
        <v>2.7638122107356438</v>
      </c>
      <c r="G230" s="276">
        <f>IF(G$16=0,0,G$16/NFM_fec!G$16)</f>
        <v>2.832326814720068</v>
      </c>
      <c r="H230" s="276">
        <f>IF(H$16=0,0,H$16/NFM_fec!H$16)</f>
        <v>2.795656660485013</v>
      </c>
      <c r="I230" s="276">
        <f>IF(I$16=0,0,I$16/NFM_fec!I$16)</f>
        <v>2.7681670450450695</v>
      </c>
      <c r="J230" s="276">
        <f>IF(J$16=0,0,J$16/NFM_fec!J$16)</f>
        <v>2.7917251946512933</v>
      </c>
      <c r="K230" s="276">
        <f>IF(K$16=0,0,K$16/NFM_fec!K$16)</f>
        <v>2.7037747242670149</v>
      </c>
      <c r="L230" s="276">
        <f>IF(L$16=0,0,L$16/NFM_fec!L$16)</f>
        <v>2.653797329685935</v>
      </c>
      <c r="M230" s="276">
        <f>IF(M$16=0,0,M$16/NFM_fec!M$16)</f>
        <v>2.6766498458997514</v>
      </c>
      <c r="N230" s="276">
        <f>IF(N$16=0,0,N$16/NFM_fec!N$16)</f>
        <v>2.6667894228181663</v>
      </c>
      <c r="O230" s="276">
        <f>IF(O$16=0,0,O$16/NFM_fec!O$16)</f>
        <v>2.6410631379445606</v>
      </c>
      <c r="P230" s="276">
        <f>IF(P$16=0,0,P$16/NFM_fec!P$16)</f>
        <v>2.6425716159561814</v>
      </c>
      <c r="Q230" s="276">
        <f>IF(Q$16=0,0,Q$16/NFM_fec!Q$16)</f>
        <v>2.6317975708292964</v>
      </c>
      <c r="R230" s="276">
        <f>IF(R$16=0,0,R$16/NFM_fec!R$16)</f>
        <v>2.6102328777372654</v>
      </c>
      <c r="S230" s="276">
        <f>IF(S$16=0,0,S$16/NFM_fec!S$16)</f>
        <v>2.4768001728186517</v>
      </c>
      <c r="T230" s="276">
        <f>IF(T$16=0,0,T$16/NFM_fec!T$16)</f>
        <v>2.4447609357381612</v>
      </c>
      <c r="U230" s="276">
        <f>IF(U$16=0,0,U$16/NFM_fec!U$16)</f>
        <v>2.4168168823686247</v>
      </c>
      <c r="V230" s="276">
        <f>IF(V$16=0,0,V$16/NFM_fec!V$16)</f>
        <v>2.4309536258470672</v>
      </c>
      <c r="W230" s="276">
        <f>IF(W$16=0,0,W$16/NFM_fec!W$16)</f>
        <v>2.4186321955287706</v>
      </c>
      <c r="X230" s="276">
        <f>IF(X$16=0,0,X$16/NFM_fec!X$16)</f>
        <v>2.4265352886447298</v>
      </c>
      <c r="Y230" s="276">
        <f>IF(Y$16=0,0,Y$16/NFM_fec!Y$16)</f>
        <v>2.3661147225701291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1.6606899533536417</v>
      </c>
      <c r="C231" s="277">
        <f>IF(C$27=0,0,C$27/NFM_fec!C$27)</f>
        <v>1.7089047273417397</v>
      </c>
      <c r="D231" s="277">
        <f>IF(D$27=0,0,D$27/NFM_fec!D$27)</f>
        <v>1.5996060694673617</v>
      </c>
      <c r="E231" s="277">
        <f>IF(E$27=0,0,E$27/NFM_fec!E$27)</f>
        <v>1.5241796666407923</v>
      </c>
      <c r="F231" s="277">
        <f>IF(F$27=0,0,F$27/NFM_fec!F$27)</f>
        <v>1.4553714729225722</v>
      </c>
      <c r="G231" s="277">
        <f>IF(G$27=0,0,G$27/NFM_fec!G$27)</f>
        <v>1.4015821864593117</v>
      </c>
      <c r="H231" s="277">
        <f>IF(H$27=0,0,H$27/NFM_fec!H$27)</f>
        <v>1.5433884868784655</v>
      </c>
      <c r="I231" s="277">
        <f>IF(I$27=0,0,I$27/NFM_fec!I$27)</f>
        <v>1.3007142638668876</v>
      </c>
      <c r="J231" s="277">
        <f>IF(J$27=0,0,J$27/NFM_fec!J$27)</f>
        <v>1.2382783614580684</v>
      </c>
      <c r="K231" s="277">
        <f>IF(K$27=0,0,K$27/NFM_fec!K$27)</f>
        <v>1.2358594040653721</v>
      </c>
      <c r="L231" s="277">
        <f>IF(L$27=0,0,L$27/NFM_fec!L$27)</f>
        <v>1.2814256169642404</v>
      </c>
      <c r="M231" s="277">
        <f>IF(M$27=0,0,M$27/NFM_fec!M$27)</f>
        <v>1.1558899406444234</v>
      </c>
      <c r="N231" s="277">
        <f>IF(N$27=0,0,N$27/NFM_fec!N$27)</f>
        <v>0.95210167582495009</v>
      </c>
      <c r="O231" s="277">
        <f>IF(O$27=0,0,O$27/NFM_fec!O$27)</f>
        <v>1.0578557137328903</v>
      </c>
      <c r="P231" s="277">
        <f>IF(P$27=0,0,P$27/NFM_fec!P$27)</f>
        <v>0.96644193753751828</v>
      </c>
      <c r="Q231" s="277">
        <f>IF(Q$27=0,0,Q$27/NFM_fec!Q$27)</f>
        <v>0.96295388637066659</v>
      </c>
      <c r="R231" s="277">
        <f>IF(R$27=0,0,R$27/NFM_fec!R$27)</f>
        <v>1.026519972637129</v>
      </c>
      <c r="S231" s="277">
        <f>IF(S$27=0,0,S$27/NFM_fec!S$27)</f>
        <v>0.93997801431361327</v>
      </c>
      <c r="T231" s="277">
        <f>IF(T$27=0,0,T$27/NFM_fec!T$27)</f>
        <v>1.097841158169816</v>
      </c>
      <c r="U231" s="277">
        <f>IF(U$27=0,0,U$27/NFM_fec!U$27)</f>
        <v>1.1857294401307328</v>
      </c>
      <c r="V231" s="277">
        <f>IF(V$27=0,0,V$27/NFM_fec!V$27)</f>
        <v>1.2710166921992305</v>
      </c>
      <c r="W231" s="277">
        <f>IF(W$27=0,0,W$27/NFM_fec!W$27)</f>
        <v>1.3320952183447932</v>
      </c>
      <c r="X231" s="277">
        <f>IF(X$27=0,0,X$27/NFM_fec!X$27)</f>
        <v>1.2661028789654432</v>
      </c>
      <c r="Y231" s="277">
        <f>IF(Y$27=0,0,Y$27/NFM_fec!Y$27)</f>
        <v>1.2080165128433467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0.2558308233942343</v>
      </c>
      <c r="C233" s="272">
        <f>IF(C$34=0,0,(C$34-C$70)/NFM_fec!C$34)</f>
        <v>0.22818662021819297</v>
      </c>
      <c r="D233" s="272">
        <f>IF(D$34=0,0,(D$34-D$70)/NFM_fec!D$34)</f>
        <v>0.22725521272205412</v>
      </c>
      <c r="E233" s="272">
        <f>IF(E$34=0,0,(E$34-E$70)/NFM_fec!E$34)</f>
        <v>0.21920847130513954</v>
      </c>
      <c r="F233" s="272">
        <f>IF(F$34=0,0,(F$34-F$70)/NFM_fec!F$34)</f>
        <v>0.20219677987253007</v>
      </c>
      <c r="G233" s="272">
        <f>IF(G$34=0,0,(G$34-G$70)/NFM_fec!G$34)</f>
        <v>0.20483344366786338</v>
      </c>
      <c r="H233" s="272">
        <f>IF(H$34=0,0,(H$34-H$70)/NFM_fec!H$34)</f>
        <v>0.20304378785077029</v>
      </c>
      <c r="I233" s="272">
        <f>IF(I$34=0,0,(I$34-I$70)/NFM_fec!I$34)</f>
        <v>0.24784769498067516</v>
      </c>
      <c r="J233" s="272">
        <f>IF(J$34=0,0,(J$34-J$70)/NFM_fec!J$34)</f>
        <v>0.25144391912317282</v>
      </c>
      <c r="K233" s="272">
        <f>IF(K$34=0,0,(K$34-K$70)/NFM_fec!K$34)</f>
        <v>0.23001587769588561</v>
      </c>
      <c r="L233" s="272">
        <f>IF(L$34=0,0,(L$34-L$70)/NFM_fec!L$34)</f>
        <v>0.19095795923804809</v>
      </c>
      <c r="M233" s="272">
        <f>IF(M$34=0,0,(M$34-M$70)/NFM_fec!M$34)</f>
        <v>0.20474803635570923</v>
      </c>
      <c r="N233" s="272">
        <f>IF(N$34=0,0,(N$34-N$70)/NFM_fec!N$34)</f>
        <v>0.19780691629353764</v>
      </c>
      <c r="O233" s="272">
        <f>IF(O$34=0,0,(O$34-O$70)/NFM_fec!O$34)</f>
        <v>0.23219371514844217</v>
      </c>
      <c r="P233" s="272">
        <f>IF(P$34=0,0,(P$34-P$70)/NFM_fec!P$34)</f>
        <v>0.25413356182686764</v>
      </c>
      <c r="Q233" s="272">
        <f>IF(Q$34=0,0,(Q$34-Q$70)/NFM_fec!Q$34)</f>
        <v>0.25170042900008271</v>
      </c>
      <c r="R233" s="272">
        <f>IF(R$34=0,0,(R$34-R$70)/NFM_fec!R$34)</f>
        <v>0.23000368636482266</v>
      </c>
      <c r="S233" s="272">
        <f>IF(S$34=0,0,(S$34-S$70)/NFM_fec!S$34)</f>
        <v>0.17266810159016782</v>
      </c>
      <c r="T233" s="272">
        <f>IF(T$34=0,0,(T$34-T$70)/NFM_fec!T$34)</f>
        <v>0.22314468001950222</v>
      </c>
      <c r="U233" s="272">
        <f>IF(U$34=0,0,(U$34-U$70)/NFM_fec!U$34)</f>
        <v>0.23667056776690829</v>
      </c>
      <c r="V233" s="272">
        <f>IF(V$34=0,0,(V$34-V$70)/NFM_fec!V$34)</f>
        <v>0.25283309790601066</v>
      </c>
      <c r="W233" s="272">
        <f>IF(W$34=0,0,(W$34-W$70)/NFM_fec!W$34)</f>
        <v>0.2588557221235826</v>
      </c>
      <c r="X233" s="272">
        <f>IF(X$34=0,0,(X$34-X$70)/NFM_fec!X$34)</f>
        <v>0.30880897802339979</v>
      </c>
      <c r="Y233" s="272">
        <f>IF(Y$34=0,0,(Y$34-Y$70)/NFM_fec!Y$34)</f>
        <v>0.39795088562919018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1.0499501974921348</v>
      </c>
      <c r="C238" s="275">
        <f>IF(C$39=0,0,C$39/NFM_fec!C$39)</f>
        <v>0.99081272883409832</v>
      </c>
      <c r="D238" s="275">
        <f>IF(D$39=0,0,D$39/NFM_fec!D$39)</f>
        <v>0.96293391899568126</v>
      </c>
      <c r="E238" s="275">
        <f>IF(E$39=0,0,E$39/NFM_fec!E$39)</f>
        <v>0.92354531240249271</v>
      </c>
      <c r="F238" s="275">
        <f>IF(F$39=0,0,F$39/NFM_fec!F$39)</f>
        <v>0.87837476141377746</v>
      </c>
      <c r="G238" s="275">
        <f>IF(G$39=0,0,G$39/NFM_fec!G$39)</f>
        <v>0.89585117586090124</v>
      </c>
      <c r="H238" s="275">
        <f>IF(H$39=0,0,H$39/NFM_fec!H$39)</f>
        <v>0.88106415985230346</v>
      </c>
      <c r="I238" s="275">
        <f>IF(I$39=0,0,I$39/NFM_fec!I$39)</f>
        <v>1.1058646158758463</v>
      </c>
      <c r="J238" s="275">
        <f>IF(J$39=0,0,J$39/NFM_fec!J$39)</f>
        <v>1.1258217412193341</v>
      </c>
      <c r="K238" s="275">
        <f>IF(K$39=0,0,K$39/NFM_fec!K$39)</f>
        <v>1.1211798794345162</v>
      </c>
      <c r="L238" s="275">
        <f>IF(L$39=0,0,L$39/NFM_fec!L$39)</f>
        <v>0.96218600048817104</v>
      </c>
      <c r="M238" s="275">
        <f>IF(M$39=0,0,M$39/NFM_fec!M$39)</f>
        <v>1.0099573366179304</v>
      </c>
      <c r="N238" s="275">
        <f>IF(N$39=0,0,N$39/NFM_fec!N$39)</f>
        <v>1.0257813205997846</v>
      </c>
      <c r="O238" s="275">
        <f>IF(O$39=0,0,O$39/NFM_fec!O$39)</f>
        <v>1.1739686024905405</v>
      </c>
      <c r="P238" s="275">
        <f>IF(P$39=0,0,P$39/NFM_fec!P$39)</f>
        <v>1.1795380683938883</v>
      </c>
      <c r="Q238" s="275">
        <f>IF(Q$39=0,0,Q$39/NFM_fec!Q$39)</f>
        <v>1.1459212039920428</v>
      </c>
      <c r="R238" s="275">
        <f>IF(R$39=0,0,R$39/NFM_fec!R$39)</f>
        <v>1.041440837460442</v>
      </c>
      <c r="S238" s="275">
        <f>IF(S$39=0,0,S$39/NFM_fec!S$39)</f>
        <v>0.68103562390871797</v>
      </c>
      <c r="T238" s="275">
        <f>IF(T$39=0,0,T$39/NFM_fec!T$39)</f>
        <v>0.8345949900628733</v>
      </c>
      <c r="U238" s="275">
        <f>IF(U$39=0,0,U$39/NFM_fec!U$39)</f>
        <v>0.92122662899942831</v>
      </c>
      <c r="V238" s="275">
        <f>IF(V$39=0,0,V$39/NFM_fec!V$39)</f>
        <v>0.96753942484954791</v>
      </c>
      <c r="W238" s="275">
        <f>IF(W$39=0,0,W$39/NFM_fec!W$39)</f>
        <v>0.97764917903375581</v>
      </c>
      <c r="X238" s="275">
        <f>IF(X$39=0,0,X$39/NFM_fec!X$39)</f>
        <v>1.4380700410216951</v>
      </c>
      <c r="Y238" s="275">
        <f>IF(Y$39=0,0,Y$39/NFM_fec!Y$39)</f>
        <v>1.62517246078447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1.3505913192057368</v>
      </c>
      <c r="C240" s="276">
        <f>IF(C$46=0,0,C$46/NFM_fec!C$46)</f>
        <v>1.2201731273318122</v>
      </c>
      <c r="D240" s="276">
        <f>IF(D$46=0,0,D$46/NFM_fec!D$46)</f>
        <v>1.1784089114239209</v>
      </c>
      <c r="E240" s="276">
        <f>IF(E$46=0,0,E$46/NFM_fec!E$46)</f>
        <v>1.1311315009058458</v>
      </c>
      <c r="F240" s="276">
        <f>IF(F$46=0,0,F$46/NFM_fec!F$46)</f>
        <v>1.0774474214961369</v>
      </c>
      <c r="G240" s="276">
        <f>IF(G$46=0,0,G$46/NFM_fec!G$46)</f>
        <v>1.0744877286354393</v>
      </c>
      <c r="H240" s="276">
        <f>IF(H$46=0,0,H$46/NFM_fec!H$46)</f>
        <v>1.1068052990232269</v>
      </c>
      <c r="I240" s="276">
        <f>IF(I$46=0,0,I$46/NFM_fec!I$46)</f>
        <v>1.2568196185707319</v>
      </c>
      <c r="J240" s="276">
        <f>IF(J$46=0,0,J$46/NFM_fec!J$46)</f>
        <v>1.2670305727703519</v>
      </c>
      <c r="K240" s="276">
        <f>IF(K$46=0,0,K$46/NFM_fec!K$46)</f>
        <v>1.2535909262275933</v>
      </c>
      <c r="L240" s="276">
        <f>IF(L$46=0,0,L$46/NFM_fec!L$46)</f>
        <v>1.0529014098994993</v>
      </c>
      <c r="M240" s="276">
        <f>IF(M$46=0,0,M$46/NFM_fec!M$46)</f>
        <v>1.1019896418578015</v>
      </c>
      <c r="N240" s="276">
        <f>IF(N$46=0,0,N$46/NFM_fec!N$46)</f>
        <v>1.0734444935669167</v>
      </c>
      <c r="O240" s="276">
        <f>IF(O$46=0,0,O$46/NFM_fec!O$46)</f>
        <v>1.2217456652671475</v>
      </c>
      <c r="P240" s="276">
        <f>IF(P$46=0,0,P$46/NFM_fec!P$46)</f>
        <v>1.3008302653890309</v>
      </c>
      <c r="Q240" s="276">
        <f>IF(Q$46=0,0,Q$46/NFM_fec!Q$46)</f>
        <v>1.2798344442584981</v>
      </c>
      <c r="R240" s="276">
        <f>IF(R$46=0,0,R$46/NFM_fec!R$46)</f>
        <v>1.2005693144618457</v>
      </c>
      <c r="S240" s="276">
        <f>IF(S$46=0,0,S$46/NFM_fec!S$46)</f>
        <v>0.96446202186262131</v>
      </c>
      <c r="T240" s="276">
        <f>IF(T$46=0,0,T$46/NFM_fec!T$46)</f>
        <v>1.231913040437951</v>
      </c>
      <c r="U240" s="276">
        <f>IF(U$46=0,0,U$46/NFM_fec!U$46)</f>
        <v>1.2808990488586522</v>
      </c>
      <c r="V240" s="276">
        <f>IF(V$46=0,0,V$46/NFM_fec!V$46)</f>
        <v>1.3345841995634617</v>
      </c>
      <c r="W240" s="276">
        <f>IF(W$46=0,0,W$46/NFM_fec!W$46)</f>
        <v>1.3871702586590005</v>
      </c>
      <c r="X240" s="276">
        <f>IF(X$46=0,0,X$46/NFM_fec!X$46)</f>
        <v>1.5106927466785363</v>
      </c>
      <c r="Y240" s="276">
        <f>IF(Y$46=0,0,Y$46/NFM_fec!Y$46)</f>
        <v>1.6976153778778216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2.3336365055942299</v>
      </c>
      <c r="C241" s="277">
        <f>IF(C$53=0,0,C$53/NFM_fec!C$53)</f>
        <v>2.2070826010745521</v>
      </c>
      <c r="D241" s="277">
        <f>IF(D$53=0,0,D$53/NFM_fec!D$53)</f>
        <v>2.3211458162691674</v>
      </c>
      <c r="E241" s="277">
        <f>IF(E$53=0,0,E$53/NFM_fec!E$53)</f>
        <v>2.2886248229117112</v>
      </c>
      <c r="F241" s="277">
        <f>IF(F$53=0,0,F$53/NFM_fec!F$53)</f>
        <v>2.1447721591232649</v>
      </c>
      <c r="G241" s="277">
        <f>IF(G$53=0,0,G$53/NFM_fec!G$53)</f>
        <v>2.1314193305458411</v>
      </c>
      <c r="H241" s="277">
        <f>IF(H$53=0,0,H$53/NFM_fec!H$53)</f>
        <v>2.0930548707212475</v>
      </c>
      <c r="I241" s="277">
        <f>IF(I$53=0,0,I$53/NFM_fec!I$53)</f>
        <v>2.2288319576619142</v>
      </c>
      <c r="J241" s="277">
        <f>IF(J$53=0,0,J$53/NFM_fec!J$53)</f>
        <v>2.2664149965262461</v>
      </c>
      <c r="K241" s="277">
        <f>IF(K$53=0,0,K$53/NFM_fec!K$53)</f>
        <v>2.1123003875077675</v>
      </c>
      <c r="L241" s="277">
        <f>IF(L$53=0,0,L$53/NFM_fec!L$53)</f>
        <v>2.0038627644178413</v>
      </c>
      <c r="M241" s="277">
        <f>IF(M$53=0,0,M$53/NFM_fec!M$53)</f>
        <v>2.0423874190131825</v>
      </c>
      <c r="N241" s="277">
        <f>IF(N$53=0,0,N$53/NFM_fec!N$53)</f>
        <v>2.0591918270987888</v>
      </c>
      <c r="O241" s="277">
        <f>IF(O$53=0,0,O$53/NFM_fec!O$53)</f>
        <v>2.1462974358634157</v>
      </c>
      <c r="P241" s="277">
        <f>IF(P$53=0,0,P$53/NFM_fec!P$53)</f>
        <v>2.1981737561493948</v>
      </c>
      <c r="Q241" s="277">
        <f>IF(Q$53=0,0,Q$53/NFM_fec!Q$53)</f>
        <v>2.2158767098736187</v>
      </c>
      <c r="R241" s="277">
        <f>IF(R$53=0,0,R$53/NFM_fec!R$53)</f>
        <v>2.1849179993314962</v>
      </c>
      <c r="S241" s="277">
        <f>IF(S$53=0,0,S$53/NFM_fec!S$53)</f>
        <v>1.901207131854056</v>
      </c>
      <c r="T241" s="277">
        <f>IF(T$53=0,0,T$53/NFM_fec!T$53)</f>
        <v>1.9928531887131868</v>
      </c>
      <c r="U241" s="277">
        <f>IF(U$53=0,0,U$53/NFM_fec!U$53)</f>
        <v>2.0075288991494493</v>
      </c>
      <c r="V241" s="277">
        <f>IF(V$53=0,0,V$53/NFM_fec!V$53)</f>
        <v>2.0338407443043867</v>
      </c>
      <c r="W241" s="277">
        <f>IF(W$53=0,0,W$53/NFM_fec!W$53)</f>
        <v>2.040245317281534</v>
      </c>
      <c r="X241" s="277">
        <f>IF(X$53=0,0,X$53/NFM_fec!X$53)</f>
        <v>2.1976419410343366</v>
      </c>
      <c r="Y241" s="277">
        <f>IF(Y$53=0,0,Y$53/NFM_fec!Y$53)</f>
        <v>2.3286454690252834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1.452975095793791</v>
      </c>
      <c r="C243" s="272">
        <f>IF(C$72=0,0,C$72/NFM_fec!C$72)</f>
        <v>1.4668672638481692</v>
      </c>
      <c r="D243" s="272">
        <f>IF(D$72=0,0,D$72/NFM_fec!D$72)</f>
        <v>1.422343786769692</v>
      </c>
      <c r="E243" s="272">
        <f>IF(E$72=0,0,E$72/NFM_fec!E$72)</f>
        <v>1.3846876234690202</v>
      </c>
      <c r="F243" s="272">
        <f>IF(F$72=0,0,F$72/NFM_fec!F$72)</f>
        <v>1.3536938000723142</v>
      </c>
      <c r="G243" s="272">
        <f>IF(G$72=0,0,G$72/NFM_fec!G$72)</f>
        <v>1.3140139628203564</v>
      </c>
      <c r="H243" s="272">
        <f>IF(H$72=0,0,H$72/NFM_fec!H$72)</f>
        <v>1.2767741328233451</v>
      </c>
      <c r="I243" s="272">
        <f>IF(I$72=0,0,I$72/NFM_fec!I$72)</f>
        <v>1.2433772936942935</v>
      </c>
      <c r="J243" s="272">
        <f>IF(J$72=0,0,J$72/NFM_fec!J$72)</f>
        <v>1.2867061800014157</v>
      </c>
      <c r="K243" s="272">
        <f>IF(K$72=0,0,K$72/NFM_fec!K$72)</f>
        <v>1.4386427174991701</v>
      </c>
      <c r="L243" s="272">
        <f>IF(L$72=0,0,L$72/NFM_fec!L$72)</f>
        <v>1.4450439106761475</v>
      </c>
      <c r="M243" s="272">
        <f>IF(M$72=0,0,M$72/NFM_fec!M$72)</f>
        <v>1.3915813868496829</v>
      </c>
      <c r="N243" s="272">
        <f>IF(N$72=0,0,N$72/NFM_fec!N$72)</f>
        <v>1.3220204038525414</v>
      </c>
      <c r="O243" s="272">
        <f>IF(O$72=0,0,O$72/NFM_fec!O$72)</f>
        <v>1.3587532818777142</v>
      </c>
      <c r="P243" s="272">
        <f>IF(P$72=0,0,P$72/NFM_fec!P$72)</f>
        <v>1.3697608250493203</v>
      </c>
      <c r="Q243" s="272">
        <f>IF(Q$72=0,0,Q$72/NFM_fec!Q$72)</f>
        <v>1.3750368069685943</v>
      </c>
      <c r="R243" s="272">
        <f>IF(R$72=0,0,R$72/NFM_fec!R$72)</f>
        <v>1.3859181491018697</v>
      </c>
      <c r="S243" s="272">
        <f>IF(S$72=0,0,S$72/NFM_fec!S$72)</f>
        <v>1.4102421465997688</v>
      </c>
      <c r="T243" s="272">
        <f>IF(T$72=0,0,T$72/NFM_fec!T$72)</f>
        <v>1.4790388856695422</v>
      </c>
      <c r="U243" s="272">
        <f>IF(U$72=0,0,U$72/NFM_fec!U$72)</f>
        <v>1.4719865969048485</v>
      </c>
      <c r="V243" s="272">
        <f>IF(V$72=0,0,V$72/NFM_fec!V$72)</f>
        <v>1.4323378896860737</v>
      </c>
      <c r="W243" s="272">
        <f>IF(W$72=0,0,W$72/NFM_fec!W$72)</f>
        <v>1.4599343882731055</v>
      </c>
      <c r="X243" s="272">
        <f>IF(X$72=0,0,X$72/NFM_fec!X$72)</f>
        <v>1.4647010715750208</v>
      </c>
      <c r="Y243" s="272">
        <f>IF(Y$72=0,0,Y$72/NFM_fec!Y$72)</f>
        <v>1.4312893480408697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1.0283960997040027</v>
      </c>
      <c r="C248" s="275">
        <f>IF(C$77=0,0,C$77/NFM_fec!C$77)</f>
        <v>1.0875221404584021</v>
      </c>
      <c r="D248" s="275">
        <f>IF(D$77=0,0,D$77/NFM_fec!D$77)</f>
        <v>1.0283399337346733</v>
      </c>
      <c r="E248" s="275">
        <f>IF(E$77=0,0,E$77/NFM_fec!E$77)</f>
        <v>0.97854599997224967</v>
      </c>
      <c r="F248" s="275">
        <f>IF(F$77=0,0,F$77/NFM_fec!F$77)</f>
        <v>0.97505092393191528</v>
      </c>
      <c r="G248" s="275">
        <f>IF(G$77=0,0,G$77/NFM_fec!G$77)</f>
        <v>0.93682424718219592</v>
      </c>
      <c r="H248" s="275">
        <f>IF(H$77=0,0,H$77/NFM_fec!H$77)</f>
        <v>0.92094410119808934</v>
      </c>
      <c r="I248" s="275">
        <f>IF(I$77=0,0,I$77/NFM_fec!I$77)</f>
        <v>0.9128370770553953</v>
      </c>
      <c r="J248" s="275">
        <f>IF(J$77=0,0,J$77/NFM_fec!J$77)</f>
        <v>0.939670914723996</v>
      </c>
      <c r="K248" s="275">
        <f>IF(K$77=0,0,K$77/NFM_fec!K$77)</f>
        <v>1.1518295406535619</v>
      </c>
      <c r="L248" s="275">
        <f>IF(L$77=0,0,L$77/NFM_fec!L$77)</f>
        <v>1.2257209031354066</v>
      </c>
      <c r="M248" s="275">
        <f>IF(M$77=0,0,M$77/NFM_fec!M$77)</f>
        <v>1.1463943451917793</v>
      </c>
      <c r="N248" s="275">
        <f>IF(N$77=0,0,N$77/NFM_fec!N$77)</f>
        <v>1.1049279254049289</v>
      </c>
      <c r="O248" s="275">
        <f>IF(O$77=0,0,O$77/NFM_fec!O$77)</f>
        <v>1.1220191445320145</v>
      </c>
      <c r="P248" s="275">
        <f>IF(P$77=0,0,P$77/NFM_fec!P$77)</f>
        <v>0.94931022615938176</v>
      </c>
      <c r="Q248" s="275">
        <f>IF(Q$77=0,0,Q$77/NFM_fec!Q$77)</f>
        <v>0.89530601411907373</v>
      </c>
      <c r="R248" s="275">
        <f>IF(R$77=0,0,R$77/NFM_fec!R$77)</f>
        <v>0.87785152588432802</v>
      </c>
      <c r="S248" s="275">
        <f>IF(S$77=0,0,S$77/NFM_fec!S$77)</f>
        <v>0.89659159055966686</v>
      </c>
      <c r="T248" s="275">
        <f>IF(T$77=0,0,T$77/NFM_fec!T$77)</f>
        <v>0.90191535860672478</v>
      </c>
      <c r="U248" s="275">
        <f>IF(U$77=0,0,U$77/NFM_fec!U$77)</f>
        <v>0.83269373665112778</v>
      </c>
      <c r="V248" s="275">
        <f>IF(V$77=0,0,V$77/NFM_fec!V$77)</f>
        <v>0.81612335554616522</v>
      </c>
      <c r="W248" s="275">
        <f>IF(W$77=0,0,W$77/NFM_fec!W$77)</f>
        <v>0.79334021100016228</v>
      </c>
      <c r="X248" s="275">
        <f>IF(X$77=0,0,X$77/NFM_fec!X$77)</f>
        <v>0.75920844529391762</v>
      </c>
      <c r="Y248" s="275">
        <f>IF(Y$77=0,0,Y$77/NFM_fec!Y$77)</f>
        <v>0.70909129103909285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1.2099624244773648</v>
      </c>
      <c r="C249" s="276">
        <f>IF(C$83=0,0,C$83/NFM_fec!C$83)</f>
        <v>1.2242979624138408</v>
      </c>
      <c r="D249" s="276">
        <f>IF(D$83=0,0,D$83/NFM_fec!D$83)</f>
        <v>1.147505118954927</v>
      </c>
      <c r="E249" s="276">
        <f>IF(E$83=0,0,E$83/NFM_fec!E$83)</f>
        <v>1.0883127346507286</v>
      </c>
      <c r="F249" s="276">
        <f>IF(F$83=0,0,F$83/NFM_fec!F$83)</f>
        <v>1.0870427513772565</v>
      </c>
      <c r="G249" s="276">
        <f>IF(G$83=0,0,G$83/NFM_fec!G$83)</f>
        <v>1.081615514356062</v>
      </c>
      <c r="H249" s="276">
        <f>IF(H$83=0,0,H$83/NFM_fec!H$83)</f>
        <v>1.064235281916422</v>
      </c>
      <c r="I249" s="276">
        <f>IF(I$83=0,0,I$83/NFM_fec!I$83)</f>
        <v>1.0357856889653521</v>
      </c>
      <c r="J249" s="276">
        <f>IF(J$83=0,0,J$83/NFM_fec!J$83)</f>
        <v>1.0615793935798794</v>
      </c>
      <c r="K249" s="276">
        <f>IF(K$83=0,0,K$83/NFM_fec!K$83)</f>
        <v>1.2804892900725746</v>
      </c>
      <c r="L249" s="276">
        <f>IF(L$83=0,0,L$83/NFM_fec!L$83)</f>
        <v>1.3081993086042987</v>
      </c>
      <c r="M249" s="276">
        <f>IF(M$83=0,0,M$83/NFM_fec!M$83)</f>
        <v>1.2417157342068479</v>
      </c>
      <c r="N249" s="276">
        <f>IF(N$83=0,0,N$83/NFM_fec!N$83)</f>
        <v>1.1894359486089099</v>
      </c>
      <c r="O249" s="276">
        <f>IF(O$83=0,0,O$83/NFM_fec!O$83)</f>
        <v>1.2173247289597915</v>
      </c>
      <c r="P249" s="276">
        <f>IF(P$83=0,0,P$83/NFM_fec!P$83)</f>
        <v>1.1515671606699256</v>
      </c>
      <c r="Q249" s="276">
        <f>IF(Q$83=0,0,Q$83/NFM_fec!Q$83)</f>
        <v>1.1165970205851699</v>
      </c>
      <c r="R249" s="276">
        <f>IF(R$83=0,0,R$83/NFM_fec!R$83)</f>
        <v>1.1462395197653175</v>
      </c>
      <c r="S249" s="276">
        <f>IF(S$83=0,0,S$83/NFM_fec!S$83)</f>
        <v>1.1690034477921363</v>
      </c>
      <c r="T249" s="276">
        <f>IF(T$83=0,0,T$83/NFM_fec!T$83)</f>
        <v>1.2475502702007961</v>
      </c>
      <c r="U249" s="276">
        <f>IF(U$83=0,0,U$83/NFM_fec!U$83)</f>
        <v>1.259136211223175</v>
      </c>
      <c r="V249" s="276">
        <f>IF(V$83=0,0,V$83/NFM_fec!V$83)</f>
        <v>1.2047862527847217</v>
      </c>
      <c r="W249" s="276">
        <f>IF(W$83=0,0,W$83/NFM_fec!W$83)</f>
        <v>1.2621055959835699</v>
      </c>
      <c r="X249" s="276">
        <f>IF(X$83=0,0,X$83/NFM_fec!X$83)</f>
        <v>1.25064932685533</v>
      </c>
      <c r="Y249" s="276">
        <f>IF(Y$83=0,0,Y$83/NFM_fec!Y$83)</f>
        <v>1.2012031207734672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1.2099624244773648</v>
      </c>
      <c r="C250" s="276">
        <f>IF(C$90=0,0,C$90/NFM_fec!C$90)</f>
        <v>1.2242979624138413</v>
      </c>
      <c r="D250" s="276">
        <f>IF(D$90=0,0,D$90/NFM_fec!D$90)</f>
        <v>1.1475051189549275</v>
      </c>
      <c r="E250" s="276">
        <f>IF(E$90=0,0,E$90/NFM_fec!E$90)</f>
        <v>1.0883127346507293</v>
      </c>
      <c r="F250" s="276">
        <f>IF(F$90=0,0,F$90/NFM_fec!F$90)</f>
        <v>1.087042751377256</v>
      </c>
      <c r="G250" s="276">
        <f>IF(G$90=0,0,G$90/NFM_fec!G$90)</f>
        <v>1.0816155143560617</v>
      </c>
      <c r="H250" s="276">
        <f>IF(H$90=0,0,H$90/NFM_fec!H$90)</f>
        <v>1.0642352819164222</v>
      </c>
      <c r="I250" s="276">
        <f>IF(I$90=0,0,I$90/NFM_fec!I$90)</f>
        <v>1.0357856889653518</v>
      </c>
      <c r="J250" s="276">
        <f>IF(J$90=0,0,J$90/NFM_fec!J$90)</f>
        <v>1.0615793935798796</v>
      </c>
      <c r="K250" s="276">
        <f>IF(K$90=0,0,K$90/NFM_fec!K$90)</f>
        <v>1.2804892900725746</v>
      </c>
      <c r="L250" s="276">
        <f>IF(L$90=0,0,L$90/NFM_fec!L$90)</f>
        <v>1.3081993086042991</v>
      </c>
      <c r="M250" s="276">
        <f>IF(M$90=0,0,M$90/NFM_fec!M$90)</f>
        <v>1.2417157342068474</v>
      </c>
      <c r="N250" s="276">
        <f>IF(N$90=0,0,N$90/NFM_fec!N$90)</f>
        <v>1.1894359486089101</v>
      </c>
      <c r="O250" s="276">
        <f>IF(O$90=0,0,O$90/NFM_fec!O$90)</f>
        <v>1.2173247289597919</v>
      </c>
      <c r="P250" s="276">
        <f>IF(P$90=0,0,P$90/NFM_fec!P$90)</f>
        <v>1.1515671606699254</v>
      </c>
      <c r="Q250" s="276">
        <f>IF(Q$90=0,0,Q$90/NFM_fec!Q$90)</f>
        <v>1.1165970205851694</v>
      </c>
      <c r="R250" s="276">
        <f>IF(R$90=0,0,R$90/NFM_fec!R$90)</f>
        <v>1.1462395197653172</v>
      </c>
      <c r="S250" s="276">
        <f>IF(S$90=0,0,S$90/NFM_fec!S$90)</f>
        <v>1.1690034477921369</v>
      </c>
      <c r="T250" s="276">
        <f>IF(T$90=0,0,T$90/NFM_fec!T$90)</f>
        <v>1.2475502702007963</v>
      </c>
      <c r="U250" s="276">
        <f>IF(U$90=0,0,U$90/NFM_fec!U$90)</f>
        <v>1.2591362112231754</v>
      </c>
      <c r="V250" s="276">
        <f>IF(V$90=0,0,V$90/NFM_fec!V$90)</f>
        <v>1.2047862527847217</v>
      </c>
      <c r="W250" s="276">
        <f>IF(W$90=0,0,W$90/NFM_fec!W$90)</f>
        <v>1.2621055959835699</v>
      </c>
      <c r="X250" s="276">
        <f>IF(X$90=0,0,X$90/NFM_fec!X$90)</f>
        <v>1.2506493268553298</v>
      </c>
      <c r="Y250" s="276">
        <f>IF(Y$90=0,0,Y$90/NFM_fec!Y$90)</f>
        <v>1.201203120773467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2.144054056531592</v>
      </c>
      <c r="C251" s="277">
        <f>IF(C$97=0,0,C$97/NFM_fec!C$97)</f>
        <v>2.1351288174678502</v>
      </c>
      <c r="D251" s="277">
        <f>IF(D$97=0,0,D$97/NFM_fec!D$97)</f>
        <v>2.1598060639510606</v>
      </c>
      <c r="E251" s="277">
        <f>IF(E$97=0,0,E$97/NFM_fec!E$97)</f>
        <v>2.1610825541615006</v>
      </c>
      <c r="F251" s="277">
        <f>IF(F$97=0,0,F$97/NFM_fec!F$97)</f>
        <v>2.0758912824430773</v>
      </c>
      <c r="G251" s="277">
        <f>IF(G$97=0,0,G$97/NFM_fec!G$97)</f>
        <v>1.9564823231538153</v>
      </c>
      <c r="H251" s="277">
        <f>IF(H$97=0,0,H$97/NFM_fec!H$97)</f>
        <v>1.8968488283004878</v>
      </c>
      <c r="I251" s="277">
        <f>IF(I$97=0,0,I$97/NFM_fec!I$97)</f>
        <v>1.8388875536706575</v>
      </c>
      <c r="J251" s="277">
        <f>IF(J$97=0,0,J$97/NFM_fec!J$97)</f>
        <v>1.9169048155264967</v>
      </c>
      <c r="K251" s="277">
        <f>IF(K$97=0,0,K$97/NFM_fec!K$97)</f>
        <v>1.9008674732343311</v>
      </c>
      <c r="L251" s="277">
        <f>IF(L$97=0,0,L$97/NFM_fec!L$97)</f>
        <v>1.8645826133570069</v>
      </c>
      <c r="M251" s="277">
        <f>IF(M$97=0,0,M$97/NFM_fec!M$97)</f>
        <v>1.8472462155063876</v>
      </c>
      <c r="N251" s="277">
        <f>IF(N$97=0,0,N$97/NFM_fec!N$97)</f>
        <v>1.7285726399962071</v>
      </c>
      <c r="O251" s="277">
        <f>IF(O$97=0,0,O$97/NFM_fec!O$97)</f>
        <v>1.7761809721168813</v>
      </c>
      <c r="P251" s="277">
        <f>IF(P$97=0,0,P$97/NFM_fec!P$97)</f>
        <v>1.9853489006695886</v>
      </c>
      <c r="Q251" s="277">
        <f>IF(Q$97=0,0,Q$97/NFM_fec!Q$97)</f>
        <v>2.0862787878685465</v>
      </c>
      <c r="R251" s="277">
        <f>IF(R$97=0,0,R$97/NFM_fec!R$97)</f>
        <v>2.0533695718097036</v>
      </c>
      <c r="S251" s="277">
        <f>IF(S$97=0,0,S$97/NFM_fec!S$97)</f>
        <v>2.0910431855467144</v>
      </c>
      <c r="T251" s="277">
        <f>IF(T$97=0,0,T$97/NFM_fec!T$97)</f>
        <v>2.1340213857718879</v>
      </c>
      <c r="U251" s="277">
        <f>IF(U$97=0,0,U$97/NFM_fec!U$97)</f>
        <v>2.0924821580960997</v>
      </c>
      <c r="V251" s="277">
        <f>IF(V$97=0,0,V$97/NFM_fec!V$97)</f>
        <v>2.0717158055817175</v>
      </c>
      <c r="W251" s="277">
        <f>IF(W$97=0,0,W$97/NFM_fec!W$97)</f>
        <v>2.0542409096957082</v>
      </c>
      <c r="X251" s="277">
        <f>IF(X$97=0,0,X$97/NFM_fec!X$97)</f>
        <v>2.0967514715347657</v>
      </c>
      <c r="Y251" s="277">
        <f>IF(Y$97=0,0,Y$97/NFM_fec!Y$97)</f>
        <v>2.0998700484243185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1.5249505303349462</v>
      </c>
      <c r="C253" s="272">
        <f>IF(C$115=0,0,(C$115-C$158)/NFM_fec!C$115)</f>
        <v>1.4714730555428286</v>
      </c>
      <c r="D253" s="272">
        <f>IF(D$115=0,0,(D$115-D$158)/NFM_fec!D$115)</f>
        <v>1.4764046383397664</v>
      </c>
      <c r="E253" s="272">
        <f>IF(E$115=0,0,(E$115-E$158)/NFM_fec!E$115)</f>
        <v>1.38841742518151</v>
      </c>
      <c r="F253" s="272">
        <f>IF(F$115=0,0,(F$115-F$158)/NFM_fec!F$115)</f>
        <v>1.3229432751709804</v>
      </c>
      <c r="G253" s="272">
        <f>IF(G$115=0,0,(G$115-G$158)/NFM_fec!G$115)</f>
        <v>1.3152912355538136</v>
      </c>
      <c r="H253" s="272">
        <f>IF(H$115=0,0,(H$115-H$158)/NFM_fec!H$115)</f>
        <v>1.2261703601905709</v>
      </c>
      <c r="I253" s="272">
        <f>IF(I$115=0,0,(I$115-I$158)/NFM_fec!I$115)</f>
        <v>1.2226683381735548</v>
      </c>
      <c r="J253" s="272">
        <f>IF(J$115=0,0,(J$115-J$158)/NFM_fec!J$115)</f>
        <v>1.2522334184937256</v>
      </c>
      <c r="K253" s="272">
        <f>IF(K$115=0,0,(K$115-K$158)/NFM_fec!K$115)</f>
        <v>1.2682166219093567</v>
      </c>
      <c r="L253" s="272">
        <f>IF(L$115=0,0,(L$115-L$158)/NFM_fec!L$115)</f>
        <v>1.2047285202686724</v>
      </c>
      <c r="M253" s="272">
        <f>IF(M$115=0,0,(M$115-M$158)/NFM_fec!M$115)</f>
        <v>1.1821853753942291</v>
      </c>
      <c r="N253" s="272">
        <f>IF(N$115=0,0,(N$115-N$158)/NFM_fec!N$115)</f>
        <v>1.1285118968825907</v>
      </c>
      <c r="O253" s="272">
        <f>IF(O$115=0,0,(O$115-O$158)/NFM_fec!O$115)</f>
        <v>1.1374161801901363</v>
      </c>
      <c r="P253" s="272">
        <f>IF(P$115=0,0,(P$115-P$158)/NFM_fec!P$115)</f>
        <v>1.0965371591356226</v>
      </c>
      <c r="Q253" s="272">
        <f>IF(Q$115=0,0,(Q$115-Q$158)/NFM_fec!Q$115)</f>
        <v>1.1076419551103645</v>
      </c>
      <c r="R253" s="272">
        <f>IF(R$115=0,0,(R$115-R$158)/NFM_fec!R$115)</f>
        <v>1.1504415409478079</v>
      </c>
      <c r="S253" s="272">
        <f>IF(S$115=0,0,(S$115-S$158)/NFM_fec!S$115)</f>
        <v>1.12888987088407</v>
      </c>
      <c r="T253" s="272">
        <f>IF(T$115=0,0,(T$115-T$158)/NFM_fec!T$115)</f>
        <v>1.2460425488105544</v>
      </c>
      <c r="U253" s="272">
        <f>IF(U$115=0,0,(U$115-U$158)/NFM_fec!U$115)</f>
        <v>1.2675740326318503</v>
      </c>
      <c r="V253" s="272">
        <f>IF(V$115=0,0,(V$115-V$158)/NFM_fec!V$115)</f>
        <v>1.2232836345532063</v>
      </c>
      <c r="W253" s="272">
        <f>IF(W$115=0,0,(W$115-W$158)/NFM_fec!W$115)</f>
        <v>1.2573274431228751</v>
      </c>
      <c r="X253" s="272">
        <f>IF(X$115=0,0,(X$115-X$158)/NFM_fec!X$115)</f>
        <v>1.2756265152148103</v>
      </c>
      <c r="Y253" s="272">
        <f>IF(Y$115=0,0,(Y$115-Y$158)/NFM_fec!Y$115)</f>
        <v>1.1964096000989366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0.91801297507794444</v>
      </c>
      <c r="C258" s="275">
        <f>IF(C$120=0,0,C$120/NFM_fec!C$120)</f>
        <v>0.89759640414361364</v>
      </c>
      <c r="D258" s="275">
        <f>IF(D$120=0,0,D$120/NFM_fec!D$120)</f>
        <v>0.87845672505372385</v>
      </c>
      <c r="E258" s="275">
        <f>IF(E$120=0,0,E$120/NFM_fec!E$120)</f>
        <v>0.84335496840536839</v>
      </c>
      <c r="F258" s="275">
        <f>IF(F$120=0,0,F$120/NFM_fec!F$120)</f>
        <v>0.82580551605158414</v>
      </c>
      <c r="G258" s="275">
        <f>IF(G$120=0,0,G$120/NFM_fec!G$120)</f>
        <v>0.82272875581899707</v>
      </c>
      <c r="H258" s="275">
        <f>IF(H$120=0,0,H$120/NFM_fec!H$120)</f>
        <v>0.7756591217867026</v>
      </c>
      <c r="I258" s="275">
        <f>IF(I$120=0,0,I$120/NFM_fec!I$120)</f>
        <v>0.77767628418142709</v>
      </c>
      <c r="J258" s="275">
        <f>IF(J$120=0,0,J$120/NFM_fec!J$120)</f>
        <v>0.82148911104043765</v>
      </c>
      <c r="K258" s="275">
        <f>IF(K$120=0,0,K$120/NFM_fec!K$120)</f>
        <v>0.93892978941589789</v>
      </c>
      <c r="L258" s="275">
        <f>IF(L$120=0,0,L$120/NFM_fec!L$120)</f>
        <v>0.88625377296551977</v>
      </c>
      <c r="M258" s="275">
        <f>IF(M$120=0,0,M$120/NFM_fec!M$120)</f>
        <v>0.87468658621700823</v>
      </c>
      <c r="N258" s="275">
        <f>IF(N$120=0,0,N$120/NFM_fec!N$120)</f>
        <v>0.84438725445002416</v>
      </c>
      <c r="O258" s="275">
        <f>IF(O$120=0,0,O$120/NFM_fec!O$120)</f>
        <v>0.86082357137857735</v>
      </c>
      <c r="P258" s="275">
        <f>IF(P$120=0,0,P$120/NFM_fec!P$120)</f>
        <v>0.71126400734468431</v>
      </c>
      <c r="Q258" s="275">
        <f>IF(Q$120=0,0,Q$120/NFM_fec!Q$120)</f>
        <v>0.69486625078110764</v>
      </c>
      <c r="R258" s="275">
        <f>IF(R$120=0,0,R$120/NFM_fec!R$120)</f>
        <v>0.70412621125382313</v>
      </c>
      <c r="S258" s="275">
        <f>IF(S$120=0,0,S$120/NFM_fec!S$120)</f>
        <v>0.68712156142860281</v>
      </c>
      <c r="T258" s="275">
        <f>IF(T$120=0,0,T$120/NFM_fec!T$120)</f>
        <v>0.71089811056259289</v>
      </c>
      <c r="U258" s="275">
        <f>IF(U$120=0,0,U$120/NFM_fec!U$120)</f>
        <v>0.69481359000126675</v>
      </c>
      <c r="V258" s="275">
        <f>IF(V$120=0,0,V$120/NFM_fec!V$120)</f>
        <v>0.64461077941623401</v>
      </c>
      <c r="W258" s="275">
        <f>IF(W$120=0,0,W$120/NFM_fec!W$120)</f>
        <v>0.66890490537366531</v>
      </c>
      <c r="X258" s="275">
        <f>IF(X$120=0,0,X$120/NFM_fec!X$120)</f>
        <v>0.62821225096564881</v>
      </c>
      <c r="Y258" s="275">
        <f>IF(Y$120=0,0,Y$120/NFM_fec!Y$120)</f>
        <v>0.59055372989507371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1.5172993891763753</v>
      </c>
      <c r="C259" s="276">
        <f>IF(C$126=0,0,C$126/NFM_fec!C$126)</f>
        <v>1.4506307257658395</v>
      </c>
      <c r="D259" s="276">
        <f>IF(D$126=0,0,D$126/NFM_fec!D$126)</f>
        <v>1.4532342752543974</v>
      </c>
      <c r="E259" s="276">
        <f>IF(E$126=0,0,E$126/NFM_fec!E$126)</f>
        <v>1.3176102941041077</v>
      </c>
      <c r="F259" s="276">
        <f>IF(F$126=0,0,F$126/NFM_fec!F$126)</f>
        <v>1.2695664743187862</v>
      </c>
      <c r="G259" s="276">
        <f>IF(G$126=0,0,G$126/NFM_fec!G$126)</f>
        <v>1.3002850761585154</v>
      </c>
      <c r="H259" s="276">
        <f>IF(H$126=0,0,H$126/NFM_fec!H$126)</f>
        <v>1.1854190235058142</v>
      </c>
      <c r="I259" s="276">
        <f>IF(I$126=0,0,I$126/NFM_fec!I$126)</f>
        <v>1.2198623501584875</v>
      </c>
      <c r="J259" s="276">
        <f>IF(J$126=0,0,J$126/NFM_fec!J$126)</f>
        <v>1.2140460877467869</v>
      </c>
      <c r="K259" s="276">
        <f>IF(K$126=0,0,K$126/NFM_fec!K$126)</f>
        <v>1.2293929136976125</v>
      </c>
      <c r="L259" s="276">
        <f>IF(L$126=0,0,L$126/NFM_fec!L$126)</f>
        <v>1.1744580692409805</v>
      </c>
      <c r="M259" s="276">
        <f>IF(M$126=0,0,M$126/NFM_fec!M$126)</f>
        <v>1.1491236264265385</v>
      </c>
      <c r="N259" s="276">
        <f>IF(N$126=0,0,N$126/NFM_fec!N$126)</f>
        <v>1.0982627551205715</v>
      </c>
      <c r="O259" s="276">
        <f>IF(O$126=0,0,O$126/NFM_fec!O$126)</f>
        <v>1.0962118104888536</v>
      </c>
      <c r="P259" s="276">
        <f>IF(P$126=0,0,P$126/NFM_fec!P$126)</f>
        <v>1.0384242649651625</v>
      </c>
      <c r="Q259" s="276">
        <f>IF(Q$126=0,0,Q$126/NFM_fec!Q$126)</f>
        <v>1.0490217390611267</v>
      </c>
      <c r="R259" s="276">
        <f>IF(R$126=0,0,R$126/NFM_fec!R$126)</f>
        <v>1.1061681927040989</v>
      </c>
      <c r="S259" s="276">
        <f>IF(S$126=0,0,S$126/NFM_fec!S$126)</f>
        <v>1.0659746492481696</v>
      </c>
      <c r="T259" s="276">
        <f>IF(T$126=0,0,T$126/NFM_fec!T$126)</f>
        <v>1.2081667498839805</v>
      </c>
      <c r="U259" s="276">
        <f>IF(U$126=0,0,U$126/NFM_fec!U$126)</f>
        <v>1.2410522138550535</v>
      </c>
      <c r="V259" s="276">
        <f>IF(V$126=0,0,V$126/NFM_fec!V$126)</f>
        <v>1.1776856167684042</v>
      </c>
      <c r="W259" s="276">
        <f>IF(W$126=0,0,W$126/NFM_fec!W$126)</f>
        <v>1.224500520844406</v>
      </c>
      <c r="X259" s="276">
        <f>IF(X$126=0,0,X$126/NFM_fec!X$126)</f>
        <v>1.257542312058946</v>
      </c>
      <c r="Y259" s="276">
        <f>IF(Y$126=0,0,Y$126/NFM_fec!Y$126)</f>
        <v>1.1517650953970351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1.1690071982766446</v>
      </c>
      <c r="C260" s="276">
        <f>IF(C$134=0,0,C$134/NFM_fec!C$134)</f>
        <v>1.1113801142417898</v>
      </c>
      <c r="D260" s="276">
        <f>IF(D$134=0,0,D$134/NFM_fec!D$134)</f>
        <v>1.0795467267953673</v>
      </c>
      <c r="E260" s="276">
        <f>IF(E$134=0,0,E$134/NFM_fec!E$134)</f>
        <v>1.0170943970643163</v>
      </c>
      <c r="F260" s="276">
        <f>IF(F$134=0,0,F$134/NFM_fec!F$134)</f>
        <v>1.0015946680237757</v>
      </c>
      <c r="G260" s="276">
        <f>IF(G$134=0,0,G$134/NFM_fec!G$134)</f>
        <v>1.0024076271384492</v>
      </c>
      <c r="H260" s="276">
        <f>IF(H$134=0,0,H$134/NFM_fec!H$134)</f>
        <v>0.96757262310555048</v>
      </c>
      <c r="I260" s="276">
        <f>IF(I$134=0,0,I$134/NFM_fec!I$134)</f>
        <v>0.94957329591637796</v>
      </c>
      <c r="J260" s="276">
        <f>IF(J$134=0,0,J$134/NFM_fec!J$134)</f>
        <v>0.97925077421699191</v>
      </c>
      <c r="K260" s="276">
        <f>IF(K$134=0,0,K$134/NFM_fec!K$134)</f>
        <v>1.0719820706086058</v>
      </c>
      <c r="L260" s="276">
        <f>IF(L$134=0,0,L$134/NFM_fec!L$134)</f>
        <v>1.0180677540932688</v>
      </c>
      <c r="M260" s="276">
        <f>IF(M$134=0,0,M$134/NFM_fec!M$134)</f>
        <v>0.98935842097161375</v>
      </c>
      <c r="N260" s="276">
        <f>IF(N$134=0,0,N$134/NFM_fec!N$134)</f>
        <v>0.93653172455522293</v>
      </c>
      <c r="O260" s="276">
        <f>IF(O$134=0,0,O$134/NFM_fec!O$134)</f>
        <v>0.95812293446273911</v>
      </c>
      <c r="P260" s="276">
        <f>IF(P$134=0,0,P$134/NFM_fec!P$134)</f>
        <v>0.91259896043033373</v>
      </c>
      <c r="Q260" s="276">
        <f>IF(Q$134=0,0,Q$134/NFM_fec!Q$134)</f>
        <v>0.92373767624140046</v>
      </c>
      <c r="R260" s="276">
        <f>IF(R$134=0,0,R$134/NFM_fec!R$134)</f>
        <v>0.97426843395790663</v>
      </c>
      <c r="S260" s="276">
        <f>IF(S$134=0,0,S$134/NFM_fec!S$134)</f>
        <v>0.97415612890933256</v>
      </c>
      <c r="T260" s="276">
        <f>IF(T$134=0,0,T$134/NFM_fec!T$134)</f>
        <v>1.0806531424562398</v>
      </c>
      <c r="U260" s="276">
        <f>IF(U$134=0,0,U$134/NFM_fec!U$134)</f>
        <v>1.0988520364787335</v>
      </c>
      <c r="V260" s="276">
        <f>IF(V$134=0,0,V$134/NFM_fec!V$134)</f>
        <v>1.0520994969105202</v>
      </c>
      <c r="W260" s="276">
        <f>IF(W$134=0,0,W$134/NFM_fec!W$134)</f>
        <v>1.1095821197349547</v>
      </c>
      <c r="X260" s="276">
        <f>IF(X$134=0,0,X$134/NFM_fec!X$134)</f>
        <v>1.0902886662824733</v>
      </c>
      <c r="Y260" s="276">
        <f>IF(Y$134=0,0,Y$134/NFM_fec!Y$134)</f>
        <v>1.0404655710047663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2.6048723963475369</v>
      </c>
      <c r="C261" s="277">
        <f>IF(C$141=0,0,C$141/NFM_fec!C$141)</f>
        <v>2.590810622198771</v>
      </c>
      <c r="D261" s="277">
        <f>IF(D$141=0,0,D$141/NFM_fec!D$141)</f>
        <v>2.6566942428841807</v>
      </c>
      <c r="E261" s="277">
        <f>IF(E$141=0,0,E$141/NFM_fec!E$141)</f>
        <v>2.6537013219123167</v>
      </c>
      <c r="F261" s="277">
        <f>IF(F$141=0,0,F$141/NFM_fec!F$141)</f>
        <v>2.4520951130181925</v>
      </c>
      <c r="G261" s="277">
        <f>IF(G$141=0,0,G$141/NFM_fec!G$141)</f>
        <v>2.25226400007679</v>
      </c>
      <c r="H261" s="277">
        <f>IF(H$141=0,0,H$141/NFM_fec!H$141)</f>
        <v>2.1860571289679309</v>
      </c>
      <c r="I261" s="277">
        <f>IF(I$141=0,0,I$141/NFM_fec!I$141)</f>
        <v>1.9822710225948812</v>
      </c>
      <c r="J261" s="277">
        <f>IF(J$141=0,0,J$141/NFM_fec!J$141)</f>
        <v>2.1486276700529476</v>
      </c>
      <c r="K261" s="277">
        <f>IF(K$141=0,0,K$141/NFM_fec!K$141)</f>
        <v>2.0120714043668375</v>
      </c>
      <c r="L261" s="277">
        <f>IF(L$141=0,0,L$141/NFM_fec!L$141)</f>
        <v>1.8765282968544328</v>
      </c>
      <c r="M261" s="277">
        <f>IF(M$141=0,0,M$141/NFM_fec!M$141)</f>
        <v>1.8903075484859237</v>
      </c>
      <c r="N261" s="277">
        <f>IF(N$141=0,0,N$141/NFM_fec!N$141)</f>
        <v>1.8253481185058629</v>
      </c>
      <c r="O261" s="277">
        <f>IF(O$141=0,0,O$141/NFM_fec!O$141)</f>
        <v>1.8601131910491544</v>
      </c>
      <c r="P261" s="277">
        <f>IF(P$141=0,0,P$141/NFM_fec!P$141)</f>
        <v>1.9147007855350633</v>
      </c>
      <c r="Q261" s="277">
        <f>IF(Q$141=0,0,Q$141/NFM_fec!Q$141)</f>
        <v>1.9251996434788514</v>
      </c>
      <c r="R261" s="277">
        <f>IF(R$141=0,0,R$141/NFM_fec!R$141)</f>
        <v>1.8925958988201856</v>
      </c>
      <c r="S261" s="277">
        <f>IF(S$141=0,0,S$141/NFM_fec!S$141)</f>
        <v>1.9149514458882619</v>
      </c>
      <c r="T261" s="277">
        <f>IF(T$141=0,0,T$141/NFM_fec!T$141)</f>
        <v>1.9650650156391629</v>
      </c>
      <c r="U261" s="277">
        <f>IF(U$141=0,0,U$141/NFM_fec!U$141)</f>
        <v>1.9476295987764143</v>
      </c>
      <c r="V261" s="277">
        <f>IF(V$141=0,0,V$141/NFM_fec!V$141)</f>
        <v>1.964857651212971</v>
      </c>
      <c r="W261" s="277">
        <f>IF(W$141=0,0,W$141/NFM_fec!W$141)</f>
        <v>1.9235444065361589</v>
      </c>
      <c r="X261" s="277">
        <f>IF(X$141=0,0,X$141/NFM_fec!X$141)</f>
        <v>1.9596078846143627</v>
      </c>
      <c r="Y261" s="277">
        <f>IF(Y$141=0,0,Y$141/NFM_fec!Y$141)</f>
        <v>1.9482375468102788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EU27: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235690.52259906888</v>
      </c>
      <c r="C3" s="203">
        <f t="shared" si="0"/>
        <v>244093.22701058196</v>
      </c>
      <c r="D3" s="203">
        <f t="shared" si="0"/>
        <v>249751.4913947813</v>
      </c>
      <c r="E3" s="203">
        <f t="shared" si="0"/>
        <v>241076.20290556853</v>
      </c>
      <c r="F3" s="203">
        <f t="shared" si="0"/>
        <v>240358.34195953497</v>
      </c>
      <c r="G3" s="203">
        <f t="shared" si="0"/>
        <v>244963.2910619211</v>
      </c>
      <c r="H3" s="203">
        <f t="shared" si="0"/>
        <v>248247.04101437371</v>
      </c>
      <c r="I3" s="203">
        <f t="shared" si="0"/>
        <v>257314.86212601769</v>
      </c>
      <c r="J3" s="203">
        <f t="shared" si="0"/>
        <v>252696.12979706886</v>
      </c>
      <c r="K3" s="203">
        <f t="shared" si="0"/>
        <v>242390.59914953989</v>
      </c>
      <c r="L3" s="203">
        <f t="shared" si="0"/>
        <v>255897.57603752619</v>
      </c>
      <c r="M3" s="203">
        <f t="shared" si="0"/>
        <v>262945.37098496128</v>
      </c>
      <c r="N3" s="203">
        <f t="shared" si="0"/>
        <v>259114.87357381973</v>
      </c>
      <c r="O3" s="203">
        <f t="shared" si="0"/>
        <v>254784.11599812869</v>
      </c>
      <c r="P3" s="203">
        <f t="shared" si="0"/>
        <v>264339.98410514439</v>
      </c>
      <c r="Q3" s="203">
        <f t="shared" si="0"/>
        <v>337860.40615309903</v>
      </c>
      <c r="R3" s="203">
        <f t="shared" si="0"/>
        <v>341680.82382807741</v>
      </c>
      <c r="S3" s="203">
        <f t="shared" si="0"/>
        <v>351877.64287017833</v>
      </c>
      <c r="T3" s="203">
        <f t="shared" si="0"/>
        <v>359866.30381121236</v>
      </c>
      <c r="U3" s="203">
        <f t="shared" si="0"/>
        <v>366350.26049780037</v>
      </c>
      <c r="V3" s="203">
        <f t="shared" si="0"/>
        <v>379228.27648341941</v>
      </c>
      <c r="W3" s="203">
        <f t="shared" si="0"/>
        <v>410482.69914927636</v>
      </c>
      <c r="X3" s="203">
        <f t="shared" si="0"/>
        <v>431459.62409973482</v>
      </c>
      <c r="Y3" s="203">
        <f t="shared" si="0"/>
        <v>387090.97554852732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147308.30313747757</v>
      </c>
      <c r="C4" s="241">
        <f t="shared" si="1"/>
        <v>144820.83121091514</v>
      </c>
      <c r="D4" s="241">
        <f t="shared" si="1"/>
        <v>142909.427744482</v>
      </c>
      <c r="E4" s="241">
        <f t="shared" si="1"/>
        <v>137508.17726301021</v>
      </c>
      <c r="F4" s="241">
        <f t="shared" si="1"/>
        <v>140022.45293275316</v>
      </c>
      <c r="G4" s="241">
        <f t="shared" si="1"/>
        <v>140471.8745344856</v>
      </c>
      <c r="H4" s="241">
        <f t="shared" si="1"/>
        <v>143268.81010291009</v>
      </c>
      <c r="I4" s="241">
        <f t="shared" si="1"/>
        <v>148761.74163900298</v>
      </c>
      <c r="J4" s="241">
        <f t="shared" si="1"/>
        <v>144630.57741609006</v>
      </c>
      <c r="K4" s="241">
        <f t="shared" si="1"/>
        <v>130739.35114579089</v>
      </c>
      <c r="L4" s="241">
        <f t="shared" si="1"/>
        <v>143101.23163866228</v>
      </c>
      <c r="M4" s="241">
        <f t="shared" si="1"/>
        <v>148513.88773936767</v>
      </c>
      <c r="N4" s="241">
        <f t="shared" si="1"/>
        <v>144915.46179092993</v>
      </c>
      <c r="O4" s="241">
        <f t="shared" si="1"/>
        <v>142686.78596645949</v>
      </c>
      <c r="P4" s="241">
        <f t="shared" si="1"/>
        <v>148952.97053711279</v>
      </c>
      <c r="Q4" s="241">
        <f t="shared" si="1"/>
        <v>161935.16114202293</v>
      </c>
      <c r="R4" s="241">
        <f t="shared" si="1"/>
        <v>164200.51866222423</v>
      </c>
      <c r="S4" s="241">
        <f t="shared" si="1"/>
        <v>171135.07578374899</v>
      </c>
      <c r="T4" s="241">
        <f t="shared" si="1"/>
        <v>163727.38442961226</v>
      </c>
      <c r="U4" s="241">
        <f t="shared" si="1"/>
        <v>162512.41276764066</v>
      </c>
      <c r="V4" s="241">
        <f t="shared" si="1"/>
        <v>159818.31179918101</v>
      </c>
      <c r="W4" s="241">
        <f t="shared" si="1"/>
        <v>166061.15135292697</v>
      </c>
      <c r="X4" s="241">
        <f t="shared" si="1"/>
        <v>159852.39880331987</v>
      </c>
      <c r="Y4" s="241">
        <f t="shared" si="1"/>
        <v>149028.25135881826</v>
      </c>
      <c r="DA4" s="83"/>
    </row>
    <row r="5" spans="1:105" ht="12" customHeight="1" x14ac:dyDescent="0.25">
      <c r="A5" s="99" t="s">
        <v>59</v>
      </c>
      <c r="B5" s="282">
        <v>59945.533730646282</v>
      </c>
      <c r="C5" s="282">
        <v>61355.89109207545</v>
      </c>
      <c r="D5" s="282">
        <v>62297.161915136428</v>
      </c>
      <c r="E5" s="282">
        <v>62329.86799370018</v>
      </c>
      <c r="F5" s="282">
        <v>62973.274813154298</v>
      </c>
      <c r="G5" s="282">
        <v>63386.650861782269</v>
      </c>
      <c r="H5" s="282">
        <v>66394.122062514158</v>
      </c>
      <c r="I5" s="282">
        <v>69227.377632066244</v>
      </c>
      <c r="J5" s="282">
        <v>73783.32878933422</v>
      </c>
      <c r="K5" s="282">
        <v>62891.249556789167</v>
      </c>
      <c r="L5" s="282">
        <v>72976.074724058504</v>
      </c>
      <c r="M5" s="282">
        <v>76706.241883684954</v>
      </c>
      <c r="N5" s="282">
        <v>72866.01727848989</v>
      </c>
      <c r="O5" s="282">
        <v>70611.697904456203</v>
      </c>
      <c r="P5" s="282">
        <v>70820.997339473339</v>
      </c>
      <c r="Q5" s="282">
        <v>82611.788247865174</v>
      </c>
      <c r="R5" s="282">
        <v>80201.505263205065</v>
      </c>
      <c r="S5" s="282">
        <v>89389.257168629221</v>
      </c>
      <c r="T5" s="282">
        <v>82515.567259044125</v>
      </c>
      <c r="U5" s="282">
        <v>78645.747200106198</v>
      </c>
      <c r="V5" s="282">
        <v>73150.395334400731</v>
      </c>
      <c r="W5" s="282">
        <v>83543.476069888464</v>
      </c>
      <c r="X5" s="282">
        <v>78309.70083755473</v>
      </c>
      <c r="Y5" s="282">
        <v>64377.935162624781</v>
      </c>
      <c r="DA5" s="94" t="s">
        <v>938</v>
      </c>
    </row>
    <row r="6" spans="1:105" ht="12" customHeight="1" x14ac:dyDescent="0.25">
      <c r="A6" s="99" t="s">
        <v>49</v>
      </c>
      <c r="B6" s="282">
        <v>87362.769406831285</v>
      </c>
      <c r="C6" s="282">
        <v>83464.940118839688</v>
      </c>
      <c r="D6" s="282">
        <v>80612.265829345561</v>
      </c>
      <c r="E6" s="282">
        <v>75178.309269310033</v>
      </c>
      <c r="F6" s="282">
        <v>77049.178119598873</v>
      </c>
      <c r="G6" s="282">
        <v>77085.223672703331</v>
      </c>
      <c r="H6" s="282">
        <v>76874.688040395951</v>
      </c>
      <c r="I6" s="282">
        <v>79534.364006936739</v>
      </c>
      <c r="J6" s="282">
        <v>70847.248626755842</v>
      </c>
      <c r="K6" s="282">
        <v>67848.10158900173</v>
      </c>
      <c r="L6" s="282">
        <v>70125.156914603795</v>
      </c>
      <c r="M6" s="282">
        <v>71807.645855682713</v>
      </c>
      <c r="N6" s="282">
        <v>72049.444512440037</v>
      </c>
      <c r="O6" s="282">
        <v>72075.088062003269</v>
      </c>
      <c r="P6" s="282">
        <v>78131.97319763944</v>
      </c>
      <c r="Q6" s="282">
        <v>79323.372894157772</v>
      </c>
      <c r="R6" s="282">
        <v>83999.013399019168</v>
      </c>
      <c r="S6" s="282">
        <v>81745.818615119759</v>
      </c>
      <c r="T6" s="282">
        <v>81211.817170568116</v>
      </c>
      <c r="U6" s="282">
        <v>83866.665567534452</v>
      </c>
      <c r="V6" s="282">
        <v>86667.916464780283</v>
      </c>
      <c r="W6" s="282">
        <v>82517.675283038523</v>
      </c>
      <c r="X6" s="282">
        <v>81542.697965765139</v>
      </c>
      <c r="Y6" s="282">
        <v>84650.316196193467</v>
      </c>
      <c r="DA6" s="94" t="s">
        <v>939</v>
      </c>
    </row>
    <row r="7" spans="1:105" ht="12" customHeight="1" x14ac:dyDescent="0.25">
      <c r="A7" s="49" t="s">
        <v>50</v>
      </c>
      <c r="B7" s="242">
        <v>88382.219461591303</v>
      </c>
      <c r="C7" s="242">
        <v>99272.395799666818</v>
      </c>
      <c r="D7" s="242">
        <v>106842.0636502993</v>
      </c>
      <c r="E7" s="242">
        <v>103568.02564255831</v>
      </c>
      <c r="F7" s="242">
        <v>100335.88902678181</v>
      </c>
      <c r="G7" s="242">
        <v>104491.4165274355</v>
      </c>
      <c r="H7" s="242">
        <v>104978.2309114636</v>
      </c>
      <c r="I7" s="242">
        <v>108553.1204870147</v>
      </c>
      <c r="J7" s="242">
        <v>108065.5523809788</v>
      </c>
      <c r="K7" s="242">
        <v>111651.248003749</v>
      </c>
      <c r="L7" s="242">
        <v>112796.3443988639</v>
      </c>
      <c r="M7" s="242">
        <v>114431.4832455936</v>
      </c>
      <c r="N7" s="242">
        <v>114199.4117828898</v>
      </c>
      <c r="O7" s="242">
        <v>112097.3300316692</v>
      </c>
      <c r="P7" s="242">
        <v>115387.0135680316</v>
      </c>
      <c r="Q7" s="242">
        <v>175925.2450110761</v>
      </c>
      <c r="R7" s="242">
        <v>177480.30516585321</v>
      </c>
      <c r="S7" s="242">
        <v>180742.56708642931</v>
      </c>
      <c r="T7" s="242">
        <v>196138.91938160011</v>
      </c>
      <c r="U7" s="242">
        <v>203837.8477301597</v>
      </c>
      <c r="V7" s="242">
        <v>219409.9646842384</v>
      </c>
      <c r="W7" s="242">
        <v>244421.54779634939</v>
      </c>
      <c r="X7" s="242">
        <v>271607.22529641498</v>
      </c>
      <c r="Y7" s="242">
        <v>238062.72418970909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61866.97893738994</v>
      </c>
      <c r="C10" s="241">
        <v>62071.899843967149</v>
      </c>
      <c r="D10" s="241">
        <v>63300.333085718798</v>
      </c>
      <c r="E10" s="241">
        <v>66945.939789266951</v>
      </c>
      <c r="F10" s="241">
        <v>66770.903477710614</v>
      </c>
      <c r="G10" s="241">
        <v>68702.137493331669</v>
      </c>
      <c r="H10" s="241">
        <v>68873.469199197425</v>
      </c>
      <c r="I10" s="241">
        <v>72515.937506446207</v>
      </c>
      <c r="J10" s="241">
        <v>74683.364734152012</v>
      </c>
      <c r="K10" s="241">
        <v>62992.835052249538</v>
      </c>
      <c r="L10" s="241">
        <v>67828.083273643133</v>
      </c>
      <c r="M10" s="241">
        <v>70628.425167096895</v>
      </c>
      <c r="N10" s="241">
        <v>71048.203880082889</v>
      </c>
      <c r="O10" s="241">
        <v>73035.761458685593</v>
      </c>
      <c r="P10" s="241">
        <v>72552.001536733733</v>
      </c>
      <c r="Q10" s="241">
        <v>75315.018051396895</v>
      </c>
      <c r="R10" s="241">
        <v>71613.869731896848</v>
      </c>
      <c r="S10" s="241">
        <v>79787.295315115494</v>
      </c>
      <c r="T10" s="241">
        <v>72656.708973781424</v>
      </c>
      <c r="U10" s="241">
        <v>71218.144689268898</v>
      </c>
      <c r="V10" s="241">
        <v>67108.035581913864</v>
      </c>
      <c r="W10" s="241">
        <v>75366.639006735088</v>
      </c>
      <c r="X10" s="241">
        <v>70165.542407937712</v>
      </c>
      <c r="Y10" s="241">
        <v>58916.150393259908</v>
      </c>
      <c r="DA10" s="83" t="s">
        <v>942</v>
      </c>
    </row>
    <row r="11" spans="1:105" ht="12" customHeight="1" x14ac:dyDescent="0.25">
      <c r="A11" s="107" t="s">
        <v>943</v>
      </c>
      <c r="B11" s="282">
        <v>38439.423828233274</v>
      </c>
      <c r="C11" s="282">
        <v>34179.489819153692</v>
      </c>
      <c r="D11" s="282">
        <v>30775.482537797088</v>
      </c>
      <c r="E11" s="282">
        <v>30533.110087737368</v>
      </c>
      <c r="F11" s="282">
        <v>29731.171329158959</v>
      </c>
      <c r="G11" s="282">
        <v>30307.540382349889</v>
      </c>
      <c r="H11" s="282">
        <v>28004.740304676441</v>
      </c>
      <c r="I11" s="282">
        <v>29702.384123493561</v>
      </c>
      <c r="J11" s="282">
        <v>26430.738461063731</v>
      </c>
      <c r="K11" s="282">
        <v>25161.192397151532</v>
      </c>
      <c r="L11" s="282">
        <v>24130.362955183089</v>
      </c>
      <c r="M11" s="282">
        <v>25289.750407228759</v>
      </c>
      <c r="N11" s="282">
        <v>25720.69905090379</v>
      </c>
      <c r="O11" s="282">
        <v>24705.933576803109</v>
      </c>
      <c r="P11" s="282">
        <v>28569.267281080789</v>
      </c>
      <c r="Q11" s="282">
        <v>26347.37855552031</v>
      </c>
      <c r="R11" s="282">
        <v>26499.983933137191</v>
      </c>
      <c r="S11" s="282">
        <v>24273.644097090732</v>
      </c>
      <c r="T11" s="282">
        <v>25123.582524512571</v>
      </c>
      <c r="U11" s="282">
        <v>24010.387150252722</v>
      </c>
      <c r="V11" s="282">
        <v>27088.100575814791</v>
      </c>
      <c r="W11" s="282">
        <v>22431.010664021091</v>
      </c>
      <c r="X11" s="282">
        <v>21569.62596523184</v>
      </c>
      <c r="Y11" s="282">
        <v>22646.899660637559</v>
      </c>
      <c r="DA11" s="94" t="s">
        <v>944</v>
      </c>
    </row>
    <row r="12" spans="1:105" ht="12" customHeight="1" x14ac:dyDescent="0.25">
      <c r="A12" s="49" t="s">
        <v>945</v>
      </c>
      <c r="B12" s="242">
        <v>8950.7837973452788</v>
      </c>
      <c r="C12" s="242">
        <v>9064.6467497683952</v>
      </c>
      <c r="D12" s="242">
        <v>9053.48162611115</v>
      </c>
      <c r="E12" s="242">
        <v>9741.8517670966576</v>
      </c>
      <c r="F12" s="242">
        <v>8921.3803208500631</v>
      </c>
      <c r="G12" s="242">
        <v>9289.8154805237209</v>
      </c>
      <c r="H12" s="242">
        <v>9324.6836460751547</v>
      </c>
      <c r="I12" s="242">
        <v>9444.2942586488552</v>
      </c>
      <c r="J12" s="242">
        <v>9010.2765363907765</v>
      </c>
      <c r="K12" s="242">
        <v>9803.651095158928</v>
      </c>
      <c r="L12" s="242">
        <v>8334.3755465833565</v>
      </c>
      <c r="M12" s="242">
        <v>8339.1098658981409</v>
      </c>
      <c r="N12" s="242">
        <v>8796.0595002472401</v>
      </c>
      <c r="O12" s="242">
        <v>8972.0929946282122</v>
      </c>
      <c r="P12" s="242">
        <v>9567.6225537644277</v>
      </c>
      <c r="Q12" s="242">
        <v>9605.2284837277748</v>
      </c>
      <c r="R12" s="242">
        <v>9767.6090433756199</v>
      </c>
      <c r="S12" s="242">
        <v>8828.9715892621916</v>
      </c>
      <c r="T12" s="242">
        <v>8988.8474707668611</v>
      </c>
      <c r="U12" s="242">
        <v>9221.4169697642938</v>
      </c>
      <c r="V12" s="242">
        <v>9589.5987886950588</v>
      </c>
      <c r="W12" s="242">
        <v>9852.9771584784521</v>
      </c>
      <c r="X12" s="242">
        <v>9071.5800277271683</v>
      </c>
      <c r="Y12" s="242">
        <v>9467.0508067121773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71132.198819322177</v>
      </c>
      <c r="C15" s="241">
        <v>69555.346775357088</v>
      </c>
      <c r="D15" s="241">
        <v>69762.647004122424</v>
      </c>
      <c r="E15" s="241">
        <v>73920.680593915138</v>
      </c>
      <c r="F15" s="241">
        <v>75836.639605246732</v>
      </c>
      <c r="G15" s="241">
        <v>77353.195704638361</v>
      </c>
      <c r="H15" s="241">
        <v>76616.923726574663</v>
      </c>
      <c r="I15" s="241">
        <v>79950.050584595767</v>
      </c>
      <c r="J15" s="241">
        <v>83301.818994053334</v>
      </c>
      <c r="K15" s="241">
        <v>81785.015055619151</v>
      </c>
      <c r="L15" s="241">
        <v>79172.240462679634</v>
      </c>
      <c r="M15" s="241">
        <v>80424.220763373683</v>
      </c>
      <c r="N15" s="241">
        <v>80508.223438831687</v>
      </c>
      <c r="O15" s="241">
        <v>84194.744948236068</v>
      </c>
      <c r="P15" s="241">
        <v>82600.520231164002</v>
      </c>
      <c r="Q15" s="241">
        <v>82761.074305764778</v>
      </c>
      <c r="R15" s="241">
        <v>80769.885785625811</v>
      </c>
      <c r="S15" s="241">
        <v>88356.502950171518</v>
      </c>
      <c r="T15" s="241">
        <v>86614.203484636106</v>
      </c>
      <c r="U15" s="241">
        <v>84074.315528526306</v>
      </c>
      <c r="V15" s="241">
        <v>81340.116885077805</v>
      </c>
      <c r="W15" s="241">
        <v>86937.806909855062</v>
      </c>
      <c r="X15" s="241">
        <v>84799.641623444943</v>
      </c>
      <c r="Y15" s="241">
        <v>83335.133985478358</v>
      </c>
      <c r="DA15" s="83" t="s">
        <v>947</v>
      </c>
    </row>
    <row r="16" spans="1:105" ht="12" customHeight="1" x14ac:dyDescent="0.25">
      <c r="A16" s="107" t="s">
        <v>943</v>
      </c>
      <c r="B16" s="282">
        <v>43556.814203903486</v>
      </c>
      <c r="C16" s="282">
        <v>41244.789315196467</v>
      </c>
      <c r="D16" s="282">
        <v>41776.800504515602</v>
      </c>
      <c r="E16" s="282">
        <v>40808.261521311688</v>
      </c>
      <c r="F16" s="282">
        <v>41334.325673437583</v>
      </c>
      <c r="G16" s="282">
        <v>40982.961448542861</v>
      </c>
      <c r="H16" s="282">
        <v>39857.302871310982</v>
      </c>
      <c r="I16" s="282">
        <v>41410.699599232074</v>
      </c>
      <c r="J16" s="282">
        <v>39095.53522748853</v>
      </c>
      <c r="K16" s="282">
        <v>39448.04647030912</v>
      </c>
      <c r="L16" s="282">
        <v>39166.049999324263</v>
      </c>
      <c r="M16" s="282">
        <v>37462.986271380491</v>
      </c>
      <c r="N16" s="282">
        <v>36832.797434132597</v>
      </c>
      <c r="O16" s="282">
        <v>34287.403990384351</v>
      </c>
      <c r="P16" s="282">
        <v>37119.327918249459</v>
      </c>
      <c r="Q16" s="282">
        <v>36133.11150438324</v>
      </c>
      <c r="R16" s="282">
        <v>36591.492239798019</v>
      </c>
      <c r="S16" s="282">
        <v>36139.627937381199</v>
      </c>
      <c r="T16" s="282">
        <v>34594.345903158966</v>
      </c>
      <c r="U16" s="282">
        <v>34401.997534906463</v>
      </c>
      <c r="V16" s="282">
        <v>33921.97389494301</v>
      </c>
      <c r="W16" s="282">
        <v>31822.964931622599</v>
      </c>
      <c r="X16" s="282">
        <v>30958.354464584521</v>
      </c>
      <c r="Y16" s="282">
        <v>28992.98389169923</v>
      </c>
      <c r="DA16" s="94" t="s">
        <v>948</v>
      </c>
    </row>
    <row r="17" spans="1:105" ht="12" customHeight="1" x14ac:dyDescent="0.25">
      <c r="A17" s="49" t="s">
        <v>945</v>
      </c>
      <c r="B17" s="242">
        <v>10051.09310816142</v>
      </c>
      <c r="C17" s="242">
        <v>10165.65018389004</v>
      </c>
      <c r="D17" s="242">
        <v>10464.612355019381</v>
      </c>
      <c r="E17" s="242">
        <v>10771.693894591701</v>
      </c>
      <c r="F17" s="242">
        <v>10715.87677794258</v>
      </c>
      <c r="G17" s="242">
        <v>11232.41395484687</v>
      </c>
      <c r="H17" s="242">
        <v>10882.455581415281</v>
      </c>
      <c r="I17" s="242">
        <v>11044.46689360398</v>
      </c>
      <c r="J17" s="242">
        <v>10609.181859005899</v>
      </c>
      <c r="K17" s="242">
        <v>11404.634017934201</v>
      </c>
      <c r="L17" s="242">
        <v>11274.970158736831</v>
      </c>
      <c r="M17" s="242">
        <v>10959.608844939439</v>
      </c>
      <c r="N17" s="242">
        <v>11072.805714791741</v>
      </c>
      <c r="O17" s="242">
        <v>10931.62854253261</v>
      </c>
      <c r="P17" s="242">
        <v>11823.7817160015</v>
      </c>
      <c r="Q17" s="242">
        <v>11488.340400811139</v>
      </c>
      <c r="R17" s="242">
        <v>11505.34524107626</v>
      </c>
      <c r="S17" s="242">
        <v>11364.34511514294</v>
      </c>
      <c r="T17" s="242">
        <v>11191.047918574821</v>
      </c>
      <c r="U17" s="242">
        <v>11404.2821810143</v>
      </c>
      <c r="V17" s="242">
        <v>11685.94637195165</v>
      </c>
      <c r="W17" s="242">
        <v>11365.96534881047</v>
      </c>
      <c r="X17" s="242">
        <v>11489.886234902109</v>
      </c>
      <c r="Y17" s="242">
        <v>11538.977329292509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1956.6531837567941</v>
      </c>
      <c r="D19" s="241">
        <v>2777.640388235729</v>
      </c>
      <c r="E19" s="241">
        <v>7046.4476755774294</v>
      </c>
      <c r="F19" s="241">
        <v>5450.1625940617523</v>
      </c>
      <c r="G19" s="241">
        <v>3824.614821486658</v>
      </c>
      <c r="H19" s="241">
        <v>2611.9146361321582</v>
      </c>
      <c r="I19" s="241">
        <v>5317.3003649302418</v>
      </c>
      <c r="J19" s="241">
        <v>7410.8638336396471</v>
      </c>
      <c r="K19" s="241">
        <v>188.2005024685383</v>
      </c>
      <c r="L19" s="241">
        <v>1831.6619090996469</v>
      </c>
      <c r="M19" s="241">
        <v>2004.5634663983751</v>
      </c>
      <c r="N19" s="241">
        <v>5469.2923235881972</v>
      </c>
      <c r="O19" s="241">
        <v>4486.7412481805914</v>
      </c>
      <c r="P19" s="241">
        <v>2256.9640783903028</v>
      </c>
      <c r="Q19" s="241">
        <v>2294.78716730119</v>
      </c>
      <c r="R19" s="241">
        <v>1003.4122124744609</v>
      </c>
      <c r="S19" s="241">
        <v>10767.116473683829</v>
      </c>
      <c r="T19" s="241">
        <v>1231.276933797956</v>
      </c>
      <c r="U19" s="241">
        <v>485.35662426908499</v>
      </c>
      <c r="V19" s="241">
        <v>252.044094725565</v>
      </c>
      <c r="W19" s="241">
        <v>7502.2411400351657</v>
      </c>
      <c r="X19" s="241">
        <v>2142.79298523838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1010.410117983762</v>
      </c>
      <c r="D20" s="282">
        <v>829.84008106887359</v>
      </c>
      <c r="E20" s="282">
        <v>2379.638054791279</v>
      </c>
      <c r="F20" s="282">
        <v>1133.2090726781</v>
      </c>
      <c r="G20" s="282">
        <v>752.64009785472024</v>
      </c>
      <c r="H20" s="282">
        <v>1628.0306714251651</v>
      </c>
      <c r="I20" s="282">
        <v>2730.3861514979822</v>
      </c>
      <c r="J20" s="282">
        <v>306.20415908243592</v>
      </c>
      <c r="K20" s="282">
        <v>1691.446297432203</v>
      </c>
      <c r="L20" s="282">
        <v>704.0298294448462</v>
      </c>
      <c r="M20" s="282">
        <v>1248.0432556225001</v>
      </c>
      <c r="N20" s="282">
        <v>358.8495732228883</v>
      </c>
      <c r="O20" s="282">
        <v>191.0866688891127</v>
      </c>
      <c r="P20" s="282">
        <v>3929.1000356737718</v>
      </c>
      <c r="Q20" s="282">
        <v>221.84061721908071</v>
      </c>
      <c r="R20" s="282">
        <v>2896.3296340744118</v>
      </c>
      <c r="S20" s="282">
        <v>731.48709225119228</v>
      </c>
      <c r="T20" s="282">
        <v>1265.101767902464</v>
      </c>
      <c r="U20" s="282">
        <v>896.66039615227987</v>
      </c>
      <c r="V20" s="282">
        <v>819.40723262240283</v>
      </c>
      <c r="W20" s="282">
        <v>177.34921640935761</v>
      </c>
      <c r="X20" s="282">
        <v>155.96510774105721</v>
      </c>
      <c r="Y20" s="282">
        <v>1001.523386087557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579.29748995157115</v>
      </c>
      <c r="D21" s="242">
        <v>718.61139347442065</v>
      </c>
      <c r="E21" s="242">
        <v>774.38293634078673</v>
      </c>
      <c r="F21" s="242">
        <v>312.13671867442417</v>
      </c>
      <c r="G21" s="242">
        <v>638.48695060909756</v>
      </c>
      <c r="H21" s="242">
        <v>393.97299322483491</v>
      </c>
      <c r="I21" s="242">
        <v>337.72099627896171</v>
      </c>
      <c r="J21" s="242">
        <v>275.95590042521133</v>
      </c>
      <c r="K21" s="242">
        <v>932.27384966358454</v>
      </c>
      <c r="L21" s="242">
        <v>122.19060968279619</v>
      </c>
      <c r="M21" s="242">
        <v>445.78892174897169</v>
      </c>
      <c r="N21" s="242">
        <v>237.8211692804102</v>
      </c>
      <c r="O21" s="242">
        <v>606.02596359283029</v>
      </c>
      <c r="P21" s="242">
        <v>1002.905065641961</v>
      </c>
      <c r="Q21" s="242">
        <v>33.468531140320067</v>
      </c>
      <c r="R21" s="242">
        <v>494.26041906173441</v>
      </c>
      <c r="S21" s="242">
        <v>277.22204829147188</v>
      </c>
      <c r="T21" s="242">
        <v>286.62168028455312</v>
      </c>
      <c r="U21" s="242">
        <v>618.5434111358926</v>
      </c>
      <c r="V21" s="242">
        <v>381.37864549218551</v>
      </c>
      <c r="W21" s="242">
        <v>458.8335503442288</v>
      </c>
      <c r="X21" s="242">
        <v>224.08311499492069</v>
      </c>
      <c r="Y21" s="242">
        <v>815.71718958739734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3533.5052277218783</v>
      </c>
      <c r="D23" s="241">
        <f t="shared" si="2"/>
        <v>2570.3401594703901</v>
      </c>
      <c r="E23" s="241">
        <f t="shared" si="2"/>
        <v>2888.4140857847087</v>
      </c>
      <c r="F23" s="241">
        <f t="shared" si="2"/>
        <v>3534.2035827301588</v>
      </c>
      <c r="G23" s="241">
        <f t="shared" si="2"/>
        <v>2308.0587220950256</v>
      </c>
      <c r="H23" s="241">
        <f t="shared" si="2"/>
        <v>3348.1866141958599</v>
      </c>
      <c r="I23" s="241">
        <f t="shared" si="2"/>
        <v>1984.1735069091374</v>
      </c>
      <c r="J23" s="241">
        <f t="shared" si="2"/>
        <v>4059.0954241820873</v>
      </c>
      <c r="K23" s="241">
        <f t="shared" si="2"/>
        <v>1705.0044409027178</v>
      </c>
      <c r="L23" s="241">
        <f t="shared" si="2"/>
        <v>4444.4365020391706</v>
      </c>
      <c r="M23" s="241">
        <f t="shared" si="2"/>
        <v>752.5831657043309</v>
      </c>
      <c r="N23" s="241">
        <f t="shared" si="2"/>
        <v>5385.2896481301868</v>
      </c>
      <c r="O23" s="241">
        <f t="shared" si="2"/>
        <v>800.21973877621349</v>
      </c>
      <c r="P23" s="241">
        <f t="shared" si="2"/>
        <v>3851.1887954623671</v>
      </c>
      <c r="Q23" s="241">
        <f t="shared" si="2"/>
        <v>2134.2330927004077</v>
      </c>
      <c r="R23" s="241">
        <f t="shared" si="2"/>
        <v>2994.6007326134277</v>
      </c>
      <c r="S23" s="241">
        <f t="shared" si="2"/>
        <v>3180.4993091381184</v>
      </c>
      <c r="T23" s="241">
        <f t="shared" si="2"/>
        <v>2973.5763993333676</v>
      </c>
      <c r="U23" s="241">
        <f t="shared" si="2"/>
        <v>3025.2445803788869</v>
      </c>
      <c r="V23" s="241">
        <f t="shared" si="2"/>
        <v>2986.2427381740708</v>
      </c>
      <c r="W23" s="241">
        <f t="shared" si="2"/>
        <v>1904.5511152579129</v>
      </c>
      <c r="X23" s="241">
        <f t="shared" si="2"/>
        <v>4280.958271648502</v>
      </c>
      <c r="Y23" s="241">
        <f t="shared" si="2"/>
        <v>1464.5076379665843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3322.4350066907791</v>
      </c>
      <c r="D24" s="282">
        <f t="shared" si="3"/>
        <v>297.82889174974116</v>
      </c>
      <c r="E24" s="282">
        <f t="shared" si="3"/>
        <v>3348.1770379951922</v>
      </c>
      <c r="F24" s="282">
        <f t="shared" si="3"/>
        <v>607.14492055220762</v>
      </c>
      <c r="G24" s="282">
        <f t="shared" si="3"/>
        <v>1104.0043227494389</v>
      </c>
      <c r="H24" s="282">
        <f t="shared" si="3"/>
        <v>2753.6892486570432</v>
      </c>
      <c r="I24" s="282">
        <f t="shared" si="3"/>
        <v>1176.9894235768879</v>
      </c>
      <c r="J24" s="282">
        <f t="shared" si="3"/>
        <v>2621.368530825981</v>
      </c>
      <c r="K24" s="282">
        <f t="shared" si="3"/>
        <v>1338.9350546116111</v>
      </c>
      <c r="L24" s="282">
        <f t="shared" si="3"/>
        <v>986.02630042970122</v>
      </c>
      <c r="M24" s="282">
        <f t="shared" si="3"/>
        <v>2951.1069835662711</v>
      </c>
      <c r="N24" s="282">
        <f t="shared" si="3"/>
        <v>989.03841047078458</v>
      </c>
      <c r="O24" s="282">
        <f t="shared" si="3"/>
        <v>2736.4801126373568</v>
      </c>
      <c r="P24" s="282">
        <f t="shared" si="3"/>
        <v>1097.1761078086638</v>
      </c>
      <c r="Q24" s="282">
        <f t="shared" si="3"/>
        <v>1208.0570310853</v>
      </c>
      <c r="R24" s="282">
        <f t="shared" si="3"/>
        <v>2437.9488986596334</v>
      </c>
      <c r="S24" s="282">
        <f t="shared" si="3"/>
        <v>1183.3513946680105</v>
      </c>
      <c r="T24" s="282">
        <f t="shared" si="3"/>
        <v>2810.3838021246993</v>
      </c>
      <c r="U24" s="282">
        <f t="shared" si="3"/>
        <v>1089.0087644047817</v>
      </c>
      <c r="V24" s="282">
        <f t="shared" si="3"/>
        <v>1299.4308725858573</v>
      </c>
      <c r="W24" s="282">
        <f t="shared" si="3"/>
        <v>2276.3581797297666</v>
      </c>
      <c r="X24" s="282">
        <f t="shared" si="3"/>
        <v>1020.5755747791336</v>
      </c>
      <c r="Y24" s="282">
        <f t="shared" si="3"/>
        <v>2966.893958972847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464.74041422294977</v>
      </c>
      <c r="D25" s="242">
        <f t="shared" si="4"/>
        <v>419.64922234508049</v>
      </c>
      <c r="E25" s="242">
        <f t="shared" si="4"/>
        <v>467.30139676846557</v>
      </c>
      <c r="F25" s="242">
        <f t="shared" si="4"/>
        <v>367.95383532354572</v>
      </c>
      <c r="G25" s="242">
        <f t="shared" si="4"/>
        <v>121.94977370480774</v>
      </c>
      <c r="H25" s="242">
        <f t="shared" si="4"/>
        <v>743.93136665642487</v>
      </c>
      <c r="I25" s="242">
        <f t="shared" si="4"/>
        <v>175.70968409026318</v>
      </c>
      <c r="J25" s="242">
        <f t="shared" si="4"/>
        <v>711.24093502329197</v>
      </c>
      <c r="K25" s="242">
        <f t="shared" si="4"/>
        <v>136.82169073528348</v>
      </c>
      <c r="L25" s="242">
        <f t="shared" si="4"/>
        <v>251.85446888016668</v>
      </c>
      <c r="M25" s="242">
        <f t="shared" si="4"/>
        <v>761.15023554636355</v>
      </c>
      <c r="N25" s="242">
        <f t="shared" si="4"/>
        <v>124.62429942810923</v>
      </c>
      <c r="O25" s="242">
        <f t="shared" si="4"/>
        <v>747.20313585196163</v>
      </c>
      <c r="P25" s="242">
        <f t="shared" si="4"/>
        <v>110.75189217306979</v>
      </c>
      <c r="Q25" s="242">
        <f t="shared" si="4"/>
        <v>368.90984633068183</v>
      </c>
      <c r="R25" s="242">
        <f t="shared" si="4"/>
        <v>477.25557879661392</v>
      </c>
      <c r="S25" s="242">
        <f t="shared" si="4"/>
        <v>418.22217422479298</v>
      </c>
      <c r="T25" s="242">
        <f t="shared" si="4"/>
        <v>459.91887685267284</v>
      </c>
      <c r="U25" s="242">
        <f t="shared" si="4"/>
        <v>405.3091486964131</v>
      </c>
      <c r="V25" s="242">
        <f t="shared" si="4"/>
        <v>99.714454554834447</v>
      </c>
      <c r="W25" s="242">
        <f t="shared" si="4"/>
        <v>778.81457348540789</v>
      </c>
      <c r="X25" s="242">
        <f t="shared" si="4"/>
        <v>100.16222890328208</v>
      </c>
      <c r="Y25" s="242">
        <f t="shared" si="4"/>
        <v>766.62609519699799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9265.2198819322366</v>
      </c>
      <c r="C27" s="241">
        <f t="shared" si="5"/>
        <v>7483.446931389939</v>
      </c>
      <c r="D27" s="241">
        <f t="shared" si="5"/>
        <v>6462.3139184036263</v>
      </c>
      <c r="E27" s="241">
        <f t="shared" si="5"/>
        <v>6974.7408046481869</v>
      </c>
      <c r="F27" s="241">
        <f t="shared" si="5"/>
        <v>9065.7361275361181</v>
      </c>
      <c r="G27" s="241">
        <f t="shared" si="5"/>
        <v>8651.0582113066921</v>
      </c>
      <c r="H27" s="241">
        <f t="shared" si="5"/>
        <v>7743.4545273772383</v>
      </c>
      <c r="I27" s="241">
        <f t="shared" si="5"/>
        <v>7434.1130781495594</v>
      </c>
      <c r="J27" s="241">
        <f t="shared" si="5"/>
        <v>8618.4542599013221</v>
      </c>
      <c r="K27" s="241">
        <f t="shared" si="5"/>
        <v>18792.180003369613</v>
      </c>
      <c r="L27" s="241">
        <f t="shared" si="5"/>
        <v>11344.157189036501</v>
      </c>
      <c r="M27" s="241">
        <f t="shared" si="5"/>
        <v>9795.7955962767883</v>
      </c>
      <c r="N27" s="241">
        <f t="shared" si="5"/>
        <v>9460.0195587487979</v>
      </c>
      <c r="O27" s="241">
        <f t="shared" si="5"/>
        <v>11158.983489550475</v>
      </c>
      <c r="P27" s="241">
        <f t="shared" si="5"/>
        <v>10048.51869443027</v>
      </c>
      <c r="Q27" s="241">
        <f t="shared" si="5"/>
        <v>7446.0562543678825</v>
      </c>
      <c r="R27" s="241">
        <f t="shared" si="5"/>
        <v>9156.016053728963</v>
      </c>
      <c r="S27" s="241">
        <f t="shared" si="5"/>
        <v>8569.2076350560237</v>
      </c>
      <c r="T27" s="241">
        <f t="shared" si="5"/>
        <v>13957.494510854682</v>
      </c>
      <c r="U27" s="241">
        <f t="shared" si="5"/>
        <v>12856.170839257407</v>
      </c>
      <c r="V27" s="241">
        <f t="shared" si="5"/>
        <v>14232.081303163941</v>
      </c>
      <c r="W27" s="241">
        <f t="shared" si="5"/>
        <v>11571.167903119975</v>
      </c>
      <c r="X27" s="241">
        <f t="shared" si="5"/>
        <v>14634.099215507231</v>
      </c>
      <c r="Y27" s="241">
        <f t="shared" si="5"/>
        <v>24418.98359221845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5117.390375670213</v>
      </c>
      <c r="C28" s="282">
        <f t="shared" si="6"/>
        <v>7065.299496042775</v>
      </c>
      <c r="D28" s="282">
        <f t="shared" si="6"/>
        <v>11001.317966718514</v>
      </c>
      <c r="E28" s="282">
        <f t="shared" si="6"/>
        <v>10275.15143357432</v>
      </c>
      <c r="F28" s="282">
        <f t="shared" si="6"/>
        <v>11603.154344278624</v>
      </c>
      <c r="G28" s="282">
        <f t="shared" si="6"/>
        <v>10675.421066192972</v>
      </c>
      <c r="H28" s="282">
        <f t="shared" si="6"/>
        <v>11852.56256663454</v>
      </c>
      <c r="I28" s="282">
        <f t="shared" si="6"/>
        <v>11708.315475738513</v>
      </c>
      <c r="J28" s="282">
        <f t="shared" si="6"/>
        <v>12664.796766424799</v>
      </c>
      <c r="K28" s="282">
        <f t="shared" si="6"/>
        <v>14286.854073157589</v>
      </c>
      <c r="L28" s="282">
        <f t="shared" si="6"/>
        <v>15035.687044141174</v>
      </c>
      <c r="M28" s="282">
        <f t="shared" si="6"/>
        <v>12173.235864151731</v>
      </c>
      <c r="N28" s="282">
        <f t="shared" si="6"/>
        <v>11112.098383228808</v>
      </c>
      <c r="O28" s="282">
        <f t="shared" si="6"/>
        <v>9581.4704135812426</v>
      </c>
      <c r="P28" s="282">
        <f t="shared" si="6"/>
        <v>8550.0606371686699</v>
      </c>
      <c r="Q28" s="282">
        <f t="shared" si="6"/>
        <v>9785.7329488629293</v>
      </c>
      <c r="R28" s="282">
        <f t="shared" si="6"/>
        <v>10091.508306660828</v>
      </c>
      <c r="S28" s="282">
        <f t="shared" si="6"/>
        <v>11865.983840290468</v>
      </c>
      <c r="T28" s="282">
        <f t="shared" si="6"/>
        <v>9470.7633786463957</v>
      </c>
      <c r="U28" s="282">
        <f t="shared" si="6"/>
        <v>10391.610384653741</v>
      </c>
      <c r="V28" s="282">
        <f t="shared" si="6"/>
        <v>6833.873319128219</v>
      </c>
      <c r="W28" s="282">
        <f t="shared" si="6"/>
        <v>9391.954267601508</v>
      </c>
      <c r="X28" s="282">
        <f t="shared" si="6"/>
        <v>9388.728499352681</v>
      </c>
      <c r="Y28" s="282">
        <f t="shared" si="6"/>
        <v>6346.0842310616717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1100.3093108161411</v>
      </c>
      <c r="C29" s="242">
        <f t="shared" si="7"/>
        <v>1101.0034341216451</v>
      </c>
      <c r="D29" s="242">
        <f t="shared" si="7"/>
        <v>1411.1307289082306</v>
      </c>
      <c r="E29" s="242">
        <f t="shared" si="7"/>
        <v>1029.8421274950433</v>
      </c>
      <c r="F29" s="242">
        <f t="shared" si="7"/>
        <v>1794.4964570925167</v>
      </c>
      <c r="G29" s="242">
        <f t="shared" si="7"/>
        <v>1942.5984743231493</v>
      </c>
      <c r="H29" s="242">
        <f t="shared" si="7"/>
        <v>1557.7719353401262</v>
      </c>
      <c r="I29" s="242">
        <f t="shared" si="7"/>
        <v>1600.1726349551245</v>
      </c>
      <c r="J29" s="242">
        <f t="shared" si="7"/>
        <v>1598.9053226151227</v>
      </c>
      <c r="K29" s="242">
        <f t="shared" si="7"/>
        <v>1600.9829227752725</v>
      </c>
      <c r="L29" s="242">
        <f t="shared" si="7"/>
        <v>2940.5946121534744</v>
      </c>
      <c r="M29" s="242">
        <f t="shared" si="7"/>
        <v>2620.4989790412983</v>
      </c>
      <c r="N29" s="242">
        <f t="shared" si="7"/>
        <v>2276.7462145445006</v>
      </c>
      <c r="O29" s="242">
        <f t="shared" si="7"/>
        <v>1959.5355479043974</v>
      </c>
      <c r="P29" s="242">
        <f t="shared" si="7"/>
        <v>2256.1591622370725</v>
      </c>
      <c r="Q29" s="242">
        <f t="shared" si="7"/>
        <v>1883.1119170833645</v>
      </c>
      <c r="R29" s="242">
        <f t="shared" si="7"/>
        <v>1737.7361977006403</v>
      </c>
      <c r="S29" s="242">
        <f t="shared" si="7"/>
        <v>2535.3735258807483</v>
      </c>
      <c r="T29" s="242">
        <f t="shared" si="7"/>
        <v>2202.2004478079598</v>
      </c>
      <c r="U29" s="242">
        <f t="shared" si="7"/>
        <v>2182.8652112500058</v>
      </c>
      <c r="V29" s="242">
        <f t="shared" si="7"/>
        <v>2096.347583256591</v>
      </c>
      <c r="W29" s="242">
        <f t="shared" si="7"/>
        <v>1512.9881903320183</v>
      </c>
      <c r="X29" s="242">
        <f t="shared" si="7"/>
        <v>2418.3062071749409</v>
      </c>
      <c r="Y29" s="242">
        <f t="shared" si="7"/>
        <v>2071.9265225803319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50361.921924501577</v>
      </c>
      <c r="C32" s="210">
        <v>50184.658913359257</v>
      </c>
      <c r="D32" s="210">
        <v>50522.267184270568</v>
      </c>
      <c r="E32" s="210">
        <v>53788.214918523459</v>
      </c>
      <c r="F32" s="210">
        <v>51413.520744564099</v>
      </c>
      <c r="G32" s="210">
        <v>52043.860435428498</v>
      </c>
      <c r="H32" s="210">
        <v>50511.2039206931</v>
      </c>
      <c r="I32" s="210">
        <v>52909.575680341288</v>
      </c>
      <c r="J32" s="210">
        <v>51748.627059928229</v>
      </c>
      <c r="K32" s="210">
        <v>47012.655124795681</v>
      </c>
      <c r="L32" s="210">
        <v>49114.770518225589</v>
      </c>
      <c r="M32" s="210">
        <v>52866.649883307917</v>
      </c>
      <c r="N32" s="210">
        <v>53102.353521570592</v>
      </c>
      <c r="O32" s="210">
        <v>53059.974079545347</v>
      </c>
      <c r="P32" s="210">
        <v>51809.38804215916</v>
      </c>
      <c r="Q32" s="210">
        <v>51288.382098064641</v>
      </c>
      <c r="R32" s="210">
        <v>52057.212367480774</v>
      </c>
      <c r="S32" s="210">
        <v>52391.436328703981</v>
      </c>
      <c r="T32" s="210">
        <v>51904.737855772561</v>
      </c>
      <c r="U32" s="210">
        <v>51188.37037842119</v>
      </c>
      <c r="V32" s="210">
        <v>51126.92650587063</v>
      </c>
      <c r="W32" s="210">
        <v>52280.444494864809</v>
      </c>
      <c r="X32" s="210">
        <v>46470.367204608483</v>
      </c>
      <c r="Y32" s="210">
        <v>44118.373005721493</v>
      </c>
      <c r="DA32" s="109" t="s">
        <v>953</v>
      </c>
    </row>
    <row r="33" spans="1:105" ht="12" customHeight="1" x14ac:dyDescent="0.25">
      <c r="A33" s="24" t="s">
        <v>28</v>
      </c>
      <c r="B33" s="213">
        <v>2954.6414445399819</v>
      </c>
      <c r="C33" s="213">
        <v>3058.5771281169391</v>
      </c>
      <c r="D33" s="213">
        <v>3241.7502149613069</v>
      </c>
      <c r="E33" s="213">
        <v>3097.6360275150469</v>
      </c>
      <c r="F33" s="213">
        <v>2927.1174548581248</v>
      </c>
      <c r="G33" s="213">
        <v>2638.819174548581</v>
      </c>
      <c r="H33" s="213">
        <v>2525.490369733448</v>
      </c>
      <c r="I33" s="213">
        <v>2331.0675838349089</v>
      </c>
      <c r="J33" s="213">
        <v>2915.9988822012028</v>
      </c>
      <c r="K33" s="213">
        <v>2666.3098882201198</v>
      </c>
      <c r="L33" s="213">
        <v>2595.5624247635419</v>
      </c>
      <c r="M33" s="213">
        <v>2475.3683576956141</v>
      </c>
      <c r="N33" s="213">
        <v>2499.7486672398968</v>
      </c>
      <c r="O33" s="213">
        <v>2747.3128976784178</v>
      </c>
      <c r="P33" s="213">
        <v>2755.2083404987088</v>
      </c>
      <c r="Q33" s="213">
        <v>3031.833533963887</v>
      </c>
      <c r="R33" s="213">
        <v>2883.4566638005158</v>
      </c>
      <c r="S33" s="213">
        <v>3059.5576096302671</v>
      </c>
      <c r="T33" s="213">
        <v>2610.5777300085979</v>
      </c>
      <c r="U33" s="213">
        <v>2422.373516766982</v>
      </c>
      <c r="V33" s="213">
        <v>2334.1092863284612</v>
      </c>
      <c r="W33" s="213">
        <v>2100.7508168529671</v>
      </c>
      <c r="X33" s="213">
        <v>2270.8119518486669</v>
      </c>
      <c r="Y33" s="213">
        <v>2016.6198624247629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7797.7767841788464</v>
      </c>
      <c r="C34" s="204">
        <f t="shared" si="8"/>
        <v>7965.9766122098008</v>
      </c>
      <c r="D34" s="204">
        <f t="shared" si="8"/>
        <v>7858.7929492691328</v>
      </c>
      <c r="E34" s="204">
        <f t="shared" si="8"/>
        <v>9208.8267411865854</v>
      </c>
      <c r="F34" s="204">
        <f t="shared" si="8"/>
        <v>8235.5337059329322</v>
      </c>
      <c r="G34" s="204">
        <f t="shared" si="8"/>
        <v>7693.7789337919166</v>
      </c>
      <c r="H34" s="204">
        <f t="shared" si="8"/>
        <v>7862.7503009458287</v>
      </c>
      <c r="I34" s="204">
        <f t="shared" si="8"/>
        <v>8945.5705932932069</v>
      </c>
      <c r="J34" s="204">
        <f t="shared" si="8"/>
        <v>7821.3427343078238</v>
      </c>
      <c r="K34" s="204">
        <f t="shared" si="8"/>
        <v>8041.0311263972508</v>
      </c>
      <c r="L34" s="204">
        <f t="shared" si="8"/>
        <v>8126.4656061908854</v>
      </c>
      <c r="M34" s="204">
        <f t="shared" si="8"/>
        <v>8289.3254514187447</v>
      </c>
      <c r="N34" s="204">
        <f t="shared" si="8"/>
        <v>8327.2290627686998</v>
      </c>
      <c r="O34" s="204">
        <f t="shared" si="8"/>
        <v>7875.7858125537396</v>
      </c>
      <c r="P34" s="204">
        <f t="shared" si="8"/>
        <v>7968.3052450558898</v>
      </c>
      <c r="Q34" s="204">
        <f t="shared" si="8"/>
        <v>7764.25494411006</v>
      </c>
      <c r="R34" s="204">
        <f t="shared" si="8"/>
        <v>7430.7149613069632</v>
      </c>
      <c r="S34" s="204">
        <f t="shared" si="8"/>
        <v>7078.7497850386908</v>
      </c>
      <c r="T34" s="204">
        <f t="shared" si="8"/>
        <v>7519.2764402407574</v>
      </c>
      <c r="U34" s="204">
        <f t="shared" si="8"/>
        <v>7256.3093723129841</v>
      </c>
      <c r="V34" s="204">
        <f t="shared" si="8"/>
        <v>7349.3725709372302</v>
      </c>
      <c r="W34" s="204">
        <f t="shared" si="8"/>
        <v>8041.8170249355126</v>
      </c>
      <c r="X34" s="204">
        <f t="shared" si="8"/>
        <v>7519.9110060189169</v>
      </c>
      <c r="Y34" s="204">
        <f t="shared" si="8"/>
        <v>7018.454514187446</v>
      </c>
      <c r="DA34" s="71"/>
    </row>
    <row r="35" spans="1:105" ht="12" customHeight="1" x14ac:dyDescent="0.25">
      <c r="A35" s="18" t="s">
        <v>30</v>
      </c>
      <c r="B35" s="204">
        <v>2910.6894239036969</v>
      </c>
      <c r="C35" s="204">
        <v>3195.0584694754939</v>
      </c>
      <c r="D35" s="204">
        <v>3476.7460017196909</v>
      </c>
      <c r="E35" s="204">
        <v>4139.2477214101445</v>
      </c>
      <c r="F35" s="204">
        <v>3706.5979363714532</v>
      </c>
      <c r="G35" s="204">
        <v>3430.4361134995688</v>
      </c>
      <c r="H35" s="204">
        <v>3882.977214101461</v>
      </c>
      <c r="I35" s="204">
        <v>4637.2659501289772</v>
      </c>
      <c r="J35" s="204">
        <v>4094.0694754944111</v>
      </c>
      <c r="K35" s="204">
        <v>3646.4961306964751</v>
      </c>
      <c r="L35" s="204">
        <v>3798.9859845227861</v>
      </c>
      <c r="M35" s="204">
        <v>3338.155889939811</v>
      </c>
      <c r="N35" s="204">
        <v>3540.322871883061</v>
      </c>
      <c r="O35" s="204">
        <v>3246.4560619088561</v>
      </c>
      <c r="P35" s="204">
        <v>3302.2715391229581</v>
      </c>
      <c r="Q35" s="204">
        <v>3366.992863284609</v>
      </c>
      <c r="R35" s="204">
        <v>3698.263800515906</v>
      </c>
      <c r="S35" s="204">
        <v>3682.3593293207209</v>
      </c>
      <c r="T35" s="204">
        <v>3744.692691315563</v>
      </c>
      <c r="U35" s="204">
        <v>3837.532846087704</v>
      </c>
      <c r="V35" s="204">
        <v>4064.0627687016331</v>
      </c>
      <c r="W35" s="204">
        <v>3895.9220120378332</v>
      </c>
      <c r="X35" s="204">
        <v>3512.4092863284609</v>
      </c>
      <c r="Y35" s="204">
        <v>3473.7677558039559</v>
      </c>
      <c r="DA35" s="71" t="s">
        <v>955</v>
      </c>
    </row>
    <row r="36" spans="1:105" ht="12" customHeight="1" x14ac:dyDescent="0.25">
      <c r="A36" s="18" t="s">
        <v>31</v>
      </c>
      <c r="B36" s="204">
        <v>853.89931212381759</v>
      </c>
      <c r="C36" s="204">
        <v>1019.896990541703</v>
      </c>
      <c r="D36" s="204">
        <v>787.64832330180559</v>
      </c>
      <c r="E36" s="204">
        <v>559.9758383490971</v>
      </c>
      <c r="F36" s="204">
        <v>478.22665520206363</v>
      </c>
      <c r="G36" s="204">
        <v>569.46758383490965</v>
      </c>
      <c r="H36" s="204">
        <v>507.19286328460879</v>
      </c>
      <c r="I36" s="204">
        <v>534.15348237317278</v>
      </c>
      <c r="J36" s="204">
        <v>563.73714531384348</v>
      </c>
      <c r="K36" s="204">
        <v>655.20756663800523</v>
      </c>
      <c r="L36" s="204">
        <v>605.08013757523645</v>
      </c>
      <c r="M36" s="204">
        <v>695.07429062768699</v>
      </c>
      <c r="N36" s="204">
        <v>604.08684436801366</v>
      </c>
      <c r="O36" s="204">
        <v>549.87188306104906</v>
      </c>
      <c r="P36" s="204">
        <v>669.79871023215821</v>
      </c>
      <c r="Q36" s="204">
        <v>607.97325881341362</v>
      </c>
      <c r="R36" s="204">
        <v>546.03525365434223</v>
      </c>
      <c r="S36" s="204">
        <v>529.65838349097157</v>
      </c>
      <c r="T36" s="204">
        <v>642.72605331040404</v>
      </c>
      <c r="U36" s="204">
        <v>660.22682717110911</v>
      </c>
      <c r="V36" s="204">
        <v>616.97403267411858</v>
      </c>
      <c r="W36" s="204">
        <v>691.95004299226139</v>
      </c>
      <c r="X36" s="204">
        <v>687.25623387790188</v>
      </c>
      <c r="Y36" s="204">
        <v>690.54359415305237</v>
      </c>
      <c r="DA36" s="71" t="s">
        <v>956</v>
      </c>
    </row>
    <row r="37" spans="1:105" ht="12" customHeight="1" x14ac:dyDescent="0.25">
      <c r="A37" s="18" t="s">
        <v>71</v>
      </c>
      <c r="B37" s="204">
        <v>235.45210662080819</v>
      </c>
      <c r="C37" s="204">
        <v>340.14462596732591</v>
      </c>
      <c r="D37" s="204">
        <v>340.12072226999129</v>
      </c>
      <c r="E37" s="204">
        <v>427.14557179707651</v>
      </c>
      <c r="F37" s="204">
        <v>469.67687016337061</v>
      </c>
      <c r="G37" s="204">
        <v>468.18125537403262</v>
      </c>
      <c r="H37" s="204">
        <v>356.67179707652622</v>
      </c>
      <c r="I37" s="204">
        <v>385.49174548581249</v>
      </c>
      <c r="J37" s="204">
        <v>367.2245915735167</v>
      </c>
      <c r="K37" s="204">
        <v>329.45778159931211</v>
      </c>
      <c r="L37" s="204">
        <v>360.65700773860698</v>
      </c>
      <c r="M37" s="204">
        <v>710.67110920034384</v>
      </c>
      <c r="N37" s="204">
        <v>513.9185726569217</v>
      </c>
      <c r="O37" s="204">
        <v>365.51926053310399</v>
      </c>
      <c r="P37" s="204">
        <v>342.05563198624247</v>
      </c>
      <c r="Q37" s="204">
        <v>315.01298366294071</v>
      </c>
      <c r="R37" s="204">
        <v>292.16079105760957</v>
      </c>
      <c r="S37" s="204">
        <v>271.64006878761819</v>
      </c>
      <c r="T37" s="204">
        <v>347.01547721410151</v>
      </c>
      <c r="U37" s="204">
        <v>337.54866723989682</v>
      </c>
      <c r="V37" s="204">
        <v>371.21590713671537</v>
      </c>
      <c r="W37" s="204">
        <v>356.46509028374891</v>
      </c>
      <c r="X37" s="204">
        <v>385.69079965606193</v>
      </c>
      <c r="Y37" s="204">
        <v>313.40937231298358</v>
      </c>
      <c r="DA37" s="71" t="s">
        <v>957</v>
      </c>
    </row>
    <row r="38" spans="1:105" ht="12" customHeight="1" x14ac:dyDescent="0.25">
      <c r="A38" s="18" t="s">
        <v>32</v>
      </c>
      <c r="B38" s="204">
        <v>2901.129664660361</v>
      </c>
      <c r="C38" s="204">
        <v>3066.1839208942388</v>
      </c>
      <c r="D38" s="204">
        <v>2683.9583834909722</v>
      </c>
      <c r="E38" s="204">
        <v>3305.8111779879619</v>
      </c>
      <c r="F38" s="204">
        <v>2909.0428202923472</v>
      </c>
      <c r="G38" s="204">
        <v>2570.7333619948408</v>
      </c>
      <c r="H38" s="204">
        <v>2541.4241616509021</v>
      </c>
      <c r="I38" s="204">
        <v>2683.5880481513332</v>
      </c>
      <c r="J38" s="204">
        <v>2353.9569217540839</v>
      </c>
      <c r="K38" s="204">
        <v>2078.2858985382641</v>
      </c>
      <c r="L38" s="204">
        <v>1890.680223559759</v>
      </c>
      <c r="M38" s="204">
        <v>2117.419432502149</v>
      </c>
      <c r="N38" s="204">
        <v>1758.321238177127</v>
      </c>
      <c r="O38" s="204">
        <v>1817.1192605331039</v>
      </c>
      <c r="P38" s="204">
        <v>1663.6233018056751</v>
      </c>
      <c r="Q38" s="204">
        <v>1816.3196904557169</v>
      </c>
      <c r="R38" s="204">
        <v>1099.6914015477209</v>
      </c>
      <c r="S38" s="204">
        <v>962.43637145313835</v>
      </c>
      <c r="T38" s="204">
        <v>1022.6478933791921</v>
      </c>
      <c r="U38" s="204">
        <v>846.81375752364568</v>
      </c>
      <c r="V38" s="204">
        <v>729.78650042992263</v>
      </c>
      <c r="W38" s="204">
        <v>779.61031814273429</v>
      </c>
      <c r="X38" s="204">
        <v>714.09527085124682</v>
      </c>
      <c r="Y38" s="204">
        <v>597.92373172828889</v>
      </c>
      <c r="DA38" s="71" t="s">
        <v>958</v>
      </c>
    </row>
    <row r="39" spans="1:105" ht="12" customHeight="1" x14ac:dyDescent="0.25">
      <c r="A39" s="18" t="s">
        <v>33</v>
      </c>
      <c r="B39" s="204">
        <v>896.60627687016336</v>
      </c>
      <c r="C39" s="204">
        <v>344.69260533104028</v>
      </c>
      <c r="D39" s="204">
        <v>570.31951848667234</v>
      </c>
      <c r="E39" s="204">
        <v>776.64643164230438</v>
      </c>
      <c r="F39" s="204">
        <v>671.98942390369712</v>
      </c>
      <c r="G39" s="204">
        <v>654.96061908856393</v>
      </c>
      <c r="H39" s="204">
        <v>574.48426483233004</v>
      </c>
      <c r="I39" s="204">
        <v>705.07136715391221</v>
      </c>
      <c r="J39" s="204">
        <v>442.35460017196903</v>
      </c>
      <c r="K39" s="204">
        <v>1331.583748925193</v>
      </c>
      <c r="L39" s="204">
        <v>1471.062252794497</v>
      </c>
      <c r="M39" s="204">
        <v>1428.0047291487531</v>
      </c>
      <c r="N39" s="204">
        <v>1910.579535683577</v>
      </c>
      <c r="O39" s="204">
        <v>1896.8193465176271</v>
      </c>
      <c r="P39" s="204">
        <v>1990.556061908856</v>
      </c>
      <c r="Q39" s="204">
        <v>1657.9561478933799</v>
      </c>
      <c r="R39" s="204">
        <v>1794.5637145313849</v>
      </c>
      <c r="S39" s="204">
        <v>1632.655631986242</v>
      </c>
      <c r="T39" s="204">
        <v>1762.1943250214961</v>
      </c>
      <c r="U39" s="204">
        <v>1574.187274290628</v>
      </c>
      <c r="V39" s="204">
        <v>1567.333361994841</v>
      </c>
      <c r="W39" s="204">
        <v>2317.869561478934</v>
      </c>
      <c r="X39" s="204">
        <v>2220.4594153052449</v>
      </c>
      <c r="Y39" s="204">
        <v>1942.8100601891661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19502.308369573635</v>
      </c>
      <c r="C40" s="204">
        <f t="shared" si="9"/>
        <v>19159.741605098523</v>
      </c>
      <c r="D40" s="204">
        <f t="shared" si="9"/>
        <v>19291.051334527347</v>
      </c>
      <c r="E40" s="204">
        <f t="shared" si="9"/>
        <v>19837.227780314166</v>
      </c>
      <c r="F40" s="204">
        <f t="shared" si="9"/>
        <v>17776.295238626368</v>
      </c>
      <c r="G40" s="204">
        <f t="shared" si="9"/>
        <v>18647.652216994968</v>
      </c>
      <c r="H40" s="204">
        <f t="shared" si="9"/>
        <v>16686.109828192704</v>
      </c>
      <c r="I40" s="204">
        <f t="shared" si="9"/>
        <v>17803.60496229327</v>
      </c>
      <c r="J40" s="204">
        <f t="shared" si="9"/>
        <v>17570.555643780201</v>
      </c>
      <c r="K40" s="204">
        <f t="shared" si="9"/>
        <v>15040.846446681635</v>
      </c>
      <c r="L40" s="204">
        <f t="shared" si="9"/>
        <v>15924.77041078645</v>
      </c>
      <c r="M40" s="204">
        <f t="shared" si="9"/>
        <v>19295.22352179623</v>
      </c>
      <c r="N40" s="204">
        <f t="shared" si="9"/>
        <v>19671.486569687222</v>
      </c>
      <c r="O40" s="204">
        <f t="shared" si="9"/>
        <v>19517.600624160434</v>
      </c>
      <c r="P40" s="204">
        <f t="shared" si="9"/>
        <v>18574.973635664453</v>
      </c>
      <c r="Q40" s="204">
        <f t="shared" si="9"/>
        <v>18158.627234466578</v>
      </c>
      <c r="R40" s="204">
        <f t="shared" si="9"/>
        <v>18832.863486297647</v>
      </c>
      <c r="S40" s="204">
        <f t="shared" si="9"/>
        <v>19401.156411872042</v>
      </c>
      <c r="T40" s="204">
        <f t="shared" si="9"/>
        <v>18976.604291493069</v>
      </c>
      <c r="U40" s="204">
        <f t="shared" si="9"/>
        <v>18673.084131937834</v>
      </c>
      <c r="V40" s="204">
        <f t="shared" si="9"/>
        <v>19229.535671532332</v>
      </c>
      <c r="W40" s="204">
        <f t="shared" si="9"/>
        <v>19822.306686826338</v>
      </c>
      <c r="X40" s="204">
        <f t="shared" si="9"/>
        <v>15398.175395757766</v>
      </c>
      <c r="Y40" s="204">
        <f t="shared" si="9"/>
        <v>15292.585782988375</v>
      </c>
      <c r="DA40" s="71"/>
    </row>
    <row r="41" spans="1:105" ht="12" customHeight="1" x14ac:dyDescent="0.25">
      <c r="A41" s="18" t="s">
        <v>73</v>
      </c>
      <c r="B41" s="204">
        <v>19405.463485652741</v>
      </c>
      <c r="C41" s="204">
        <v>19070.169636052949</v>
      </c>
      <c r="D41" s="204">
        <v>19199.511265739729</v>
      </c>
      <c r="E41" s="204">
        <v>19815.173954002901</v>
      </c>
      <c r="F41" s="204">
        <v>17759.267895548121</v>
      </c>
      <c r="G41" s="204">
        <v>18629.989534277858</v>
      </c>
      <c r="H41" s="204">
        <v>16670.417652784279</v>
      </c>
      <c r="I41" s="204">
        <v>17772.263603737811</v>
      </c>
      <c r="J41" s="204">
        <v>17550.517294683039</v>
      </c>
      <c r="K41" s="204">
        <v>15028.923746767619</v>
      </c>
      <c r="L41" s="204">
        <v>15793.47685962566</v>
      </c>
      <c r="M41" s="204">
        <v>19082.084570807408</v>
      </c>
      <c r="N41" s="204">
        <v>19540.53618275687</v>
      </c>
      <c r="O41" s="204">
        <v>19381.65427850265</v>
      </c>
      <c r="P41" s="204">
        <v>18463.59023067735</v>
      </c>
      <c r="Q41" s="204">
        <v>18052.839960175948</v>
      </c>
      <c r="R41" s="204">
        <v>18740.59254906635</v>
      </c>
      <c r="S41" s="204">
        <v>19326.903789344098</v>
      </c>
      <c r="T41" s="204">
        <v>18875.822520211899</v>
      </c>
      <c r="U41" s="204">
        <v>18590.602532625711</v>
      </c>
      <c r="V41" s="204">
        <v>19160.5729028307</v>
      </c>
      <c r="W41" s="204">
        <v>19737.771863094611</v>
      </c>
      <c r="X41" s="204">
        <v>15351.68846540523</v>
      </c>
      <c r="Y41" s="204">
        <v>15238.938663469889</v>
      </c>
      <c r="DA41" s="71" t="s">
        <v>960</v>
      </c>
    </row>
    <row r="42" spans="1:105" ht="12" customHeight="1" x14ac:dyDescent="0.25">
      <c r="A42" s="18" t="s">
        <v>36</v>
      </c>
      <c r="B42" s="204">
        <v>96.844883920894233</v>
      </c>
      <c r="C42" s="204">
        <v>89.571969045571791</v>
      </c>
      <c r="D42" s="204">
        <v>91.540068787618239</v>
      </c>
      <c r="E42" s="204">
        <v>22.053826311263979</v>
      </c>
      <c r="F42" s="204">
        <v>17.02734307824592</v>
      </c>
      <c r="G42" s="204">
        <v>17.662682717110918</v>
      </c>
      <c r="H42" s="204">
        <v>15.692175408426481</v>
      </c>
      <c r="I42" s="204">
        <v>31.341358555460019</v>
      </c>
      <c r="J42" s="204">
        <v>20.038349097162509</v>
      </c>
      <c r="K42" s="204">
        <v>11.92269991401548</v>
      </c>
      <c r="L42" s="204">
        <v>131.29355116079111</v>
      </c>
      <c r="M42" s="204">
        <v>213.13895098882199</v>
      </c>
      <c r="N42" s="204">
        <v>130.95038693035249</v>
      </c>
      <c r="O42" s="204">
        <v>135.94634565778159</v>
      </c>
      <c r="P42" s="204">
        <v>111.3834049871023</v>
      </c>
      <c r="Q42" s="204">
        <v>105.78727429062771</v>
      </c>
      <c r="R42" s="204">
        <v>92.270937231298362</v>
      </c>
      <c r="S42" s="204">
        <v>74.252622527944965</v>
      </c>
      <c r="T42" s="204">
        <v>100.7817712811694</v>
      </c>
      <c r="U42" s="204">
        <v>82.481599312123819</v>
      </c>
      <c r="V42" s="204">
        <v>68.962768701633706</v>
      </c>
      <c r="W42" s="204">
        <v>84.534823731728281</v>
      </c>
      <c r="X42" s="204">
        <v>46.48693035253654</v>
      </c>
      <c r="Y42" s="204">
        <v>53.647119518486669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240.67193841891137</v>
      </c>
      <c r="C43" s="204">
        <f t="shared" si="10"/>
        <v>286.19056707415029</v>
      </c>
      <c r="D43" s="204">
        <f t="shared" si="10"/>
        <v>317.87672678536109</v>
      </c>
      <c r="E43" s="204">
        <f t="shared" si="10"/>
        <v>392.34732737525218</v>
      </c>
      <c r="F43" s="204">
        <f t="shared" si="10"/>
        <v>437.55964179328942</v>
      </c>
      <c r="G43" s="204">
        <f t="shared" si="10"/>
        <v>410.85017888064459</v>
      </c>
      <c r="H43" s="204">
        <f t="shared" si="10"/>
        <v>348.16984486496966</v>
      </c>
      <c r="I43" s="204">
        <f t="shared" si="10"/>
        <v>502.44647041259651</v>
      </c>
      <c r="J43" s="204">
        <f t="shared" si="10"/>
        <v>517.55808854699444</v>
      </c>
      <c r="K43" s="204">
        <f t="shared" si="10"/>
        <v>414.8507245456932</v>
      </c>
      <c r="L43" s="204">
        <f t="shared" si="10"/>
        <v>757.88299651910643</v>
      </c>
      <c r="M43" s="204">
        <f t="shared" si="10"/>
        <v>789.82412591409411</v>
      </c>
      <c r="N43" s="204">
        <f t="shared" si="10"/>
        <v>648.30487105790894</v>
      </c>
      <c r="O43" s="204">
        <f t="shared" si="10"/>
        <v>681.43106501519526</v>
      </c>
      <c r="P43" s="204">
        <f t="shared" si="10"/>
        <v>728.72524054457938</v>
      </c>
      <c r="Q43" s="204">
        <f t="shared" si="10"/>
        <v>840.4823786453552</v>
      </c>
      <c r="R43" s="204">
        <f t="shared" si="10"/>
        <v>1043.9824151470041</v>
      </c>
      <c r="S43" s="204">
        <f t="shared" si="10"/>
        <v>911.59393230916157</v>
      </c>
      <c r="T43" s="204">
        <f t="shared" si="10"/>
        <v>829.63115671285539</v>
      </c>
      <c r="U43" s="204">
        <f t="shared" si="10"/>
        <v>855.36234278601739</v>
      </c>
      <c r="V43" s="204">
        <f t="shared" si="10"/>
        <v>925.46228747673626</v>
      </c>
      <c r="W43" s="204">
        <f t="shared" si="10"/>
        <v>1043.0502757942811</v>
      </c>
      <c r="X43" s="204">
        <f t="shared" si="10"/>
        <v>1199.9128750587927</v>
      </c>
      <c r="Y43" s="204">
        <f t="shared" si="10"/>
        <v>1203.4182631458461</v>
      </c>
      <c r="DA43" s="71"/>
    </row>
    <row r="44" spans="1:105" ht="12" customHeight="1" x14ac:dyDescent="0.25">
      <c r="A44" s="18" t="s">
        <v>38</v>
      </c>
      <c r="B44" s="204">
        <v>228.87652622527941</v>
      </c>
      <c r="C44" s="204">
        <v>275.68564058469468</v>
      </c>
      <c r="D44" s="204">
        <v>310.52364574376611</v>
      </c>
      <c r="E44" s="204">
        <v>379.62184006878761</v>
      </c>
      <c r="F44" s="204">
        <v>421.99269131556321</v>
      </c>
      <c r="G44" s="204">
        <v>375.36079105760962</v>
      </c>
      <c r="H44" s="204">
        <v>330.42269991401542</v>
      </c>
      <c r="I44" s="204">
        <v>468.88091143594153</v>
      </c>
      <c r="J44" s="204">
        <v>439.71590713671537</v>
      </c>
      <c r="K44" s="204">
        <v>369.88787618228707</v>
      </c>
      <c r="L44" s="204">
        <v>606.65563198624238</v>
      </c>
      <c r="M44" s="204">
        <v>623.65219260533092</v>
      </c>
      <c r="N44" s="204">
        <v>608.15958727429052</v>
      </c>
      <c r="O44" s="204">
        <v>622.5716251074806</v>
      </c>
      <c r="P44" s="204">
        <v>629.19931212381766</v>
      </c>
      <c r="Q44" s="204">
        <v>733.58521066208084</v>
      </c>
      <c r="R44" s="204">
        <v>934.59836629406698</v>
      </c>
      <c r="S44" s="204">
        <v>798.35795356835763</v>
      </c>
      <c r="T44" s="204">
        <v>706.3539982803095</v>
      </c>
      <c r="U44" s="204">
        <v>705.69423903697339</v>
      </c>
      <c r="V44" s="204">
        <v>742.94127257093714</v>
      </c>
      <c r="W44" s="204">
        <v>779.40103181427344</v>
      </c>
      <c r="X44" s="204">
        <v>894.93198624247623</v>
      </c>
      <c r="Y44" s="204">
        <v>800.14264832330173</v>
      </c>
      <c r="DA44" s="71" t="s">
        <v>962</v>
      </c>
    </row>
    <row r="45" spans="1:105" ht="12" customHeight="1" x14ac:dyDescent="0.25">
      <c r="A45" s="18" t="s">
        <v>74</v>
      </c>
      <c r="B45" s="204">
        <v>9.7176837367680271</v>
      </c>
      <c r="C45" s="204">
        <v>8.304998512826419</v>
      </c>
      <c r="D45" s="204">
        <v>4.9995683101404849</v>
      </c>
      <c r="E45" s="204">
        <v>10.37135984060853</v>
      </c>
      <c r="F45" s="204">
        <v>13.27165733236369</v>
      </c>
      <c r="G45" s="204">
        <v>32.521471741055933</v>
      </c>
      <c r="H45" s="204">
        <v>14.54451402569005</v>
      </c>
      <c r="I45" s="204">
        <v>24.943361008535501</v>
      </c>
      <c r="J45" s="204">
        <v>18.21701314155036</v>
      </c>
      <c r="K45" s="204">
        <v>18.089838786982199</v>
      </c>
      <c r="L45" s="204">
        <v>131.70645937691901</v>
      </c>
      <c r="M45" s="204">
        <v>158.17432859069521</v>
      </c>
      <c r="N45" s="204">
        <v>27.681702023862549</v>
      </c>
      <c r="O45" s="204">
        <v>40.617088651266748</v>
      </c>
      <c r="P45" s="204">
        <v>42.033844989028239</v>
      </c>
      <c r="Q45" s="204">
        <v>52.079730279765997</v>
      </c>
      <c r="R45" s="204">
        <v>49.993951363569998</v>
      </c>
      <c r="S45" s="204">
        <v>59.08391486914455</v>
      </c>
      <c r="T45" s="204">
        <v>57.985132410626591</v>
      </c>
      <c r="U45" s="204">
        <v>80.194887838600067</v>
      </c>
      <c r="V45" s="204">
        <v>109.1534084332753</v>
      </c>
      <c r="W45" s="204">
        <v>187.03088841012121</v>
      </c>
      <c r="X45" s="204">
        <v>215.2483359705198</v>
      </c>
      <c r="Y45" s="204">
        <v>300.51937608298891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7.6354256233877885E-2</v>
      </c>
      <c r="I46" s="204">
        <v>5.904815133276009</v>
      </c>
      <c r="J46" s="204">
        <v>56.520206362854672</v>
      </c>
      <c r="K46" s="204">
        <v>22.87239896818572</v>
      </c>
      <c r="L46" s="204">
        <v>14.39578675838349</v>
      </c>
      <c r="M46" s="204">
        <v>2.0833190025795361</v>
      </c>
      <c r="N46" s="204">
        <v>5.293121238177128</v>
      </c>
      <c r="O46" s="204">
        <v>10.250386930352541</v>
      </c>
      <c r="P46" s="204">
        <v>23.719518486672399</v>
      </c>
      <c r="Q46" s="204">
        <v>16.362252794496989</v>
      </c>
      <c r="R46" s="204">
        <v>17.142046431642299</v>
      </c>
      <c r="S46" s="204">
        <v>7.6146173688736027</v>
      </c>
      <c r="T46" s="204">
        <v>11.53809114359415</v>
      </c>
      <c r="U46" s="204">
        <v>9.0188306104901113</v>
      </c>
      <c r="V46" s="204">
        <v>2.6687876182287189</v>
      </c>
      <c r="W46" s="204">
        <v>3.358641444539983</v>
      </c>
      <c r="X46" s="204">
        <v>12.744024075666379</v>
      </c>
      <c r="Y46" s="204">
        <v>14.78529664660361</v>
      </c>
      <c r="DA46" s="71" t="s">
        <v>964</v>
      </c>
    </row>
    <row r="47" spans="1:105" ht="12" customHeight="1" x14ac:dyDescent="0.25">
      <c r="A47" s="18" t="s">
        <v>76</v>
      </c>
      <c r="B47" s="204">
        <v>2.407566638005159E-3</v>
      </c>
      <c r="C47" s="204">
        <v>4.3852106620808247E-3</v>
      </c>
      <c r="D47" s="204">
        <v>7.9965606190885632E-3</v>
      </c>
      <c r="E47" s="204">
        <v>7.9965606190885632E-3</v>
      </c>
      <c r="F47" s="204">
        <v>9.114359415305244E-3</v>
      </c>
      <c r="G47" s="204">
        <v>9.37231298366294E-3</v>
      </c>
      <c r="H47" s="204">
        <v>1.3069647463456581E-2</v>
      </c>
      <c r="I47" s="204">
        <v>1.3069647463456581E-2</v>
      </c>
      <c r="J47" s="204">
        <v>3.172828890799656E-2</v>
      </c>
      <c r="K47" s="204">
        <v>4.4797936371453143E-2</v>
      </c>
      <c r="L47" s="204">
        <v>0.18882201203783319</v>
      </c>
      <c r="M47" s="204">
        <v>0.18882201203783319</v>
      </c>
      <c r="N47" s="204">
        <v>0.1924333619948409</v>
      </c>
      <c r="O47" s="204">
        <v>0.20060189165950129</v>
      </c>
      <c r="P47" s="204">
        <v>0.20060189165950129</v>
      </c>
      <c r="Q47" s="204">
        <v>0.21281169389509891</v>
      </c>
      <c r="R47" s="204">
        <v>0.1784178847807395</v>
      </c>
      <c r="S47" s="204">
        <v>0.1784178847807395</v>
      </c>
      <c r="T47" s="204">
        <v>0.57738607050730861</v>
      </c>
      <c r="U47" s="204">
        <v>0.60481513327601011</v>
      </c>
      <c r="V47" s="204">
        <v>0.58435081685296641</v>
      </c>
      <c r="W47" s="204">
        <v>0.58435081685296641</v>
      </c>
      <c r="X47" s="204">
        <v>0.60988822012037835</v>
      </c>
      <c r="Y47" s="204">
        <v>0.5901117798796216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0.3343938091143594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2.0753208902259188</v>
      </c>
      <c r="C49" s="204">
        <v>2.1955427659671081</v>
      </c>
      <c r="D49" s="204">
        <v>2.3455161708354</v>
      </c>
      <c r="E49" s="204">
        <v>2.346130905236993</v>
      </c>
      <c r="F49" s="204">
        <v>2.286178785947202</v>
      </c>
      <c r="G49" s="204">
        <v>2.9585437689953431</v>
      </c>
      <c r="H49" s="204">
        <v>3.113207021566903</v>
      </c>
      <c r="I49" s="204">
        <v>2.7043131873800159</v>
      </c>
      <c r="J49" s="204">
        <v>3.0732336169660028</v>
      </c>
      <c r="K49" s="204">
        <v>3.9558126718666951</v>
      </c>
      <c r="L49" s="204">
        <v>4.9362963855237201</v>
      </c>
      <c r="M49" s="204">
        <v>5.7254637034507407</v>
      </c>
      <c r="N49" s="204">
        <v>6.9780271595838732</v>
      </c>
      <c r="O49" s="204">
        <v>7.7913624344358974</v>
      </c>
      <c r="P49" s="204">
        <v>33.571963053401483</v>
      </c>
      <c r="Q49" s="204">
        <v>38.242373215116359</v>
      </c>
      <c r="R49" s="204">
        <v>42.069633172944059</v>
      </c>
      <c r="S49" s="204">
        <v>46.359028618005048</v>
      </c>
      <c r="T49" s="204">
        <v>53.176548807817909</v>
      </c>
      <c r="U49" s="204">
        <v>59.849570166677879</v>
      </c>
      <c r="V49" s="204">
        <v>69.780074228327706</v>
      </c>
      <c r="W49" s="204">
        <v>72.675363308493516</v>
      </c>
      <c r="X49" s="204">
        <v>76.37864055000982</v>
      </c>
      <c r="Y49" s="204">
        <v>87.380830313072252</v>
      </c>
      <c r="DA49" s="71" t="s">
        <v>967</v>
      </c>
    </row>
    <row r="50" spans="1:105" ht="12" customHeight="1" x14ac:dyDescent="0.25">
      <c r="A50" s="14" t="s">
        <v>39</v>
      </c>
      <c r="B50" s="204">
        <v>4760.5860705073092</v>
      </c>
      <c r="C50" s="204">
        <v>4641.9987962166806</v>
      </c>
      <c r="D50" s="204">
        <v>4767.8685296646599</v>
      </c>
      <c r="E50" s="204">
        <v>6062.5713671539124</v>
      </c>
      <c r="F50" s="204">
        <v>6823.0253654342196</v>
      </c>
      <c r="G50" s="204">
        <v>7164.51728288908</v>
      </c>
      <c r="H50" s="204">
        <v>7493.1550300945828</v>
      </c>
      <c r="I50" s="204">
        <v>7784.9849527085134</v>
      </c>
      <c r="J50" s="204">
        <v>7408.4911435941531</v>
      </c>
      <c r="K50" s="204">
        <v>7214.5191745485799</v>
      </c>
      <c r="L50" s="204">
        <v>6939.6716251074786</v>
      </c>
      <c r="M50" s="204">
        <v>8033.7869303525367</v>
      </c>
      <c r="N50" s="204">
        <v>8014.1564058469476</v>
      </c>
      <c r="O50" s="204">
        <v>8368.0500429922613</v>
      </c>
      <c r="P50" s="204">
        <v>7707.2957007738614</v>
      </c>
      <c r="Q50" s="204">
        <v>7352.1048151332752</v>
      </c>
      <c r="R50" s="204">
        <v>7605.0233877901956</v>
      </c>
      <c r="S50" s="204">
        <v>7427.1878761822863</v>
      </c>
      <c r="T50" s="204">
        <v>7586.1275150472911</v>
      </c>
      <c r="U50" s="204">
        <v>7746.7502149613056</v>
      </c>
      <c r="V50" s="204">
        <v>7250.8699054170247</v>
      </c>
      <c r="W50" s="204">
        <v>6933.2831470335341</v>
      </c>
      <c r="X50" s="204">
        <v>6544.7506448839204</v>
      </c>
      <c r="Y50" s="204">
        <v>5774.9462596732592</v>
      </c>
      <c r="DA50" s="71" t="s">
        <v>968</v>
      </c>
    </row>
    <row r="51" spans="1:105" ht="12" customHeight="1" x14ac:dyDescent="0.25">
      <c r="A51" s="21" t="s">
        <v>40</v>
      </c>
      <c r="B51" s="207">
        <v>15105.937317282889</v>
      </c>
      <c r="C51" s="207">
        <v>15072.174204643159</v>
      </c>
      <c r="D51" s="207">
        <v>15044.927429062771</v>
      </c>
      <c r="E51" s="207">
        <v>15189.6056749785</v>
      </c>
      <c r="F51" s="207">
        <v>15213.989337919171</v>
      </c>
      <c r="G51" s="207">
        <v>15488.242648323299</v>
      </c>
      <c r="H51" s="207">
        <v>15595.52854686156</v>
      </c>
      <c r="I51" s="207">
        <v>15541.90111779879</v>
      </c>
      <c r="J51" s="207">
        <v>15514.68056749785</v>
      </c>
      <c r="K51" s="207">
        <v>13635.09776440241</v>
      </c>
      <c r="L51" s="207">
        <v>14770.41745485812</v>
      </c>
      <c r="M51" s="207">
        <v>13983.121496130691</v>
      </c>
      <c r="N51" s="207">
        <v>13941.427944969901</v>
      </c>
      <c r="O51" s="207">
        <v>13869.793637145311</v>
      </c>
      <c r="P51" s="207">
        <v>14074.879879621671</v>
      </c>
      <c r="Q51" s="207">
        <v>14141.079191745481</v>
      </c>
      <c r="R51" s="207">
        <v>14261.17145313844</v>
      </c>
      <c r="S51" s="207">
        <v>14513.19071367154</v>
      </c>
      <c r="T51" s="207">
        <v>14382.52072226999</v>
      </c>
      <c r="U51" s="207">
        <v>14234.49079965606</v>
      </c>
      <c r="V51" s="207">
        <v>14037.576784178849</v>
      </c>
      <c r="W51" s="207">
        <v>14339.236543422179</v>
      </c>
      <c r="X51" s="207">
        <v>13536.80533104041</v>
      </c>
      <c r="Y51" s="207">
        <v>12812.3483233018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50361.921924501585</v>
      </c>
      <c r="C52" s="284">
        <f t="shared" si="11"/>
        <v>50184.658913359264</v>
      </c>
      <c r="D52" s="284">
        <f t="shared" si="11"/>
        <v>50522.267184270568</v>
      </c>
      <c r="E52" s="284">
        <f t="shared" si="11"/>
        <v>53788.214918523474</v>
      </c>
      <c r="F52" s="284">
        <f t="shared" si="11"/>
        <v>51413.520744564099</v>
      </c>
      <c r="G52" s="284">
        <f t="shared" si="11"/>
        <v>52043.860435428476</v>
      </c>
      <c r="H52" s="284">
        <f t="shared" si="11"/>
        <v>50511.203920693093</v>
      </c>
      <c r="I52" s="284">
        <f t="shared" si="11"/>
        <v>52909.575680341273</v>
      </c>
      <c r="J52" s="284">
        <f t="shared" si="11"/>
        <v>51748.627059928251</v>
      </c>
      <c r="K52" s="284">
        <f t="shared" si="11"/>
        <v>47012.655124795681</v>
      </c>
      <c r="L52" s="284">
        <f t="shared" si="11"/>
        <v>49114.770518225574</v>
      </c>
      <c r="M52" s="284">
        <f t="shared" si="11"/>
        <v>52866.649883307931</v>
      </c>
      <c r="N52" s="284">
        <f t="shared" si="11"/>
        <v>53102.353521570578</v>
      </c>
      <c r="O52" s="284">
        <f t="shared" si="11"/>
        <v>53059.974079545376</v>
      </c>
      <c r="P52" s="284">
        <f t="shared" si="11"/>
        <v>51809.388042159175</v>
      </c>
      <c r="Q52" s="284">
        <f t="shared" si="11"/>
        <v>51288.382098064649</v>
      </c>
      <c r="R52" s="284">
        <f t="shared" si="11"/>
        <v>52057.212367480774</v>
      </c>
      <c r="S52" s="284">
        <f t="shared" si="11"/>
        <v>52391.436328703974</v>
      </c>
      <c r="T52" s="284">
        <f t="shared" si="11"/>
        <v>51904.737855772553</v>
      </c>
      <c r="U52" s="284">
        <f t="shared" si="11"/>
        <v>51188.370378421183</v>
      </c>
      <c r="V52" s="284">
        <f t="shared" si="11"/>
        <v>51126.926505870622</v>
      </c>
      <c r="W52" s="284">
        <f t="shared" si="11"/>
        <v>52280.444494864809</v>
      </c>
      <c r="X52" s="284">
        <f t="shared" si="11"/>
        <v>46470.367204608505</v>
      </c>
      <c r="Y52" s="284">
        <f t="shared" si="11"/>
        <v>44118.3730057215</v>
      </c>
      <c r="DA52" s="118"/>
    </row>
    <row r="53" spans="1:105" ht="12" customHeight="1" x14ac:dyDescent="0.25">
      <c r="A53" s="51" t="s">
        <v>48</v>
      </c>
      <c r="B53" s="237">
        <f>CHI_fec!B5-B58</f>
        <v>31237.381071210155</v>
      </c>
      <c r="C53" s="237">
        <f>CHI_fec!C5-C58</f>
        <v>31283.47085971685</v>
      </c>
      <c r="D53" s="237">
        <f>CHI_fec!D5-D58</f>
        <v>32408.030473877356</v>
      </c>
      <c r="E53" s="237">
        <f>CHI_fec!E5-E58</f>
        <v>34796.883184670689</v>
      </c>
      <c r="F53" s="237">
        <f>CHI_fec!F5-F58</f>
        <v>33419.117310760659</v>
      </c>
      <c r="G53" s="237">
        <f>CHI_fec!G5-G58</f>
        <v>33947.253195325524</v>
      </c>
      <c r="H53" s="237">
        <f>CHI_fec!H5-H58</f>
        <v>33502.311153619637</v>
      </c>
      <c r="I53" s="237">
        <f>CHI_fec!I5-I58</f>
        <v>35086.442516120369</v>
      </c>
      <c r="J53" s="237">
        <f>CHI_fec!J5-J58</f>
        <v>35179.934562807</v>
      </c>
      <c r="K53" s="237">
        <f>CHI_fec!K5-K58</f>
        <v>31311.788051189564</v>
      </c>
      <c r="L53" s="237">
        <f>CHI_fec!L5-L58</f>
        <v>33754.024845995998</v>
      </c>
      <c r="M53" s="237">
        <f>CHI_fec!M5-M58</f>
        <v>36076.397644396653</v>
      </c>
      <c r="N53" s="237">
        <f>CHI_fec!N5-N58</f>
        <v>35764.901074388181</v>
      </c>
      <c r="O53" s="237">
        <f>CHI_fec!O5-O58</f>
        <v>36239.956209179276</v>
      </c>
      <c r="P53" s="237">
        <f>CHI_fec!P5-P58</f>
        <v>35010.124016047601</v>
      </c>
      <c r="Q53" s="237">
        <f>CHI_fec!Q5-Q58</f>
        <v>35705.454672264663</v>
      </c>
      <c r="R53" s="237">
        <f>CHI_fec!R5-R58</f>
        <v>36063.246542130117</v>
      </c>
      <c r="S53" s="237">
        <f>CHI_fec!S5-S58</f>
        <v>37234.48857726033</v>
      </c>
      <c r="T53" s="237">
        <f>CHI_fec!T5-T58</f>
        <v>35236.265619172569</v>
      </c>
      <c r="U53" s="237">
        <f>CHI_fec!U5-U58</f>
        <v>35014.422715405221</v>
      </c>
      <c r="V53" s="237">
        <f>CHI_fec!V5-V58</f>
        <v>33862.858673678202</v>
      </c>
      <c r="W53" s="237">
        <f>CHI_fec!W5-W58</f>
        <v>36700.524933376131</v>
      </c>
      <c r="X53" s="237">
        <f>CHI_fec!X5-X58</f>
        <v>32538.106970406581</v>
      </c>
      <c r="Y53" s="237">
        <f>CHI_fec!Y5-Y58</f>
        <v>29041.151188785014</v>
      </c>
      <c r="DA53" s="83"/>
    </row>
    <row r="54" spans="1:105" ht="12" customHeight="1" x14ac:dyDescent="0.25">
      <c r="A54" s="99" t="s">
        <v>49</v>
      </c>
      <c r="B54" s="238">
        <f>CHI_fec!B61</f>
        <v>15698.945181260689</v>
      </c>
      <c r="C54" s="238">
        <f>CHI_fec!C61</f>
        <v>15229.848241866021</v>
      </c>
      <c r="D54" s="238">
        <f>CHI_fec!D61</f>
        <v>14338.133189475569</v>
      </c>
      <c r="E54" s="238">
        <f>CHI_fec!E61</f>
        <v>15152.30741500194</v>
      </c>
      <c r="F54" s="238">
        <f>CHI_fec!F61</f>
        <v>14257.39644178143</v>
      </c>
      <c r="G54" s="238">
        <f>CHI_fec!G61</f>
        <v>14314.63782015682</v>
      </c>
      <c r="H54" s="238">
        <f>CHI_fec!H61</f>
        <v>13191.22224231942</v>
      </c>
      <c r="I54" s="238">
        <f>CHI_fec!I61</f>
        <v>13942.533181683941</v>
      </c>
      <c r="J54" s="238">
        <f>CHI_fec!J61</f>
        <v>12678.941352321761</v>
      </c>
      <c r="K54" s="238">
        <f>CHI_fec!K61</f>
        <v>11950.92801645695</v>
      </c>
      <c r="L54" s="238">
        <f>CHI_fec!L61</f>
        <v>11622.096715832429</v>
      </c>
      <c r="M54" s="238">
        <f>CHI_fec!M61</f>
        <v>13095.37639654423</v>
      </c>
      <c r="N54" s="238">
        <f>CHI_fec!N61</f>
        <v>13621.344509842431</v>
      </c>
      <c r="O54" s="238">
        <f>CHI_fec!O61</f>
        <v>13194.63803498877</v>
      </c>
      <c r="P54" s="238">
        <f>CHI_fec!P61</f>
        <v>13087.87459181582</v>
      </c>
      <c r="Q54" s="238">
        <f>CHI_fec!Q61</f>
        <v>12117.049311934021</v>
      </c>
      <c r="R54" s="238">
        <f>CHI_fec!R61</f>
        <v>12336.23705815189</v>
      </c>
      <c r="S54" s="238">
        <f>CHI_fec!S61</f>
        <v>11599.73232783371</v>
      </c>
      <c r="T54" s="238">
        <f>CHI_fec!T61</f>
        <v>13190.17228154254</v>
      </c>
      <c r="U54" s="238">
        <f>CHI_fec!U61</f>
        <v>12515.62165534529</v>
      </c>
      <c r="V54" s="238">
        <f>CHI_fec!V61</f>
        <v>13590.631631150851</v>
      </c>
      <c r="W54" s="238">
        <f>CHI_fec!W61</f>
        <v>11957.98635183513</v>
      </c>
      <c r="X54" s="238">
        <f>CHI_fec!X61</f>
        <v>10516.507185452951</v>
      </c>
      <c r="Y54" s="238">
        <f>CHI_fec!Y61</f>
        <v>11646.7555926719</v>
      </c>
      <c r="DA54" s="94"/>
    </row>
    <row r="55" spans="1:105" ht="12" customHeight="1" x14ac:dyDescent="0.25">
      <c r="A55" s="52" t="s">
        <v>50</v>
      </c>
      <c r="B55" s="239">
        <f>CHI_fec!B110</f>
        <v>3425.5956720307472</v>
      </c>
      <c r="C55" s="239">
        <f>CHI_fec!C110</f>
        <v>3671.3398117763909</v>
      </c>
      <c r="D55" s="239">
        <f>CHI_fec!D110</f>
        <v>3776.1035209176398</v>
      </c>
      <c r="E55" s="239">
        <f>CHI_fec!E110</f>
        <v>3839.0243188508462</v>
      </c>
      <c r="F55" s="239">
        <f>CHI_fec!F110</f>
        <v>3737.0069920220112</v>
      </c>
      <c r="G55" s="239">
        <f>CHI_fec!G110</f>
        <v>3781.9694199461328</v>
      </c>
      <c r="H55" s="239">
        <f>CHI_fec!H110</f>
        <v>3817.6705247540381</v>
      </c>
      <c r="I55" s="239">
        <f>CHI_fec!I110</f>
        <v>3880.599982536964</v>
      </c>
      <c r="J55" s="239">
        <f>CHI_fec!J110</f>
        <v>3889.751144799488</v>
      </c>
      <c r="K55" s="239">
        <f>CHI_fec!K110</f>
        <v>3749.939057149169</v>
      </c>
      <c r="L55" s="239">
        <f>CHI_fec!L110</f>
        <v>3738.6489563971459</v>
      </c>
      <c r="M55" s="239">
        <f>CHI_fec!M110</f>
        <v>3694.8758423670429</v>
      </c>
      <c r="N55" s="239">
        <f>CHI_fec!N110</f>
        <v>3716.107937339968</v>
      </c>
      <c r="O55" s="239">
        <f>CHI_fec!O110</f>
        <v>3625.3798353773291</v>
      </c>
      <c r="P55" s="239">
        <f>CHI_fec!P110</f>
        <v>3711.3894342957469</v>
      </c>
      <c r="Q55" s="239">
        <f>CHI_fec!Q110</f>
        <v>3465.878113865961</v>
      </c>
      <c r="R55" s="239">
        <f>CHI_fec!R110</f>
        <v>3657.7287671987679</v>
      </c>
      <c r="S55" s="239">
        <f>CHI_fec!S110</f>
        <v>3557.2154236099291</v>
      </c>
      <c r="T55" s="239">
        <f>CHI_fec!T110</f>
        <v>3478.2999550574459</v>
      </c>
      <c r="U55" s="239">
        <f>CHI_fec!U110</f>
        <v>3658.3260076706752</v>
      </c>
      <c r="V55" s="239">
        <f>CHI_fec!V110</f>
        <v>3673.4362010415739</v>
      </c>
      <c r="W55" s="239">
        <f>CHI_fec!W110</f>
        <v>3621.9332096535441</v>
      </c>
      <c r="X55" s="239">
        <f>CHI_fec!X110</f>
        <v>3415.7530487489721</v>
      </c>
      <c r="Y55" s="239">
        <f>CHI_fec!Y110</f>
        <v>3430.4662242645882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76239.28709696373</v>
      </c>
      <c r="C58" s="210">
        <v>76594.2477513513</v>
      </c>
      <c r="D58" s="210">
        <v>75853.251250571571</v>
      </c>
      <c r="E58" s="210">
        <v>75729.977654837887</v>
      </c>
      <c r="F58" s="210">
        <v>76711.166724980882</v>
      </c>
      <c r="G58" s="210">
        <v>77972.143996823375</v>
      </c>
      <c r="H58" s="210">
        <v>77057.807288896962</v>
      </c>
      <c r="I58" s="210">
        <v>78083.764481033693</v>
      </c>
      <c r="J58" s="210">
        <v>75827.561701238548</v>
      </c>
      <c r="K58" s="210">
        <v>68132.160573993344</v>
      </c>
      <c r="L58" s="210">
        <v>72693.302309329942</v>
      </c>
      <c r="M58" s="210">
        <v>71201.994152514031</v>
      </c>
      <c r="N58" s="210">
        <v>70379.23392479372</v>
      </c>
      <c r="O58" s="210">
        <v>69197.832270382758</v>
      </c>
      <c r="P58" s="210">
        <v>72448.840909695849</v>
      </c>
      <c r="Q58" s="210">
        <v>68764.648030953656</v>
      </c>
      <c r="R58" s="210">
        <v>68834.951230190825</v>
      </c>
      <c r="S58" s="210">
        <v>75444.258688923321</v>
      </c>
      <c r="T58" s="210">
        <v>72240.808679967624</v>
      </c>
      <c r="U58" s="210">
        <v>71563.177112404577</v>
      </c>
      <c r="V58" s="210">
        <v>71167.672160909962</v>
      </c>
      <c r="W58" s="210">
        <v>72142.966556190149</v>
      </c>
      <c r="X58" s="210">
        <v>60321.713942534938</v>
      </c>
      <c r="Y58" s="210">
        <v>56303.640282310917</v>
      </c>
      <c r="DA58" s="109" t="s">
        <v>971</v>
      </c>
    </row>
    <row r="59" spans="1:105" ht="12" customHeight="1" x14ac:dyDescent="0.25">
      <c r="A59" s="24" t="s">
        <v>28</v>
      </c>
      <c r="B59" s="213">
        <v>261.91696515818228</v>
      </c>
      <c r="C59" s="213">
        <v>269.68033979175277</v>
      </c>
      <c r="D59" s="213">
        <v>257.49101351120117</v>
      </c>
      <c r="E59" s="213">
        <v>278.13320225856808</v>
      </c>
      <c r="F59" s="213">
        <v>305.64940889544232</v>
      </c>
      <c r="G59" s="213">
        <v>334.88415013864051</v>
      </c>
      <c r="H59" s="213">
        <v>386.46524726691769</v>
      </c>
      <c r="I59" s="213">
        <v>407.41564721008632</v>
      </c>
      <c r="J59" s="213">
        <v>417.88413476038352</v>
      </c>
      <c r="K59" s="213">
        <v>287.23678492689078</v>
      </c>
      <c r="L59" s="213">
        <v>638.33500479166526</v>
      </c>
      <c r="M59" s="213">
        <v>613.46045243414846</v>
      </c>
      <c r="N59" s="213">
        <v>650.23430981826175</v>
      </c>
      <c r="O59" s="213">
        <v>661.7204387306424</v>
      </c>
      <c r="P59" s="213">
        <v>636.36310023047531</v>
      </c>
      <c r="Q59" s="213">
        <v>694.9485286235755</v>
      </c>
      <c r="R59" s="213">
        <v>706.65419723846344</v>
      </c>
      <c r="S59" s="213">
        <v>702.30841391390265</v>
      </c>
      <c r="T59" s="213">
        <v>685.55447699263357</v>
      </c>
      <c r="U59" s="213">
        <v>679.5635131762316</v>
      </c>
      <c r="V59" s="213">
        <v>580.54479793637142</v>
      </c>
      <c r="W59" s="213">
        <v>613.71625107480656</v>
      </c>
      <c r="X59" s="213">
        <v>582.68753224419606</v>
      </c>
      <c r="Y59" s="213">
        <v>566.48134135855537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61860.711404376489</v>
      </c>
      <c r="C60" s="204">
        <f t="shared" si="12"/>
        <v>62862.157351370384</v>
      </c>
      <c r="D60" s="204">
        <f t="shared" si="12"/>
        <v>63445.77992751608</v>
      </c>
      <c r="E60" s="204">
        <f t="shared" si="12"/>
        <v>62452.630695055675</v>
      </c>
      <c r="F60" s="204">
        <f t="shared" si="12"/>
        <v>62790.945690977955</v>
      </c>
      <c r="G60" s="204">
        <f t="shared" si="12"/>
        <v>63544.995104208268</v>
      </c>
      <c r="H60" s="204">
        <f t="shared" si="12"/>
        <v>63845.014582920048</v>
      </c>
      <c r="I60" s="204">
        <f t="shared" si="12"/>
        <v>63975.820861143671</v>
      </c>
      <c r="J60" s="204">
        <f t="shared" si="12"/>
        <v>62119.289491761258</v>
      </c>
      <c r="K60" s="204">
        <f t="shared" si="12"/>
        <v>56361.834818761788</v>
      </c>
      <c r="L60" s="204">
        <f t="shared" si="12"/>
        <v>59302.376477102451</v>
      </c>
      <c r="M60" s="204">
        <f t="shared" si="12"/>
        <v>57121.015273214813</v>
      </c>
      <c r="N60" s="204">
        <f t="shared" si="12"/>
        <v>56545.230868845385</v>
      </c>
      <c r="O60" s="204">
        <f t="shared" si="12"/>
        <v>55122.876204833359</v>
      </c>
      <c r="P60" s="204">
        <f t="shared" si="12"/>
        <v>57881.581214344478</v>
      </c>
      <c r="Q60" s="204">
        <f t="shared" si="12"/>
        <v>54381.453630475924</v>
      </c>
      <c r="R60" s="204">
        <f t="shared" si="12"/>
        <v>54589.497123942834</v>
      </c>
      <c r="S60" s="204">
        <f t="shared" si="12"/>
        <v>59999.907467561439</v>
      </c>
      <c r="T60" s="204">
        <f t="shared" si="12"/>
        <v>56939.193288511102</v>
      </c>
      <c r="U60" s="204">
        <f t="shared" si="12"/>
        <v>55666.83257986595</v>
      </c>
      <c r="V60" s="204">
        <f t="shared" si="12"/>
        <v>55834.907893040421</v>
      </c>
      <c r="W60" s="204">
        <f t="shared" si="12"/>
        <v>57309.777826143931</v>
      </c>
      <c r="X60" s="204">
        <f t="shared" si="12"/>
        <v>49913.405836476246</v>
      </c>
      <c r="Y60" s="204">
        <f t="shared" si="12"/>
        <v>46070.938021114176</v>
      </c>
      <c r="DA60" s="71"/>
    </row>
    <row r="61" spans="1:105" ht="12" customHeight="1" x14ac:dyDescent="0.25">
      <c r="A61" s="18" t="s">
        <v>30</v>
      </c>
      <c r="B61" s="204">
        <v>790.69492691315554</v>
      </c>
      <c r="C61" s="204">
        <v>1383.624505588994</v>
      </c>
      <c r="D61" s="204">
        <v>1441.0276010318139</v>
      </c>
      <c r="E61" s="204">
        <v>820.18013757523647</v>
      </c>
      <c r="F61" s="204">
        <v>752.22304385210657</v>
      </c>
      <c r="G61" s="204">
        <v>968.44221840068781</v>
      </c>
      <c r="H61" s="204">
        <v>1209.320550300946</v>
      </c>
      <c r="I61" s="204">
        <v>1398.6718830610489</v>
      </c>
      <c r="J61" s="204">
        <v>1235.709372312984</v>
      </c>
      <c r="K61" s="204">
        <v>682.28039552880489</v>
      </c>
      <c r="L61" s="204">
        <v>589.31470335339645</v>
      </c>
      <c r="M61" s="204">
        <v>846.15683576956144</v>
      </c>
      <c r="N61" s="204">
        <v>769.22820292347387</v>
      </c>
      <c r="O61" s="204">
        <v>717.44453998280289</v>
      </c>
      <c r="P61" s="204">
        <v>738.26818572656907</v>
      </c>
      <c r="Q61" s="204">
        <v>669.83224419604471</v>
      </c>
      <c r="R61" s="204">
        <v>670.49621668099735</v>
      </c>
      <c r="S61" s="204">
        <v>751.14935511607905</v>
      </c>
      <c r="T61" s="204">
        <v>727.84660361134991</v>
      </c>
      <c r="U61" s="204">
        <v>670.88675838349104</v>
      </c>
      <c r="V61" s="204">
        <v>405.31427343078252</v>
      </c>
      <c r="W61" s="204">
        <v>531.31272570937233</v>
      </c>
      <c r="X61" s="204">
        <v>433.39114359415299</v>
      </c>
      <c r="Y61" s="204">
        <v>547.29604471195171</v>
      </c>
      <c r="DA61" s="71" t="s">
        <v>973</v>
      </c>
    </row>
    <row r="62" spans="1:105" ht="12" customHeight="1" x14ac:dyDescent="0.25">
      <c r="A62" s="18" t="s">
        <v>31</v>
      </c>
      <c r="B62" s="204">
        <v>2843.253912295786</v>
      </c>
      <c r="C62" s="204">
        <v>3403.8380911435938</v>
      </c>
      <c r="D62" s="204">
        <v>3543.6628546861562</v>
      </c>
      <c r="E62" s="204">
        <v>3229.9532244196039</v>
      </c>
      <c r="F62" s="204">
        <v>3682.7002579535679</v>
      </c>
      <c r="G62" s="204">
        <v>4076.3671539122952</v>
      </c>
      <c r="H62" s="204">
        <v>5131.7844368013748</v>
      </c>
      <c r="I62" s="204">
        <v>5590.2232158211518</v>
      </c>
      <c r="J62" s="204">
        <v>5678.1146173688721</v>
      </c>
      <c r="K62" s="204">
        <v>5739.6532244196051</v>
      </c>
      <c r="L62" s="204">
        <v>5708.4558899398098</v>
      </c>
      <c r="M62" s="204">
        <v>6261.5361134995701</v>
      </c>
      <c r="N62" s="204">
        <v>5920.1582115219262</v>
      </c>
      <c r="O62" s="204">
        <v>8620.9101898059398</v>
      </c>
      <c r="P62" s="204">
        <v>10227.535249640099</v>
      </c>
      <c r="Q62" s="204">
        <v>10506.94667566432</v>
      </c>
      <c r="R62" s="204">
        <v>10158.998812141521</v>
      </c>
      <c r="S62" s="204">
        <v>10894.247981941629</v>
      </c>
      <c r="T62" s="204">
        <v>11315.010306833439</v>
      </c>
      <c r="U62" s="204">
        <v>12005.21933302111</v>
      </c>
      <c r="V62" s="204">
        <v>10831.55889574888</v>
      </c>
      <c r="W62" s="204">
        <v>10388.38922234544</v>
      </c>
      <c r="X62" s="204">
        <v>9309.395634169332</v>
      </c>
      <c r="Y62" s="204">
        <v>9463.7458024344705</v>
      </c>
      <c r="DA62" s="71" t="s">
        <v>974</v>
      </c>
    </row>
    <row r="63" spans="1:105" ht="12" customHeight="1" x14ac:dyDescent="0.25">
      <c r="A63" s="18" t="s">
        <v>71</v>
      </c>
      <c r="B63" s="204">
        <v>3737.430094582975</v>
      </c>
      <c r="C63" s="204">
        <v>3219.17067927773</v>
      </c>
      <c r="D63" s="204">
        <v>3192.9123817712798</v>
      </c>
      <c r="E63" s="204">
        <v>2998.894239036973</v>
      </c>
      <c r="F63" s="204">
        <v>3153.765090283749</v>
      </c>
      <c r="G63" s="204">
        <v>3355.7601891659501</v>
      </c>
      <c r="H63" s="204">
        <v>3114.6769561478941</v>
      </c>
      <c r="I63" s="204">
        <v>3353.6666380051579</v>
      </c>
      <c r="J63" s="204">
        <v>3044.2454858125529</v>
      </c>
      <c r="K63" s="204">
        <v>2683.643250214961</v>
      </c>
      <c r="L63" s="204">
        <v>3403.57901977644</v>
      </c>
      <c r="M63" s="204">
        <v>2743.988907996561</v>
      </c>
      <c r="N63" s="204">
        <v>2436.5606490316191</v>
      </c>
      <c r="O63" s="204">
        <v>2028.3850986903531</v>
      </c>
      <c r="P63" s="204">
        <v>1648.233018056749</v>
      </c>
      <c r="Q63" s="204">
        <v>1551.2434221840069</v>
      </c>
      <c r="R63" s="204">
        <v>1731.011263972485</v>
      </c>
      <c r="S63" s="204">
        <v>1753.4719505762509</v>
      </c>
      <c r="T63" s="204">
        <v>1584.7934145728259</v>
      </c>
      <c r="U63" s="204">
        <v>1250.478698628101</v>
      </c>
      <c r="V63" s="204">
        <v>1495.561650902838</v>
      </c>
      <c r="W63" s="204">
        <v>1572.3210367441809</v>
      </c>
      <c r="X63" s="204">
        <v>1050.532075818908</v>
      </c>
      <c r="Y63" s="204">
        <v>996.97169188975795</v>
      </c>
      <c r="DA63" s="71" t="s">
        <v>975</v>
      </c>
    </row>
    <row r="64" spans="1:105" ht="12" customHeight="1" x14ac:dyDescent="0.25">
      <c r="A64" s="18" t="s">
        <v>32</v>
      </c>
      <c r="B64" s="204">
        <v>3078.2293289797722</v>
      </c>
      <c r="C64" s="204">
        <v>3232.865090283748</v>
      </c>
      <c r="D64" s="204">
        <v>3417.5885640584688</v>
      </c>
      <c r="E64" s="204">
        <v>2267.140842648324</v>
      </c>
      <c r="F64" s="204">
        <v>1986.791401547722</v>
      </c>
      <c r="G64" s="204">
        <v>2092.5616509028382</v>
      </c>
      <c r="H64" s="204">
        <v>2201.3465176268269</v>
      </c>
      <c r="I64" s="204">
        <v>2085.51728288908</v>
      </c>
      <c r="J64" s="204">
        <v>2204.5430782459148</v>
      </c>
      <c r="K64" s="204">
        <v>2029.7865934922861</v>
      </c>
      <c r="L64" s="204">
        <v>1944.0623387790199</v>
      </c>
      <c r="M64" s="204">
        <v>1965.0281169389509</v>
      </c>
      <c r="N64" s="204">
        <v>2096.3980223559761</v>
      </c>
      <c r="O64" s="204">
        <v>1587.055641895279</v>
      </c>
      <c r="P64" s="204">
        <v>1564.7638865004301</v>
      </c>
      <c r="Q64" s="204">
        <v>1634.1937231298359</v>
      </c>
      <c r="R64" s="204">
        <v>1003.65649183147</v>
      </c>
      <c r="S64" s="204">
        <v>960.19019776440223</v>
      </c>
      <c r="T64" s="204">
        <v>968.20192281212076</v>
      </c>
      <c r="U64" s="204">
        <v>824.83627214488217</v>
      </c>
      <c r="V64" s="204">
        <v>702.53888811581805</v>
      </c>
      <c r="W64" s="204">
        <v>525.95339638864994</v>
      </c>
      <c r="X64" s="204">
        <v>602.10911435941523</v>
      </c>
      <c r="Y64" s="204">
        <v>317.58856405846939</v>
      </c>
      <c r="DA64" s="71" t="s">
        <v>976</v>
      </c>
    </row>
    <row r="65" spans="1:105" ht="12" customHeight="1" x14ac:dyDescent="0.25">
      <c r="A65" s="18" t="s">
        <v>33</v>
      </c>
      <c r="B65" s="204">
        <v>7943.4439842531328</v>
      </c>
      <c r="C65" s="204">
        <v>9309.2375749301427</v>
      </c>
      <c r="D65" s="204">
        <v>9186.339686759422</v>
      </c>
      <c r="E65" s="204">
        <v>9393.6834035681495</v>
      </c>
      <c r="F65" s="204">
        <v>10062.778193127569</v>
      </c>
      <c r="G65" s="204">
        <v>9911.0318207280379</v>
      </c>
      <c r="H65" s="204">
        <v>11016.50211516426</v>
      </c>
      <c r="I65" s="204">
        <v>9795.8563727515921</v>
      </c>
      <c r="J65" s="204">
        <v>10114.820016266851</v>
      </c>
      <c r="K65" s="204">
        <v>9373.7048030854876</v>
      </c>
      <c r="L65" s="204">
        <v>9363.0935880224824</v>
      </c>
      <c r="M65" s="204">
        <v>10310.74330416924</v>
      </c>
      <c r="N65" s="204">
        <v>9291.6995405360358</v>
      </c>
      <c r="O65" s="204">
        <v>8557.2093673050804</v>
      </c>
      <c r="P65" s="204">
        <v>9008.9010807834929</v>
      </c>
      <c r="Q65" s="204">
        <v>7491.9764303060147</v>
      </c>
      <c r="R65" s="204">
        <v>9044.5658096517018</v>
      </c>
      <c r="S65" s="204">
        <v>9447.5221459815766</v>
      </c>
      <c r="T65" s="204">
        <v>11225.60265838964</v>
      </c>
      <c r="U65" s="204">
        <v>10673.6190213069</v>
      </c>
      <c r="V65" s="204">
        <v>10625.38115026951</v>
      </c>
      <c r="W65" s="204">
        <v>9884.6443948628712</v>
      </c>
      <c r="X65" s="204">
        <v>8785.1610787140489</v>
      </c>
      <c r="Y65" s="204">
        <v>9750.05026262916</v>
      </c>
      <c r="DA65" s="71" t="s">
        <v>977</v>
      </c>
    </row>
    <row r="66" spans="1:105" ht="12" customHeight="1" x14ac:dyDescent="0.25">
      <c r="A66" s="18" t="s">
        <v>83</v>
      </c>
      <c r="B66" s="204">
        <v>43467.659157351671</v>
      </c>
      <c r="C66" s="204">
        <v>42313.421410146177</v>
      </c>
      <c r="D66" s="204">
        <v>42664.248839208944</v>
      </c>
      <c r="E66" s="204">
        <v>43742.778847807393</v>
      </c>
      <c r="F66" s="204">
        <v>43152.68770421324</v>
      </c>
      <c r="G66" s="204">
        <v>43140.832071098463</v>
      </c>
      <c r="H66" s="204">
        <v>41171.384006878747</v>
      </c>
      <c r="I66" s="204">
        <v>41751.885468615641</v>
      </c>
      <c r="J66" s="204">
        <v>39841.856921754079</v>
      </c>
      <c r="K66" s="204">
        <v>35852.766552020643</v>
      </c>
      <c r="L66" s="204">
        <v>38293.870937231302</v>
      </c>
      <c r="M66" s="204">
        <v>34993.561994840929</v>
      </c>
      <c r="N66" s="204">
        <v>36031.186242476353</v>
      </c>
      <c r="O66" s="204">
        <v>33611.871367153908</v>
      </c>
      <c r="P66" s="204">
        <v>34693.879793637141</v>
      </c>
      <c r="Q66" s="204">
        <v>32527.261134995701</v>
      </c>
      <c r="R66" s="204">
        <v>31980.76852966466</v>
      </c>
      <c r="S66" s="204">
        <v>36193.325836181502</v>
      </c>
      <c r="T66" s="204">
        <v>31117.738382291729</v>
      </c>
      <c r="U66" s="204">
        <v>30241.792496381469</v>
      </c>
      <c r="V66" s="204">
        <v>31774.553034572589</v>
      </c>
      <c r="W66" s="204">
        <v>34407.157050093418</v>
      </c>
      <c r="X66" s="204">
        <v>29732.81678982039</v>
      </c>
      <c r="Y66" s="204">
        <v>24995.285655390369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14116.65872742906</v>
      </c>
      <c r="C67" s="204">
        <f t="shared" si="13"/>
        <v>13462.410060189161</v>
      </c>
      <c r="D67" s="204">
        <f t="shared" si="13"/>
        <v>12149.98030954428</v>
      </c>
      <c r="E67" s="204">
        <f t="shared" si="13"/>
        <v>12999.213757523639</v>
      </c>
      <c r="F67" s="204">
        <f t="shared" si="13"/>
        <v>13614.571625107479</v>
      </c>
      <c r="G67" s="204">
        <f t="shared" si="13"/>
        <v>14092.264742476469</v>
      </c>
      <c r="H67" s="204">
        <f t="shared" si="13"/>
        <v>12826.32745870998</v>
      </c>
      <c r="I67" s="204">
        <f t="shared" si="13"/>
        <v>13700.527972679931</v>
      </c>
      <c r="J67" s="204">
        <f t="shared" si="13"/>
        <v>13290.388074716901</v>
      </c>
      <c r="K67" s="204">
        <f t="shared" si="13"/>
        <v>11483.088970304671</v>
      </c>
      <c r="L67" s="204">
        <f t="shared" si="13"/>
        <v>12752.590827435841</v>
      </c>
      <c r="M67" s="204">
        <f t="shared" si="13"/>
        <v>13467.51842686507</v>
      </c>
      <c r="N67" s="204">
        <f t="shared" si="13"/>
        <v>13183.768746130079</v>
      </c>
      <c r="O67" s="204">
        <f t="shared" si="13"/>
        <v>13413.23562681875</v>
      </c>
      <c r="P67" s="204">
        <f t="shared" si="13"/>
        <v>13930.896595120899</v>
      </c>
      <c r="Q67" s="204">
        <f t="shared" si="13"/>
        <v>13688.24587185416</v>
      </c>
      <c r="R67" s="204">
        <f t="shared" si="13"/>
        <v>13538.79990900952</v>
      </c>
      <c r="S67" s="204">
        <f t="shared" si="13"/>
        <v>14742.04280744799</v>
      </c>
      <c r="T67" s="204">
        <f t="shared" si="13"/>
        <v>14616.06091446388</v>
      </c>
      <c r="U67" s="204">
        <f t="shared" si="13"/>
        <v>15216.781019362381</v>
      </c>
      <c r="V67" s="204">
        <f t="shared" si="13"/>
        <v>14752.21946993317</v>
      </c>
      <c r="W67" s="204">
        <f t="shared" si="13"/>
        <v>14219.4724789714</v>
      </c>
      <c r="X67" s="204">
        <f t="shared" si="13"/>
        <v>9825.6205738144999</v>
      </c>
      <c r="Y67" s="204">
        <f t="shared" si="13"/>
        <v>9666.2209198381861</v>
      </c>
      <c r="DA67" s="71"/>
    </row>
    <row r="68" spans="1:105" ht="12" customHeight="1" x14ac:dyDescent="0.25">
      <c r="A68" s="18" t="s">
        <v>73</v>
      </c>
      <c r="B68" s="204">
        <v>14116.65872742906</v>
      </c>
      <c r="C68" s="204">
        <v>13462.410060189161</v>
      </c>
      <c r="D68" s="204">
        <v>12149.98030954428</v>
      </c>
      <c r="E68" s="204">
        <v>12999.213757523639</v>
      </c>
      <c r="F68" s="204">
        <v>13614.571625107479</v>
      </c>
      <c r="G68" s="204">
        <v>14092.264742476469</v>
      </c>
      <c r="H68" s="204">
        <v>12826.32745870998</v>
      </c>
      <c r="I68" s="204">
        <v>13700.527972679931</v>
      </c>
      <c r="J68" s="204">
        <v>13290.388074716901</v>
      </c>
      <c r="K68" s="204">
        <v>11483.088970304671</v>
      </c>
      <c r="L68" s="204">
        <v>12752.590827435841</v>
      </c>
      <c r="M68" s="204">
        <v>13467.51842686507</v>
      </c>
      <c r="N68" s="204">
        <v>13183.768746130079</v>
      </c>
      <c r="O68" s="204">
        <v>13413.23562681875</v>
      </c>
      <c r="P68" s="204">
        <v>13930.896595120899</v>
      </c>
      <c r="Q68" s="204">
        <v>13688.24587185416</v>
      </c>
      <c r="R68" s="204">
        <v>13538.79990900952</v>
      </c>
      <c r="S68" s="204">
        <v>14742.04280744799</v>
      </c>
      <c r="T68" s="204">
        <v>14616.06091446388</v>
      </c>
      <c r="U68" s="204">
        <v>15216.781019362381</v>
      </c>
      <c r="V68" s="204">
        <v>14752.21946993317</v>
      </c>
      <c r="W68" s="204">
        <v>14219.4724789714</v>
      </c>
      <c r="X68" s="204">
        <v>9825.6205738144999</v>
      </c>
      <c r="Y68" s="204">
        <v>9666.2209198381861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76239.28709696373</v>
      </c>
      <c r="C71" s="284">
        <f t="shared" si="14"/>
        <v>76594.2477513513</v>
      </c>
      <c r="D71" s="284">
        <f t="shared" si="14"/>
        <v>75853.251250571571</v>
      </c>
      <c r="E71" s="284">
        <f t="shared" si="14"/>
        <v>75729.977654837887</v>
      </c>
      <c r="F71" s="284">
        <f t="shared" si="14"/>
        <v>76711.166724980882</v>
      </c>
      <c r="G71" s="284">
        <f t="shared" si="14"/>
        <v>77972.143996823375</v>
      </c>
      <c r="H71" s="284">
        <f t="shared" si="14"/>
        <v>77057.807288896962</v>
      </c>
      <c r="I71" s="284">
        <f t="shared" si="14"/>
        <v>78083.764481033693</v>
      </c>
      <c r="J71" s="284">
        <f t="shared" si="14"/>
        <v>75827.561701238548</v>
      </c>
      <c r="K71" s="284">
        <f t="shared" si="14"/>
        <v>68132.160573993344</v>
      </c>
      <c r="L71" s="284">
        <f t="shared" si="14"/>
        <v>72693.302309329942</v>
      </c>
      <c r="M71" s="284">
        <f t="shared" si="14"/>
        <v>71201.994152514031</v>
      </c>
      <c r="N71" s="284">
        <f t="shared" si="14"/>
        <v>70379.23392479372</v>
      </c>
      <c r="O71" s="284">
        <f t="shared" si="14"/>
        <v>69197.832270382758</v>
      </c>
      <c r="P71" s="284">
        <f t="shared" si="14"/>
        <v>72448.840909695849</v>
      </c>
      <c r="Q71" s="284">
        <f t="shared" si="14"/>
        <v>68764.648030953656</v>
      </c>
      <c r="R71" s="284">
        <f t="shared" si="14"/>
        <v>68834.951230190825</v>
      </c>
      <c r="S71" s="284">
        <f t="shared" si="14"/>
        <v>75444.258688923321</v>
      </c>
      <c r="T71" s="284">
        <f t="shared" si="14"/>
        <v>72240.808679967624</v>
      </c>
      <c r="U71" s="284">
        <f t="shared" si="14"/>
        <v>71563.177112404577</v>
      </c>
      <c r="V71" s="284">
        <f t="shared" si="14"/>
        <v>71167.672160909962</v>
      </c>
      <c r="W71" s="284">
        <f t="shared" si="14"/>
        <v>72142.966556190149</v>
      </c>
      <c r="X71" s="284">
        <f t="shared" si="14"/>
        <v>60321.713942534938</v>
      </c>
      <c r="Y71" s="284">
        <f t="shared" si="14"/>
        <v>56303.640282310917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76239.28709696373</v>
      </c>
      <c r="C72" s="241">
        <f>CHI_fec!C16</f>
        <v>76594.2477513513</v>
      </c>
      <c r="D72" s="241">
        <f>CHI_fec!D16</f>
        <v>75853.251250571571</v>
      </c>
      <c r="E72" s="241">
        <f>CHI_fec!E16</f>
        <v>75729.977654837887</v>
      </c>
      <c r="F72" s="241">
        <f>CHI_fec!F16</f>
        <v>76711.166724980882</v>
      </c>
      <c r="G72" s="241">
        <f>CHI_fec!G16</f>
        <v>77972.143996823375</v>
      </c>
      <c r="H72" s="241">
        <f>CHI_fec!H16</f>
        <v>77057.807288896962</v>
      </c>
      <c r="I72" s="241">
        <f>CHI_fec!I16</f>
        <v>78083.764481033693</v>
      </c>
      <c r="J72" s="241">
        <f>CHI_fec!J16</f>
        <v>75827.561701238548</v>
      </c>
      <c r="K72" s="241">
        <f>CHI_fec!K16</f>
        <v>68132.160573993344</v>
      </c>
      <c r="L72" s="241">
        <f>CHI_fec!L16</f>
        <v>72693.302309329942</v>
      </c>
      <c r="M72" s="241">
        <f>CHI_fec!M16</f>
        <v>71201.994152514031</v>
      </c>
      <c r="N72" s="241">
        <f>CHI_fec!N16</f>
        <v>70379.23392479372</v>
      </c>
      <c r="O72" s="241">
        <f>CHI_fec!O16</f>
        <v>69197.832270382758</v>
      </c>
      <c r="P72" s="241">
        <f>CHI_fec!P16</f>
        <v>72448.840909695849</v>
      </c>
      <c r="Q72" s="241">
        <f>CHI_fec!Q16</f>
        <v>68764.648030953656</v>
      </c>
      <c r="R72" s="241">
        <f>CHI_fec!R16</f>
        <v>68834.951230190825</v>
      </c>
      <c r="S72" s="241">
        <f>CHI_fec!S16</f>
        <v>75444.258688923321</v>
      </c>
      <c r="T72" s="241">
        <f>CHI_fec!T16</f>
        <v>72240.808679967624</v>
      </c>
      <c r="U72" s="241">
        <f>CHI_fec!U16</f>
        <v>71563.177112404577</v>
      </c>
      <c r="V72" s="241">
        <f>CHI_fec!V16</f>
        <v>71167.672160909962</v>
      </c>
      <c r="W72" s="241">
        <f>CHI_fec!W16</f>
        <v>72142.966556190149</v>
      </c>
      <c r="X72" s="241">
        <f>CHI_fec!X16</f>
        <v>60321.713942534938</v>
      </c>
      <c r="Y72" s="241">
        <f>CHI_fec!Y16</f>
        <v>56303.640282310917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138539.52378745342</v>
      </c>
      <c r="C76" s="203">
        <f t="shared" si="15"/>
        <v>136581.64777309186</v>
      </c>
      <c r="D76" s="203">
        <f t="shared" si="15"/>
        <v>135821.14605089926</v>
      </c>
      <c r="E76" s="203">
        <f t="shared" si="15"/>
        <v>143941.48533866857</v>
      </c>
      <c r="F76" s="203">
        <f t="shared" si="15"/>
        <v>138018.06429418395</v>
      </c>
      <c r="G76" s="203">
        <f t="shared" si="15"/>
        <v>137714.0440810071</v>
      </c>
      <c r="H76" s="203">
        <f t="shared" si="15"/>
        <v>131353.61183990171</v>
      </c>
      <c r="I76" s="203">
        <f t="shared" si="15"/>
        <v>139179.70130053652</v>
      </c>
      <c r="J76" s="203">
        <f t="shared" si="15"/>
        <v>136065.23567728262</v>
      </c>
      <c r="K76" s="203">
        <f t="shared" si="15"/>
        <v>121267.74804715782</v>
      </c>
      <c r="L76" s="203">
        <f t="shared" si="15"/>
        <v>130497.69702304323</v>
      </c>
      <c r="M76" s="203">
        <f t="shared" si="15"/>
        <v>140084.10393109237</v>
      </c>
      <c r="N76" s="203">
        <f t="shared" si="15"/>
        <v>138595.86560886438</v>
      </c>
      <c r="O76" s="203">
        <f t="shared" si="15"/>
        <v>137504.43016281008</v>
      </c>
      <c r="P76" s="203">
        <f t="shared" si="15"/>
        <v>135594.22171967485</v>
      </c>
      <c r="Q76" s="203">
        <f t="shared" si="15"/>
        <v>133866.38481752525</v>
      </c>
      <c r="R76" s="203">
        <f t="shared" si="15"/>
        <v>134465.39348101642</v>
      </c>
      <c r="S76" s="203">
        <f t="shared" si="15"/>
        <v>137757.10543270907</v>
      </c>
      <c r="T76" s="203">
        <f t="shared" si="15"/>
        <v>135017.75812123058</v>
      </c>
      <c r="U76" s="203">
        <f t="shared" si="15"/>
        <v>130244.77264336783</v>
      </c>
      <c r="V76" s="203">
        <f t="shared" si="15"/>
        <v>131597.79331875977</v>
      </c>
      <c r="W76" s="203">
        <f t="shared" si="15"/>
        <v>133198.93300526371</v>
      </c>
      <c r="X76" s="203">
        <f t="shared" si="15"/>
        <v>113803.78907565691</v>
      </c>
      <c r="Y76" s="203">
        <f t="shared" si="15"/>
        <v>109061.91864077894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80533.282117453433</v>
      </c>
      <c r="C77" s="213">
        <f>(CHI_emi!C5-CHI_emi!C59)+(CHI_emi!C61-CHI_emi!C108)+CHI_emi!C110</f>
        <v>80765.04449309186</v>
      </c>
      <c r="D77" s="213">
        <f>(CHI_emi!D5-CHI_emi!D59)+(CHI_emi!D61-CHI_emi!D108)+CHI_emi!D110</f>
        <v>81558.00510089926</v>
      </c>
      <c r="E77" s="213">
        <f>(CHI_emi!E5-CHI_emi!E59)+(CHI_emi!E61-CHI_emi!E108)+CHI_emi!E110</f>
        <v>86489.298118668579</v>
      </c>
      <c r="F77" s="213">
        <f>(CHI_emi!F5-CHI_emi!F59)+(CHI_emi!F61-CHI_emi!F108)+CHI_emi!F110</f>
        <v>78449.88025418394</v>
      </c>
      <c r="G77" s="213">
        <f>(CHI_emi!G5-CHI_emi!G59)+(CHI_emi!G61-CHI_emi!G108)+CHI_emi!G110</f>
        <v>77151.445281007109</v>
      </c>
      <c r="H77" s="213">
        <f>(CHI_emi!H5-CHI_emi!H59)+(CHI_emi!H61-CHI_emi!H108)+CHI_emi!H110</f>
        <v>72228.991529901701</v>
      </c>
      <c r="I77" s="213">
        <f>(CHI_emi!I5-CHI_emi!I59)+(CHI_emi!I61-CHI_emi!I108)+CHI_emi!I110</f>
        <v>76946.840190536503</v>
      </c>
      <c r="J77" s="213">
        <f>(CHI_emi!J5-CHI_emi!J59)+(CHI_emi!J61-CHI_emi!J108)+CHI_emi!J110</f>
        <v>75951.019897282618</v>
      </c>
      <c r="K77" s="213">
        <f>(CHI_emi!K5-CHI_emi!K59)+(CHI_emi!K61-CHI_emi!K108)+CHI_emi!K110</f>
        <v>69613.330637157822</v>
      </c>
      <c r="L77" s="213">
        <f>(CHI_emi!L5-CHI_emi!L59)+(CHI_emi!L61-CHI_emi!L108)+CHI_emi!L110</f>
        <v>72738.631523043237</v>
      </c>
      <c r="M77" s="213">
        <f>(CHI_emi!M5-CHI_emi!M59)+(CHI_emi!M61-CHI_emi!M108)+CHI_emi!M110</f>
        <v>81124.738281092359</v>
      </c>
      <c r="N77" s="213">
        <f>(CHI_emi!N5-CHI_emi!N59)+(CHI_emi!N61-CHI_emi!N108)+CHI_emi!N110</f>
        <v>82189.586178864367</v>
      </c>
      <c r="O77" s="213">
        <f>(CHI_emi!O5-CHI_emi!O59)+(CHI_emi!O61-CHI_emi!O108)+CHI_emi!O110</f>
        <v>81474.937812810065</v>
      </c>
      <c r="P77" s="213">
        <f>(CHI_emi!P5-CHI_emi!P59)+(CHI_emi!P61-CHI_emi!P108)+CHI_emi!P110</f>
        <v>79526.852839674859</v>
      </c>
      <c r="Q77" s="213">
        <f>(CHI_emi!Q5-CHI_emi!Q59)+(CHI_emi!Q61-CHI_emi!Q108)+CHI_emi!Q110</f>
        <v>79558.681877525247</v>
      </c>
      <c r="R77" s="213">
        <f>(CHI_emi!R5-CHI_emi!R59)+(CHI_emi!R61-CHI_emi!R108)+CHI_emi!R110</f>
        <v>79889.081531016418</v>
      </c>
      <c r="S77" s="213">
        <f>(CHI_emi!S5-CHI_emi!S59)+(CHI_emi!S61-CHI_emi!S108)+CHI_emi!S110</f>
        <v>80498.363472709068</v>
      </c>
      <c r="T77" s="213">
        <f>(CHI_emi!T5-CHI_emi!T59)+(CHI_emi!T61-CHI_emi!T108)+CHI_emi!T110</f>
        <v>78700.285601230571</v>
      </c>
      <c r="U77" s="213">
        <f>(CHI_emi!U5-CHI_emi!U59)+(CHI_emi!U61-CHI_emi!U108)+CHI_emi!U110</f>
        <v>76088.263053367831</v>
      </c>
      <c r="V77" s="213">
        <f>(CHI_emi!V5-CHI_emi!V59)+(CHI_emi!V61-CHI_emi!V108)+CHI_emi!V110</f>
        <v>77077.211788759771</v>
      </c>
      <c r="W77" s="213">
        <f>(CHI_emi!W5-CHI_emi!W59)+(CHI_emi!W61-CHI_emi!W108)+CHI_emi!W110</f>
        <v>79737.431465263711</v>
      </c>
      <c r="X77" s="213">
        <f>(CHI_emi!X5-CHI_emi!X59)+(CHI_emi!X61-CHI_emi!X108)+CHI_emi!X110</f>
        <v>68674.607795656906</v>
      </c>
      <c r="Y77" s="213">
        <f>(CHI_emi!Y5-CHI_emi!Y59)+(CHI_emi!Y61-CHI_emi!Y108)+CHI_emi!Y110</f>
        <v>65853.570730778942</v>
      </c>
      <c r="DA77" s="85"/>
    </row>
    <row r="78" spans="1:105" ht="12" customHeight="1" x14ac:dyDescent="0.25">
      <c r="A78" s="14" t="s">
        <v>146</v>
      </c>
      <c r="B78" s="204">
        <f>CHI_emi!B59+CHI_emi!B108</f>
        <v>58006.241670000003</v>
      </c>
      <c r="C78" s="204">
        <f>CHI_emi!C59+CHI_emi!C108</f>
        <v>55816.603279999996</v>
      </c>
      <c r="D78" s="204">
        <f>CHI_emi!D59+CHI_emi!D108</f>
        <v>54263.140950000001</v>
      </c>
      <c r="E78" s="204">
        <f>CHI_emi!E59+CHI_emi!E108</f>
        <v>57452.18722</v>
      </c>
      <c r="F78" s="204">
        <f>CHI_emi!F59+CHI_emi!F108</f>
        <v>59568.18404</v>
      </c>
      <c r="G78" s="204">
        <f>CHI_emi!G59+CHI_emi!G108</f>
        <v>60562.5988</v>
      </c>
      <c r="H78" s="204">
        <f>CHI_emi!H59+CHI_emi!H108</f>
        <v>59124.620309999998</v>
      </c>
      <c r="I78" s="204">
        <f>CHI_emi!I59+CHI_emi!I108</f>
        <v>62232.861109999998</v>
      </c>
      <c r="J78" s="204">
        <f>CHI_emi!J59+CHI_emi!J108</f>
        <v>60114.215780000006</v>
      </c>
      <c r="K78" s="204">
        <f>CHI_emi!K59+CHI_emi!K108</f>
        <v>51654.417409999995</v>
      </c>
      <c r="L78" s="204">
        <f>CHI_emi!L59+CHI_emi!L108</f>
        <v>57759.065500000004</v>
      </c>
      <c r="M78" s="204">
        <f>CHI_emi!M59+CHI_emi!M108</f>
        <v>58959.36565</v>
      </c>
      <c r="N78" s="204">
        <f>CHI_emi!N59+CHI_emi!N108</f>
        <v>56406.279430000002</v>
      </c>
      <c r="O78" s="204">
        <f>CHI_emi!O59+CHI_emi!O108</f>
        <v>56029.49235</v>
      </c>
      <c r="P78" s="204">
        <f>CHI_emi!P59+CHI_emi!P108</f>
        <v>56067.368880000002</v>
      </c>
      <c r="Q78" s="204">
        <f>CHI_emi!Q59+CHI_emi!Q108</f>
        <v>54307.702940000003</v>
      </c>
      <c r="R78" s="204">
        <f>CHI_emi!R59+CHI_emi!R108</f>
        <v>54576.311950000003</v>
      </c>
      <c r="S78" s="204">
        <f>CHI_emi!S59+CHI_emi!S108</f>
        <v>57258.741959999992</v>
      </c>
      <c r="T78" s="204">
        <f>CHI_emi!T59+CHI_emi!T108</f>
        <v>56317.472519999996</v>
      </c>
      <c r="U78" s="204">
        <f>CHI_emi!U59+CHI_emi!U108</f>
        <v>54156.509590000001</v>
      </c>
      <c r="V78" s="204">
        <f>CHI_emi!V59+CHI_emi!V108</f>
        <v>54520.581530000003</v>
      </c>
      <c r="W78" s="204">
        <f>CHI_emi!W59+CHI_emi!W108</f>
        <v>53461.501539999997</v>
      </c>
      <c r="X78" s="204">
        <f>CHI_emi!X59+CHI_emi!X108</f>
        <v>45129.181279999997</v>
      </c>
      <c r="Y78" s="204">
        <f>CHI_emi!Y59+CHI_emi!Y108</f>
        <v>43208.347909999997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138539.52378745345</v>
      </c>
      <c r="C79" s="210">
        <f t="shared" si="16"/>
        <v>136581.64777309186</v>
      </c>
      <c r="D79" s="210">
        <f t="shared" si="16"/>
        <v>135821.14605089926</v>
      </c>
      <c r="E79" s="210">
        <f t="shared" si="16"/>
        <v>143941.48533866857</v>
      </c>
      <c r="F79" s="210">
        <f t="shared" si="16"/>
        <v>138018.06429418395</v>
      </c>
      <c r="G79" s="210">
        <f t="shared" si="16"/>
        <v>137714.0440810071</v>
      </c>
      <c r="H79" s="210">
        <f t="shared" si="16"/>
        <v>131353.61183990169</v>
      </c>
      <c r="I79" s="210">
        <f t="shared" si="16"/>
        <v>139179.70130053652</v>
      </c>
      <c r="J79" s="210">
        <f t="shared" si="16"/>
        <v>136065.23567728262</v>
      </c>
      <c r="K79" s="210">
        <f t="shared" si="16"/>
        <v>121267.74804715782</v>
      </c>
      <c r="L79" s="210">
        <f t="shared" si="16"/>
        <v>130497.69702304323</v>
      </c>
      <c r="M79" s="210">
        <f t="shared" si="16"/>
        <v>140084.10393109234</v>
      </c>
      <c r="N79" s="210">
        <f t="shared" si="16"/>
        <v>138595.86560886435</v>
      </c>
      <c r="O79" s="210">
        <f t="shared" si="16"/>
        <v>137504.43016281005</v>
      </c>
      <c r="P79" s="210">
        <f t="shared" si="16"/>
        <v>135594.22171967485</v>
      </c>
      <c r="Q79" s="210">
        <f t="shared" si="16"/>
        <v>133866.38481752525</v>
      </c>
      <c r="R79" s="210">
        <f t="shared" si="16"/>
        <v>134465.39348101642</v>
      </c>
      <c r="S79" s="210">
        <f t="shared" si="16"/>
        <v>137757.10543270904</v>
      </c>
      <c r="T79" s="210">
        <f t="shared" si="16"/>
        <v>135017.75812123055</v>
      </c>
      <c r="U79" s="210">
        <f t="shared" si="16"/>
        <v>130244.77264336783</v>
      </c>
      <c r="V79" s="210">
        <f t="shared" si="16"/>
        <v>131597.79331875977</v>
      </c>
      <c r="W79" s="210">
        <f t="shared" si="16"/>
        <v>133198.93300526371</v>
      </c>
      <c r="X79" s="210">
        <f t="shared" si="16"/>
        <v>113803.78907565691</v>
      </c>
      <c r="Y79" s="210">
        <f t="shared" si="16"/>
        <v>109061.91864077894</v>
      </c>
      <c r="DA79" s="109"/>
    </row>
    <row r="80" spans="1:105" ht="12" customHeight="1" x14ac:dyDescent="0.25">
      <c r="A80" s="51" t="s">
        <v>48</v>
      </c>
      <c r="B80" s="241">
        <f>CHI_emi!B$5</f>
        <v>105071.62944708357</v>
      </c>
      <c r="C80" s="241">
        <f>CHI_emi!C$5</f>
        <v>103013.82585753867</v>
      </c>
      <c r="D80" s="241">
        <f>CHI_emi!D$5</f>
        <v>103548.11352726095</v>
      </c>
      <c r="E80" s="241">
        <f>CHI_emi!E$5</f>
        <v>110946.73614467091</v>
      </c>
      <c r="F80" s="241">
        <f>CHI_emi!F$5</f>
        <v>109467.25399511264</v>
      </c>
      <c r="G80" s="241">
        <f>CHI_emi!G$5</f>
        <v>110028.89348451843</v>
      </c>
      <c r="H80" s="241">
        <f>CHI_emi!H$5</f>
        <v>106506.44240686142</v>
      </c>
      <c r="I80" s="241">
        <f>CHI_emi!I$5</f>
        <v>112181.13474256657</v>
      </c>
      <c r="J80" s="241">
        <f>CHI_emi!J$5</f>
        <v>110849.15729489064</v>
      </c>
      <c r="K80" s="241">
        <f>CHI_emi!K$5</f>
        <v>97901.78037976638</v>
      </c>
      <c r="L80" s="241">
        <f>CHI_emi!L$5</f>
        <v>106997.30875195534</v>
      </c>
      <c r="M80" s="241">
        <f>CHI_emi!M$5</f>
        <v>113126.76610141923</v>
      </c>
      <c r="N80" s="241">
        <f>CHI_emi!N$5</f>
        <v>111053.28019876356</v>
      </c>
      <c r="O80" s="241">
        <f>CHI_emi!O$5</f>
        <v>111111.05815015717</v>
      </c>
      <c r="P80" s="241">
        <f>CHI_emi!P$5</f>
        <v>109117.18632362082</v>
      </c>
      <c r="Q80" s="241">
        <f>CHI_emi!Q$5</f>
        <v>109074.92516482685</v>
      </c>
      <c r="R80" s="241">
        <f>CHI_emi!R$5</f>
        <v>109659.36182539476</v>
      </c>
      <c r="S80" s="241">
        <f>CHI_emi!S$5</f>
        <v>114398.0530639424</v>
      </c>
      <c r="T80" s="241">
        <f>CHI_emi!T$5</f>
        <v>108983.03080712214</v>
      </c>
      <c r="U80" s="241">
        <f>CHI_emi!U$5</f>
        <v>105517.04281873105</v>
      </c>
      <c r="V80" s="241">
        <f>CHI_emi!V$5</f>
        <v>105213.35018518941</v>
      </c>
      <c r="W80" s="241">
        <f>CHI_emi!W$5</f>
        <v>108693.79018120412</v>
      </c>
      <c r="X80" s="241">
        <f>CHI_emi!X$5</f>
        <v>93027.69756740451</v>
      </c>
      <c r="Y80" s="241">
        <f>CHI_emi!Y$5</f>
        <v>86200.99718291426</v>
      </c>
      <c r="DA80" s="83"/>
    </row>
    <row r="81" spans="1:105" ht="12" customHeight="1" x14ac:dyDescent="0.25">
      <c r="A81" s="99" t="s">
        <v>49</v>
      </c>
      <c r="B81" s="282">
        <f>CHI_emi!B$61</f>
        <v>27236.743758880501</v>
      </c>
      <c r="C81" s="282">
        <f>CHI_emi!C$61</f>
        <v>27057.017658052118</v>
      </c>
      <c r="D81" s="282">
        <f>CHI_emi!D$61</f>
        <v>25522.098866218406</v>
      </c>
      <c r="E81" s="282">
        <f>CHI_emi!E$61</f>
        <v>25986.859854080769</v>
      </c>
      <c r="F81" s="282">
        <f>CHI_emi!F$61</f>
        <v>22722.968822484028</v>
      </c>
      <c r="G81" s="282">
        <f>CHI_emi!G$61</f>
        <v>21941.942291309155</v>
      </c>
      <c r="H81" s="282">
        <f>CHI_emi!H$61</f>
        <v>19317.001053204309</v>
      </c>
      <c r="I81" s="282">
        <f>CHI_emi!I$61</f>
        <v>21031.670517741481</v>
      </c>
      <c r="J81" s="282">
        <f>CHI_emi!J$61</f>
        <v>19512.941679494168</v>
      </c>
      <c r="K81" s="282">
        <f>CHI_emi!K$61</f>
        <v>17875.363832061605</v>
      </c>
      <c r="L81" s="282">
        <f>CHI_emi!L$61</f>
        <v>18133.716929179896</v>
      </c>
      <c r="M81" s="282">
        <f>CHI_emi!M$61</f>
        <v>21252.311194749327</v>
      </c>
      <c r="N81" s="282">
        <f>CHI_emi!N$61</f>
        <v>21727.18277840564</v>
      </c>
      <c r="O81" s="282">
        <f>CHI_emi!O$61</f>
        <v>20947.87499006464</v>
      </c>
      <c r="P81" s="282">
        <f>CHI_emi!P$61</f>
        <v>20791.017174834018</v>
      </c>
      <c r="Q81" s="282">
        <f>CHI_emi!Q$61</f>
        <v>19482.393274698632</v>
      </c>
      <c r="R81" s="282">
        <f>CHI_emi!R$61</f>
        <v>19325.506273009345</v>
      </c>
      <c r="S81" s="282">
        <f>CHI_emi!S$61</f>
        <v>18211.788526074142</v>
      </c>
      <c r="T81" s="282">
        <f>CHI_emi!T$61</f>
        <v>20955.262025209253</v>
      </c>
      <c r="U81" s="282">
        <f>CHI_emi!U$61</f>
        <v>19580.533575479316</v>
      </c>
      <c r="V81" s="282">
        <f>CHI_emi!V$61</f>
        <v>21216.147790694173</v>
      </c>
      <c r="W81" s="282">
        <f>CHI_emi!W$61</f>
        <v>18706.921058792977</v>
      </c>
      <c r="X81" s="282">
        <f>CHI_emi!X$61</f>
        <v>15695.053720056179</v>
      </c>
      <c r="Y81" s="282">
        <f>CHI_emi!Y$61</f>
        <v>17781.865399335089</v>
      </c>
      <c r="DA81" s="94"/>
    </row>
    <row r="82" spans="1:105" ht="12" customHeight="1" x14ac:dyDescent="0.25">
      <c r="A82" s="52" t="s">
        <v>50</v>
      </c>
      <c r="B82" s="242">
        <f>CHI_emi!B$110</f>
        <v>6231.1505814893644</v>
      </c>
      <c r="C82" s="242">
        <f>CHI_emi!C$110</f>
        <v>6510.8042575010704</v>
      </c>
      <c r="D82" s="242">
        <f>CHI_emi!D$110</f>
        <v>6750.9336574198996</v>
      </c>
      <c r="E82" s="242">
        <f>CHI_emi!E$110</f>
        <v>7007.8893399168956</v>
      </c>
      <c r="F82" s="242">
        <f>CHI_emi!F$110</f>
        <v>5827.8414765872758</v>
      </c>
      <c r="G82" s="242">
        <f>CHI_emi!G$110</f>
        <v>5743.2083051795234</v>
      </c>
      <c r="H82" s="242">
        <f>CHI_emi!H$110</f>
        <v>5530.16837983597</v>
      </c>
      <c r="I82" s="242">
        <f>CHI_emi!I$110</f>
        <v>5966.8960402284429</v>
      </c>
      <c r="J82" s="242">
        <f>CHI_emi!J$110</f>
        <v>5703.1367028978166</v>
      </c>
      <c r="K82" s="242">
        <f>CHI_emi!K$110</f>
        <v>5490.6038353298381</v>
      </c>
      <c r="L82" s="242">
        <f>CHI_emi!L$110</f>
        <v>5366.671341907997</v>
      </c>
      <c r="M82" s="242">
        <f>CHI_emi!M$110</f>
        <v>5705.0266349238027</v>
      </c>
      <c r="N82" s="242">
        <f>CHI_emi!N$110</f>
        <v>5815.4026316951613</v>
      </c>
      <c r="O82" s="242">
        <f>CHI_emi!O$110</f>
        <v>5445.4970225882525</v>
      </c>
      <c r="P82" s="242">
        <f>CHI_emi!P$110</f>
        <v>5686.0182212200234</v>
      </c>
      <c r="Q82" s="242">
        <f>CHI_emi!Q$110</f>
        <v>5309.0663779997567</v>
      </c>
      <c r="R82" s="242">
        <f>CHI_emi!R$110</f>
        <v>5480.5253826123026</v>
      </c>
      <c r="S82" s="242">
        <f>CHI_emi!S$110</f>
        <v>5147.2638426925196</v>
      </c>
      <c r="T82" s="242">
        <f>CHI_emi!T$110</f>
        <v>5079.465288899165</v>
      </c>
      <c r="U82" s="242">
        <f>CHI_emi!U$110</f>
        <v>5147.1962491574723</v>
      </c>
      <c r="V82" s="242">
        <f>CHI_emi!V$110</f>
        <v>5168.2953428761821</v>
      </c>
      <c r="W82" s="242">
        <f>CHI_emi!W$110</f>
        <v>5798.2217652666222</v>
      </c>
      <c r="X82" s="242">
        <f>CHI_emi!X$110</f>
        <v>5081.0377881962149</v>
      </c>
      <c r="Y82" s="242">
        <f>CHI_emi!Y$110</f>
        <v>5079.0560585295834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968.9423139816123</v>
      </c>
      <c r="C85" s="287">
        <f t="shared" si="17"/>
        <v>988.46484876906356</v>
      </c>
      <c r="D85" s="287">
        <f t="shared" si="17"/>
        <v>984.15219760022569</v>
      </c>
      <c r="E85" s="287">
        <f t="shared" si="17"/>
        <v>931.04777063258382</v>
      </c>
      <c r="F85" s="287">
        <f t="shared" si="17"/>
        <v>943.12449784622072</v>
      </c>
      <c r="G85" s="287">
        <f t="shared" si="17"/>
        <v>922.62996719621242</v>
      </c>
      <c r="H85" s="287">
        <f t="shared" si="17"/>
        <v>964.00141933445457</v>
      </c>
      <c r="I85" s="287">
        <f t="shared" si="17"/>
        <v>954.6505225270289</v>
      </c>
      <c r="J85" s="287">
        <f t="shared" si="17"/>
        <v>987.94864227098469</v>
      </c>
      <c r="K85" s="287">
        <f t="shared" si="17"/>
        <v>998.38734841230576</v>
      </c>
      <c r="L85" s="287">
        <f t="shared" si="17"/>
        <v>1075.8976400622514</v>
      </c>
      <c r="M85" s="287">
        <f t="shared" si="17"/>
        <v>1086.0534084146548</v>
      </c>
      <c r="N85" s="287">
        <f t="shared" si="17"/>
        <v>1025.5856348103487</v>
      </c>
      <c r="O85" s="287">
        <f t="shared" si="17"/>
        <v>966.80990920317004</v>
      </c>
      <c r="P85" s="287">
        <f t="shared" si="17"/>
        <v>976.14119306710006</v>
      </c>
      <c r="Q85" s="287">
        <f t="shared" si="17"/>
        <v>1096.8833359568312</v>
      </c>
      <c r="R85" s="287">
        <f t="shared" si="17"/>
        <v>1119.9158146802849</v>
      </c>
      <c r="S85" s="287">
        <f t="shared" si="17"/>
        <v>1120.3444961455493</v>
      </c>
      <c r="T85" s="287">
        <f t="shared" si="17"/>
        <v>1135.6909557907491</v>
      </c>
      <c r="U85" s="287">
        <f t="shared" si="17"/>
        <v>1104.2936816627923</v>
      </c>
      <c r="V85" s="287">
        <f t="shared" si="17"/>
        <v>1090.0392881432419</v>
      </c>
      <c r="W85" s="287">
        <f t="shared" si="17"/>
        <v>1108.4941184974782</v>
      </c>
      <c r="X85" s="287">
        <f t="shared" si="17"/>
        <v>1116.0706259814458</v>
      </c>
      <c r="Y85" s="287">
        <f t="shared" si="17"/>
        <v>1092.7043727892601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2272.7387849831512</v>
      </c>
      <c r="C86" s="288">
        <f t="shared" si="18"/>
        <v>2441.9597998817158</v>
      </c>
      <c r="D86" s="288">
        <f t="shared" si="18"/>
        <v>2619.366430090613</v>
      </c>
      <c r="E86" s="288">
        <f t="shared" si="18"/>
        <v>2462.1897033510172</v>
      </c>
      <c r="F86" s="288">
        <f t="shared" si="18"/>
        <v>2591.5285094749224</v>
      </c>
      <c r="G86" s="288">
        <f t="shared" si="18"/>
        <v>2543.4338352839486</v>
      </c>
      <c r="H86" s="288">
        <f t="shared" si="18"/>
        <v>2745.059843585082</v>
      </c>
      <c r="I86" s="288">
        <f t="shared" si="18"/>
        <v>2677.7097648544586</v>
      </c>
      <c r="J86" s="288">
        <f t="shared" si="18"/>
        <v>2680.4869160626749</v>
      </c>
      <c r="K86" s="288">
        <f t="shared" si="18"/>
        <v>2696.5376091111939</v>
      </c>
      <c r="L86" s="288">
        <f t="shared" si="18"/>
        <v>2906.096234227643</v>
      </c>
      <c r="M86" s="288">
        <f t="shared" si="18"/>
        <v>2839.3971747209252</v>
      </c>
      <c r="N86" s="288">
        <f t="shared" si="18"/>
        <v>2801.2241957283941</v>
      </c>
      <c r="O86" s="288">
        <f t="shared" si="18"/>
        <v>2917.3189443719707</v>
      </c>
      <c r="P86" s="288">
        <f t="shared" si="18"/>
        <v>2734.8259382689939</v>
      </c>
      <c r="Q86" s="288">
        <f t="shared" si="18"/>
        <v>3010.6742014961455</v>
      </c>
      <c r="R86" s="288">
        <f t="shared" si="18"/>
        <v>3169.7760123537923</v>
      </c>
      <c r="S86" s="288">
        <f t="shared" si="18"/>
        <v>3367.6780580678133</v>
      </c>
      <c r="T86" s="288">
        <f t="shared" si="18"/>
        <v>3232.4934985419131</v>
      </c>
      <c r="U86" s="288">
        <f t="shared" si="18"/>
        <v>3492.9326646301793</v>
      </c>
      <c r="V86" s="288">
        <f t="shared" si="18"/>
        <v>3199.4829693655392</v>
      </c>
      <c r="W86" s="288">
        <f t="shared" si="18"/>
        <v>3678.7319358460868</v>
      </c>
      <c r="X86" s="288">
        <f t="shared" si="18"/>
        <v>3780.440982018145</v>
      </c>
      <c r="Y86" s="288">
        <f t="shared" si="18"/>
        <v>3737.832439083204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9874.2435816408251</v>
      </c>
      <c r="C87" s="289">
        <f t="shared" si="19"/>
        <v>10951.601153371284</v>
      </c>
      <c r="D87" s="289">
        <f t="shared" si="19"/>
        <v>11801.212844145623</v>
      </c>
      <c r="E87" s="289">
        <f t="shared" si="19"/>
        <v>10631.246309080769</v>
      </c>
      <c r="F87" s="289">
        <f t="shared" si="19"/>
        <v>11246.677690927252</v>
      </c>
      <c r="G87" s="289">
        <f t="shared" si="19"/>
        <v>11247.953928310395</v>
      </c>
      <c r="H87" s="289">
        <f t="shared" si="19"/>
        <v>11258.101067659267</v>
      </c>
      <c r="I87" s="289">
        <f t="shared" si="19"/>
        <v>11494.042594829614</v>
      </c>
      <c r="J87" s="289">
        <f t="shared" si="19"/>
        <v>11993.588869833549</v>
      </c>
      <c r="K87" s="289">
        <f t="shared" si="19"/>
        <v>11388.74149232858</v>
      </c>
      <c r="L87" s="289">
        <f t="shared" si="19"/>
        <v>13533.868706588859</v>
      </c>
      <c r="M87" s="289">
        <f t="shared" si="19"/>
        <v>13722.265935546477</v>
      </c>
      <c r="N87" s="289">
        <f t="shared" si="19"/>
        <v>12983.019473626784</v>
      </c>
      <c r="O87" s="289">
        <f t="shared" si="19"/>
        <v>12494.000017474666</v>
      </c>
      <c r="P87" s="289">
        <f t="shared" si="19"/>
        <v>12060.155270509915</v>
      </c>
      <c r="Q87" s="289">
        <f t="shared" si="19"/>
        <v>18315.571077680372</v>
      </c>
      <c r="R87" s="289">
        <f t="shared" si="19"/>
        <v>18170.291662750376</v>
      </c>
      <c r="S87" s="289">
        <f t="shared" si="19"/>
        <v>20471.531169751262</v>
      </c>
      <c r="T87" s="289">
        <f t="shared" si="19"/>
        <v>21820.252264761926</v>
      </c>
      <c r="U87" s="289">
        <f t="shared" si="19"/>
        <v>22104.82926848605</v>
      </c>
      <c r="V87" s="289">
        <f t="shared" si="19"/>
        <v>22879.994201936308</v>
      </c>
      <c r="W87" s="289">
        <f t="shared" si="19"/>
        <v>24806.87246757956</v>
      </c>
      <c r="X87" s="289">
        <f t="shared" si="19"/>
        <v>29940.454084762627</v>
      </c>
      <c r="Y87" s="289">
        <f t="shared" si="19"/>
        <v>25146.450468072024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1.7372218591268445</v>
      </c>
      <c r="C89" s="252">
        <f t="shared" si="20"/>
        <v>1.7379477490175925</v>
      </c>
      <c r="D89" s="252">
        <f t="shared" si="20"/>
        <v>1.7102798112901838</v>
      </c>
      <c r="E89" s="252">
        <f t="shared" si="20"/>
        <v>1.6509867691367996</v>
      </c>
      <c r="F89" s="252">
        <f t="shared" si="20"/>
        <v>1.6493753760948451</v>
      </c>
      <c r="G89" s="252">
        <f t="shared" si="20"/>
        <v>1.6290526215870935</v>
      </c>
      <c r="H89" s="252">
        <f t="shared" si="20"/>
        <v>1.6052642581826695</v>
      </c>
      <c r="I89" s="252">
        <f t="shared" si="20"/>
        <v>1.5606253037422837</v>
      </c>
      <c r="J89" s="252">
        <f t="shared" si="20"/>
        <v>1.4863751339966456</v>
      </c>
      <c r="K89" s="252">
        <f t="shared" si="20"/>
        <v>1.5786549143676247</v>
      </c>
      <c r="L89" s="252">
        <f t="shared" si="20"/>
        <v>1.5693695298137609</v>
      </c>
      <c r="M89" s="252">
        <f t="shared" si="20"/>
        <v>1.5189124144153736</v>
      </c>
      <c r="N89" s="252">
        <f t="shared" si="20"/>
        <v>1.4939735166047954</v>
      </c>
      <c r="O89" s="252">
        <f t="shared" si="20"/>
        <v>1.4436460491920169</v>
      </c>
      <c r="P89" s="252">
        <f t="shared" si="20"/>
        <v>1.4811302603600263</v>
      </c>
      <c r="Q89" s="252">
        <f t="shared" si="20"/>
        <v>1.3871085130979488</v>
      </c>
      <c r="R89" s="252">
        <f t="shared" si="20"/>
        <v>1.4647748846003115</v>
      </c>
      <c r="S89" s="252">
        <f t="shared" si="20"/>
        <v>1.4122392145411771</v>
      </c>
      <c r="T89" s="252">
        <f t="shared" si="20"/>
        <v>1.4792450114678863</v>
      </c>
      <c r="U89" s="252">
        <f t="shared" si="20"/>
        <v>1.4964950335734994</v>
      </c>
      <c r="V89" s="252">
        <f t="shared" si="20"/>
        <v>1.5650961904015963</v>
      </c>
      <c r="W89" s="252">
        <f t="shared" si="20"/>
        <v>1.4441866178991949</v>
      </c>
      <c r="X89" s="252">
        <f t="shared" si="20"/>
        <v>1.323439080297574</v>
      </c>
      <c r="Y89" s="252">
        <f t="shared" si="20"/>
        <v>1.4485805827676665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1.232309842931214</v>
      </c>
      <c r="C90" s="291">
        <f t="shared" si="21"/>
        <v>1.2339601002045952</v>
      </c>
      <c r="D90" s="291">
        <f t="shared" si="21"/>
        <v>1.1983073003400173</v>
      </c>
      <c r="E90" s="291">
        <f t="shared" si="21"/>
        <v>1.1312109127636629</v>
      </c>
      <c r="F90" s="291">
        <f t="shared" si="21"/>
        <v>1.1488711808518288</v>
      </c>
      <c r="G90" s="291">
        <f t="shared" si="21"/>
        <v>1.1349303943329487</v>
      </c>
      <c r="H90" s="291">
        <f t="shared" si="21"/>
        <v>1.1188315063094703</v>
      </c>
      <c r="I90" s="291">
        <f t="shared" si="21"/>
        <v>1.0767807349121363</v>
      </c>
      <c r="J90" s="291">
        <f t="shared" si="21"/>
        <v>1.015320640294656</v>
      </c>
      <c r="K90" s="291">
        <f t="shared" si="21"/>
        <v>1.0815858742900042</v>
      </c>
      <c r="L90" s="291">
        <f t="shared" si="21"/>
        <v>1.0717286822931256</v>
      </c>
      <c r="M90" s="291">
        <f t="shared" si="21"/>
        <v>1.0081209369182471</v>
      </c>
      <c r="N90" s="291">
        <f t="shared" si="21"/>
        <v>0.99058428054819969</v>
      </c>
      <c r="O90" s="291">
        <f t="shared" si="21"/>
        <v>0.9474513702376629</v>
      </c>
      <c r="P90" s="291">
        <f t="shared" si="21"/>
        <v>0.99857811466461543</v>
      </c>
      <c r="Q90" s="291">
        <f t="shared" si="21"/>
        <v>0.91302704042408778</v>
      </c>
      <c r="R90" s="291">
        <f t="shared" si="21"/>
        <v>0.9611958058947303</v>
      </c>
      <c r="S90" s="291">
        <f t="shared" si="21"/>
        <v>0.9455673160866076</v>
      </c>
      <c r="T90" s="291">
        <f t="shared" si="21"/>
        <v>0.99427581706234613</v>
      </c>
      <c r="U90" s="291">
        <f t="shared" si="21"/>
        <v>1.0048447263635003</v>
      </c>
      <c r="V90" s="291">
        <f t="shared" si="21"/>
        <v>1.0604940458142422</v>
      </c>
      <c r="W90" s="291">
        <f t="shared" si="21"/>
        <v>0.95722679831514235</v>
      </c>
      <c r="X90" s="291">
        <f t="shared" si="21"/>
        <v>0.8597056599638121</v>
      </c>
      <c r="Y90" s="291">
        <f t="shared" si="21"/>
        <v>0.95565714844723004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0.50491201619563042</v>
      </c>
      <c r="C91" s="291">
        <f t="shared" si="22"/>
        <v>0.50398764881299718</v>
      </c>
      <c r="D91" s="291">
        <f t="shared" si="22"/>
        <v>0.51197251095016649</v>
      </c>
      <c r="E91" s="291">
        <f t="shared" si="22"/>
        <v>0.51977585637313684</v>
      </c>
      <c r="F91" s="291">
        <f t="shared" si="22"/>
        <v>0.50050419524301615</v>
      </c>
      <c r="G91" s="291">
        <f t="shared" si="22"/>
        <v>0.49412222725414467</v>
      </c>
      <c r="H91" s="291">
        <f t="shared" si="22"/>
        <v>0.48643275187319934</v>
      </c>
      <c r="I91" s="291">
        <f t="shared" si="22"/>
        <v>0.48384456883014726</v>
      </c>
      <c r="J91" s="291">
        <f t="shared" si="22"/>
        <v>0.4710544937019896</v>
      </c>
      <c r="K91" s="291">
        <f t="shared" si="22"/>
        <v>0.49706904007762048</v>
      </c>
      <c r="L91" s="291">
        <f t="shared" si="22"/>
        <v>0.49764084752063531</v>
      </c>
      <c r="M91" s="291">
        <f t="shared" si="22"/>
        <v>0.5107914774971265</v>
      </c>
      <c r="N91" s="291">
        <f t="shared" si="22"/>
        <v>0.50338923605659569</v>
      </c>
      <c r="O91" s="291">
        <f t="shared" si="22"/>
        <v>0.49619467895435398</v>
      </c>
      <c r="P91" s="291">
        <f t="shared" si="22"/>
        <v>0.48255214569541077</v>
      </c>
      <c r="Q91" s="291">
        <f t="shared" si="22"/>
        <v>0.47408147267386097</v>
      </c>
      <c r="R91" s="291">
        <f t="shared" si="22"/>
        <v>0.50357907870558116</v>
      </c>
      <c r="S91" s="291">
        <f t="shared" si="22"/>
        <v>0.46667189845456952</v>
      </c>
      <c r="T91" s="291">
        <f t="shared" si="22"/>
        <v>0.48496919440554032</v>
      </c>
      <c r="U91" s="291">
        <f t="shared" si="22"/>
        <v>0.49165030720999914</v>
      </c>
      <c r="V91" s="291">
        <f t="shared" si="22"/>
        <v>0.50460214458735408</v>
      </c>
      <c r="W91" s="291">
        <f t="shared" si="22"/>
        <v>0.48695981958405249</v>
      </c>
      <c r="X91" s="291">
        <f t="shared" si="22"/>
        <v>0.46373342033376197</v>
      </c>
      <c r="Y91" s="291">
        <f t="shared" si="22"/>
        <v>0.49292343432043656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0.40840740099049072</v>
      </c>
      <c r="C92" s="291">
        <f t="shared" si="23"/>
        <v>0.4455844227765926</v>
      </c>
      <c r="D92" s="291">
        <f t="shared" si="23"/>
        <v>0.46589466702483406</v>
      </c>
      <c r="E92" s="291">
        <f t="shared" si="23"/>
        <v>0.49625823807209773</v>
      </c>
      <c r="F92" s="291">
        <f t="shared" si="23"/>
        <v>0.47954371807068474</v>
      </c>
      <c r="G92" s="291">
        <f t="shared" si="23"/>
        <v>0.47231275252191673</v>
      </c>
      <c r="H92" s="291">
        <f t="shared" si="23"/>
        <v>0.47103533540415121</v>
      </c>
      <c r="I92" s="291">
        <f t="shared" si="23"/>
        <v>0.46940788065076156</v>
      </c>
      <c r="J92" s="291">
        <f t="shared" si="23"/>
        <v>0.47970439308760365</v>
      </c>
      <c r="K92" s="291">
        <f t="shared" si="23"/>
        <v>0.47497462869883306</v>
      </c>
      <c r="L92" s="291">
        <f t="shared" si="23"/>
        <v>0.48163787413467218</v>
      </c>
      <c r="M92" s="291">
        <f t="shared" si="23"/>
        <v>0.5178135879427691</v>
      </c>
      <c r="N92" s="291">
        <f t="shared" si="23"/>
        <v>0.52958687020459483</v>
      </c>
      <c r="O92" s="291">
        <f t="shared" si="23"/>
        <v>0.53406757506129932</v>
      </c>
      <c r="P92" s="291">
        <f t="shared" si="23"/>
        <v>0.4581102645388076</v>
      </c>
      <c r="Q92" s="291">
        <f t="shared" si="23"/>
        <v>0.45989582175700944</v>
      </c>
      <c r="R92" s="291">
        <f t="shared" si="23"/>
        <v>0.46551866179533447</v>
      </c>
      <c r="S92" s="291">
        <f t="shared" si="23"/>
        <v>0.47787354389133407</v>
      </c>
      <c r="T92" s="291">
        <f t="shared" si="23"/>
        <v>0.52501160090019627</v>
      </c>
      <c r="U92" s="291">
        <f t="shared" si="23"/>
        <v>0.52125863598220057</v>
      </c>
      <c r="V92" s="291">
        <f t="shared" si="23"/>
        <v>0.50171962382940372</v>
      </c>
      <c r="W92" s="291">
        <f t="shared" si="23"/>
        <v>0.53310064940656066</v>
      </c>
      <c r="X92" s="291">
        <f t="shared" si="23"/>
        <v>0.48756094344911438</v>
      </c>
      <c r="Y92" s="291">
        <f t="shared" si="23"/>
        <v>0.51427593918804948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0.38271460350173442</v>
      </c>
      <c r="C93" s="253">
        <f t="shared" si="24"/>
        <v>0.40501741690818727</v>
      </c>
      <c r="D93" s="253">
        <f t="shared" si="24"/>
        <v>0.4170885496720928</v>
      </c>
      <c r="E93" s="253">
        <f t="shared" si="24"/>
        <v>0.39407541919465916</v>
      </c>
      <c r="F93" s="253">
        <f t="shared" si="24"/>
        <v>0.41888215249475375</v>
      </c>
      <c r="G93" s="253">
        <f t="shared" si="24"/>
        <v>0.40710920769902326</v>
      </c>
      <c r="H93" s="253">
        <f t="shared" si="24"/>
        <v>0.40941555442054389</v>
      </c>
      <c r="I93" s="253">
        <f t="shared" si="24"/>
        <v>0.41089359101482936</v>
      </c>
      <c r="J93" s="253">
        <f t="shared" si="24"/>
        <v>0.43170163857785387</v>
      </c>
      <c r="K93" s="253">
        <f t="shared" si="24"/>
        <v>0.3825043364712255</v>
      </c>
      <c r="L93" s="253">
        <f t="shared" si="24"/>
        <v>0.44858177262359983</v>
      </c>
      <c r="M93" s="253">
        <f t="shared" si="24"/>
        <v>0.44307796656772985</v>
      </c>
      <c r="N93" s="253">
        <f t="shared" si="24"/>
        <v>0.42247417007985399</v>
      </c>
      <c r="O93" s="253">
        <f t="shared" si="24"/>
        <v>0.40407292228780095</v>
      </c>
      <c r="P93" s="253">
        <f t="shared" si="24"/>
        <v>0.38791135555775896</v>
      </c>
      <c r="Q93" s="253">
        <f t="shared" si="24"/>
        <v>0.36083244867495945</v>
      </c>
      <c r="R93" s="253">
        <f t="shared" si="24"/>
        <v>0.37447534508759184</v>
      </c>
      <c r="S93" s="253">
        <f t="shared" si="24"/>
        <v>0.40290257904286608</v>
      </c>
      <c r="T93" s="253">
        <f t="shared" si="24"/>
        <v>0.38695727860211465</v>
      </c>
      <c r="U93" s="253">
        <f t="shared" si="24"/>
        <v>0.39672059290516876</v>
      </c>
      <c r="V93" s="253">
        <f t="shared" si="24"/>
        <v>0.38306463930191709</v>
      </c>
      <c r="W93" s="253">
        <f t="shared" si="24"/>
        <v>0.36759784899499975</v>
      </c>
      <c r="X93" s="253">
        <f t="shared" si="24"/>
        <v>0.37653341957065545</v>
      </c>
      <c r="Y93" s="253">
        <f t="shared" si="24"/>
        <v>0.36235848885825916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1.4889954020532614</v>
      </c>
      <c r="C95" s="252">
        <f t="shared" si="25"/>
        <v>1.4908910756615665</v>
      </c>
      <c r="D95" s="252">
        <f t="shared" si="25"/>
        <v>1.4597146030309842</v>
      </c>
      <c r="E95" s="252">
        <f t="shared" si="25"/>
        <v>1.3987009405738347</v>
      </c>
      <c r="F95" s="252">
        <f t="shared" si="25"/>
        <v>1.4087211139663303</v>
      </c>
      <c r="G95" s="252">
        <f t="shared" si="25"/>
        <v>1.3921494307471818</v>
      </c>
      <c r="H95" s="252">
        <f t="shared" si="25"/>
        <v>1.3730467223642691</v>
      </c>
      <c r="I95" s="252">
        <f t="shared" si="25"/>
        <v>1.3315232871668514</v>
      </c>
      <c r="J95" s="252">
        <f t="shared" si="25"/>
        <v>1.2642737026819888</v>
      </c>
      <c r="K95" s="252">
        <f t="shared" si="25"/>
        <v>1.3430520443023735</v>
      </c>
      <c r="L95" s="252">
        <f t="shared" si="25"/>
        <v>1.3346715965719622</v>
      </c>
      <c r="M95" s="252">
        <f t="shared" si="25"/>
        <v>1.2818259187507033</v>
      </c>
      <c r="N95" s="252">
        <f t="shared" si="25"/>
        <v>1.2622488579633093</v>
      </c>
      <c r="O95" s="252">
        <f t="shared" si="25"/>
        <v>1.2161405410653723</v>
      </c>
      <c r="P95" s="252">
        <f t="shared" si="25"/>
        <v>1.2596497984661932</v>
      </c>
      <c r="Q95" s="252">
        <f t="shared" si="25"/>
        <v>1.1694990247813304</v>
      </c>
      <c r="R95" s="252">
        <f t="shared" si="25"/>
        <v>1.2361183527654325</v>
      </c>
      <c r="S95" s="252">
        <f t="shared" si="25"/>
        <v>1.2071533901438443</v>
      </c>
      <c r="T95" s="252">
        <f t="shared" si="25"/>
        <v>1.2701026140895695</v>
      </c>
      <c r="U95" s="252">
        <f t="shared" si="25"/>
        <v>1.2847898771792756</v>
      </c>
      <c r="V95" s="252">
        <f t="shared" si="25"/>
        <v>1.3455377516001059</v>
      </c>
      <c r="W95" s="252">
        <f t="shared" si="25"/>
        <v>1.2374360289888611</v>
      </c>
      <c r="X95" s="252">
        <f t="shared" si="25"/>
        <v>1.1276828266825047</v>
      </c>
      <c r="Y95" s="252">
        <f t="shared" si="25"/>
        <v>1.2406809549921429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1.232309842931214</v>
      </c>
      <c r="C96" s="291">
        <f>IF(CHI_ued!C$16=0,"",CHI_ued!C$16/C$10)</f>
        <v>1.2339601002045952</v>
      </c>
      <c r="D96" s="291">
        <f>IF(CHI_ued!D$16=0,"",CHI_ued!D$16/D$10)</f>
        <v>1.1983073003400173</v>
      </c>
      <c r="E96" s="291">
        <f>IF(CHI_ued!E$16=0,"",CHI_ued!E$16/E$10)</f>
        <v>1.1312109127636629</v>
      </c>
      <c r="F96" s="291">
        <f>IF(CHI_ued!F$16=0,"",CHI_ued!F$16/F$10)</f>
        <v>1.1488711808518288</v>
      </c>
      <c r="G96" s="291">
        <f>IF(CHI_ued!G$16=0,"",CHI_ued!G$16/G$10)</f>
        <v>1.1349303943329487</v>
      </c>
      <c r="H96" s="291">
        <f>IF(CHI_ued!H$16=0,"",CHI_ued!H$16/H$10)</f>
        <v>1.1188315063094703</v>
      </c>
      <c r="I96" s="291">
        <f>IF(CHI_ued!I$16=0,"",CHI_ued!I$16/I$10)</f>
        <v>1.0767807349121363</v>
      </c>
      <c r="J96" s="291">
        <f>IF(CHI_ued!J$16=0,"",CHI_ued!J$16/J$10)</f>
        <v>1.015320640294656</v>
      </c>
      <c r="K96" s="291">
        <f>IF(CHI_ued!K$16=0,"",CHI_ued!K$16/K$10)</f>
        <v>1.0815858742900042</v>
      </c>
      <c r="L96" s="291">
        <f>IF(CHI_ued!L$16=0,"",CHI_ued!L$16/L$10)</f>
        <v>1.0717286822931256</v>
      </c>
      <c r="M96" s="291">
        <f>IF(CHI_ued!M$16=0,"",CHI_ued!M$16/M$10)</f>
        <v>1.0081209369182471</v>
      </c>
      <c r="N96" s="291">
        <f>IF(CHI_ued!N$16=0,"",CHI_ued!N$16/N$10)</f>
        <v>0.99058428054819969</v>
      </c>
      <c r="O96" s="291">
        <f>IF(CHI_ued!O$16=0,"",CHI_ued!O$16/O$10)</f>
        <v>0.9474513702376629</v>
      </c>
      <c r="P96" s="291">
        <f>IF(CHI_ued!P$16=0,"",CHI_ued!P$16/P$10)</f>
        <v>0.99857811466461543</v>
      </c>
      <c r="Q96" s="291">
        <f>IF(CHI_ued!Q$16=0,"",CHI_ued!Q$16/Q$10)</f>
        <v>0.91302704042408778</v>
      </c>
      <c r="R96" s="291">
        <f>IF(CHI_ued!R$16=0,"",CHI_ued!R$16/R$10)</f>
        <v>0.9611958058947303</v>
      </c>
      <c r="S96" s="291">
        <f>IF(CHI_ued!S$16=0,"",CHI_ued!S$16/S$10)</f>
        <v>0.9455673160866076</v>
      </c>
      <c r="T96" s="291">
        <f>IF(CHI_ued!T$16=0,"",CHI_ued!T$16/T$10)</f>
        <v>0.99427581706234613</v>
      </c>
      <c r="U96" s="291">
        <f>IF(CHI_ued!U$16=0,"",CHI_ued!U$16/U$10)</f>
        <v>1.0048447263635003</v>
      </c>
      <c r="V96" s="291">
        <f>IF(CHI_ued!V$16=0,"",CHI_ued!V$16/V$10)</f>
        <v>1.0604940458142422</v>
      </c>
      <c r="W96" s="291">
        <f>IF(CHI_ued!W$16=0,"",CHI_ued!W$16/W$10)</f>
        <v>0.95722679831514235</v>
      </c>
      <c r="X96" s="291">
        <f>IF(CHI_ued!X$16=0,"",CHI_ued!X$16/X$10)</f>
        <v>0.8597056599638121</v>
      </c>
      <c r="Y96" s="291">
        <f>IF(CHI_ued!Y$16=0,"",CHI_ued!Y$16/Y$10)</f>
        <v>0.95565714844723004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0.25668555912204738</v>
      </c>
      <c r="C97" s="291">
        <f>IF((CHI_ued!C$5-CHI_ued!C$16)=0,"",(CHI_ued!C$5-CHI_ued!C$16)/C$10)</f>
        <v>0.2569309754569713</v>
      </c>
      <c r="D97" s="291">
        <f>IF((CHI_ued!D$5-CHI_ued!D$16)=0,"",(CHI_ued!D$5-CHI_ued!D$16)/D$10)</f>
        <v>0.26140730269096685</v>
      </c>
      <c r="E97" s="291">
        <f>IF((CHI_ued!E$5-CHI_ued!E$16)=0,"",(CHI_ued!E$5-CHI_ued!E$16)/E$10)</f>
        <v>0.26749002781017184</v>
      </c>
      <c r="F97" s="291">
        <f>IF((CHI_ued!F$5-CHI_ued!F$16)=0,"",(CHI_ued!F$5-CHI_ued!F$16)/F$10)</f>
        <v>0.25984993311450139</v>
      </c>
      <c r="G97" s="291">
        <f>IF((CHI_ued!G$5-CHI_ued!G$16)=0,"",(CHI_ued!G$5-CHI_ued!G$16)/G$10)</f>
        <v>0.25721903641423294</v>
      </c>
      <c r="H97" s="291">
        <f>IF((CHI_ued!H$5-CHI_ued!H$16)=0,"",(CHI_ued!H$5-CHI_ued!H$16)/H$10)</f>
        <v>0.25421521605479874</v>
      </c>
      <c r="I97" s="291">
        <f>IF((CHI_ued!I$5-CHI_ued!I$16)=0,"",(CHI_ued!I$5-CHI_ued!I$16)/I$10)</f>
        <v>0.25474255225471504</v>
      </c>
      <c r="J97" s="291">
        <f>IF((CHI_ued!J$5-CHI_ued!J$16)=0,"",(CHI_ued!J$5-CHI_ued!J$16)/J$10)</f>
        <v>0.24895306238733289</v>
      </c>
      <c r="K97" s="291">
        <f>IF((CHI_ued!K$5-CHI_ued!K$16)=0,"",(CHI_ued!K$5-CHI_ued!K$16)/K$10)</f>
        <v>0.26146617001236921</v>
      </c>
      <c r="L97" s="291">
        <f>IF((CHI_ued!L$5-CHI_ued!L$16)=0,"",(CHI_ued!L$5-CHI_ued!L$16)/L$10)</f>
        <v>0.26294291427883676</v>
      </c>
      <c r="M97" s="291">
        <f>IF((CHI_ued!M$5-CHI_ued!M$16)=0,"",(CHI_ued!M$5-CHI_ued!M$16)/M$10)</f>
        <v>0.27370498183245612</v>
      </c>
      <c r="N97" s="291">
        <f>IF((CHI_ued!N$5-CHI_ued!N$16)=0,"",(CHI_ued!N$5-CHI_ued!N$16)/N$10)</f>
        <v>0.27166457741510969</v>
      </c>
      <c r="O97" s="291">
        <f>IF((CHI_ued!O$5-CHI_ued!O$16)=0,"",(CHI_ued!O$5-CHI_ued!O$16)/O$10)</f>
        <v>0.26868917082770932</v>
      </c>
      <c r="P97" s="291">
        <f>IF((CHI_ued!P$5-CHI_ued!P$16)=0,"",(CHI_ued!P$5-CHI_ued!P$16)/P$10)</f>
        <v>0.26107168380157775</v>
      </c>
      <c r="Q97" s="291">
        <f>IF((CHI_ued!Q$5-CHI_ued!Q$16)=0,"",(CHI_ued!Q$5-CHI_ued!Q$16)/Q$10)</f>
        <v>0.25647198435724267</v>
      </c>
      <c r="R97" s="291">
        <f>IF((CHI_ued!R$5-CHI_ued!R$16)=0,"",(CHI_ued!R$5-CHI_ued!R$16)/R$10)</f>
        <v>0.27492254687070211</v>
      </c>
      <c r="S97" s="291">
        <f>IF((CHI_ued!S$5-CHI_ued!S$16)=0,"",(CHI_ued!S$5-CHI_ued!S$16)/S$10)</f>
        <v>0.26158607405723666</v>
      </c>
      <c r="T97" s="291">
        <f>IF((CHI_ued!T$5-CHI_ued!T$16)=0,"",(CHI_ued!T$5-CHI_ued!T$16)/T$10)</f>
        <v>0.27582679702722324</v>
      </c>
      <c r="U97" s="291">
        <f>IF((CHI_ued!U$5-CHI_ued!U$16)=0,"",(CHI_ued!U$5-CHI_ued!U$16)/U$10)</f>
        <v>0.27994515081577526</v>
      </c>
      <c r="V97" s="291">
        <f>IF((CHI_ued!V$5-CHI_ued!V$16)=0,"",(CHI_ued!V$5-CHI_ued!V$16)/V$10)</f>
        <v>0.28504370578586363</v>
      </c>
      <c r="W97" s="291">
        <f>IF((CHI_ued!W$5-CHI_ued!W$16)=0,"",(CHI_ued!W$5-CHI_ued!W$16)/W$10)</f>
        <v>0.28020923067371872</v>
      </c>
      <c r="X97" s="291">
        <f>IF((CHI_ued!X$5-CHI_ued!X$16)=0,"",(CHI_ued!X$5-CHI_ued!X$16)/X$10)</f>
        <v>0.26797716671869271</v>
      </c>
      <c r="Y97" s="291">
        <f>IF((CHI_ued!Y$5-CHI_ued!Y$16)=0,"",(CHI_ued!Y$5-CHI_ued!Y$16)/Y$10)</f>
        <v>0.28502380654491294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0.21723581237386883</v>
      </c>
      <c r="C98" s="291">
        <f>IF(CHI_ued!C$61=0,"",CHI_ued!C$61/C$11)</f>
        <v>0.23417201075679436</v>
      </c>
      <c r="D98" s="291">
        <f>IF(CHI_ued!D$61=0,"",CHI_ued!D$61/D$11)</f>
        <v>0.24333359069573574</v>
      </c>
      <c r="E98" s="291">
        <f>IF(CHI_ued!E$61=0,"",CHI_ued!E$61/E$11)</f>
        <v>0.2633266562508812</v>
      </c>
      <c r="F98" s="291">
        <f>IF(CHI_ued!F$61=0,"",CHI_ued!F$61/F$11)</f>
        <v>0.25812678646245601</v>
      </c>
      <c r="G98" s="291">
        <f>IF(CHI_ued!G$61=0,"",CHI_ued!G$61/G$11)</f>
        <v>0.25564216855477673</v>
      </c>
      <c r="H98" s="291">
        <f>IF(CHI_ued!H$61=0,"",CHI_ued!H$61/H$11)</f>
        <v>0.25811446315367159</v>
      </c>
      <c r="I98" s="291">
        <f>IF(CHI_ued!I$61=0,"",CHI_ued!I$61/I$11)</f>
        <v>0.26082061178430727</v>
      </c>
      <c r="J98" s="291">
        <f>IF(CHI_ued!J$61=0,"",CHI_ued!J$61/J$11)</f>
        <v>0.25936706154478573</v>
      </c>
      <c r="K98" s="291">
        <f>IF(CHI_ued!K$61=0,"",CHI_ued!K$61/K$11)</f>
        <v>0.26754830021118997</v>
      </c>
      <c r="L98" s="291">
        <f>IF(CHI_ued!L$61=0,"",CHI_ued!L$61/L$11)</f>
        <v>0.2650349376969518</v>
      </c>
      <c r="M98" s="291">
        <f>IF(CHI_ued!M$61=0,"",CHI_ued!M$61/M$11)</f>
        <v>0.28380900582342805</v>
      </c>
      <c r="N98" s="291">
        <f>IF(CHI_ued!N$61=0,"",CHI_ued!N$61/N$11)</f>
        <v>0.29085871849104145</v>
      </c>
      <c r="O98" s="291">
        <f>IF(CHI_ued!O$61=0,"",CHI_ued!O$61/O$11)</f>
        <v>0.29776689223044472</v>
      </c>
      <c r="P98" s="291">
        <f>IF(CHI_ued!P$61=0,"",CHI_ued!P$61/P$11)</f>
        <v>0.25638476012983819</v>
      </c>
      <c r="Q98" s="291">
        <f>IF(CHI_ued!Q$61=0,"",CHI_ued!Q$61/Q$11)</f>
        <v>0.25908356431088508</v>
      </c>
      <c r="R98" s="291">
        <f>IF(CHI_ued!R$61=0,"",CHI_ued!R$61/R$11)</f>
        <v>0.26709309970428163</v>
      </c>
      <c r="S98" s="291">
        <f>IF(CHI_ued!S$61=0,"",CHI_ued!S$61/S$11)</f>
        <v>0.27334565589052756</v>
      </c>
      <c r="T98" s="291">
        <f>IF(CHI_ued!T$61=0,"",CHI_ued!T$61/T$11)</f>
        <v>0.29994225091823995</v>
      </c>
      <c r="U98" s="291">
        <f>IF(CHI_ued!U$61=0,"",CHI_ued!U$61/U$11)</f>
        <v>0.30264174673054689</v>
      </c>
      <c r="V98" s="291">
        <f>IF(CHI_ued!V$61=0,"",CHI_ued!V$61/V$11)</f>
        <v>0.29136302610229498</v>
      </c>
      <c r="W98" s="291">
        <f>IF(CHI_ued!W$61=0,"",CHI_ued!W$61/W$11)</f>
        <v>0.31517330825852141</v>
      </c>
      <c r="X98" s="291">
        <f>IF(CHI_ued!X$61=0,"",CHI_ued!X$61/X$11)</f>
        <v>0.2864094032717992</v>
      </c>
      <c r="Y98" s="291">
        <f>IF(CHI_ued!Y$61=0,"",CHI_ued!Y$61/Y$11)</f>
        <v>0.30638745413611129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0.20166350123558838</v>
      </c>
      <c r="C99" s="253">
        <f>IF(CHI_ued!C$110=0,"",CHI_ued!C$110/C$12)</f>
        <v>0.2154826488867071</v>
      </c>
      <c r="D99" s="253">
        <f>IF(CHI_ued!D$110=0,"",CHI_ued!D$110/D$12)</f>
        <v>0.2213534626433796</v>
      </c>
      <c r="E99" s="253">
        <f>IF(CHI_ued!E$110=0,"",CHI_ued!E$110/E$12)</f>
        <v>0.20987286551947976</v>
      </c>
      <c r="F99" s="253">
        <f>IF(CHI_ued!F$110=0,"",CHI_ued!F$110/F$12)</f>
        <v>0.22811328933624536</v>
      </c>
      <c r="G99" s="253">
        <f>IF(CHI_ued!G$110=0,"",CHI_ued!G$110/G$12)</f>
        <v>0.22257621296495839</v>
      </c>
      <c r="H99" s="253">
        <f>IF(CHI_ued!H$110=0,"",CHI_ued!H$110/H$12)</f>
        <v>0.22762665615915509</v>
      </c>
      <c r="I99" s="253">
        <f>IF(CHI_ued!I$110=0,"",CHI_ued!I$110/I$12)</f>
        <v>0.22664588278718176</v>
      </c>
      <c r="J99" s="253">
        <f>IF(CHI_ued!J$110=0,"",CHI_ued!J$110/J$12)</f>
        <v>0.24132221458769562</v>
      </c>
      <c r="K99" s="253">
        <f>IF(CHI_ued!K$110=0,"",CHI_ued!K$110/K$12)</f>
        <v>0.21370283815698587</v>
      </c>
      <c r="L99" s="253">
        <f>IF(CHI_ued!L$110=0,"",CHI_ued!L$110/L$12)</f>
        <v>0.25111262352349545</v>
      </c>
      <c r="M99" s="253">
        <f>IF(CHI_ued!M$110=0,"",CHI_ued!M$110/M$12)</f>
        <v>0.24835323906879153</v>
      </c>
      <c r="N99" s="253">
        <f>IF(CHI_ued!N$110=0,"",CHI_ued!N$110/N$12)</f>
        <v>0.23670215916522003</v>
      </c>
      <c r="O99" s="253">
        <f>IF(CHI_ued!O$110=0,"",CHI_ued!O$110/O$12)</f>
        <v>0.22837698720470684</v>
      </c>
      <c r="P99" s="253">
        <f>IF(CHI_ued!P$110=0,"",CHI_ued!P$110/P$12)</f>
        <v>0.21762731628740117</v>
      </c>
      <c r="Q99" s="253">
        <f>IF(CHI_ued!Q$110=0,"",CHI_ued!Q$110/Q$12)</f>
        <v>0.20526490580183332</v>
      </c>
      <c r="R99" s="253">
        <f>IF(CHI_ued!R$110=0,"",CHI_ued!R$110/R$12)</f>
        <v>0.21441954560198626</v>
      </c>
      <c r="S99" s="253">
        <f>IF(CHI_ued!S$110=0,"",CHI_ued!S$110/S$12)</f>
        <v>0.22943901083779975</v>
      </c>
      <c r="T99" s="253">
        <f>IF(CHI_ued!T$110=0,"",CHI_ued!T$110/T$12)</f>
        <v>0.21963337757087792</v>
      </c>
      <c r="U99" s="253">
        <f>IF(CHI_ued!U$110=0,"",CHI_ued!U$110/U$12)</f>
        <v>0.22741693732004006</v>
      </c>
      <c r="V99" s="253">
        <f>IF(CHI_ued!V$110=0,"",CHI_ued!V$110/V$12)</f>
        <v>0.2205256573306078</v>
      </c>
      <c r="W99" s="253">
        <f>IF(CHI_ued!W$110=0,"",CHI_ued!W$110/W$12)</f>
        <v>0.21352729503480072</v>
      </c>
      <c r="X99" s="253">
        <f>IF(CHI_ued!X$110=0,"",CHI_ued!X$110/X$12)</f>
        <v>0.22212521322236345</v>
      </c>
      <c r="Y99" s="253">
        <f>IF(CHI_ued!Y$110=0,"",CHI_ued!Y$110/Y$12)</f>
        <v>0.21537307013100393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2.7508784115733391</v>
      </c>
      <c r="C100" s="313">
        <f t="shared" si="26"/>
        <v>2.7215816691888191</v>
      </c>
      <c r="D100" s="313">
        <f t="shared" si="26"/>
        <v>2.6883422621458557</v>
      </c>
      <c r="E100" s="313">
        <f t="shared" si="26"/>
        <v>2.6760784970593678</v>
      </c>
      <c r="F100" s="313">
        <f t="shared" si="26"/>
        <v>2.6844701995783176</v>
      </c>
      <c r="G100" s="313">
        <f t="shared" si="26"/>
        <v>2.6461150831013156</v>
      </c>
      <c r="H100" s="313">
        <f t="shared" si="26"/>
        <v>2.6004846775408104</v>
      </c>
      <c r="I100" s="313">
        <f t="shared" si="26"/>
        <v>2.6305200809283602</v>
      </c>
      <c r="J100" s="313">
        <f t="shared" si="26"/>
        <v>2.6293496737548283</v>
      </c>
      <c r="K100" s="313">
        <f t="shared" si="26"/>
        <v>2.5794703091167914</v>
      </c>
      <c r="L100" s="313">
        <f t="shared" si="26"/>
        <v>2.6569949456369337</v>
      </c>
      <c r="M100" s="313">
        <f t="shared" si="26"/>
        <v>2.6497632106497893</v>
      </c>
      <c r="N100" s="313">
        <f t="shared" si="26"/>
        <v>2.6099759505492663</v>
      </c>
      <c r="O100" s="313">
        <f t="shared" si="26"/>
        <v>2.5914907149534026</v>
      </c>
      <c r="P100" s="313">
        <f t="shared" si="26"/>
        <v>2.6171747407890038</v>
      </c>
      <c r="Q100" s="313">
        <f t="shared" si="26"/>
        <v>2.6100722881367058</v>
      </c>
      <c r="R100" s="313">
        <f t="shared" si="26"/>
        <v>2.5830310031163828</v>
      </c>
      <c r="S100" s="313">
        <f t="shared" si="26"/>
        <v>2.6293821106262611</v>
      </c>
      <c r="T100" s="313">
        <f t="shared" si="26"/>
        <v>2.6012607653737461</v>
      </c>
      <c r="U100" s="313">
        <f t="shared" si="26"/>
        <v>2.5444211581752842</v>
      </c>
      <c r="V100" s="313">
        <f t="shared" si="26"/>
        <v>2.5739429751101723</v>
      </c>
      <c r="W100" s="313">
        <f t="shared" si="26"/>
        <v>2.5477773628789064</v>
      </c>
      <c r="X100" s="313">
        <f t="shared" si="26"/>
        <v>2.4489539446628452</v>
      </c>
      <c r="Y100" s="313">
        <f t="shared" si="26"/>
        <v>2.4720294791159958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3.3636504035840105</v>
      </c>
      <c r="C101" s="255">
        <f t="shared" si="27"/>
        <v>3.2929154926408017</v>
      </c>
      <c r="D101" s="255">
        <f t="shared" si="27"/>
        <v>3.1951375018215438</v>
      </c>
      <c r="E101" s="255">
        <f t="shared" si="27"/>
        <v>3.1884101675390006</v>
      </c>
      <c r="F101" s="255">
        <f t="shared" si="27"/>
        <v>3.2755878312759972</v>
      </c>
      <c r="G101" s="255">
        <f t="shared" si="27"/>
        <v>3.2411722047564426</v>
      </c>
      <c r="H101" s="255">
        <f t="shared" si="27"/>
        <v>3.1790774647901956</v>
      </c>
      <c r="I101" s="255">
        <f t="shared" si="27"/>
        <v>3.1972786836689204</v>
      </c>
      <c r="J101" s="255">
        <f t="shared" si="27"/>
        <v>3.1509199398023555</v>
      </c>
      <c r="K101" s="255">
        <f t="shared" si="27"/>
        <v>3.1266748554797719</v>
      </c>
      <c r="L101" s="255">
        <f t="shared" si="27"/>
        <v>3.1699126027232176</v>
      </c>
      <c r="M101" s="255">
        <f t="shared" si="27"/>
        <v>3.1357556044399004</v>
      </c>
      <c r="N101" s="255">
        <f t="shared" si="27"/>
        <v>3.1050912168827609</v>
      </c>
      <c r="O101" s="255">
        <f t="shared" si="27"/>
        <v>3.0659821305748065</v>
      </c>
      <c r="P101" s="255">
        <f t="shared" si="27"/>
        <v>3.1167323564350911</v>
      </c>
      <c r="Q101" s="255">
        <f t="shared" si="27"/>
        <v>3.0548532756692284</v>
      </c>
      <c r="R101" s="255">
        <f t="shared" si="27"/>
        <v>3.040751245101784</v>
      </c>
      <c r="S101" s="255">
        <f t="shared" si="27"/>
        <v>3.0723680500289463</v>
      </c>
      <c r="T101" s="255">
        <f t="shared" si="27"/>
        <v>3.092922274596059</v>
      </c>
      <c r="U101" s="255">
        <f t="shared" si="27"/>
        <v>3.0135308434574575</v>
      </c>
      <c r="V101" s="255">
        <f t="shared" si="27"/>
        <v>3.1070427691614935</v>
      </c>
      <c r="W101" s="255">
        <f t="shared" si="27"/>
        <v>2.9616412947367952</v>
      </c>
      <c r="X101" s="255">
        <f t="shared" si="27"/>
        <v>2.8590384084732783</v>
      </c>
      <c r="Y101" s="255">
        <f t="shared" si="27"/>
        <v>2.9682362321850033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1.7349410068258662</v>
      </c>
      <c r="C102" s="293">
        <f t="shared" si="28"/>
        <v>1.776578284192869</v>
      </c>
      <c r="D102" s="293">
        <f t="shared" si="28"/>
        <v>1.7800154684678235</v>
      </c>
      <c r="E102" s="293">
        <f t="shared" si="28"/>
        <v>1.7150430718130623</v>
      </c>
      <c r="F102" s="293">
        <f t="shared" si="28"/>
        <v>1.5937670608565082</v>
      </c>
      <c r="G102" s="293">
        <f t="shared" si="28"/>
        <v>1.5328325150086666</v>
      </c>
      <c r="H102" s="293">
        <f t="shared" si="28"/>
        <v>1.4643829584822301</v>
      </c>
      <c r="I102" s="293">
        <f t="shared" si="28"/>
        <v>1.5084540408604095</v>
      </c>
      <c r="J102" s="293">
        <f t="shared" si="28"/>
        <v>1.539004017549223</v>
      </c>
      <c r="K102" s="293">
        <f t="shared" si="28"/>
        <v>1.4957301899439481</v>
      </c>
      <c r="L102" s="293">
        <f t="shared" si="28"/>
        <v>1.5602793000747348</v>
      </c>
      <c r="M102" s="293">
        <f t="shared" si="28"/>
        <v>1.6228866243476323</v>
      </c>
      <c r="N102" s="293">
        <f t="shared" si="28"/>
        <v>1.5950835662886391</v>
      </c>
      <c r="O102" s="293">
        <f t="shared" si="28"/>
        <v>1.5876051267580278</v>
      </c>
      <c r="P102" s="293">
        <f t="shared" si="28"/>
        <v>1.5885709347975543</v>
      </c>
      <c r="Q102" s="293">
        <f t="shared" si="28"/>
        <v>1.6078496318002535</v>
      </c>
      <c r="R102" s="293">
        <f t="shared" si="28"/>
        <v>1.5665641136685913</v>
      </c>
      <c r="S102" s="293">
        <f t="shared" si="28"/>
        <v>1.5700179979476523</v>
      </c>
      <c r="T102" s="293">
        <f t="shared" si="28"/>
        <v>1.588702677866662</v>
      </c>
      <c r="U102" s="293">
        <f t="shared" si="28"/>
        <v>1.5644874952828791</v>
      </c>
      <c r="V102" s="293">
        <f t="shared" si="28"/>
        <v>1.5610862222227413</v>
      </c>
      <c r="W102" s="293">
        <f t="shared" si="28"/>
        <v>1.5643872227636488</v>
      </c>
      <c r="X102" s="293">
        <f t="shared" si="28"/>
        <v>1.4924207670172562</v>
      </c>
      <c r="Y102" s="293">
        <f t="shared" si="28"/>
        <v>1.5267655664143396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1.8189976804225234</v>
      </c>
      <c r="C103" s="256">
        <f t="shared" si="29"/>
        <v>1.77341368309647</v>
      </c>
      <c r="D103" s="256">
        <f t="shared" si="29"/>
        <v>1.7878041796320614</v>
      </c>
      <c r="E103" s="256">
        <f t="shared" si="29"/>
        <v>1.8254349954247233</v>
      </c>
      <c r="F103" s="256">
        <f t="shared" si="29"/>
        <v>1.5594943999379463</v>
      </c>
      <c r="G103" s="256">
        <f t="shared" si="29"/>
        <v>1.5185760823156853</v>
      </c>
      <c r="H103" s="256">
        <f t="shared" si="29"/>
        <v>1.4485714112776307</v>
      </c>
      <c r="I103" s="256">
        <f t="shared" si="29"/>
        <v>1.5376220344998175</v>
      </c>
      <c r="J103" s="256">
        <f t="shared" si="29"/>
        <v>1.466195777208726</v>
      </c>
      <c r="K103" s="256">
        <f t="shared" si="29"/>
        <v>1.4641848178471417</v>
      </c>
      <c r="L103" s="256">
        <f t="shared" si="29"/>
        <v>1.4354574084109091</v>
      </c>
      <c r="M103" s="256">
        <f t="shared" si="29"/>
        <v>1.5440374395013501</v>
      </c>
      <c r="N103" s="256">
        <f t="shared" si="29"/>
        <v>1.5649175776788369</v>
      </c>
      <c r="O103" s="256">
        <f t="shared" si="29"/>
        <v>1.5020486872712706</v>
      </c>
      <c r="P103" s="256">
        <f t="shared" si="29"/>
        <v>1.5320456992945477</v>
      </c>
      <c r="Q103" s="256">
        <f t="shared" si="29"/>
        <v>1.5318098916288314</v>
      </c>
      <c r="R103" s="256">
        <f t="shared" si="29"/>
        <v>1.4983411104070201</v>
      </c>
      <c r="S103" s="256">
        <f t="shared" si="29"/>
        <v>1.4469924448570448</v>
      </c>
      <c r="T103" s="256">
        <f t="shared" si="29"/>
        <v>1.4603298607164761</v>
      </c>
      <c r="U103" s="256">
        <f t="shared" si="29"/>
        <v>1.4069812909962032</v>
      </c>
      <c r="V103" s="256">
        <f t="shared" si="29"/>
        <v>1.4069375538387607</v>
      </c>
      <c r="W103" s="256">
        <f t="shared" si="29"/>
        <v>1.6008638010807634</v>
      </c>
      <c r="X103" s="256">
        <f t="shared" si="29"/>
        <v>1.4875307774539372</v>
      </c>
      <c r="Y103" s="256">
        <f t="shared" si="29"/>
        <v>1.4805731135331071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EU27: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107476.66816817388</v>
      </c>
      <c r="C5" s="223">
        <f t="shared" si="0"/>
        <v>107877.71861106815</v>
      </c>
      <c r="D5" s="223">
        <f t="shared" si="0"/>
        <v>108261.28172444893</v>
      </c>
      <c r="E5" s="223">
        <f t="shared" si="0"/>
        <v>110526.86083950858</v>
      </c>
      <c r="F5" s="223">
        <f t="shared" si="0"/>
        <v>110130.28403574154</v>
      </c>
      <c r="G5" s="223">
        <f t="shared" si="0"/>
        <v>111919.3971921489</v>
      </c>
      <c r="H5" s="223">
        <f t="shared" si="0"/>
        <v>110560.1184425166</v>
      </c>
      <c r="I5" s="223">
        <f t="shared" si="0"/>
        <v>113170.20699715406</v>
      </c>
      <c r="J5" s="223">
        <f t="shared" si="0"/>
        <v>111007.49626404555</v>
      </c>
      <c r="K5" s="223">
        <f t="shared" si="0"/>
        <v>99443.948625182908</v>
      </c>
      <c r="L5" s="223">
        <f t="shared" si="0"/>
        <v>106447.32715532594</v>
      </c>
      <c r="M5" s="223">
        <f t="shared" si="0"/>
        <v>107278.39179691068</v>
      </c>
      <c r="N5" s="223">
        <f t="shared" si="0"/>
        <v>106144.1349991819</v>
      </c>
      <c r="O5" s="223">
        <f t="shared" si="0"/>
        <v>105437.78847956203</v>
      </c>
      <c r="P5" s="223">
        <f t="shared" si="0"/>
        <v>107458.96492574345</v>
      </c>
      <c r="Q5" s="223">
        <f t="shared" si="0"/>
        <v>104470.10270321832</v>
      </c>
      <c r="R5" s="223">
        <f t="shared" si="0"/>
        <v>104898.19777232094</v>
      </c>
      <c r="S5" s="223">
        <f t="shared" si="0"/>
        <v>112678.74726618365</v>
      </c>
      <c r="T5" s="223">
        <f t="shared" si="0"/>
        <v>107477.07429914019</v>
      </c>
      <c r="U5" s="223">
        <f t="shared" si="0"/>
        <v>106577.5998278098</v>
      </c>
      <c r="V5" s="223">
        <f t="shared" si="0"/>
        <v>105030.53083458816</v>
      </c>
      <c r="W5" s="223">
        <f t="shared" si="0"/>
        <v>108843.49148956628</v>
      </c>
      <c r="X5" s="223">
        <f t="shared" si="0"/>
        <v>92859.820912941519</v>
      </c>
      <c r="Y5" s="223">
        <f t="shared" si="0"/>
        <v>85344.79147109593</v>
      </c>
      <c r="DA5" s="89"/>
    </row>
    <row r="6" spans="1:105" ht="12" customHeight="1" x14ac:dyDescent="0.25">
      <c r="A6" s="55" t="s">
        <v>91</v>
      </c>
      <c r="B6" s="259">
        <v>185.4067599304021</v>
      </c>
      <c r="C6" s="259">
        <v>188.04365171733119</v>
      </c>
      <c r="D6" s="259">
        <v>189.59425088600321</v>
      </c>
      <c r="E6" s="259">
        <v>195.60577726359909</v>
      </c>
      <c r="F6" s="259">
        <v>194.5143640068915</v>
      </c>
      <c r="G6" s="259">
        <v>200.71270732448559</v>
      </c>
      <c r="H6" s="259">
        <v>207.24140324110701</v>
      </c>
      <c r="I6" s="259">
        <v>205.94595754598549</v>
      </c>
      <c r="J6" s="259">
        <v>210.72205661504071</v>
      </c>
      <c r="K6" s="259">
        <v>177.36748411079299</v>
      </c>
      <c r="L6" s="259">
        <v>202.82261026479549</v>
      </c>
      <c r="M6" s="259">
        <v>200.32419501139691</v>
      </c>
      <c r="N6" s="259">
        <v>197.0006078289787</v>
      </c>
      <c r="O6" s="259">
        <v>199.25358131704581</v>
      </c>
      <c r="P6" s="259">
        <v>201.89532228780641</v>
      </c>
      <c r="Q6" s="259">
        <v>208.8659847270859</v>
      </c>
      <c r="R6" s="259">
        <v>209.65117475828939</v>
      </c>
      <c r="S6" s="259">
        <v>218.06016850206569</v>
      </c>
      <c r="T6" s="259">
        <v>201.54802622897111</v>
      </c>
      <c r="U6" s="259">
        <v>200.53414426051759</v>
      </c>
      <c r="V6" s="259">
        <v>191.03962851373521</v>
      </c>
      <c r="W6" s="259">
        <v>209.5792672210639</v>
      </c>
      <c r="X6" s="259">
        <v>199.63955240617759</v>
      </c>
      <c r="Y6" s="259">
        <v>178.69474701674329</v>
      </c>
      <c r="DA6" s="67" t="s">
        <v>987</v>
      </c>
    </row>
    <row r="7" spans="1:105" ht="12" customHeight="1" x14ac:dyDescent="0.25">
      <c r="A7" s="173" t="s">
        <v>92</v>
      </c>
      <c r="B7" s="224">
        <v>1466.9937957974521</v>
      </c>
      <c r="C7" s="224">
        <v>1487.857673107354</v>
      </c>
      <c r="D7" s="224">
        <v>1500.1264779829919</v>
      </c>
      <c r="E7" s="224">
        <v>1547.691474547931</v>
      </c>
      <c r="F7" s="224">
        <v>1539.055886089116</v>
      </c>
      <c r="G7" s="224">
        <v>1588.099034216759</v>
      </c>
      <c r="H7" s="224">
        <v>1639.7560310162669</v>
      </c>
      <c r="I7" s="224">
        <v>1629.5060768169201</v>
      </c>
      <c r="J7" s="224">
        <v>1667.296002626789</v>
      </c>
      <c r="K7" s="224">
        <v>1403.384638534264</v>
      </c>
      <c r="L7" s="224">
        <v>1604.7932179904869</v>
      </c>
      <c r="M7" s="224">
        <v>1585.025008474084</v>
      </c>
      <c r="N7" s="224">
        <v>1558.727791596827</v>
      </c>
      <c r="O7" s="224">
        <v>1576.5539923800729</v>
      </c>
      <c r="P7" s="224">
        <v>1597.456237884307</v>
      </c>
      <c r="Q7" s="224">
        <v>1652.6102061369199</v>
      </c>
      <c r="R7" s="224">
        <v>1658.8228647515789</v>
      </c>
      <c r="S7" s="224">
        <v>1725.3573409252101</v>
      </c>
      <c r="T7" s="224">
        <v>1594.7083274855299</v>
      </c>
      <c r="U7" s="224">
        <v>1586.6861897924359</v>
      </c>
      <c r="V7" s="224">
        <v>1511.5627385231321</v>
      </c>
      <c r="W7" s="224">
        <v>1658.2539107877619</v>
      </c>
      <c r="X7" s="224">
        <v>1579.6079111979529</v>
      </c>
      <c r="Y7" s="224">
        <v>1413.8863400318371</v>
      </c>
      <c r="DA7" s="177" t="s">
        <v>988</v>
      </c>
    </row>
    <row r="8" spans="1:105" ht="12" customHeight="1" x14ac:dyDescent="0.25">
      <c r="A8" s="173" t="s">
        <v>93</v>
      </c>
      <c r="B8" s="224">
        <v>1619.0206785823309</v>
      </c>
      <c r="C8" s="224">
        <v>1642.0467124325789</v>
      </c>
      <c r="D8" s="224">
        <v>1655.5869529244289</v>
      </c>
      <c r="E8" s="224">
        <v>1708.0811851672261</v>
      </c>
      <c r="F8" s="224">
        <v>1698.5506770446971</v>
      </c>
      <c r="G8" s="224">
        <v>1752.676244029981</v>
      </c>
      <c r="H8" s="224">
        <v>1809.6865369510911</v>
      </c>
      <c r="I8" s="224">
        <v>1798.3743638179769</v>
      </c>
      <c r="J8" s="224">
        <v>1840.080519292896</v>
      </c>
      <c r="K8" s="224">
        <v>1548.8196039415791</v>
      </c>
      <c r="L8" s="224">
        <v>1771.100472420821</v>
      </c>
      <c r="M8" s="224">
        <v>1749.283652147082</v>
      </c>
      <c r="N8" s="224">
        <v>1720.2612131733031</v>
      </c>
      <c r="O8" s="224">
        <v>1739.9347712833071</v>
      </c>
      <c r="P8" s="224">
        <v>1763.0031494844311</v>
      </c>
      <c r="Q8" s="224">
        <v>1823.8728105304849</v>
      </c>
      <c r="R8" s="224">
        <v>1830.7292967643871</v>
      </c>
      <c r="S8" s="224">
        <v>1904.1588457320399</v>
      </c>
      <c r="T8" s="224">
        <v>1759.970468793309</v>
      </c>
      <c r="U8" s="224">
        <v>1751.116984307715</v>
      </c>
      <c r="V8" s="224">
        <v>1668.208371197079</v>
      </c>
      <c r="W8" s="224">
        <v>1830.1013812031761</v>
      </c>
      <c r="X8" s="224">
        <v>1743.3051725290541</v>
      </c>
      <c r="Y8" s="224">
        <v>1560.40961334283</v>
      </c>
      <c r="DA8" s="177" t="s">
        <v>989</v>
      </c>
    </row>
    <row r="9" spans="1:105" ht="12" customHeight="1" x14ac:dyDescent="0.25">
      <c r="A9" s="173" t="s">
        <v>94</v>
      </c>
      <c r="B9" s="224">
        <v>2634.197073504964</v>
      </c>
      <c r="C9" s="224">
        <v>2671.6611477969982</v>
      </c>
      <c r="D9" s="224">
        <v>2693.6915408302839</v>
      </c>
      <c r="E9" s="224">
        <v>2779.1012917859971</v>
      </c>
      <c r="F9" s="224">
        <v>2763.5948582132241</v>
      </c>
      <c r="G9" s="224">
        <v>2851.658841607974</v>
      </c>
      <c r="H9" s="224">
        <v>2944.4163639541048</v>
      </c>
      <c r="I9" s="224">
        <v>2926.0111059135961</v>
      </c>
      <c r="J9" s="224">
        <v>2993.8683199396528</v>
      </c>
      <c r="K9" s="224">
        <v>2519.9777384329141</v>
      </c>
      <c r="L9" s="224">
        <v>2881.635635079962</v>
      </c>
      <c r="M9" s="224">
        <v>2846.1389889416369</v>
      </c>
      <c r="N9" s="224">
        <v>2798.9185767368649</v>
      </c>
      <c r="O9" s="224">
        <v>2830.9280685762051</v>
      </c>
      <c r="P9" s="224">
        <v>2868.461038446063</v>
      </c>
      <c r="Q9" s="224">
        <v>2967.4978729435411</v>
      </c>
      <c r="R9" s="224">
        <v>2978.6535896127612</v>
      </c>
      <c r="S9" s="224">
        <v>3098.1257529755871</v>
      </c>
      <c r="T9" s="224">
        <v>2863.5267724993018</v>
      </c>
      <c r="U9" s="224">
        <v>2849.1218774718382</v>
      </c>
      <c r="V9" s="224">
        <v>2714.2269814933452</v>
      </c>
      <c r="W9" s="224">
        <v>2977.6319514362799</v>
      </c>
      <c r="X9" s="224">
        <v>2836.4118163847002</v>
      </c>
      <c r="Y9" s="224">
        <v>2538.835044735762</v>
      </c>
      <c r="DA9" s="177" t="s">
        <v>990</v>
      </c>
    </row>
    <row r="10" spans="1:105" ht="12" customHeight="1" x14ac:dyDescent="0.25">
      <c r="A10" s="56" t="s">
        <v>95</v>
      </c>
      <c r="B10" s="260">
        <v>744.66401627514051</v>
      </c>
      <c r="C10" s="260">
        <v>745.60042585328904</v>
      </c>
      <c r="D10" s="260">
        <v>757.32351349638293</v>
      </c>
      <c r="E10" s="260">
        <v>806.79829790943154</v>
      </c>
      <c r="F10" s="260">
        <v>771.99925158365079</v>
      </c>
      <c r="G10" s="260">
        <v>800.80907047794085</v>
      </c>
      <c r="H10" s="260">
        <v>780.70025369361031</v>
      </c>
      <c r="I10" s="260">
        <v>805.18908090073921</v>
      </c>
      <c r="J10" s="260">
        <v>828.67687402542686</v>
      </c>
      <c r="K10" s="260">
        <v>722.62762299426242</v>
      </c>
      <c r="L10" s="260">
        <v>791.43593259503587</v>
      </c>
      <c r="M10" s="260">
        <v>866.27613436618742</v>
      </c>
      <c r="N10" s="260">
        <v>850.22527319613573</v>
      </c>
      <c r="O10" s="260">
        <v>869.1278095426261</v>
      </c>
      <c r="P10" s="260">
        <v>835.93946995790452</v>
      </c>
      <c r="Q10" s="260">
        <v>861.2789973037161</v>
      </c>
      <c r="R10" s="260">
        <v>869.0485164932519</v>
      </c>
      <c r="S10" s="260">
        <v>909.88936973825616</v>
      </c>
      <c r="T10" s="260">
        <v>851.0354122437351</v>
      </c>
      <c r="U10" s="260">
        <v>850.82443085663556</v>
      </c>
      <c r="V10" s="260">
        <v>826.19461616333172</v>
      </c>
      <c r="W10" s="260">
        <v>897.40676022597279</v>
      </c>
      <c r="X10" s="260">
        <v>778.4754221290126</v>
      </c>
      <c r="Y10" s="260">
        <v>709.8020211406249</v>
      </c>
      <c r="DA10" s="68" t="s">
        <v>991</v>
      </c>
    </row>
    <row r="11" spans="1:105" ht="12" customHeight="1" x14ac:dyDescent="0.25">
      <c r="A11" s="37" t="s">
        <v>159</v>
      </c>
      <c r="B11" s="226">
        <v>8.3313100912621412</v>
      </c>
      <c r="C11" s="226">
        <v>19.197225287887012</v>
      </c>
      <c r="D11" s="226">
        <v>18.705651978182061</v>
      </c>
      <c r="E11" s="226">
        <v>19.080692752372411</v>
      </c>
      <c r="F11" s="226">
        <v>16.690356306547109</v>
      </c>
      <c r="G11" s="226">
        <v>15.473328806422961</v>
      </c>
      <c r="H11" s="226">
        <v>12.985345237404211</v>
      </c>
      <c r="I11" s="226">
        <v>14.46705822598703</v>
      </c>
      <c r="J11" s="226">
        <v>16.63773616921004</v>
      </c>
      <c r="K11" s="226">
        <v>13.246387800097359</v>
      </c>
      <c r="L11" s="226">
        <v>13.64420723791978</v>
      </c>
      <c r="M11" s="226">
        <v>21.314869811184721</v>
      </c>
      <c r="N11" s="226">
        <v>17.55413692337055</v>
      </c>
      <c r="O11" s="226">
        <v>15.133849359917351</v>
      </c>
      <c r="P11" s="226">
        <v>11.8771495403461</v>
      </c>
      <c r="Q11" s="226">
        <v>9.7002417030770349</v>
      </c>
      <c r="R11" s="226">
        <v>9.77186963849908</v>
      </c>
      <c r="S11" s="226">
        <v>9.741328400533428</v>
      </c>
      <c r="T11" s="226">
        <v>10.66455134733433</v>
      </c>
      <c r="U11" s="226">
        <v>10.56268448188959</v>
      </c>
      <c r="V11" s="226">
        <v>10.897413841634981</v>
      </c>
      <c r="W11" s="226">
        <v>10.082743117523821</v>
      </c>
      <c r="X11" s="226">
        <v>14.00944508273933</v>
      </c>
      <c r="Y11" s="226">
        <v>9.3588418870871291</v>
      </c>
      <c r="DA11" s="69" t="s">
        <v>992</v>
      </c>
    </row>
    <row r="12" spans="1:105" ht="12" customHeight="1" x14ac:dyDescent="0.25">
      <c r="A12" s="37" t="s">
        <v>35</v>
      </c>
      <c r="B12" s="226">
        <v>537.20677705038725</v>
      </c>
      <c r="C12" s="226">
        <v>515.73720701590241</v>
      </c>
      <c r="D12" s="226">
        <v>531.64385113531739</v>
      </c>
      <c r="E12" s="226">
        <v>576.07358261641889</v>
      </c>
      <c r="F12" s="226">
        <v>530.05684045974692</v>
      </c>
      <c r="G12" s="226">
        <v>558.58983118075537</v>
      </c>
      <c r="H12" s="226">
        <v>513.03621310008839</v>
      </c>
      <c r="I12" s="226">
        <v>560.317893582789</v>
      </c>
      <c r="J12" s="226">
        <v>570.37039294243527</v>
      </c>
      <c r="K12" s="226">
        <v>515.69370616207857</v>
      </c>
      <c r="L12" s="226">
        <v>540.903965510376</v>
      </c>
      <c r="M12" s="226">
        <v>644.82221673058098</v>
      </c>
      <c r="N12" s="226">
        <v>635.00045888638419</v>
      </c>
      <c r="O12" s="226">
        <v>656.21183163540184</v>
      </c>
      <c r="P12" s="226">
        <v>598.06140775624158</v>
      </c>
      <c r="Q12" s="226">
        <v>616.12732144789334</v>
      </c>
      <c r="R12" s="226">
        <v>623.11781894130615</v>
      </c>
      <c r="S12" s="226">
        <v>659.97548272963934</v>
      </c>
      <c r="T12" s="226">
        <v>614.77662967974516</v>
      </c>
      <c r="U12" s="226">
        <v>608.16147235876281</v>
      </c>
      <c r="V12" s="226">
        <v>595.4404282004507</v>
      </c>
      <c r="W12" s="226">
        <v>656.84500996314137</v>
      </c>
      <c r="X12" s="226">
        <v>514.54165176867696</v>
      </c>
      <c r="Y12" s="226">
        <v>474.93594603547211</v>
      </c>
      <c r="DA12" s="69" t="s">
        <v>993</v>
      </c>
    </row>
    <row r="13" spans="1:105" ht="12" customHeight="1" x14ac:dyDescent="0.25">
      <c r="A13" s="37" t="s">
        <v>96</v>
      </c>
      <c r="B13" s="226">
        <v>1.292873129213808E-3</v>
      </c>
      <c r="C13" s="226">
        <v>2.3232279497286501E-3</v>
      </c>
      <c r="D13" s="226">
        <v>4.2963961446911827E-3</v>
      </c>
      <c r="E13" s="226">
        <v>4.2695429405535546E-3</v>
      </c>
      <c r="F13" s="226">
        <v>4.9491554986252403E-3</v>
      </c>
      <c r="G13" s="226">
        <v>5.0376837478347432E-3</v>
      </c>
      <c r="H13" s="226">
        <v>7.0625578426983127E-3</v>
      </c>
      <c r="I13" s="226">
        <v>6.991129537985836E-3</v>
      </c>
      <c r="J13" s="226">
        <v>1.6863090509441781E-2</v>
      </c>
      <c r="K13" s="226">
        <v>1.9456876315631869E-2</v>
      </c>
      <c r="L13" s="226">
        <v>9.3071057444990321E-2</v>
      </c>
      <c r="M13" s="226">
        <v>0.1080069558482144</v>
      </c>
      <c r="N13" s="226">
        <v>0.10544789330482029</v>
      </c>
      <c r="O13" s="226">
        <v>9.3983508275600383E-2</v>
      </c>
      <c r="P13" s="226">
        <v>0.10093445276084401</v>
      </c>
      <c r="Q13" s="226">
        <v>0.109722275577487</v>
      </c>
      <c r="R13" s="226">
        <v>9.2181906736123156E-2</v>
      </c>
      <c r="S13" s="226">
        <v>9.1981943099190111E-2</v>
      </c>
      <c r="T13" s="226">
        <v>8.9002706551077518E-2</v>
      </c>
      <c r="U13" s="226">
        <v>0.1095682292464972</v>
      </c>
      <c r="V13" s="226">
        <v>0.31540207903508372</v>
      </c>
      <c r="W13" s="226">
        <v>9.7710492363753662E-2</v>
      </c>
      <c r="X13" s="226">
        <v>9.7392191187728086E-2</v>
      </c>
      <c r="Y13" s="226">
        <v>8.702105670003378E-2</v>
      </c>
      <c r="DA13" s="69" t="s">
        <v>994</v>
      </c>
    </row>
    <row r="14" spans="1:105" ht="12" customHeight="1" x14ac:dyDescent="0.25">
      <c r="A14" s="37" t="s">
        <v>78</v>
      </c>
      <c r="B14" s="226">
        <v>1.7823022004715989E-2</v>
      </c>
      <c r="C14" s="226">
        <v>2.5918632371748369E-2</v>
      </c>
      <c r="D14" s="226">
        <v>6.4454912474053508E-2</v>
      </c>
      <c r="E14" s="226">
        <v>0.1178331083488816</v>
      </c>
      <c r="F14" s="226">
        <v>0.20313401064457551</v>
      </c>
      <c r="G14" s="226">
        <v>0.42266762645200501</v>
      </c>
      <c r="H14" s="226">
        <v>0.48284598713676602</v>
      </c>
      <c r="I14" s="226">
        <v>0.23462372860319189</v>
      </c>
      <c r="J14" s="226">
        <v>0.2027767520489471</v>
      </c>
      <c r="K14" s="226">
        <v>0.39921496497980552</v>
      </c>
      <c r="L14" s="226">
        <v>0.88117049252641388</v>
      </c>
      <c r="M14" s="226">
        <v>1.162297613274857</v>
      </c>
      <c r="N14" s="226">
        <v>1.499234482161534</v>
      </c>
      <c r="O14" s="226">
        <v>1.918359392808461</v>
      </c>
      <c r="P14" s="226">
        <v>14.971942552970299</v>
      </c>
      <c r="Q14" s="226">
        <v>17.864736500105622</v>
      </c>
      <c r="R14" s="226">
        <v>20.047426008299428</v>
      </c>
      <c r="S14" s="226">
        <v>22.402305721156822</v>
      </c>
      <c r="T14" s="226">
        <v>25.830520548822051</v>
      </c>
      <c r="U14" s="226">
        <v>29.813199694314459</v>
      </c>
      <c r="V14" s="226">
        <v>34.649004674685017</v>
      </c>
      <c r="W14" s="226">
        <v>36.353411627386187</v>
      </c>
      <c r="X14" s="226">
        <v>38.50391537948861</v>
      </c>
      <c r="Y14" s="226">
        <v>42.100883225419317</v>
      </c>
      <c r="DA14" s="69" t="s">
        <v>995</v>
      </c>
    </row>
    <row r="15" spans="1:105" ht="12" customHeight="1" x14ac:dyDescent="0.25">
      <c r="A15" s="37" t="s">
        <v>40</v>
      </c>
      <c r="B15" s="226">
        <v>199.10681323835729</v>
      </c>
      <c r="C15" s="226">
        <v>210.63775168917809</v>
      </c>
      <c r="D15" s="226">
        <v>206.90525907426471</v>
      </c>
      <c r="E15" s="226">
        <v>211.5219198893509</v>
      </c>
      <c r="F15" s="226">
        <v>225.04397165121361</v>
      </c>
      <c r="G15" s="226">
        <v>226.31820518056281</v>
      </c>
      <c r="H15" s="226">
        <v>254.1887868111383</v>
      </c>
      <c r="I15" s="226">
        <v>230.16251423382209</v>
      </c>
      <c r="J15" s="226">
        <v>241.44910507122319</v>
      </c>
      <c r="K15" s="226">
        <v>193.26885719079101</v>
      </c>
      <c r="L15" s="226">
        <v>235.91351829676881</v>
      </c>
      <c r="M15" s="226">
        <v>198.86874325529871</v>
      </c>
      <c r="N15" s="226">
        <v>196.06599501091461</v>
      </c>
      <c r="O15" s="226">
        <v>195.7697856462228</v>
      </c>
      <c r="P15" s="226">
        <v>210.92803565558569</v>
      </c>
      <c r="Q15" s="226">
        <v>217.47697537706259</v>
      </c>
      <c r="R15" s="226">
        <v>216.0192199984111</v>
      </c>
      <c r="S15" s="226">
        <v>217.67827094382741</v>
      </c>
      <c r="T15" s="226">
        <v>199.67470796128251</v>
      </c>
      <c r="U15" s="226">
        <v>202.17750609242211</v>
      </c>
      <c r="V15" s="226">
        <v>184.89236736752599</v>
      </c>
      <c r="W15" s="226">
        <v>194.02788502555771</v>
      </c>
      <c r="X15" s="226">
        <v>211.32301770692001</v>
      </c>
      <c r="Y15" s="226">
        <v>183.31932893594629</v>
      </c>
      <c r="DA15" s="69" t="s">
        <v>996</v>
      </c>
    </row>
    <row r="16" spans="1:105" ht="12" customHeight="1" x14ac:dyDescent="0.25">
      <c r="A16" s="134" t="s">
        <v>997</v>
      </c>
      <c r="B16" s="314">
        <v>76239.28709696373</v>
      </c>
      <c r="C16" s="314">
        <v>76594.2477513513</v>
      </c>
      <c r="D16" s="314">
        <v>75853.251250571571</v>
      </c>
      <c r="E16" s="314">
        <v>75729.977654837887</v>
      </c>
      <c r="F16" s="314">
        <v>76711.166724980882</v>
      </c>
      <c r="G16" s="314">
        <v>77972.143996823375</v>
      </c>
      <c r="H16" s="314">
        <v>77057.807288896962</v>
      </c>
      <c r="I16" s="314">
        <v>78083.764481033693</v>
      </c>
      <c r="J16" s="314">
        <v>75827.561701238548</v>
      </c>
      <c r="K16" s="314">
        <v>68132.160573993344</v>
      </c>
      <c r="L16" s="314">
        <v>72693.302309329942</v>
      </c>
      <c r="M16" s="314">
        <v>71201.994152514031</v>
      </c>
      <c r="N16" s="314">
        <v>70379.23392479372</v>
      </c>
      <c r="O16" s="314">
        <v>69197.832270382758</v>
      </c>
      <c r="P16" s="314">
        <v>72448.840909695849</v>
      </c>
      <c r="Q16" s="314">
        <v>68764.648030953656</v>
      </c>
      <c r="R16" s="314">
        <v>68834.951230190825</v>
      </c>
      <c r="S16" s="314">
        <v>75444.258688923321</v>
      </c>
      <c r="T16" s="314">
        <v>72240.808679967624</v>
      </c>
      <c r="U16" s="314">
        <v>71563.177112404577</v>
      </c>
      <c r="V16" s="314">
        <v>71167.672160909962</v>
      </c>
      <c r="W16" s="314">
        <v>72142.966556190149</v>
      </c>
      <c r="X16" s="314">
        <v>60321.713942534938</v>
      </c>
      <c r="Y16" s="314">
        <v>56303.640282310917</v>
      </c>
      <c r="DA16" s="136" t="s">
        <v>971</v>
      </c>
    </row>
    <row r="17" spans="1:105" ht="12" customHeight="1" x14ac:dyDescent="0.25">
      <c r="A17" s="135" t="s">
        <v>28</v>
      </c>
      <c r="B17" s="315">
        <v>261.91696515818228</v>
      </c>
      <c r="C17" s="315">
        <v>269.68033979175277</v>
      </c>
      <c r="D17" s="315">
        <v>257.49101351120117</v>
      </c>
      <c r="E17" s="315">
        <v>278.13320225856808</v>
      </c>
      <c r="F17" s="315">
        <v>305.64940889544232</v>
      </c>
      <c r="G17" s="315">
        <v>334.88415013864051</v>
      </c>
      <c r="H17" s="315">
        <v>386.46524726691769</v>
      </c>
      <c r="I17" s="315">
        <v>407.41564721008632</v>
      </c>
      <c r="J17" s="315">
        <v>417.88413476038352</v>
      </c>
      <c r="K17" s="315">
        <v>287.23678492689078</v>
      </c>
      <c r="L17" s="315">
        <v>638.33500479166526</v>
      </c>
      <c r="M17" s="315">
        <v>613.46045243414846</v>
      </c>
      <c r="N17" s="315">
        <v>650.23430981826175</v>
      </c>
      <c r="O17" s="315">
        <v>661.7204387306424</v>
      </c>
      <c r="P17" s="315">
        <v>636.36310023047531</v>
      </c>
      <c r="Q17" s="315">
        <v>694.9485286235755</v>
      </c>
      <c r="R17" s="315">
        <v>706.65419723846344</v>
      </c>
      <c r="S17" s="315">
        <v>702.30841391390265</v>
      </c>
      <c r="T17" s="315">
        <v>685.55447699263357</v>
      </c>
      <c r="U17" s="315">
        <v>679.5635131762316</v>
      </c>
      <c r="V17" s="315">
        <v>580.54479793637142</v>
      </c>
      <c r="W17" s="315">
        <v>613.71625107480656</v>
      </c>
      <c r="X17" s="315">
        <v>582.68753224419606</v>
      </c>
      <c r="Y17" s="315">
        <v>566.48134135855537</v>
      </c>
      <c r="DA17" s="137" t="s">
        <v>972</v>
      </c>
    </row>
    <row r="18" spans="1:105" ht="12" customHeight="1" x14ac:dyDescent="0.25">
      <c r="A18" s="135" t="s">
        <v>30</v>
      </c>
      <c r="B18" s="315">
        <v>790.69492691315554</v>
      </c>
      <c r="C18" s="315">
        <v>1383.624505588994</v>
      </c>
      <c r="D18" s="315">
        <v>1441.0276010318139</v>
      </c>
      <c r="E18" s="315">
        <v>820.18013757523647</v>
      </c>
      <c r="F18" s="315">
        <v>752.22304385210657</v>
      </c>
      <c r="G18" s="315">
        <v>968.44221840068781</v>
      </c>
      <c r="H18" s="315">
        <v>1209.320550300946</v>
      </c>
      <c r="I18" s="315">
        <v>1398.6718830610489</v>
      </c>
      <c r="J18" s="315">
        <v>1235.709372312984</v>
      </c>
      <c r="K18" s="315">
        <v>682.28039552880489</v>
      </c>
      <c r="L18" s="315">
        <v>589.31470335339645</v>
      </c>
      <c r="M18" s="315">
        <v>846.15683576956144</v>
      </c>
      <c r="N18" s="315">
        <v>769.22820292347387</v>
      </c>
      <c r="O18" s="315">
        <v>717.44453998280289</v>
      </c>
      <c r="P18" s="315">
        <v>738.26818572656907</v>
      </c>
      <c r="Q18" s="315">
        <v>669.83224419604471</v>
      </c>
      <c r="R18" s="315">
        <v>670.49621668099735</v>
      </c>
      <c r="S18" s="315">
        <v>751.14935511607905</v>
      </c>
      <c r="T18" s="315">
        <v>727.84660361134991</v>
      </c>
      <c r="U18" s="315">
        <v>670.88675838349104</v>
      </c>
      <c r="V18" s="315">
        <v>405.31427343078252</v>
      </c>
      <c r="W18" s="315">
        <v>531.31272570937233</v>
      </c>
      <c r="X18" s="315">
        <v>433.39114359415299</v>
      </c>
      <c r="Y18" s="315">
        <v>547.29604471195171</v>
      </c>
      <c r="DA18" s="137" t="s">
        <v>973</v>
      </c>
    </row>
    <row r="19" spans="1:105" ht="12" customHeight="1" x14ac:dyDescent="0.25">
      <c r="A19" s="135" t="s">
        <v>31</v>
      </c>
      <c r="B19" s="315">
        <v>2843.253912295786</v>
      </c>
      <c r="C19" s="315">
        <v>3403.8380911435938</v>
      </c>
      <c r="D19" s="315">
        <v>3543.6628546861562</v>
      </c>
      <c r="E19" s="315">
        <v>3229.9532244196039</v>
      </c>
      <c r="F19" s="315">
        <v>3682.7002579535679</v>
      </c>
      <c r="G19" s="315">
        <v>4076.3671539122952</v>
      </c>
      <c r="H19" s="315">
        <v>5131.7844368013748</v>
      </c>
      <c r="I19" s="315">
        <v>5590.2232158211518</v>
      </c>
      <c r="J19" s="315">
        <v>5678.1146173688721</v>
      </c>
      <c r="K19" s="315">
        <v>5739.6532244196051</v>
      </c>
      <c r="L19" s="315">
        <v>5708.4558899398098</v>
      </c>
      <c r="M19" s="315">
        <v>6261.5361134995701</v>
      </c>
      <c r="N19" s="315">
        <v>5920.1582115219262</v>
      </c>
      <c r="O19" s="315">
        <v>8620.9101898059398</v>
      </c>
      <c r="P19" s="315">
        <v>10227.535249640099</v>
      </c>
      <c r="Q19" s="315">
        <v>10506.94667566432</v>
      </c>
      <c r="R19" s="315">
        <v>10158.998812141521</v>
      </c>
      <c r="S19" s="315">
        <v>10894.247981941629</v>
      </c>
      <c r="T19" s="315">
        <v>11315.010306833439</v>
      </c>
      <c r="U19" s="315">
        <v>12005.21933302111</v>
      </c>
      <c r="V19" s="315">
        <v>10831.55889574888</v>
      </c>
      <c r="W19" s="315">
        <v>10388.38922234544</v>
      </c>
      <c r="X19" s="315">
        <v>9309.395634169332</v>
      </c>
      <c r="Y19" s="315">
        <v>9463.7458024344705</v>
      </c>
      <c r="DA19" s="137" t="s">
        <v>974</v>
      </c>
    </row>
    <row r="20" spans="1:105" ht="12" customHeight="1" x14ac:dyDescent="0.25">
      <c r="A20" s="135" t="s">
        <v>82</v>
      </c>
      <c r="B20" s="315">
        <v>3737.430094582975</v>
      </c>
      <c r="C20" s="315">
        <v>3219.17067927773</v>
      </c>
      <c r="D20" s="315">
        <v>3192.9123817712798</v>
      </c>
      <c r="E20" s="315">
        <v>2998.894239036973</v>
      </c>
      <c r="F20" s="315">
        <v>3153.765090283749</v>
      </c>
      <c r="G20" s="315">
        <v>3355.7601891659501</v>
      </c>
      <c r="H20" s="315">
        <v>3114.6769561478941</v>
      </c>
      <c r="I20" s="315">
        <v>3353.6666380051579</v>
      </c>
      <c r="J20" s="315">
        <v>3044.2454858125529</v>
      </c>
      <c r="K20" s="315">
        <v>2683.643250214961</v>
      </c>
      <c r="L20" s="315">
        <v>3403.57901977644</v>
      </c>
      <c r="M20" s="315">
        <v>2743.988907996561</v>
      </c>
      <c r="N20" s="315">
        <v>2436.5606490316191</v>
      </c>
      <c r="O20" s="315">
        <v>2028.3850986903531</v>
      </c>
      <c r="P20" s="315">
        <v>1648.233018056749</v>
      </c>
      <c r="Q20" s="315">
        <v>1551.2434221840069</v>
      </c>
      <c r="R20" s="315">
        <v>1731.011263972485</v>
      </c>
      <c r="S20" s="315">
        <v>1753.4719505762509</v>
      </c>
      <c r="T20" s="315">
        <v>1584.7934145728259</v>
      </c>
      <c r="U20" s="315">
        <v>1250.478698628101</v>
      </c>
      <c r="V20" s="315">
        <v>1495.561650902838</v>
      </c>
      <c r="W20" s="315">
        <v>1572.3210367441809</v>
      </c>
      <c r="X20" s="315">
        <v>1050.532075818908</v>
      </c>
      <c r="Y20" s="315">
        <v>996.97169188975795</v>
      </c>
      <c r="DA20" s="137" t="s">
        <v>975</v>
      </c>
    </row>
    <row r="21" spans="1:105" ht="12" customHeight="1" x14ac:dyDescent="0.25">
      <c r="A21" s="135" t="s">
        <v>32</v>
      </c>
      <c r="B21" s="315">
        <v>3078.2293289797722</v>
      </c>
      <c r="C21" s="315">
        <v>3232.865090283748</v>
      </c>
      <c r="D21" s="315">
        <v>3417.5885640584688</v>
      </c>
      <c r="E21" s="315">
        <v>2267.140842648324</v>
      </c>
      <c r="F21" s="315">
        <v>1986.791401547722</v>
      </c>
      <c r="G21" s="315">
        <v>2092.5616509028382</v>
      </c>
      <c r="H21" s="315">
        <v>2201.3465176268269</v>
      </c>
      <c r="I21" s="315">
        <v>2085.51728288908</v>
      </c>
      <c r="J21" s="315">
        <v>2204.5430782459148</v>
      </c>
      <c r="K21" s="315">
        <v>2029.7865934922861</v>
      </c>
      <c r="L21" s="315">
        <v>1944.0623387790199</v>
      </c>
      <c r="M21" s="315">
        <v>1965.0281169389509</v>
      </c>
      <c r="N21" s="315">
        <v>2096.3980223559761</v>
      </c>
      <c r="O21" s="315">
        <v>1587.055641895279</v>
      </c>
      <c r="P21" s="315">
        <v>1564.7638865004301</v>
      </c>
      <c r="Q21" s="315">
        <v>1634.1937231298359</v>
      </c>
      <c r="R21" s="315">
        <v>1003.65649183147</v>
      </c>
      <c r="S21" s="315">
        <v>960.19019776440223</v>
      </c>
      <c r="T21" s="315">
        <v>968.20192281212076</v>
      </c>
      <c r="U21" s="315">
        <v>824.83627214488217</v>
      </c>
      <c r="V21" s="315">
        <v>702.53888811581805</v>
      </c>
      <c r="W21" s="315">
        <v>525.95339638864994</v>
      </c>
      <c r="X21" s="315">
        <v>602.10911435941523</v>
      </c>
      <c r="Y21" s="315">
        <v>317.58856405846939</v>
      </c>
      <c r="DA21" s="137" t="s">
        <v>976</v>
      </c>
    </row>
    <row r="22" spans="1:105" ht="12" customHeight="1" x14ac:dyDescent="0.25">
      <c r="A22" s="135" t="s">
        <v>33</v>
      </c>
      <c r="B22" s="315">
        <v>7943.4439842531328</v>
      </c>
      <c r="C22" s="315">
        <v>9309.2375749301427</v>
      </c>
      <c r="D22" s="315">
        <v>9186.339686759422</v>
      </c>
      <c r="E22" s="315">
        <v>9393.6834035681495</v>
      </c>
      <c r="F22" s="315">
        <v>10062.778193127569</v>
      </c>
      <c r="G22" s="315">
        <v>9911.0318207280379</v>
      </c>
      <c r="H22" s="315">
        <v>11016.50211516426</v>
      </c>
      <c r="I22" s="315">
        <v>9795.8563727515921</v>
      </c>
      <c r="J22" s="315">
        <v>10114.820016266851</v>
      </c>
      <c r="K22" s="315">
        <v>9373.7048030854876</v>
      </c>
      <c r="L22" s="315">
        <v>9363.0935880224824</v>
      </c>
      <c r="M22" s="315">
        <v>10310.74330416924</v>
      </c>
      <c r="N22" s="315">
        <v>9291.6995405360358</v>
      </c>
      <c r="O22" s="315">
        <v>8557.2093673050804</v>
      </c>
      <c r="P22" s="315">
        <v>9008.9010807834929</v>
      </c>
      <c r="Q22" s="315">
        <v>7491.9764303060147</v>
      </c>
      <c r="R22" s="315">
        <v>9044.5658096517018</v>
      </c>
      <c r="S22" s="315">
        <v>9447.5221459815766</v>
      </c>
      <c r="T22" s="315">
        <v>11225.60265838964</v>
      </c>
      <c r="U22" s="315">
        <v>10673.6190213069</v>
      </c>
      <c r="V22" s="315">
        <v>10625.38115026951</v>
      </c>
      <c r="W22" s="315">
        <v>9884.6443948628712</v>
      </c>
      <c r="X22" s="315">
        <v>8785.1610787140489</v>
      </c>
      <c r="Y22" s="315">
        <v>9750.05026262916</v>
      </c>
      <c r="DA22" s="137" t="s">
        <v>977</v>
      </c>
    </row>
    <row r="23" spans="1:105" ht="12" customHeight="1" x14ac:dyDescent="0.25">
      <c r="A23" s="135" t="s">
        <v>83</v>
      </c>
      <c r="B23" s="315">
        <v>43467.659157351671</v>
      </c>
      <c r="C23" s="315">
        <v>42313.421410146177</v>
      </c>
      <c r="D23" s="315">
        <v>42664.248839208944</v>
      </c>
      <c r="E23" s="315">
        <v>43742.778847807393</v>
      </c>
      <c r="F23" s="315">
        <v>43152.68770421324</v>
      </c>
      <c r="G23" s="315">
        <v>43140.832071098463</v>
      </c>
      <c r="H23" s="315">
        <v>41171.384006878747</v>
      </c>
      <c r="I23" s="315">
        <v>41751.885468615641</v>
      </c>
      <c r="J23" s="315">
        <v>39841.856921754079</v>
      </c>
      <c r="K23" s="315">
        <v>35852.766552020643</v>
      </c>
      <c r="L23" s="315">
        <v>38293.870937231302</v>
      </c>
      <c r="M23" s="315">
        <v>34993.561994840929</v>
      </c>
      <c r="N23" s="315">
        <v>36031.186242476353</v>
      </c>
      <c r="O23" s="315">
        <v>33611.871367153908</v>
      </c>
      <c r="P23" s="315">
        <v>34693.879793637141</v>
      </c>
      <c r="Q23" s="315">
        <v>32527.261134995701</v>
      </c>
      <c r="R23" s="315">
        <v>31980.76852966466</v>
      </c>
      <c r="S23" s="315">
        <v>36193.325836181502</v>
      </c>
      <c r="T23" s="315">
        <v>31117.738382291729</v>
      </c>
      <c r="U23" s="315">
        <v>30241.792496381469</v>
      </c>
      <c r="V23" s="315">
        <v>31774.553034572589</v>
      </c>
      <c r="W23" s="315">
        <v>34407.157050093418</v>
      </c>
      <c r="X23" s="315">
        <v>29732.81678982039</v>
      </c>
      <c r="Y23" s="315">
        <v>24995.285655390369</v>
      </c>
      <c r="DA23" s="137" t="s">
        <v>978</v>
      </c>
    </row>
    <row r="24" spans="1:105" ht="12" customHeight="1" x14ac:dyDescent="0.25">
      <c r="A24" s="135" t="s">
        <v>73</v>
      </c>
      <c r="B24" s="315">
        <v>14116.65872742906</v>
      </c>
      <c r="C24" s="315">
        <v>13462.410060189161</v>
      </c>
      <c r="D24" s="315">
        <v>12149.98030954428</v>
      </c>
      <c r="E24" s="315">
        <v>12999.213757523639</v>
      </c>
      <c r="F24" s="315">
        <v>13614.571625107479</v>
      </c>
      <c r="G24" s="315">
        <v>14092.264742476469</v>
      </c>
      <c r="H24" s="315">
        <v>12826.32745870998</v>
      </c>
      <c r="I24" s="315">
        <v>13700.527972679931</v>
      </c>
      <c r="J24" s="315">
        <v>13290.388074716901</v>
      </c>
      <c r="K24" s="315">
        <v>11483.088970304671</v>
      </c>
      <c r="L24" s="315">
        <v>12752.590827435841</v>
      </c>
      <c r="M24" s="315">
        <v>13467.51842686507</v>
      </c>
      <c r="N24" s="315">
        <v>13183.768746130079</v>
      </c>
      <c r="O24" s="315">
        <v>13413.23562681875</v>
      </c>
      <c r="P24" s="315">
        <v>13930.896595120899</v>
      </c>
      <c r="Q24" s="315">
        <v>13688.24587185416</v>
      </c>
      <c r="R24" s="315">
        <v>13538.79990900952</v>
      </c>
      <c r="S24" s="315">
        <v>14742.04280744799</v>
      </c>
      <c r="T24" s="315">
        <v>14616.06091446388</v>
      </c>
      <c r="U24" s="315">
        <v>15216.781019362381</v>
      </c>
      <c r="V24" s="315">
        <v>14752.21946993317</v>
      </c>
      <c r="W24" s="315">
        <v>14219.4724789714</v>
      </c>
      <c r="X24" s="315">
        <v>9825.6205738144999</v>
      </c>
      <c r="Y24" s="315">
        <v>9666.2209198381861</v>
      </c>
      <c r="DA24" s="137" t="s">
        <v>979</v>
      </c>
    </row>
    <row r="25" spans="1:105" ht="12" customHeight="1" x14ac:dyDescent="0.25">
      <c r="A25" s="57" t="s">
        <v>998</v>
      </c>
      <c r="B25" s="294">
        <v>14186.28229963167</v>
      </c>
      <c r="C25" s="294">
        <v>14182.060941140169</v>
      </c>
      <c r="D25" s="294">
        <v>14883.664852760219</v>
      </c>
      <c r="E25" s="294">
        <v>16421.538959865</v>
      </c>
      <c r="F25" s="294">
        <v>15594.526991726359</v>
      </c>
      <c r="G25" s="294">
        <v>15761.89066272413</v>
      </c>
      <c r="H25" s="294">
        <v>15466.607601669821</v>
      </c>
      <c r="I25" s="294">
        <v>16465.979859763731</v>
      </c>
      <c r="J25" s="294">
        <v>16305.369801915231</v>
      </c>
      <c r="K25" s="294">
        <v>14929.49222530013</v>
      </c>
      <c r="L25" s="294">
        <v>15801.758400069581</v>
      </c>
      <c r="M25" s="294">
        <v>17246.415817275501</v>
      </c>
      <c r="N25" s="294">
        <v>17290.4793211865</v>
      </c>
      <c r="O25" s="294">
        <v>17425.807307223971</v>
      </c>
      <c r="P25" s="294">
        <v>16727.94436865854</v>
      </c>
      <c r="Q25" s="294">
        <v>16864.877736120459</v>
      </c>
      <c r="R25" s="294">
        <v>17185.434456688981</v>
      </c>
      <c r="S25" s="294">
        <v>17489.943367939741</v>
      </c>
      <c r="T25" s="294">
        <v>16583.311633159759</v>
      </c>
      <c r="U25" s="294">
        <v>16474.89431297929</v>
      </c>
      <c r="V25" s="294">
        <v>15931.580041101981</v>
      </c>
      <c r="W25" s="294">
        <v>17245.403140491409</v>
      </c>
      <c r="X25" s="294">
        <v>15229.301983581659</v>
      </c>
      <c r="Y25" s="294">
        <v>13555.75081659623</v>
      </c>
      <c r="DA25" s="70" t="s">
        <v>999</v>
      </c>
    </row>
    <row r="26" spans="1:105" ht="12" customHeight="1" x14ac:dyDescent="0.25">
      <c r="A26" s="46" t="s">
        <v>28</v>
      </c>
      <c r="B26" s="229">
        <v>1054.696319911553</v>
      </c>
      <c r="C26" s="229">
        <v>1086.2378111221431</v>
      </c>
      <c r="D26" s="229">
        <v>1137.466056497811</v>
      </c>
      <c r="E26" s="229">
        <v>1082.5185347409561</v>
      </c>
      <c r="F26" s="229">
        <v>1090.7530459373841</v>
      </c>
      <c r="G26" s="229">
        <v>974.9254268578137</v>
      </c>
      <c r="H26" s="229">
        <v>937.94391723461149</v>
      </c>
      <c r="I26" s="229">
        <v>778.67530853849541</v>
      </c>
      <c r="J26" s="229">
        <v>1004.785922243359</v>
      </c>
      <c r="K26" s="229">
        <v>931.34491115282265</v>
      </c>
      <c r="L26" s="229">
        <v>810.7798747909867</v>
      </c>
      <c r="M26" s="229">
        <v>869.61031567160194</v>
      </c>
      <c r="N26" s="229">
        <v>958.87414226755936</v>
      </c>
      <c r="O26" s="229">
        <v>1028.745409035273</v>
      </c>
      <c r="P26" s="229">
        <v>1019.805426990892</v>
      </c>
      <c r="Q26" s="229">
        <v>1087.3596032817729</v>
      </c>
      <c r="R26" s="229">
        <v>1010.516104430661</v>
      </c>
      <c r="S26" s="229">
        <v>1139.2934063022631</v>
      </c>
      <c r="T26" s="229">
        <v>828.26049353621988</v>
      </c>
      <c r="U26" s="229">
        <v>731.80707030379131</v>
      </c>
      <c r="V26" s="229">
        <v>694.1758879674187</v>
      </c>
      <c r="W26" s="229">
        <v>651.80658337449654</v>
      </c>
      <c r="X26" s="229">
        <v>761.33387916317861</v>
      </c>
      <c r="Y26" s="229">
        <v>603.19982329716652</v>
      </c>
      <c r="DA26" s="73" t="s">
        <v>1000</v>
      </c>
    </row>
    <row r="27" spans="1:105" ht="12" customHeight="1" x14ac:dyDescent="0.25">
      <c r="A27" s="46" t="s">
        <v>30</v>
      </c>
      <c r="B27" s="229">
        <v>2234.7750779769299</v>
      </c>
      <c r="C27" s="229">
        <v>2434.4793916322769</v>
      </c>
      <c r="D27" s="229">
        <v>2738.293493828357</v>
      </c>
      <c r="E27" s="229">
        <v>3245.3507644175511</v>
      </c>
      <c r="F27" s="229">
        <v>2975.0442898930542</v>
      </c>
      <c r="G27" s="229">
        <v>2776.3457300008508</v>
      </c>
      <c r="H27" s="229">
        <v>3178.9026656041951</v>
      </c>
      <c r="I27" s="229">
        <v>3595.1512196012409</v>
      </c>
      <c r="J27" s="229">
        <v>3217.990253553271</v>
      </c>
      <c r="K27" s="229">
        <v>2927.244117911499</v>
      </c>
      <c r="L27" s="229">
        <v>3134.6477920475231</v>
      </c>
      <c r="M27" s="229">
        <v>2798.5517002630022</v>
      </c>
      <c r="N27" s="229">
        <v>3064.7859436907052</v>
      </c>
      <c r="O27" s="229">
        <v>2845.5311572379901</v>
      </c>
      <c r="P27" s="229">
        <v>2830.469503499784</v>
      </c>
      <c r="Q27" s="229">
        <v>2897.4490397858331</v>
      </c>
      <c r="R27" s="229">
        <v>3178.5320415126248</v>
      </c>
      <c r="S27" s="229">
        <v>3135.8041572935381</v>
      </c>
      <c r="T27" s="229">
        <v>3099.0937680808211</v>
      </c>
      <c r="U27" s="229">
        <v>3080.6579154442911</v>
      </c>
      <c r="V27" s="229">
        <v>3186.0198356754959</v>
      </c>
      <c r="W27" s="229">
        <v>3222.8683827430168</v>
      </c>
      <c r="X27" s="229">
        <v>2871.5111179398009</v>
      </c>
      <c r="Y27" s="229">
        <v>2717.407661360432</v>
      </c>
      <c r="DA27" s="73" t="s">
        <v>1001</v>
      </c>
    </row>
    <row r="28" spans="1:105" ht="12" customHeight="1" x14ac:dyDescent="0.25">
      <c r="A28" s="46" t="s">
        <v>31</v>
      </c>
      <c r="B28" s="229">
        <v>192.0424701293536</v>
      </c>
      <c r="C28" s="229">
        <v>233.92184071271419</v>
      </c>
      <c r="D28" s="229">
        <v>218.0254443585446</v>
      </c>
      <c r="E28" s="229">
        <v>164.6420516324095</v>
      </c>
      <c r="F28" s="229">
        <v>147.12601053650059</v>
      </c>
      <c r="G28" s="229">
        <v>181.97889208322599</v>
      </c>
      <c r="H28" s="229">
        <v>163.7780494990044</v>
      </c>
      <c r="I28" s="229">
        <v>169.8743458596411</v>
      </c>
      <c r="J28" s="229">
        <v>193.64780571009709</v>
      </c>
      <c r="K28" s="229">
        <v>218.89055486641749</v>
      </c>
      <c r="L28" s="229">
        <v>190.90250823668961</v>
      </c>
      <c r="M28" s="229">
        <v>220.7803623638986</v>
      </c>
      <c r="N28" s="229">
        <v>179.50720326077189</v>
      </c>
      <c r="O28" s="229">
        <v>150.96480634458669</v>
      </c>
      <c r="P28" s="229">
        <v>184.28561626920191</v>
      </c>
      <c r="Q28" s="229">
        <v>169.704178310998</v>
      </c>
      <c r="R28" s="229">
        <v>152.3929043252391</v>
      </c>
      <c r="S28" s="229">
        <v>155.55663506219881</v>
      </c>
      <c r="T28" s="229">
        <v>177.55668099787459</v>
      </c>
      <c r="U28" s="229">
        <v>199.4867311988441</v>
      </c>
      <c r="V28" s="229">
        <v>184.37901805903141</v>
      </c>
      <c r="W28" s="229">
        <v>210.0692123505508</v>
      </c>
      <c r="X28" s="229">
        <v>195.58179473768271</v>
      </c>
      <c r="Y28" s="229">
        <v>198.64335016241591</v>
      </c>
      <c r="DA28" s="73" t="s">
        <v>1002</v>
      </c>
    </row>
    <row r="29" spans="1:105" ht="12" customHeight="1" x14ac:dyDescent="0.25">
      <c r="A29" s="46" t="s">
        <v>159</v>
      </c>
      <c r="B29" s="229">
        <v>70.685230406025369</v>
      </c>
      <c r="C29" s="229">
        <v>94.612743711963688</v>
      </c>
      <c r="D29" s="229">
        <v>98.781762981434625</v>
      </c>
      <c r="E29" s="229">
        <v>129.70655036227919</v>
      </c>
      <c r="F29" s="229">
        <v>141.6447599940293</v>
      </c>
      <c r="G29" s="229">
        <v>136.61812781299091</v>
      </c>
      <c r="H29" s="229">
        <v>102.63150097452881</v>
      </c>
      <c r="I29" s="229">
        <v>114.2104003453768</v>
      </c>
      <c r="J29" s="229">
        <v>136.00930275463139</v>
      </c>
      <c r="K29" s="229">
        <v>95.428453263057577</v>
      </c>
      <c r="L29" s="229">
        <v>110.0730918131284</v>
      </c>
      <c r="M29" s="229">
        <v>179.2687168497975</v>
      </c>
      <c r="N29" s="229">
        <v>145.06273303214121</v>
      </c>
      <c r="O29" s="229">
        <v>110.1265328726768</v>
      </c>
      <c r="P29" s="229">
        <v>99.397396294650235</v>
      </c>
      <c r="Q29" s="229">
        <v>90.143642441238541</v>
      </c>
      <c r="R29" s="229">
        <v>86.531641156341252</v>
      </c>
      <c r="S29" s="229">
        <v>84.210356046931963</v>
      </c>
      <c r="T29" s="229">
        <v>94.063254190845967</v>
      </c>
      <c r="U29" s="229">
        <v>90.19334187052074</v>
      </c>
      <c r="V29" s="229">
        <v>96.688984139403843</v>
      </c>
      <c r="W29" s="229">
        <v>101.0166270213377</v>
      </c>
      <c r="X29" s="229">
        <v>106.2905329217927</v>
      </c>
      <c r="Y29" s="229">
        <v>84.025690756402099</v>
      </c>
      <c r="DA29" s="73" t="s">
        <v>1003</v>
      </c>
    </row>
    <row r="30" spans="1:105" ht="12" customHeight="1" x14ac:dyDescent="0.25">
      <c r="A30" s="46" t="s">
        <v>32</v>
      </c>
      <c r="B30" s="229">
        <v>836.21070728268683</v>
      </c>
      <c r="C30" s="229">
        <v>971.80949265382935</v>
      </c>
      <c r="D30" s="229">
        <v>878.65076335531728</v>
      </c>
      <c r="E30" s="229">
        <v>1101.212545308932</v>
      </c>
      <c r="F30" s="229">
        <v>1023.053869528388</v>
      </c>
      <c r="G30" s="229">
        <v>905.4972426362026</v>
      </c>
      <c r="H30" s="229">
        <v>856.36061818030873</v>
      </c>
      <c r="I30" s="229">
        <v>880.29267458475363</v>
      </c>
      <c r="J30" s="229">
        <v>837.68881736685262</v>
      </c>
      <c r="K30" s="229">
        <v>694.48979158456882</v>
      </c>
      <c r="L30" s="229">
        <v>686.84565551247078</v>
      </c>
      <c r="M30" s="229">
        <v>700.38365472259534</v>
      </c>
      <c r="N30" s="229">
        <v>599.42464370733603</v>
      </c>
      <c r="O30" s="229">
        <v>619.34353632749026</v>
      </c>
      <c r="P30" s="229">
        <v>573.5645269608932</v>
      </c>
      <c r="Q30" s="229">
        <v>647.81192871027417</v>
      </c>
      <c r="R30" s="229">
        <v>357.43884051911419</v>
      </c>
      <c r="S30" s="229">
        <v>346.86166311250139</v>
      </c>
      <c r="T30" s="229">
        <v>348.25081910736878</v>
      </c>
      <c r="U30" s="229">
        <v>292.73679396793972</v>
      </c>
      <c r="V30" s="229">
        <v>251.59738058667949</v>
      </c>
      <c r="W30" s="229">
        <v>269.35452533820029</v>
      </c>
      <c r="X30" s="229">
        <v>237.69599726629659</v>
      </c>
      <c r="Y30" s="229">
        <v>179.14740942551981</v>
      </c>
      <c r="DA30" s="73" t="s">
        <v>1004</v>
      </c>
    </row>
    <row r="31" spans="1:105" ht="12" customHeight="1" x14ac:dyDescent="0.25">
      <c r="A31" s="46" t="s">
        <v>33</v>
      </c>
      <c r="B31" s="229">
        <v>417.44065091379082</v>
      </c>
      <c r="C31" s="229">
        <v>225.2064513714175</v>
      </c>
      <c r="D31" s="229">
        <v>317.54673012875531</v>
      </c>
      <c r="E31" s="229">
        <v>373.3313125585783</v>
      </c>
      <c r="F31" s="229">
        <v>319.72707916469949</v>
      </c>
      <c r="G31" s="229">
        <v>319.25582744493772</v>
      </c>
      <c r="H31" s="229">
        <v>277.2850419056478</v>
      </c>
      <c r="I31" s="229">
        <v>321.64302433128353</v>
      </c>
      <c r="J31" s="229">
        <v>223.07242006281879</v>
      </c>
      <c r="K31" s="229">
        <v>842.73303365845845</v>
      </c>
      <c r="L31" s="229">
        <v>1004.403215949603</v>
      </c>
      <c r="M31" s="229">
        <v>1017.20849597117</v>
      </c>
      <c r="N31" s="229">
        <v>1207.866702239465</v>
      </c>
      <c r="O31" s="229">
        <v>1244.0006635974271</v>
      </c>
      <c r="P31" s="229">
        <v>1294.035221221324</v>
      </c>
      <c r="Q31" s="229">
        <v>1198.7686096538021</v>
      </c>
      <c r="R31" s="229">
        <v>1382.7905841109521</v>
      </c>
      <c r="S31" s="229">
        <v>1205.7904536182009</v>
      </c>
      <c r="T31" s="229">
        <v>1169.3610769834929</v>
      </c>
      <c r="U31" s="229">
        <v>1064.7402964440921</v>
      </c>
      <c r="V31" s="229">
        <v>1132.3460373739911</v>
      </c>
      <c r="W31" s="229">
        <v>1575.1724738991829</v>
      </c>
      <c r="X31" s="229">
        <v>1421.9302328419219</v>
      </c>
      <c r="Y31" s="229">
        <v>1131.546322427673</v>
      </c>
      <c r="DA31" s="73" t="s">
        <v>1005</v>
      </c>
    </row>
    <row r="32" spans="1:105" ht="12" customHeight="1" x14ac:dyDescent="0.25">
      <c r="A32" s="46" t="s">
        <v>35</v>
      </c>
      <c r="B32" s="229">
        <v>5397.8610981774136</v>
      </c>
      <c r="C32" s="229">
        <v>5250.9804579621377</v>
      </c>
      <c r="D32" s="229">
        <v>5418.7002439974904</v>
      </c>
      <c r="E32" s="229">
        <v>5345.921580588335</v>
      </c>
      <c r="F32" s="229">
        <v>4788.1736400011596</v>
      </c>
      <c r="G32" s="229">
        <v>5172.7591920225077</v>
      </c>
      <c r="H32" s="229">
        <v>4567.0483678473156</v>
      </c>
      <c r="I32" s="229">
        <v>4941.1879335125141</v>
      </c>
      <c r="J32" s="229">
        <v>5114.6133809244147</v>
      </c>
      <c r="K32" s="229">
        <v>4086.664018103585</v>
      </c>
      <c r="L32" s="229">
        <v>4496.0600809971293</v>
      </c>
      <c r="M32" s="229">
        <v>5345.1738204663534</v>
      </c>
      <c r="N32" s="229">
        <v>5209.8152274649401</v>
      </c>
      <c r="O32" s="229">
        <v>5239.968789785552</v>
      </c>
      <c r="P32" s="229">
        <v>4949.177074231462</v>
      </c>
      <c r="Q32" s="229">
        <v>5048.5352473205076</v>
      </c>
      <c r="R32" s="229">
        <v>5107.9811135349328</v>
      </c>
      <c r="S32" s="229">
        <v>5652.1731405431456</v>
      </c>
      <c r="T32" s="229">
        <v>5225.460839189529</v>
      </c>
      <c r="U32" s="229">
        <v>5224.4595154379213</v>
      </c>
      <c r="V32" s="229">
        <v>5172.3186841244196</v>
      </c>
      <c r="W32" s="229">
        <v>5764.1555229810683</v>
      </c>
      <c r="X32" s="229">
        <v>4444.908788805029</v>
      </c>
      <c r="Y32" s="229">
        <v>4285.9233366001481</v>
      </c>
      <c r="DA32" s="73" t="s">
        <v>1006</v>
      </c>
    </row>
    <row r="33" spans="1:105" ht="12" customHeight="1" x14ac:dyDescent="0.25">
      <c r="A33" s="46" t="s">
        <v>36</v>
      </c>
      <c r="B33" s="229">
        <v>69.084916004294854</v>
      </c>
      <c r="C33" s="229">
        <v>63.264363723399107</v>
      </c>
      <c r="D33" s="229">
        <v>64.550754171894724</v>
      </c>
      <c r="E33" s="229">
        <v>15.438556997858729</v>
      </c>
      <c r="F33" s="229">
        <v>10.5993610571264</v>
      </c>
      <c r="G33" s="229">
        <v>10.885354078822459</v>
      </c>
      <c r="H33" s="229">
        <v>9.5917415864139759</v>
      </c>
      <c r="I33" s="229">
        <v>20.196852349185619</v>
      </c>
      <c r="J33" s="229">
        <v>12.79320180582979</v>
      </c>
      <c r="K33" s="229">
        <v>5.5453614835332923</v>
      </c>
      <c r="L33" s="229">
        <v>94.668921035191417</v>
      </c>
      <c r="M33" s="229">
        <v>152.26122655311721</v>
      </c>
      <c r="N33" s="229">
        <v>96.873352124457085</v>
      </c>
      <c r="O33" s="229">
        <v>100.83148495235901</v>
      </c>
      <c r="P33" s="229">
        <v>82.402732988232387</v>
      </c>
      <c r="Q33" s="229">
        <v>77.529134362713506</v>
      </c>
      <c r="R33" s="229">
        <v>65.212417598885409</v>
      </c>
      <c r="S33" s="229">
        <v>54.923757389730987</v>
      </c>
      <c r="T33" s="229">
        <v>70.012561833284408</v>
      </c>
      <c r="U33" s="229">
        <v>56.734848161260878</v>
      </c>
      <c r="V33" s="229">
        <v>48.251297555831741</v>
      </c>
      <c r="W33" s="229">
        <v>60.42131501680845</v>
      </c>
      <c r="X33" s="229">
        <v>34.154755319866041</v>
      </c>
      <c r="Y33" s="229">
        <v>38.141733486919648</v>
      </c>
      <c r="DA33" s="73" t="s">
        <v>1007</v>
      </c>
    </row>
    <row r="34" spans="1:105" ht="12" customHeight="1" x14ac:dyDescent="0.25">
      <c r="A34" s="46" t="s">
        <v>38</v>
      </c>
      <c r="B34" s="229">
        <v>128.75484686514409</v>
      </c>
      <c r="C34" s="229">
        <v>162.6628870065079</v>
      </c>
      <c r="D34" s="229">
        <v>184.9567176253683</v>
      </c>
      <c r="E34" s="229">
        <v>224.27233477328861</v>
      </c>
      <c r="F34" s="229">
        <v>250.55488038372289</v>
      </c>
      <c r="G34" s="229">
        <v>216.59587041287051</v>
      </c>
      <c r="H34" s="229">
        <v>188.95595793476511</v>
      </c>
      <c r="I34" s="229">
        <v>277.56479143574199</v>
      </c>
      <c r="J34" s="229">
        <v>269.83759158633887</v>
      </c>
      <c r="K34" s="229">
        <v>219.41851403406869</v>
      </c>
      <c r="L34" s="229">
        <v>379.22670625664227</v>
      </c>
      <c r="M34" s="229">
        <v>385.82346895914202</v>
      </c>
      <c r="N34" s="229">
        <v>363.25889902668672</v>
      </c>
      <c r="O34" s="229">
        <v>379.66178536432011</v>
      </c>
      <c r="P34" s="229">
        <v>368.64000544070768</v>
      </c>
      <c r="Q34" s="229">
        <v>446.03655126580111</v>
      </c>
      <c r="R34" s="229">
        <v>587.18028306214887</v>
      </c>
      <c r="S34" s="229">
        <v>522.01594056174849</v>
      </c>
      <c r="T34" s="229">
        <v>439.61973703422672</v>
      </c>
      <c r="U34" s="229">
        <v>439.80056225464767</v>
      </c>
      <c r="V34" s="229">
        <v>430.11185075217969</v>
      </c>
      <c r="W34" s="229">
        <v>486.18237371556103</v>
      </c>
      <c r="X34" s="229">
        <v>561.95299351201413</v>
      </c>
      <c r="Y34" s="229">
        <v>475.14977868427019</v>
      </c>
      <c r="DA34" s="73" t="s">
        <v>1008</v>
      </c>
    </row>
    <row r="35" spans="1:105" ht="12" customHeight="1" x14ac:dyDescent="0.25">
      <c r="A35" s="46" t="s">
        <v>39</v>
      </c>
      <c r="B35" s="229">
        <v>3784.7309819644752</v>
      </c>
      <c r="C35" s="229">
        <v>3658.885501243778</v>
      </c>
      <c r="D35" s="229">
        <v>3826.692885815251</v>
      </c>
      <c r="E35" s="229">
        <v>4739.14472848481</v>
      </c>
      <c r="F35" s="229">
        <v>4847.8500552303003</v>
      </c>
      <c r="G35" s="229">
        <v>5067.0289993739116</v>
      </c>
      <c r="H35" s="229">
        <v>5184.1097409030326</v>
      </c>
      <c r="I35" s="229">
        <v>5367.1833092054958</v>
      </c>
      <c r="J35" s="229">
        <v>5294.9311059076126</v>
      </c>
      <c r="K35" s="229">
        <v>4907.7334692421191</v>
      </c>
      <c r="L35" s="229">
        <v>4894.1505534302178</v>
      </c>
      <c r="M35" s="229">
        <v>5577.3540554548217</v>
      </c>
      <c r="N35" s="229">
        <v>5465.0104743724369</v>
      </c>
      <c r="O35" s="229">
        <v>5706.6331417062966</v>
      </c>
      <c r="P35" s="229">
        <v>5326.1668647613888</v>
      </c>
      <c r="Q35" s="229">
        <v>5201.5398009875207</v>
      </c>
      <c r="R35" s="229">
        <v>5256.8585264380763</v>
      </c>
      <c r="S35" s="229">
        <v>5193.3138580094846</v>
      </c>
      <c r="T35" s="229">
        <v>5131.632402206098</v>
      </c>
      <c r="U35" s="229">
        <v>5294.277237895978</v>
      </c>
      <c r="V35" s="229">
        <v>4735.691064867533</v>
      </c>
      <c r="W35" s="229">
        <v>4904.3561240511854</v>
      </c>
      <c r="X35" s="229">
        <v>4593.9418910740742</v>
      </c>
      <c r="Y35" s="229">
        <v>3842.5657103952822</v>
      </c>
      <c r="DA35" s="73" t="s">
        <v>1009</v>
      </c>
    </row>
    <row r="36" spans="1:105" ht="12" customHeight="1" x14ac:dyDescent="0.25">
      <c r="A36" s="57" t="s">
        <v>1010</v>
      </c>
      <c r="B36" s="261">
        <v>6590.8043293011806</v>
      </c>
      <c r="C36" s="261">
        <v>6510.2461884188388</v>
      </c>
      <c r="D36" s="261">
        <v>6647.195932988272</v>
      </c>
      <c r="E36" s="261">
        <v>7141.3994743952208</v>
      </c>
      <c r="F36" s="261">
        <v>6775.4193072771332</v>
      </c>
      <c r="G36" s="261">
        <v>6959.6962660205591</v>
      </c>
      <c r="H36" s="261">
        <v>6720.4359847308842</v>
      </c>
      <c r="I36" s="261">
        <v>7021.7463741955171</v>
      </c>
      <c r="J36" s="261">
        <v>7193.3294025148298</v>
      </c>
      <c r="K36" s="261">
        <v>6376.7653383718543</v>
      </c>
      <c r="L36" s="261">
        <v>6785.3098537997321</v>
      </c>
      <c r="M36" s="261">
        <v>7597.6212717019607</v>
      </c>
      <c r="N36" s="261">
        <v>7465.5587669331826</v>
      </c>
      <c r="O36" s="261">
        <v>7660.1721772498686</v>
      </c>
      <c r="P36" s="261">
        <v>7274.1325192061722</v>
      </c>
      <c r="Q36" s="261">
        <v>7503.8682374936707</v>
      </c>
      <c r="R36" s="261">
        <v>7518.3486377461804</v>
      </c>
      <c r="S36" s="261">
        <v>7881.562350467133</v>
      </c>
      <c r="T36" s="261">
        <v>7362.2843617265717</v>
      </c>
      <c r="U36" s="261">
        <v>7320.9737330168218</v>
      </c>
      <c r="V36" s="261">
        <v>7096.2320157388467</v>
      </c>
      <c r="W36" s="261">
        <v>7730.843368002932</v>
      </c>
      <c r="X36" s="261">
        <v>6657.1461802835511</v>
      </c>
      <c r="Y36" s="261">
        <v>5988.846457113109</v>
      </c>
      <c r="DA36" s="70" t="s">
        <v>1011</v>
      </c>
    </row>
    <row r="37" spans="1:105" ht="12" customHeight="1" x14ac:dyDescent="0.25">
      <c r="A37" s="60" t="s">
        <v>1012</v>
      </c>
      <c r="B37" s="262">
        <v>6348.0084269975232</v>
      </c>
      <c r="C37" s="262">
        <v>6259.0178637964918</v>
      </c>
      <c r="D37" s="262">
        <v>6400.9263160874534</v>
      </c>
      <c r="E37" s="262">
        <v>6902.8066256590246</v>
      </c>
      <c r="F37" s="262">
        <v>6522.3087957897251</v>
      </c>
      <c r="G37" s="262">
        <v>6692.0464834833547</v>
      </c>
      <c r="H37" s="262">
        <v>6397.560434341045</v>
      </c>
      <c r="I37" s="262">
        <v>6751.6252056827097</v>
      </c>
      <c r="J37" s="262">
        <v>6882.9735015353936</v>
      </c>
      <c r="K37" s="262">
        <v>6127.3517529207629</v>
      </c>
      <c r="L37" s="262">
        <v>6456.304501908342</v>
      </c>
      <c r="M37" s="262">
        <v>7362.0154606108417</v>
      </c>
      <c r="N37" s="262">
        <v>7228.4055775140832</v>
      </c>
      <c r="O37" s="262">
        <v>7436.2140435747351</v>
      </c>
      <c r="P37" s="262">
        <v>7044.5813463545228</v>
      </c>
      <c r="Q37" s="262">
        <v>7279.096455658274</v>
      </c>
      <c r="R37" s="262">
        <v>7271.729952536668</v>
      </c>
      <c r="S37" s="262">
        <v>7619.6459852643929</v>
      </c>
      <c r="T37" s="262">
        <v>7119.8178730695163</v>
      </c>
      <c r="U37" s="262">
        <v>7079.230490264943</v>
      </c>
      <c r="V37" s="262">
        <v>6886.2979166390014</v>
      </c>
      <c r="W37" s="262">
        <v>7518.1452641051246</v>
      </c>
      <c r="X37" s="262">
        <v>6414.6724535437324</v>
      </c>
      <c r="Y37" s="262">
        <v>5772.1677732038734</v>
      </c>
      <c r="DA37" s="72" t="s">
        <v>1013</v>
      </c>
    </row>
    <row r="38" spans="1:105" ht="12" customHeight="1" x14ac:dyDescent="0.25">
      <c r="A38" s="59" t="s">
        <v>28</v>
      </c>
      <c r="B38" s="230">
        <v>966.0623331349509</v>
      </c>
      <c r="C38" s="230">
        <v>962.05466583691009</v>
      </c>
      <c r="D38" s="230">
        <v>994.43602563429738</v>
      </c>
      <c r="E38" s="230">
        <v>1006.4857389059759</v>
      </c>
      <c r="F38" s="230">
        <v>923.58648500421384</v>
      </c>
      <c r="G38" s="230">
        <v>838.46349554526114</v>
      </c>
      <c r="H38" s="230">
        <v>814.37822980349529</v>
      </c>
      <c r="I38" s="230">
        <v>732.89421727039996</v>
      </c>
      <c r="J38" s="230">
        <v>844.41133891924176</v>
      </c>
      <c r="K38" s="230">
        <v>764.75906621858508</v>
      </c>
      <c r="L38" s="230">
        <v>696.52300728235105</v>
      </c>
      <c r="M38" s="230">
        <v>755.36712455489521</v>
      </c>
      <c r="N38" s="230">
        <v>797.58096111010877</v>
      </c>
      <c r="O38" s="230">
        <v>861.08466516776525</v>
      </c>
      <c r="P38" s="230">
        <v>852.58445068528204</v>
      </c>
      <c r="Q38" s="230">
        <v>922.6388563156562</v>
      </c>
      <c r="R38" s="230">
        <v>869.75347782978395</v>
      </c>
      <c r="S38" s="230">
        <v>976.65341917651483</v>
      </c>
      <c r="T38" s="230">
        <v>733.72041472483318</v>
      </c>
      <c r="U38" s="230">
        <v>706.47156725156344</v>
      </c>
      <c r="V38" s="230">
        <v>673.26398089736063</v>
      </c>
      <c r="W38" s="230">
        <v>652.85947523455911</v>
      </c>
      <c r="X38" s="230">
        <v>744.6826427456773</v>
      </c>
      <c r="Y38" s="230">
        <v>565.51256830101534</v>
      </c>
      <c r="DA38" s="71" t="s">
        <v>1014</v>
      </c>
    </row>
    <row r="39" spans="1:105" ht="12" customHeight="1" x14ac:dyDescent="0.25">
      <c r="A39" s="59" t="s">
        <v>31</v>
      </c>
      <c r="B39" s="295">
        <v>118.77647887823839</v>
      </c>
      <c r="C39" s="295">
        <v>147.28664308396921</v>
      </c>
      <c r="D39" s="295">
        <v>134.83703039962029</v>
      </c>
      <c r="E39" s="295">
        <v>103.12703788906239</v>
      </c>
      <c r="F39" s="295">
        <v>93.243348468477578</v>
      </c>
      <c r="G39" s="295">
        <v>112.5582834375813</v>
      </c>
      <c r="H39" s="295">
        <v>100.69271904920041</v>
      </c>
      <c r="I39" s="295">
        <v>121.8213983334585</v>
      </c>
      <c r="J39" s="295">
        <v>131.4873337607481</v>
      </c>
      <c r="K39" s="295">
        <v>186.21931422618181</v>
      </c>
      <c r="L39" s="295">
        <v>163.73813974779699</v>
      </c>
      <c r="M39" s="295">
        <v>226.11836982632971</v>
      </c>
      <c r="N39" s="295">
        <v>196.8058465237595</v>
      </c>
      <c r="O39" s="295">
        <v>224.09291908076921</v>
      </c>
      <c r="P39" s="295">
        <v>260.11761329514832</v>
      </c>
      <c r="Q39" s="295">
        <v>250.62525151117501</v>
      </c>
      <c r="R39" s="295">
        <v>230.4456149622045</v>
      </c>
      <c r="S39" s="295">
        <v>206.1816612254579</v>
      </c>
      <c r="T39" s="295">
        <v>233.2935747266734</v>
      </c>
      <c r="U39" s="295">
        <v>253.40490350252159</v>
      </c>
      <c r="V39" s="295">
        <v>252.52817530291179</v>
      </c>
      <c r="W39" s="295">
        <v>278.005831748037</v>
      </c>
      <c r="X39" s="295">
        <v>263.04521416762992</v>
      </c>
      <c r="Y39" s="295">
        <v>245.3028309601622</v>
      </c>
      <c r="DA39" s="122" t="s">
        <v>1015</v>
      </c>
    </row>
    <row r="40" spans="1:105" ht="12" customHeight="1" x14ac:dyDescent="0.25">
      <c r="A40" s="59" t="s">
        <v>159</v>
      </c>
      <c r="B40" s="295">
        <v>49.547090781795852</v>
      </c>
      <c r="C40" s="295">
        <v>77.703520729199582</v>
      </c>
      <c r="D40" s="295">
        <v>79.442904358228759</v>
      </c>
      <c r="E40" s="295">
        <v>112.1631133214572</v>
      </c>
      <c r="F40" s="295">
        <v>114.54338202963071</v>
      </c>
      <c r="G40" s="295">
        <v>114.2872349921747</v>
      </c>
      <c r="H40" s="295">
        <v>92.269602811306356</v>
      </c>
      <c r="I40" s="295">
        <v>100.9568672985806</v>
      </c>
      <c r="J40" s="295">
        <v>108.8096228914374</v>
      </c>
      <c r="K40" s="295">
        <v>80.350157540850972</v>
      </c>
      <c r="L40" s="295">
        <v>85.644149108322324</v>
      </c>
      <c r="M40" s="295">
        <v>174.84319670190271</v>
      </c>
      <c r="N40" s="295">
        <v>132.82333824635501</v>
      </c>
      <c r="O40" s="295">
        <v>102.73031598948781</v>
      </c>
      <c r="P40" s="295">
        <v>93.63453994741073</v>
      </c>
      <c r="Q40" s="295">
        <v>85.420822177586729</v>
      </c>
      <c r="R40" s="295">
        <v>85.207415767111968</v>
      </c>
      <c r="S40" s="295">
        <v>79.506584190528287</v>
      </c>
      <c r="T40" s="295">
        <v>98.870226951816107</v>
      </c>
      <c r="U40" s="295">
        <v>95.615374686005381</v>
      </c>
      <c r="V40" s="295">
        <v>102.6695957173374</v>
      </c>
      <c r="W40" s="295">
        <v>102.9770110747629</v>
      </c>
      <c r="X40" s="295">
        <v>115.7141069893223</v>
      </c>
      <c r="Y40" s="295">
        <v>89.413855502947897</v>
      </c>
      <c r="DA40" s="122" t="s">
        <v>1016</v>
      </c>
    </row>
    <row r="41" spans="1:105" ht="12" customHeight="1" x14ac:dyDescent="0.25">
      <c r="A41" s="59" t="s">
        <v>32</v>
      </c>
      <c r="B41" s="295">
        <v>635.35593945628852</v>
      </c>
      <c r="C41" s="295">
        <v>692.11688332689891</v>
      </c>
      <c r="D41" s="295">
        <v>619.97801022642659</v>
      </c>
      <c r="E41" s="295">
        <v>848.12820197006079</v>
      </c>
      <c r="F41" s="295">
        <v>783.31219047400054</v>
      </c>
      <c r="G41" s="295">
        <v>693.27294769279945</v>
      </c>
      <c r="H41" s="295">
        <v>712.05919900082506</v>
      </c>
      <c r="I41" s="295">
        <v>754.95081213338244</v>
      </c>
      <c r="J41" s="295">
        <v>704.69639417118344</v>
      </c>
      <c r="K41" s="295">
        <v>599.5359766683905</v>
      </c>
      <c r="L41" s="295">
        <v>573.2169787764667</v>
      </c>
      <c r="M41" s="295">
        <v>628.23420337442144</v>
      </c>
      <c r="N41" s="295">
        <v>550.26656999100032</v>
      </c>
      <c r="O41" s="295">
        <v>567.51183326070543</v>
      </c>
      <c r="P41" s="295">
        <v>519.08587475166917</v>
      </c>
      <c r="Q41" s="295">
        <v>589.71080246609586</v>
      </c>
      <c r="R41" s="295">
        <v>354.63857634718602</v>
      </c>
      <c r="S41" s="295">
        <v>322.99278047299202</v>
      </c>
      <c r="T41" s="295">
        <v>342.4565616163776</v>
      </c>
      <c r="U41" s="295">
        <v>292.82466885246453</v>
      </c>
      <c r="V41" s="295">
        <v>247.10664923191311</v>
      </c>
      <c r="W41" s="295">
        <v>262.52186874946011</v>
      </c>
      <c r="X41" s="295">
        <v>246.5183276418386</v>
      </c>
      <c r="Y41" s="295">
        <v>189.3717264987543</v>
      </c>
      <c r="DA41" s="122" t="s">
        <v>1017</v>
      </c>
    </row>
    <row r="42" spans="1:105" ht="12" customHeight="1" x14ac:dyDescent="0.25">
      <c r="A42" s="59" t="s">
        <v>35</v>
      </c>
      <c r="B42" s="295">
        <v>4578.2665847462486</v>
      </c>
      <c r="C42" s="295">
        <v>4379.8561508195144</v>
      </c>
      <c r="D42" s="295">
        <v>4572.2323454688794</v>
      </c>
      <c r="E42" s="295">
        <v>4832.9025335724673</v>
      </c>
      <c r="F42" s="295">
        <v>4607.6233898134033</v>
      </c>
      <c r="G42" s="295">
        <v>4933.4645218155374</v>
      </c>
      <c r="H42" s="295">
        <v>4678.1606836762176</v>
      </c>
      <c r="I42" s="295">
        <v>5041.001910646889</v>
      </c>
      <c r="J42" s="295">
        <v>5093.5688117927839</v>
      </c>
      <c r="K42" s="295">
        <v>4496.4872382667554</v>
      </c>
      <c r="L42" s="295">
        <v>4937.1822269934046</v>
      </c>
      <c r="M42" s="295">
        <v>5577.4525661532934</v>
      </c>
      <c r="N42" s="295">
        <v>5550.9288616428603</v>
      </c>
      <c r="O42" s="295">
        <v>5680.7943100760067</v>
      </c>
      <c r="P42" s="295">
        <v>5319.1588676750134</v>
      </c>
      <c r="Q42" s="295">
        <v>5430.7007231877606</v>
      </c>
      <c r="R42" s="295">
        <v>5731.6848676303816</v>
      </c>
      <c r="S42" s="295">
        <v>6034.3115401988998</v>
      </c>
      <c r="T42" s="295">
        <v>5711.4770950498169</v>
      </c>
      <c r="U42" s="295">
        <v>5730.9139759723876</v>
      </c>
      <c r="V42" s="295">
        <v>5610.7295154894773</v>
      </c>
      <c r="W42" s="295">
        <v>6221.7810772983057</v>
      </c>
      <c r="X42" s="295">
        <v>5044.7121619992649</v>
      </c>
      <c r="Y42" s="295">
        <v>4682.5667919409934</v>
      </c>
      <c r="DA42" s="122" t="s">
        <v>1018</v>
      </c>
    </row>
    <row r="43" spans="1:105" ht="12" customHeight="1" x14ac:dyDescent="0.25">
      <c r="A43" s="60" t="s">
        <v>1019</v>
      </c>
      <c r="B43" s="262">
        <v>242.79590230365829</v>
      </c>
      <c r="C43" s="262">
        <v>251.22832462234709</v>
      </c>
      <c r="D43" s="262">
        <v>246.26961690082001</v>
      </c>
      <c r="E43" s="262">
        <v>238.59284873619629</v>
      </c>
      <c r="F43" s="262">
        <v>253.11051148740771</v>
      </c>
      <c r="G43" s="262">
        <v>267.64978253720483</v>
      </c>
      <c r="H43" s="262">
        <v>322.87555038983947</v>
      </c>
      <c r="I43" s="262">
        <v>270.121168512807</v>
      </c>
      <c r="J43" s="262">
        <v>310.35590097943492</v>
      </c>
      <c r="K43" s="262">
        <v>249.41358545109171</v>
      </c>
      <c r="L43" s="262">
        <v>329.00535189138992</v>
      </c>
      <c r="M43" s="262">
        <v>235.6058110911197</v>
      </c>
      <c r="N43" s="262">
        <v>237.15318941909911</v>
      </c>
      <c r="O43" s="262">
        <v>223.9581336751346</v>
      </c>
      <c r="P43" s="262">
        <v>229.55117285164971</v>
      </c>
      <c r="Q43" s="262">
        <v>224.77178183539709</v>
      </c>
      <c r="R43" s="262">
        <v>246.6186852095114</v>
      </c>
      <c r="S43" s="262">
        <v>261.91636520274</v>
      </c>
      <c r="T43" s="262">
        <v>242.4664886570549</v>
      </c>
      <c r="U43" s="262">
        <v>241.74324275187939</v>
      </c>
      <c r="V43" s="262">
        <v>209.93409909984609</v>
      </c>
      <c r="W43" s="262">
        <v>212.6981038978077</v>
      </c>
      <c r="X43" s="262">
        <v>242.473726739819</v>
      </c>
      <c r="Y43" s="262">
        <v>216.67868390923499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1066.8241325831127</v>
      </c>
      <c r="C44" s="261">
        <f t="shared" si="1"/>
        <v>1063.7256479003865</v>
      </c>
      <c r="D44" s="261">
        <f t="shared" si="1"/>
        <v>1092.7573541531278</v>
      </c>
      <c r="E44" s="261">
        <f t="shared" si="1"/>
        <v>1179.4768981198233</v>
      </c>
      <c r="F44" s="261">
        <f t="shared" si="1"/>
        <v>1126.7401365926019</v>
      </c>
      <c r="G44" s="261">
        <f t="shared" si="1"/>
        <v>1158.7195022501569</v>
      </c>
      <c r="H44" s="261">
        <f t="shared" si="1"/>
        <v>1132.3212273736383</v>
      </c>
      <c r="I44" s="261">
        <f t="shared" si="1"/>
        <v>1180.593907116654</v>
      </c>
      <c r="J44" s="261">
        <f t="shared" si="1"/>
        <v>1198.5897992261832</v>
      </c>
      <c r="K44" s="261">
        <f t="shared" si="1"/>
        <v>1062.7941852379599</v>
      </c>
      <c r="L44" s="261">
        <f t="shared" si="1"/>
        <v>1150.4765620988176</v>
      </c>
      <c r="M44" s="261">
        <f t="shared" si="1"/>
        <v>1257.9444714333843</v>
      </c>
      <c r="N44" s="261">
        <f t="shared" si="1"/>
        <v>1243.6853198693593</v>
      </c>
      <c r="O44" s="261">
        <f t="shared" si="1"/>
        <v>1264.9915756018413</v>
      </c>
      <c r="P44" s="261">
        <f t="shared" si="1"/>
        <v>1210.3931260126712</v>
      </c>
      <c r="Q44" s="261">
        <f t="shared" si="1"/>
        <v>1237.1953282268971</v>
      </c>
      <c r="R44" s="261">
        <f t="shared" si="1"/>
        <v>1251.4705210430805</v>
      </c>
      <c r="S44" s="261">
        <f t="shared" si="1"/>
        <v>1296.9448274337299</v>
      </c>
      <c r="T44" s="261">
        <f t="shared" si="1"/>
        <v>1216.2462028121531</v>
      </c>
      <c r="U44" s="261">
        <f t="shared" si="1"/>
        <v>1211.2057631715973</v>
      </c>
      <c r="V44" s="261">
        <f t="shared" si="1"/>
        <v>1171.3751444850884</v>
      </c>
      <c r="W44" s="261">
        <f t="shared" si="1"/>
        <v>1271.8721990863064</v>
      </c>
      <c r="X44" s="261">
        <f t="shared" si="1"/>
        <v>1104.9797108705841</v>
      </c>
      <c r="Y44" s="261">
        <f t="shared" si="1"/>
        <v>996.45696727756456</v>
      </c>
      <c r="DA44" s="70"/>
    </row>
    <row r="45" spans="1:105" ht="12" customHeight="1" x14ac:dyDescent="0.25">
      <c r="A45" s="60" t="s">
        <v>1022</v>
      </c>
      <c r="B45" s="262">
        <v>519.53271735849034</v>
      </c>
      <c r="C45" s="262">
        <v>502.97065440600551</v>
      </c>
      <c r="D45" s="262">
        <v>517.84500472756429</v>
      </c>
      <c r="E45" s="262">
        <v>560.20511585462975</v>
      </c>
      <c r="F45" s="262">
        <v>515.85124043971416</v>
      </c>
      <c r="G45" s="262">
        <v>543.27503344143918</v>
      </c>
      <c r="H45" s="262">
        <v>498.02424400881642</v>
      </c>
      <c r="I45" s="262">
        <v>544.62521426760281</v>
      </c>
      <c r="J45" s="262">
        <v>555.30397211133015</v>
      </c>
      <c r="K45" s="262">
        <v>501.2682066150831</v>
      </c>
      <c r="L45" s="262">
        <v>526.46414260936876</v>
      </c>
      <c r="M45" s="262">
        <v>629.17105940625538</v>
      </c>
      <c r="N45" s="262">
        <v>618.69837446107147</v>
      </c>
      <c r="O45" s="262">
        <v>637.46487335670508</v>
      </c>
      <c r="P45" s="262">
        <v>585.89613110612663</v>
      </c>
      <c r="Q45" s="262">
        <v>603.31381695922448</v>
      </c>
      <c r="R45" s="262">
        <v>610.98902474606905</v>
      </c>
      <c r="S45" s="262">
        <v>647.37741451830573</v>
      </c>
      <c r="T45" s="262">
        <v>606.1194534912886</v>
      </c>
      <c r="U45" s="262">
        <v>601.27635576771979</v>
      </c>
      <c r="V45" s="262">
        <v>591.55272114273419</v>
      </c>
      <c r="W45" s="262">
        <v>651.04288195232868</v>
      </c>
      <c r="X45" s="262">
        <v>514.99400805983896</v>
      </c>
      <c r="Y45" s="262">
        <v>476.40737800963711</v>
      </c>
      <c r="DA45" s="72" t="s">
        <v>1023</v>
      </c>
    </row>
    <row r="46" spans="1:105" ht="12" customHeight="1" x14ac:dyDescent="0.25">
      <c r="A46" s="60" t="s">
        <v>1024</v>
      </c>
      <c r="B46" s="262">
        <v>354.31194791664359</v>
      </c>
      <c r="C46" s="262">
        <v>354.20651664730968</v>
      </c>
      <c r="D46" s="262">
        <v>371.72954652515818</v>
      </c>
      <c r="E46" s="262">
        <v>410.13898735187928</v>
      </c>
      <c r="F46" s="262">
        <v>389.48380686183748</v>
      </c>
      <c r="G46" s="262">
        <v>393.66382718211838</v>
      </c>
      <c r="H46" s="262">
        <v>386.28893400438568</v>
      </c>
      <c r="I46" s="262">
        <v>411.24892873593711</v>
      </c>
      <c r="J46" s="262">
        <v>407.2375844492957</v>
      </c>
      <c r="K46" s="262">
        <v>372.87411599653677</v>
      </c>
      <c r="L46" s="262">
        <v>394.65955075363229</v>
      </c>
      <c r="M46" s="262">
        <v>430.740842014539</v>
      </c>
      <c r="N46" s="262">
        <v>431.84135767981269</v>
      </c>
      <c r="O46" s="262">
        <v>435.22126520793353</v>
      </c>
      <c r="P46" s="262">
        <v>417.79166864982949</v>
      </c>
      <c r="Q46" s="262">
        <v>421.21167165946082</v>
      </c>
      <c r="R46" s="262">
        <v>429.21779149293911</v>
      </c>
      <c r="S46" s="262">
        <v>436.82310648840019</v>
      </c>
      <c r="T46" s="262">
        <v>414.17936874174057</v>
      </c>
      <c r="U46" s="262">
        <v>411.47157320449509</v>
      </c>
      <c r="V46" s="262">
        <v>397.90193360943658</v>
      </c>
      <c r="W46" s="262">
        <v>430.71554973031658</v>
      </c>
      <c r="X46" s="262">
        <v>380.3620664840231</v>
      </c>
      <c r="Y46" s="262">
        <v>338.56399977501837</v>
      </c>
      <c r="DA46" s="72" t="s">
        <v>1025</v>
      </c>
    </row>
    <row r="47" spans="1:105" ht="12" customHeight="1" x14ac:dyDescent="0.25">
      <c r="A47" s="64" t="s">
        <v>28</v>
      </c>
      <c r="B47" s="229">
        <v>26.341750408990539</v>
      </c>
      <c r="C47" s="229">
        <v>27.129520379655101</v>
      </c>
      <c r="D47" s="229">
        <v>28.40898028493811</v>
      </c>
      <c r="E47" s="229">
        <v>27.0366289489317</v>
      </c>
      <c r="F47" s="229">
        <v>27.24229140795547</v>
      </c>
      <c r="G47" s="229">
        <v>24.349418668513721</v>
      </c>
      <c r="H47" s="229">
        <v>23.425780576817569</v>
      </c>
      <c r="I47" s="229">
        <v>19.447939885563329</v>
      </c>
      <c r="J47" s="229">
        <v>25.095204637123921</v>
      </c>
      <c r="K47" s="229">
        <v>23.26096595874014</v>
      </c>
      <c r="L47" s="229">
        <v>20.249773034353449</v>
      </c>
      <c r="M47" s="229">
        <v>21.719102888711902</v>
      </c>
      <c r="N47" s="229">
        <v>23.94852703322708</v>
      </c>
      <c r="O47" s="229">
        <v>25.693608944681419</v>
      </c>
      <c r="P47" s="229">
        <v>25.470326876442389</v>
      </c>
      <c r="Q47" s="229">
        <v>27.157537893817089</v>
      </c>
      <c r="R47" s="229">
        <v>25.23831979371101</v>
      </c>
      <c r="S47" s="229">
        <v>28.454619576125559</v>
      </c>
      <c r="T47" s="229">
        <v>20.686363252114202</v>
      </c>
      <c r="U47" s="229">
        <v>18.27737409294615</v>
      </c>
      <c r="V47" s="229">
        <v>17.337509988003539</v>
      </c>
      <c r="W47" s="229">
        <v>16.279308090908799</v>
      </c>
      <c r="X47" s="229">
        <v>19.014826015991819</v>
      </c>
      <c r="Y47" s="229">
        <v>15.065321545232701</v>
      </c>
      <c r="DA47" s="73" t="s">
        <v>1026</v>
      </c>
    </row>
    <row r="48" spans="1:105" ht="12" customHeight="1" x14ac:dyDescent="0.25">
      <c r="A48" s="64" t="s">
        <v>30</v>
      </c>
      <c r="B48" s="229">
        <v>55.815011594273258</v>
      </c>
      <c r="C48" s="229">
        <v>60.80276123044252</v>
      </c>
      <c r="D48" s="229">
        <v>68.390722902150841</v>
      </c>
      <c r="E48" s="229">
        <v>81.054819488782201</v>
      </c>
      <c r="F48" s="229">
        <v>74.303733369077577</v>
      </c>
      <c r="G48" s="229">
        <v>69.341103110023283</v>
      </c>
      <c r="H48" s="229">
        <v>79.395233500807777</v>
      </c>
      <c r="I48" s="229">
        <v>89.791321275545599</v>
      </c>
      <c r="J48" s="229">
        <v>80.371472316100494</v>
      </c>
      <c r="K48" s="229">
        <v>73.109891903933772</v>
      </c>
      <c r="L48" s="229">
        <v>78.289938249840176</v>
      </c>
      <c r="M48" s="229">
        <v>69.895712162119025</v>
      </c>
      <c r="N48" s="229">
        <v>76.545091569536623</v>
      </c>
      <c r="O48" s="229">
        <v>71.069055717625915</v>
      </c>
      <c r="P48" s="229">
        <v>70.692880778898783</v>
      </c>
      <c r="Q48" s="229">
        <v>72.36573977541542</v>
      </c>
      <c r="R48" s="229">
        <v>79.385976914687845</v>
      </c>
      <c r="S48" s="229">
        <v>78.318819250102607</v>
      </c>
      <c r="T48" s="229">
        <v>77.401952573124575</v>
      </c>
      <c r="U48" s="229">
        <v>76.941504746048466</v>
      </c>
      <c r="V48" s="229">
        <v>79.572989613251877</v>
      </c>
      <c r="W48" s="229">
        <v>80.493306875635028</v>
      </c>
      <c r="X48" s="229">
        <v>71.717922720878462</v>
      </c>
      <c r="Y48" s="229">
        <v>67.869085179929385</v>
      </c>
      <c r="DA48" s="73" t="s">
        <v>1027</v>
      </c>
    </row>
    <row r="49" spans="1:105" ht="12" customHeight="1" x14ac:dyDescent="0.25">
      <c r="A49" s="64" t="s">
        <v>31</v>
      </c>
      <c r="B49" s="229">
        <v>4.7963899376245873</v>
      </c>
      <c r="C49" s="229">
        <v>5.842355403100961</v>
      </c>
      <c r="D49" s="229">
        <v>5.4453322057515692</v>
      </c>
      <c r="E49" s="229">
        <v>4.112046044958956</v>
      </c>
      <c r="F49" s="229">
        <v>3.674571130150543</v>
      </c>
      <c r="G49" s="229">
        <v>4.5450453030526923</v>
      </c>
      <c r="H49" s="229">
        <v>4.0904670101967007</v>
      </c>
      <c r="I49" s="229">
        <v>4.2427261146606243</v>
      </c>
      <c r="J49" s="229">
        <v>4.8364842741575549</v>
      </c>
      <c r="K49" s="229">
        <v>5.4669389229120986</v>
      </c>
      <c r="L49" s="229">
        <v>4.7679186221516794</v>
      </c>
      <c r="M49" s="229">
        <v>5.5141381370175031</v>
      </c>
      <c r="N49" s="229">
        <v>4.4833132112452274</v>
      </c>
      <c r="O49" s="229">
        <v>3.7704476389982871</v>
      </c>
      <c r="P49" s="229">
        <v>4.6026572920415738</v>
      </c>
      <c r="Q49" s="229">
        <v>4.2384760656091194</v>
      </c>
      <c r="R49" s="229">
        <v>3.806115347186632</v>
      </c>
      <c r="S49" s="229">
        <v>3.885131651558714</v>
      </c>
      <c r="T49" s="229">
        <v>4.4345976050120237</v>
      </c>
      <c r="U49" s="229">
        <v>4.9823153678833467</v>
      </c>
      <c r="V49" s="229">
        <v>4.6049900646027337</v>
      </c>
      <c r="W49" s="229">
        <v>5.2466199567430856</v>
      </c>
      <c r="X49" s="229">
        <v>4.884786951711849</v>
      </c>
      <c r="Y49" s="229">
        <v>4.9612513588962557</v>
      </c>
      <c r="DA49" s="73" t="s">
        <v>1028</v>
      </c>
    </row>
    <row r="50" spans="1:105" ht="12" customHeight="1" x14ac:dyDescent="0.25">
      <c r="A50" s="64" t="s">
        <v>159</v>
      </c>
      <c r="B50" s="229">
        <v>1.76541120112532</v>
      </c>
      <c r="C50" s="229">
        <v>2.3630169493521498</v>
      </c>
      <c r="D50" s="229">
        <v>2.467141011391055</v>
      </c>
      <c r="E50" s="229">
        <v>3.2395083888610201</v>
      </c>
      <c r="F50" s="229">
        <v>3.5376732089261349</v>
      </c>
      <c r="G50" s="229">
        <v>3.4121296872403688</v>
      </c>
      <c r="H50" s="229">
        <v>2.563290808673556</v>
      </c>
      <c r="I50" s="229">
        <v>2.852481613153913</v>
      </c>
      <c r="J50" s="229">
        <v>3.3969238716636259</v>
      </c>
      <c r="K50" s="229">
        <v>2.3833898443698809</v>
      </c>
      <c r="L50" s="229">
        <v>2.7491495481187269</v>
      </c>
      <c r="M50" s="229">
        <v>4.4773568526278478</v>
      </c>
      <c r="N50" s="229">
        <v>3.623039385876627</v>
      </c>
      <c r="O50" s="229">
        <v>2.750484274547214</v>
      </c>
      <c r="P50" s="229">
        <v>2.4825168677148408</v>
      </c>
      <c r="Q50" s="229">
        <v>2.2513981373742942</v>
      </c>
      <c r="R50" s="229">
        <v>2.1611859743777488</v>
      </c>
      <c r="S50" s="229">
        <v>2.1032103165264968</v>
      </c>
      <c r="T50" s="229">
        <v>2.34929307875132</v>
      </c>
      <c r="U50" s="229">
        <v>2.2526394140687369</v>
      </c>
      <c r="V50" s="229">
        <v>2.4148724513541588</v>
      </c>
      <c r="W50" s="229">
        <v>2.5229582448693071</v>
      </c>
      <c r="X50" s="229">
        <v>2.6546775941147258</v>
      </c>
      <c r="Y50" s="229">
        <v>2.0985981766142729</v>
      </c>
      <c r="DA50" s="73" t="s">
        <v>1029</v>
      </c>
    </row>
    <row r="51" spans="1:105" ht="12" customHeight="1" x14ac:dyDescent="0.25">
      <c r="A51" s="64" t="s">
        <v>32</v>
      </c>
      <c r="B51" s="229">
        <v>20.88492519099071</v>
      </c>
      <c r="C51" s="229">
        <v>24.271596114720161</v>
      </c>
      <c r="D51" s="229">
        <v>21.944894153907491</v>
      </c>
      <c r="E51" s="229">
        <v>27.503524444088018</v>
      </c>
      <c r="F51" s="229">
        <v>25.551458915044591</v>
      </c>
      <c r="G51" s="229">
        <v>22.615403041846459</v>
      </c>
      <c r="H51" s="229">
        <v>21.3881827767127</v>
      </c>
      <c r="I51" s="229">
        <v>21.985901991882269</v>
      </c>
      <c r="J51" s="229">
        <v>20.92184198512286</v>
      </c>
      <c r="K51" s="229">
        <v>17.345349942101549</v>
      </c>
      <c r="L51" s="229">
        <v>17.154432499135169</v>
      </c>
      <c r="M51" s="229">
        <v>17.492553140591578</v>
      </c>
      <c r="N51" s="229">
        <v>14.97103389425012</v>
      </c>
      <c r="O51" s="229">
        <v>15.46852164301518</v>
      </c>
      <c r="P51" s="229">
        <v>14.325160074438861</v>
      </c>
      <c r="Q51" s="229">
        <v>16.179538902234771</v>
      </c>
      <c r="R51" s="229">
        <v>8.9272756012110435</v>
      </c>
      <c r="S51" s="229">
        <v>8.6631034769544826</v>
      </c>
      <c r="T51" s="229">
        <v>8.6977985828395834</v>
      </c>
      <c r="U51" s="229">
        <v>7.3112984435920092</v>
      </c>
      <c r="V51" s="229">
        <v>6.2838139072353076</v>
      </c>
      <c r="W51" s="229">
        <v>6.7273105481073472</v>
      </c>
      <c r="X51" s="229">
        <v>5.9366175030647312</v>
      </c>
      <c r="Y51" s="229">
        <v>4.474327118065629</v>
      </c>
      <c r="DA51" s="73" t="s">
        <v>1030</v>
      </c>
    </row>
    <row r="52" spans="1:105" ht="12" customHeight="1" x14ac:dyDescent="0.25">
      <c r="A52" s="64" t="s">
        <v>33</v>
      </c>
      <c r="B52" s="229">
        <v>10.425861197524389</v>
      </c>
      <c r="C52" s="229">
        <v>5.624682688774179</v>
      </c>
      <c r="D52" s="229">
        <v>7.9309432964971567</v>
      </c>
      <c r="E52" s="229">
        <v>9.3242007861595688</v>
      </c>
      <c r="F52" s="229">
        <v>7.9853989810624926</v>
      </c>
      <c r="G52" s="229">
        <v>7.9736291522052012</v>
      </c>
      <c r="H52" s="229">
        <v>6.9253805366814838</v>
      </c>
      <c r="I52" s="229">
        <v>8.0332510010446043</v>
      </c>
      <c r="J52" s="229">
        <v>5.5713838206215058</v>
      </c>
      <c r="K52" s="229">
        <v>21.0478246818043</v>
      </c>
      <c r="L52" s="229">
        <v>25.085646289872919</v>
      </c>
      <c r="M52" s="229">
        <v>25.40546677646913</v>
      </c>
      <c r="N52" s="229">
        <v>30.16728379254296</v>
      </c>
      <c r="O52" s="229">
        <v>31.069753795907879</v>
      </c>
      <c r="P52" s="229">
        <v>32.319400546228827</v>
      </c>
      <c r="Q52" s="229">
        <v>29.940052807125721</v>
      </c>
      <c r="R52" s="229">
        <v>34.536125467478222</v>
      </c>
      <c r="S52" s="229">
        <v>30.115428085894681</v>
      </c>
      <c r="T52" s="229">
        <v>29.20557988717615</v>
      </c>
      <c r="U52" s="229">
        <v>26.59260548256859</v>
      </c>
      <c r="V52" s="229">
        <v>28.281104361506198</v>
      </c>
      <c r="W52" s="229">
        <v>39.340992639515463</v>
      </c>
      <c r="X52" s="229">
        <v>35.513664535836057</v>
      </c>
      <c r="Y52" s="229">
        <v>28.261130942507251</v>
      </c>
      <c r="DA52" s="73" t="s">
        <v>1031</v>
      </c>
    </row>
    <row r="53" spans="1:105" ht="12" customHeight="1" x14ac:dyDescent="0.25">
      <c r="A53" s="64" t="s">
        <v>35</v>
      </c>
      <c r="B53" s="229">
        <v>134.81521373139239</v>
      </c>
      <c r="C53" s="229">
        <v>131.14677089015069</v>
      </c>
      <c r="D53" s="229">
        <v>135.3356854231634</v>
      </c>
      <c r="E53" s="229">
        <v>133.51798932388749</v>
      </c>
      <c r="F53" s="229">
        <v>119.5878591388235</v>
      </c>
      <c r="G53" s="229">
        <v>129.19314212976039</v>
      </c>
      <c r="H53" s="229">
        <v>114.06510664767499</v>
      </c>
      <c r="I53" s="229">
        <v>123.4094940991333</v>
      </c>
      <c r="J53" s="229">
        <v>127.7409113649818</v>
      </c>
      <c r="K53" s="229">
        <v>102.0671842102517</v>
      </c>
      <c r="L53" s="229">
        <v>112.2921264078973</v>
      </c>
      <c r="M53" s="229">
        <v>133.49931351159239</v>
      </c>
      <c r="N53" s="229">
        <v>130.11864155394829</v>
      </c>
      <c r="O53" s="229">
        <v>130.87174706649819</v>
      </c>
      <c r="P53" s="229">
        <v>123.6090282653457</v>
      </c>
      <c r="Q53" s="229">
        <v>126.09056550710299</v>
      </c>
      <c r="R53" s="229">
        <v>127.5752660233596</v>
      </c>
      <c r="S53" s="229">
        <v>141.166828143549</v>
      </c>
      <c r="T53" s="229">
        <v>130.5094012363939</v>
      </c>
      <c r="U53" s="229">
        <v>130.4843925017984</v>
      </c>
      <c r="V53" s="229">
        <v>129.18214014854021</v>
      </c>
      <c r="W53" s="229">
        <v>143.96366350999011</v>
      </c>
      <c r="X53" s="229">
        <v>111.01458846016401</v>
      </c>
      <c r="Y53" s="229">
        <v>107.043819792845</v>
      </c>
      <c r="DA53" s="73" t="s">
        <v>1032</v>
      </c>
    </row>
    <row r="54" spans="1:105" ht="12" customHeight="1" x14ac:dyDescent="0.25">
      <c r="A54" s="64" t="s">
        <v>36</v>
      </c>
      <c r="B54" s="229">
        <v>1.7254422719174951</v>
      </c>
      <c r="C54" s="229">
        <v>1.58007006142311</v>
      </c>
      <c r="D54" s="229">
        <v>1.61219852862552</v>
      </c>
      <c r="E54" s="229">
        <v>0.38558835129591917</v>
      </c>
      <c r="F54" s="229">
        <v>0.26472617585791153</v>
      </c>
      <c r="G54" s="229">
        <v>0.27186904405039958</v>
      </c>
      <c r="H54" s="229">
        <v>0.2395602014407715</v>
      </c>
      <c r="I54" s="229">
        <v>0.50442998006677164</v>
      </c>
      <c r="J54" s="229">
        <v>0.31951882502944168</v>
      </c>
      <c r="K54" s="229">
        <v>0.1384991351246142</v>
      </c>
      <c r="L54" s="229">
        <v>2.3644200158075588</v>
      </c>
      <c r="M54" s="229">
        <v>3.802826606207677</v>
      </c>
      <c r="N54" s="229">
        <v>2.4194771658620162</v>
      </c>
      <c r="O54" s="229">
        <v>2.5183341970944451</v>
      </c>
      <c r="P54" s="229">
        <v>2.058063714090459</v>
      </c>
      <c r="Q54" s="229">
        <v>1.93634230844662</v>
      </c>
      <c r="R54" s="229">
        <v>1.6287240180194791</v>
      </c>
      <c r="S54" s="229">
        <v>1.371757804943865</v>
      </c>
      <c r="T54" s="229">
        <v>1.748610850809696</v>
      </c>
      <c r="U54" s="229">
        <v>1.4169910158416399</v>
      </c>
      <c r="V54" s="229">
        <v>1.205108629972506</v>
      </c>
      <c r="W54" s="229">
        <v>1.5090630065811099</v>
      </c>
      <c r="X54" s="229">
        <v>0.8530380005417123</v>
      </c>
      <c r="Y54" s="229">
        <v>0.95261546353260274</v>
      </c>
      <c r="DA54" s="73" t="s">
        <v>1033</v>
      </c>
    </row>
    <row r="55" spans="1:105" ht="12" customHeight="1" x14ac:dyDescent="0.25">
      <c r="A55" s="64" t="s">
        <v>38</v>
      </c>
      <c r="B55" s="229">
        <v>3.2157389535158791</v>
      </c>
      <c r="C55" s="229">
        <v>4.0626150764331754</v>
      </c>
      <c r="D55" s="229">
        <v>4.6194185000685017</v>
      </c>
      <c r="E55" s="229">
        <v>5.6013524980678451</v>
      </c>
      <c r="F55" s="229">
        <v>6.2577767630553529</v>
      </c>
      <c r="G55" s="229">
        <v>5.4096276343434671</v>
      </c>
      <c r="H55" s="229">
        <v>4.719302218316936</v>
      </c>
      <c r="I55" s="229">
        <v>6.9323674694692956</v>
      </c>
      <c r="J55" s="229">
        <v>6.7393754527621219</v>
      </c>
      <c r="K55" s="229">
        <v>5.4801250584450001</v>
      </c>
      <c r="L55" s="229">
        <v>9.4714422114166155</v>
      </c>
      <c r="M55" s="229">
        <v>9.6362007995864865</v>
      </c>
      <c r="N55" s="229">
        <v>9.0726354793843669</v>
      </c>
      <c r="O55" s="229">
        <v>9.4823086049426433</v>
      </c>
      <c r="P55" s="229">
        <v>9.2070322336029129</v>
      </c>
      <c r="Q55" s="229">
        <v>11.14006305408931</v>
      </c>
      <c r="R55" s="229">
        <v>14.6652227465823</v>
      </c>
      <c r="S55" s="229">
        <v>13.037699436502409</v>
      </c>
      <c r="T55" s="229">
        <v>10.979798800087581</v>
      </c>
      <c r="U55" s="229">
        <v>10.98431503166444</v>
      </c>
      <c r="V55" s="229">
        <v>10.74233294130868</v>
      </c>
      <c r="W55" s="229">
        <v>12.14273198823701</v>
      </c>
      <c r="X55" s="229">
        <v>14.03515421189668</v>
      </c>
      <c r="Y55" s="229">
        <v>11.867185502304361</v>
      </c>
      <c r="DA55" s="73" t="s">
        <v>1034</v>
      </c>
    </row>
    <row r="56" spans="1:105" ht="12" customHeight="1" x14ac:dyDescent="0.25">
      <c r="A56" s="64" t="s">
        <v>39</v>
      </c>
      <c r="B56" s="229">
        <v>94.526203429288955</v>
      </c>
      <c r="C56" s="229">
        <v>91.383127853257719</v>
      </c>
      <c r="D56" s="229">
        <v>95.574230218664596</v>
      </c>
      <c r="E56" s="229">
        <v>118.3633290768465</v>
      </c>
      <c r="F56" s="229">
        <v>121.078317771884</v>
      </c>
      <c r="G56" s="229">
        <v>126.5524594110823</v>
      </c>
      <c r="H56" s="229">
        <v>129.4766297270632</v>
      </c>
      <c r="I56" s="229">
        <v>134.04901530541741</v>
      </c>
      <c r="J56" s="229">
        <v>132.24446790173229</v>
      </c>
      <c r="K56" s="229">
        <v>122.5739463388537</v>
      </c>
      <c r="L56" s="229">
        <v>122.2347038750387</v>
      </c>
      <c r="M56" s="229">
        <v>139.29817113961539</v>
      </c>
      <c r="N56" s="229">
        <v>136.49231459393931</v>
      </c>
      <c r="O56" s="229">
        <v>142.52700332462231</v>
      </c>
      <c r="P56" s="229">
        <v>133.0246020010251</v>
      </c>
      <c r="Q56" s="229">
        <v>129.91195720824541</v>
      </c>
      <c r="R56" s="229">
        <v>131.29357960632521</v>
      </c>
      <c r="S56" s="229">
        <v>129.70650874624249</v>
      </c>
      <c r="T56" s="229">
        <v>128.16597287543161</v>
      </c>
      <c r="U56" s="229">
        <v>132.2281371080833</v>
      </c>
      <c r="V56" s="229">
        <v>118.2770715036613</v>
      </c>
      <c r="W56" s="229">
        <v>122.4895948697294</v>
      </c>
      <c r="X56" s="229">
        <v>114.73679048982309</v>
      </c>
      <c r="Y56" s="229">
        <v>95.970664695090889</v>
      </c>
      <c r="DA56" s="73" t="s">
        <v>1035</v>
      </c>
    </row>
    <row r="57" spans="1:105" ht="12" customHeight="1" x14ac:dyDescent="0.25">
      <c r="A57" s="60" t="s">
        <v>1036</v>
      </c>
      <c r="B57" s="262">
        <v>192.97946730797869</v>
      </c>
      <c r="C57" s="262">
        <v>206.5484768470713</v>
      </c>
      <c r="D57" s="262">
        <v>203.18280290040539</v>
      </c>
      <c r="E57" s="262">
        <v>209.1327949133142</v>
      </c>
      <c r="F57" s="262">
        <v>221.40508929105019</v>
      </c>
      <c r="G57" s="262">
        <v>221.7806416265995</v>
      </c>
      <c r="H57" s="262">
        <v>248.00804936043619</v>
      </c>
      <c r="I57" s="262">
        <v>224.71976411311391</v>
      </c>
      <c r="J57" s="262">
        <v>236.04824266555741</v>
      </c>
      <c r="K57" s="262">
        <v>188.65186262634009</v>
      </c>
      <c r="L57" s="262">
        <v>229.3528687358166</v>
      </c>
      <c r="M57" s="262">
        <v>198.0325700125897</v>
      </c>
      <c r="N57" s="262">
        <v>193.14558772847531</v>
      </c>
      <c r="O57" s="262">
        <v>192.30543703720261</v>
      </c>
      <c r="P57" s="262">
        <v>206.70532625671521</v>
      </c>
      <c r="Q57" s="262">
        <v>212.6698396082117</v>
      </c>
      <c r="R57" s="262">
        <v>211.2637048040722</v>
      </c>
      <c r="S57" s="262">
        <v>212.74430642702399</v>
      </c>
      <c r="T57" s="262">
        <v>195.94738057912389</v>
      </c>
      <c r="U57" s="262">
        <v>198.45783419938249</v>
      </c>
      <c r="V57" s="262">
        <v>181.9204897329177</v>
      </c>
      <c r="W57" s="262">
        <v>190.11376740366109</v>
      </c>
      <c r="X57" s="262">
        <v>209.62363632672211</v>
      </c>
      <c r="Y57" s="262">
        <v>181.4855894929091</v>
      </c>
      <c r="DA57" s="72" t="s">
        <v>1037</v>
      </c>
    </row>
    <row r="58" spans="1:105" ht="12" customHeight="1" x14ac:dyDescent="0.25">
      <c r="A58" s="132" t="s">
        <v>1038</v>
      </c>
      <c r="B58" s="316">
        <v>2743.1879856038881</v>
      </c>
      <c r="C58" s="316">
        <v>2792.228471349903</v>
      </c>
      <c r="D58" s="316">
        <v>2988.0895978556509</v>
      </c>
      <c r="E58" s="316">
        <v>3017.189825616445</v>
      </c>
      <c r="F58" s="316">
        <v>2954.7158382269872</v>
      </c>
      <c r="G58" s="316">
        <v>2872.990866673546</v>
      </c>
      <c r="H58" s="316">
        <v>2801.1457509891161</v>
      </c>
      <c r="I58" s="316">
        <v>3053.095790049269</v>
      </c>
      <c r="J58" s="316">
        <v>2942.0017866509311</v>
      </c>
      <c r="K58" s="316">
        <v>2570.5592142658061</v>
      </c>
      <c r="L58" s="316">
        <v>2764.692161676774</v>
      </c>
      <c r="M58" s="316">
        <v>2727.3681050454152</v>
      </c>
      <c r="N58" s="316">
        <v>2640.0442038670371</v>
      </c>
      <c r="O58" s="316">
        <v>2673.1869260043241</v>
      </c>
      <c r="P58" s="316">
        <v>2530.8987841096982</v>
      </c>
      <c r="Q58" s="316">
        <v>2585.387498781879</v>
      </c>
      <c r="R58" s="316">
        <v>2561.0874842715989</v>
      </c>
      <c r="S58" s="316">
        <v>2710.4465535465761</v>
      </c>
      <c r="T58" s="316">
        <v>2803.6344142232392</v>
      </c>
      <c r="U58" s="316">
        <v>2769.0652795483688</v>
      </c>
      <c r="V58" s="316">
        <v>2752.439136461649</v>
      </c>
      <c r="W58" s="316">
        <v>2879.432954921233</v>
      </c>
      <c r="X58" s="316">
        <v>2409.23922102387</v>
      </c>
      <c r="Y58" s="316">
        <v>2098.469181530304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15698.945181260689</v>
      </c>
      <c r="C61" s="223">
        <v>15229.848241866021</v>
      </c>
      <c r="D61" s="223">
        <v>14338.133189475569</v>
      </c>
      <c r="E61" s="223">
        <v>15152.30741500194</v>
      </c>
      <c r="F61" s="223">
        <v>14257.39644178143</v>
      </c>
      <c r="G61" s="223">
        <v>14314.63782015682</v>
      </c>
      <c r="H61" s="223">
        <v>13191.22224231942</v>
      </c>
      <c r="I61" s="223">
        <v>13942.533181683941</v>
      </c>
      <c r="J61" s="223">
        <v>12678.941352321761</v>
      </c>
      <c r="K61" s="223">
        <v>11950.92801645695</v>
      </c>
      <c r="L61" s="223">
        <v>11622.096715832429</v>
      </c>
      <c r="M61" s="223">
        <v>13095.37639654423</v>
      </c>
      <c r="N61" s="223">
        <v>13621.344509842431</v>
      </c>
      <c r="O61" s="223">
        <v>13194.63803498877</v>
      </c>
      <c r="P61" s="223">
        <v>13087.87459181582</v>
      </c>
      <c r="Q61" s="223">
        <v>12117.049311934021</v>
      </c>
      <c r="R61" s="223">
        <v>12336.23705815189</v>
      </c>
      <c r="S61" s="223">
        <v>11599.73232783371</v>
      </c>
      <c r="T61" s="223">
        <v>13190.17228154254</v>
      </c>
      <c r="U61" s="223">
        <v>12515.62165534529</v>
      </c>
      <c r="V61" s="223">
        <v>13590.631631150851</v>
      </c>
      <c r="W61" s="223">
        <v>11957.98635183513</v>
      </c>
      <c r="X61" s="223">
        <v>10516.507185452951</v>
      </c>
      <c r="Y61" s="223">
        <v>11646.7555926719</v>
      </c>
      <c r="DA61" s="89" t="s">
        <v>1040</v>
      </c>
    </row>
    <row r="62" spans="1:105" ht="12" customHeight="1" x14ac:dyDescent="0.25">
      <c r="A62" s="55" t="s">
        <v>91</v>
      </c>
      <c r="B62" s="259">
        <v>129.59335834022519</v>
      </c>
      <c r="C62" s="259">
        <v>122.09482181311689</v>
      </c>
      <c r="D62" s="259">
        <v>114.6007074695181</v>
      </c>
      <c r="E62" s="259">
        <v>114.7711132665583</v>
      </c>
      <c r="F62" s="259">
        <v>114.4066589024969</v>
      </c>
      <c r="G62" s="259">
        <v>116.7150854880115</v>
      </c>
      <c r="H62" s="259">
        <v>109.6312989668297</v>
      </c>
      <c r="I62" s="259">
        <v>108.39717194788381</v>
      </c>
      <c r="J62" s="259">
        <v>102.5683176089959</v>
      </c>
      <c r="K62" s="259">
        <v>96.581600805352323</v>
      </c>
      <c r="L62" s="259">
        <v>92.91591912076602</v>
      </c>
      <c r="M62" s="259">
        <v>89.144234388189503</v>
      </c>
      <c r="N62" s="259">
        <v>92.632582250112705</v>
      </c>
      <c r="O62" s="259">
        <v>89.30714728919861</v>
      </c>
      <c r="P62" s="259">
        <v>93.400183763678825</v>
      </c>
      <c r="Q62" s="259">
        <v>87.377882207781241</v>
      </c>
      <c r="R62" s="259">
        <v>88.242619675932502</v>
      </c>
      <c r="S62" s="259">
        <v>83.272784879631033</v>
      </c>
      <c r="T62" s="259">
        <v>93.204538507080173</v>
      </c>
      <c r="U62" s="259">
        <v>88.409126891574431</v>
      </c>
      <c r="V62" s="259">
        <v>93.805539093899199</v>
      </c>
      <c r="W62" s="259">
        <v>85.421966512845913</v>
      </c>
      <c r="X62" s="259">
        <v>79.382599700801691</v>
      </c>
      <c r="Y62" s="259">
        <v>87.815401372594721</v>
      </c>
      <c r="DA62" s="67" t="s">
        <v>1041</v>
      </c>
    </row>
    <row r="63" spans="1:105" ht="12" customHeight="1" x14ac:dyDescent="0.25">
      <c r="A63" s="173" t="s">
        <v>92</v>
      </c>
      <c r="B63" s="224">
        <v>1028.462060432882</v>
      </c>
      <c r="C63" s="224">
        <v>968.95314403722352</v>
      </c>
      <c r="D63" s="224">
        <v>909.47932240276305</v>
      </c>
      <c r="E63" s="224">
        <v>910.83167486417233</v>
      </c>
      <c r="F63" s="224">
        <v>907.93933924607461</v>
      </c>
      <c r="G63" s="224">
        <v>926.25917594838097</v>
      </c>
      <c r="H63" s="224">
        <v>870.04174494304607</v>
      </c>
      <c r="I63" s="224">
        <v>860.24762560701652</v>
      </c>
      <c r="J63" s="224">
        <v>813.98942518599176</v>
      </c>
      <c r="K63" s="224">
        <v>766.4784170760006</v>
      </c>
      <c r="L63" s="224">
        <v>737.38730788255589</v>
      </c>
      <c r="M63" s="224">
        <v>707.45495100061476</v>
      </c>
      <c r="N63" s="224">
        <v>735.13872643115383</v>
      </c>
      <c r="O63" s="224">
        <v>708.74783930900367</v>
      </c>
      <c r="P63" s="224">
        <v>741.23046635011701</v>
      </c>
      <c r="Q63" s="224">
        <v>693.43705512863994</v>
      </c>
      <c r="R63" s="224">
        <v>700.29967285549537</v>
      </c>
      <c r="S63" s="224">
        <v>660.85871229950442</v>
      </c>
      <c r="T63" s="224">
        <v>739.67781175197649</v>
      </c>
      <c r="U63" s="224">
        <v>701.62108589910565</v>
      </c>
      <c r="V63" s="224">
        <v>744.44739492936856</v>
      </c>
      <c r="W63" s="224">
        <v>677.91476979388449</v>
      </c>
      <c r="X63" s="224">
        <v>629.98592749227237</v>
      </c>
      <c r="Y63" s="224">
        <v>696.90923817479279</v>
      </c>
      <c r="DA63" s="177" t="s">
        <v>1042</v>
      </c>
    </row>
    <row r="64" spans="1:105" ht="12" customHeight="1" x14ac:dyDescent="0.25">
      <c r="A64" s="173" t="s">
        <v>93</v>
      </c>
      <c r="B64" s="224">
        <v>1151.2419734070829</v>
      </c>
      <c r="C64" s="224">
        <v>1084.628760355919</v>
      </c>
      <c r="D64" s="224">
        <v>1018.05483175062</v>
      </c>
      <c r="E64" s="224">
        <v>1019.568630826261</v>
      </c>
      <c r="F64" s="224">
        <v>1016.331002241952</v>
      </c>
      <c r="G64" s="224">
        <v>1036.837898674069</v>
      </c>
      <c r="H64" s="224">
        <v>973.90911529900006</v>
      </c>
      <c r="I64" s="224">
        <v>962.94575388200292</v>
      </c>
      <c r="J64" s="224">
        <v>911.1651544921275</v>
      </c>
      <c r="K64" s="224">
        <v>857.98218465842808</v>
      </c>
      <c r="L64" s="224">
        <v>825.41811910372428</v>
      </c>
      <c r="M64" s="224">
        <v>791.91237598376244</v>
      </c>
      <c r="N64" s="224">
        <v>822.90109738063893</v>
      </c>
      <c r="O64" s="224">
        <v>793.35961195367076</v>
      </c>
      <c r="P64" s="224">
        <v>829.72008172201367</v>
      </c>
      <c r="Q64" s="224">
        <v>776.22099491339509</v>
      </c>
      <c r="R64" s="224">
        <v>783.90288603855561</v>
      </c>
      <c r="S64" s="224">
        <v>739.75338260967987</v>
      </c>
      <c r="T64" s="224">
        <v>827.98206802918935</v>
      </c>
      <c r="U64" s="224">
        <v>785.38205208515876</v>
      </c>
      <c r="V64" s="224">
        <v>833.32105384181034</v>
      </c>
      <c r="W64" s="224">
        <v>758.84562727654691</v>
      </c>
      <c r="X64" s="224">
        <v>705.19494134730576</v>
      </c>
      <c r="Y64" s="224">
        <v>780.10769430257949</v>
      </c>
      <c r="DA64" s="177" t="s">
        <v>1043</v>
      </c>
    </row>
    <row r="65" spans="1:105" ht="12" customHeight="1" x14ac:dyDescent="0.25">
      <c r="A65" s="173" t="s">
        <v>94</v>
      </c>
      <c r="B65" s="224">
        <v>1853.4018149643489</v>
      </c>
      <c r="C65" s="224">
        <v>1746.1601986738549</v>
      </c>
      <c r="D65" s="224">
        <v>1638.9818270052101</v>
      </c>
      <c r="E65" s="224">
        <v>1641.4189149668141</v>
      </c>
      <c r="F65" s="224">
        <v>1636.2066078819889</v>
      </c>
      <c r="G65" s="224">
        <v>1669.22096971427</v>
      </c>
      <c r="H65" s="224">
        <v>1567.9109723245119</v>
      </c>
      <c r="I65" s="224">
        <v>1550.26089143992</v>
      </c>
      <c r="J65" s="224">
        <v>1466.898523574619</v>
      </c>
      <c r="K65" s="224">
        <v>1381.2784583825389</v>
      </c>
      <c r="L65" s="224">
        <v>1328.8530781446309</v>
      </c>
      <c r="M65" s="224">
        <v>1274.911676992896</v>
      </c>
      <c r="N65" s="224">
        <v>1324.8008869132209</v>
      </c>
      <c r="O65" s="224">
        <v>1277.241604006738</v>
      </c>
      <c r="P65" s="224">
        <v>1335.778872642072</v>
      </c>
      <c r="Q65" s="224">
        <v>1249.649885964684</v>
      </c>
      <c r="R65" s="224">
        <v>1262.017078338321</v>
      </c>
      <c r="S65" s="224">
        <v>1190.9401269458281</v>
      </c>
      <c r="T65" s="224">
        <v>1332.980818186865</v>
      </c>
      <c r="U65" s="224">
        <v>1264.398410064174</v>
      </c>
      <c r="V65" s="224">
        <v>1341.5761319642941</v>
      </c>
      <c r="W65" s="224">
        <v>1221.677019566753</v>
      </c>
      <c r="X65" s="224">
        <v>1135.3039711787951</v>
      </c>
      <c r="Y65" s="224">
        <v>1255.9071419269701</v>
      </c>
      <c r="DA65" s="177" t="s">
        <v>1044</v>
      </c>
    </row>
    <row r="66" spans="1:105" ht="12" customHeight="1" x14ac:dyDescent="0.25">
      <c r="A66" s="56" t="s">
        <v>95</v>
      </c>
      <c r="B66" s="260">
        <v>462.6471991795093</v>
      </c>
      <c r="C66" s="260">
        <v>455.70003848145319</v>
      </c>
      <c r="D66" s="260">
        <v>428.90226554907957</v>
      </c>
      <c r="E66" s="260">
        <v>451.72413064473369</v>
      </c>
      <c r="F66" s="260">
        <v>419.4334908365974</v>
      </c>
      <c r="G66" s="260">
        <v>423.3797269299144</v>
      </c>
      <c r="H66" s="260">
        <v>385.73846722718361</v>
      </c>
      <c r="I66" s="260">
        <v>402.78169722337611</v>
      </c>
      <c r="J66" s="260">
        <v>375.66666400906291</v>
      </c>
      <c r="K66" s="260">
        <v>339.45449947070728</v>
      </c>
      <c r="L66" s="260">
        <v>343.87511361326062</v>
      </c>
      <c r="M66" s="260">
        <v>397.01754335752321</v>
      </c>
      <c r="N66" s="260">
        <v>415.08218826508568</v>
      </c>
      <c r="O66" s="260">
        <v>397.44279982481731</v>
      </c>
      <c r="P66" s="260">
        <v>394.07594690484331</v>
      </c>
      <c r="Q66" s="260">
        <v>363.58228868031591</v>
      </c>
      <c r="R66" s="260">
        <v>373.18896530018992</v>
      </c>
      <c r="S66" s="260">
        <v>351.26227817443498</v>
      </c>
      <c r="T66" s="260">
        <v>394.98967921857093</v>
      </c>
      <c r="U66" s="260">
        <v>371.97323982721792</v>
      </c>
      <c r="V66" s="260">
        <v>410.89976064303488</v>
      </c>
      <c r="W66" s="260">
        <v>358.27729380881033</v>
      </c>
      <c r="X66" s="260">
        <v>303.98877733905391</v>
      </c>
      <c r="Y66" s="260">
        <v>340.77469848624997</v>
      </c>
      <c r="DA66" s="68" t="s">
        <v>1045</v>
      </c>
    </row>
    <row r="67" spans="1:105" ht="12" customHeight="1" x14ac:dyDescent="0.25">
      <c r="A67" s="37" t="s">
        <v>159</v>
      </c>
      <c r="B67" s="226">
        <v>6.001321509514141</v>
      </c>
      <c r="C67" s="226">
        <v>12.177507828538831</v>
      </c>
      <c r="D67" s="226">
        <v>11.456994408160581</v>
      </c>
      <c r="E67" s="226">
        <v>11.33499059597878</v>
      </c>
      <c r="F67" s="226">
        <v>11.2335633570731</v>
      </c>
      <c r="G67" s="226">
        <v>10.779305773800861</v>
      </c>
      <c r="H67" s="226">
        <v>9.0524435060832769</v>
      </c>
      <c r="I67" s="226">
        <v>9.6759066970791245</v>
      </c>
      <c r="J67" s="226">
        <v>9.3295816232699433</v>
      </c>
      <c r="K67" s="226">
        <v>11.6192673667655</v>
      </c>
      <c r="L67" s="226">
        <v>11.4871460498491</v>
      </c>
      <c r="M67" s="226">
        <v>11.39803988123241</v>
      </c>
      <c r="N67" s="226">
        <v>8.1715627069219021</v>
      </c>
      <c r="O67" s="226">
        <v>6.4279583969137226</v>
      </c>
      <c r="P67" s="226">
        <v>5.7691580786062744</v>
      </c>
      <c r="Q67" s="226">
        <v>5.274223686144575</v>
      </c>
      <c r="R67" s="226">
        <v>5.0850953483208734</v>
      </c>
      <c r="S67" s="226">
        <v>4.2565767161626589</v>
      </c>
      <c r="T67" s="226">
        <v>6.370942500088959</v>
      </c>
      <c r="U67" s="226">
        <v>6.4581805631579421</v>
      </c>
      <c r="V67" s="226">
        <v>6.6113074719210294</v>
      </c>
      <c r="W67" s="226">
        <v>4.7956788107399371</v>
      </c>
      <c r="X67" s="226">
        <v>7.6024170629662757</v>
      </c>
      <c r="Y67" s="226">
        <v>6.24767219081735</v>
      </c>
      <c r="DA67" s="69" t="s">
        <v>1046</v>
      </c>
    </row>
    <row r="68" spans="1:105" ht="12" customHeight="1" x14ac:dyDescent="0.25">
      <c r="A68" s="37" t="s">
        <v>35</v>
      </c>
      <c r="B68" s="226">
        <v>307.43490197030911</v>
      </c>
      <c r="C68" s="226">
        <v>307.9611923394973</v>
      </c>
      <c r="D68" s="226">
        <v>289.13804424988729</v>
      </c>
      <c r="E68" s="226">
        <v>319.65010899755453</v>
      </c>
      <c r="F68" s="226">
        <v>270.8544340720909</v>
      </c>
      <c r="G68" s="226">
        <v>270.31585108623813</v>
      </c>
      <c r="H68" s="226">
        <v>231.07806725843579</v>
      </c>
      <c r="I68" s="226">
        <v>258.08421709853877</v>
      </c>
      <c r="J68" s="226">
        <v>226.8889711460256</v>
      </c>
      <c r="K68" s="226">
        <v>198.3133557104629</v>
      </c>
      <c r="L68" s="226">
        <v>202.22608099178291</v>
      </c>
      <c r="M68" s="226">
        <v>298.0487159370241</v>
      </c>
      <c r="N68" s="226">
        <v>315.74571998411028</v>
      </c>
      <c r="O68" s="226">
        <v>302.75579275491089</v>
      </c>
      <c r="P68" s="226">
        <v>283.733303378237</v>
      </c>
      <c r="Q68" s="226">
        <v>256.44298082591712</v>
      </c>
      <c r="R68" s="226">
        <v>264.62074167165838</v>
      </c>
      <c r="S68" s="226">
        <v>247.6904738664482</v>
      </c>
      <c r="T68" s="226">
        <v>276.35198907002803</v>
      </c>
      <c r="U68" s="226">
        <v>256.57821714570707</v>
      </c>
      <c r="V68" s="226">
        <v>294.18763977762001</v>
      </c>
      <c r="W68" s="226">
        <v>249.46961023676189</v>
      </c>
      <c r="X68" s="226">
        <v>187.30601840556369</v>
      </c>
      <c r="Y68" s="226">
        <v>214.4088144597377</v>
      </c>
      <c r="DA68" s="69" t="s">
        <v>1047</v>
      </c>
    </row>
    <row r="69" spans="1:105" ht="12" customHeight="1" x14ac:dyDescent="0.25">
      <c r="A69" s="37" t="s">
        <v>96</v>
      </c>
      <c r="B69" s="226">
        <v>7.8785066357202988E-4</v>
      </c>
      <c r="C69" s="226">
        <v>1.4109504107567819E-3</v>
      </c>
      <c r="D69" s="226">
        <v>2.601512596055078E-3</v>
      </c>
      <c r="E69" s="226">
        <v>2.5957464330199909E-3</v>
      </c>
      <c r="F69" s="226">
        <v>2.9517110416155648E-3</v>
      </c>
      <c r="G69" s="226">
        <v>3.0999534172543339E-3</v>
      </c>
      <c r="H69" s="226">
        <v>4.0975653536164166E-3</v>
      </c>
      <c r="I69" s="226">
        <v>4.0199811259483426E-3</v>
      </c>
      <c r="J69" s="226">
        <v>9.526067191602091E-3</v>
      </c>
      <c r="K69" s="226">
        <v>1.5689480632039461E-2</v>
      </c>
      <c r="L69" s="226">
        <v>6.2777019519853858E-2</v>
      </c>
      <c r="M69" s="226">
        <v>5.5944256071767368E-2</v>
      </c>
      <c r="N69" s="226">
        <v>6.220677458924613E-2</v>
      </c>
      <c r="O69" s="226">
        <v>7.5969077392190318E-2</v>
      </c>
      <c r="P69" s="226">
        <v>6.4461364364679807E-2</v>
      </c>
      <c r="Q69" s="226">
        <v>6.5710976294784715E-2</v>
      </c>
      <c r="R69" s="226">
        <v>6.1946557051457393E-2</v>
      </c>
      <c r="S69" s="226">
        <v>6.3886578277727285E-2</v>
      </c>
      <c r="T69" s="226">
        <v>0.14022609724589469</v>
      </c>
      <c r="U69" s="226">
        <v>0.14517908380532879</v>
      </c>
      <c r="V69" s="226">
        <v>0.22480731783037131</v>
      </c>
      <c r="W69" s="226">
        <v>0.1127673146820982</v>
      </c>
      <c r="X69" s="226">
        <v>0.12484221781535219</v>
      </c>
      <c r="Y69" s="226">
        <v>0.13520252724290091</v>
      </c>
      <c r="DA69" s="69" t="s">
        <v>1048</v>
      </c>
    </row>
    <row r="70" spans="1:105" ht="12" customHeight="1" x14ac:dyDescent="0.25">
      <c r="A70" s="37" t="s">
        <v>78</v>
      </c>
      <c r="B70" s="226">
        <v>1.505651143089735</v>
      </c>
      <c r="C70" s="226">
        <v>1.555061151815623</v>
      </c>
      <c r="D70" s="226">
        <v>1.68615841560971</v>
      </c>
      <c r="E70" s="226">
        <v>1.5476957670727169</v>
      </c>
      <c r="F70" s="226">
        <v>1.4260254711910669</v>
      </c>
      <c r="G70" s="226">
        <v>1.7520537741784541</v>
      </c>
      <c r="H70" s="226">
        <v>1.8111971596754881</v>
      </c>
      <c r="I70" s="226">
        <v>1.6711773417115521</v>
      </c>
      <c r="J70" s="226">
        <v>1.9500153404840379</v>
      </c>
      <c r="K70" s="226">
        <v>2.2994640480621218</v>
      </c>
      <c r="L70" s="226">
        <v>2.381085703611773</v>
      </c>
      <c r="M70" s="226">
        <v>2.815987429216031</v>
      </c>
      <c r="N70" s="226">
        <v>3.669481273806062</v>
      </c>
      <c r="O70" s="226">
        <v>3.9698235106376001</v>
      </c>
      <c r="P70" s="226">
        <v>12.393991973135661</v>
      </c>
      <c r="Q70" s="226">
        <v>13.459991716894621</v>
      </c>
      <c r="R70" s="226">
        <v>15.407200781928371</v>
      </c>
      <c r="S70" s="226">
        <v>17.11500117885074</v>
      </c>
      <c r="T70" s="226">
        <v>18.958027439752112</v>
      </c>
      <c r="U70" s="226">
        <v>20.493815390733019</v>
      </c>
      <c r="V70" s="226">
        <v>23.63133700065141</v>
      </c>
      <c r="W70" s="226">
        <v>23.48951596693102</v>
      </c>
      <c r="X70" s="226">
        <v>21.72628811764589</v>
      </c>
      <c r="Y70" s="226">
        <v>26.17210780223644</v>
      </c>
      <c r="DA70" s="69" t="s">
        <v>1049</v>
      </c>
    </row>
    <row r="71" spans="1:105" ht="12" customHeight="1" x14ac:dyDescent="0.25">
      <c r="A71" s="37" t="s">
        <v>40</v>
      </c>
      <c r="B71" s="226">
        <v>147.70453670593281</v>
      </c>
      <c r="C71" s="226">
        <v>134.0048662111908</v>
      </c>
      <c r="D71" s="226">
        <v>126.61846696282591</v>
      </c>
      <c r="E71" s="226">
        <v>119.1887395376947</v>
      </c>
      <c r="F71" s="226">
        <v>135.9165162252007</v>
      </c>
      <c r="G71" s="226">
        <v>140.52941634227969</v>
      </c>
      <c r="H71" s="226">
        <v>143.7926617376354</v>
      </c>
      <c r="I71" s="226">
        <v>133.34637610492061</v>
      </c>
      <c r="J71" s="226">
        <v>137.48856983209171</v>
      </c>
      <c r="K71" s="226">
        <v>127.20672286478479</v>
      </c>
      <c r="L71" s="226">
        <v>127.718023848497</v>
      </c>
      <c r="M71" s="226">
        <v>84.698855853978827</v>
      </c>
      <c r="N71" s="226">
        <v>87.433217525658236</v>
      </c>
      <c r="O71" s="226">
        <v>84.213256084962879</v>
      </c>
      <c r="P71" s="226">
        <v>92.115032110499712</v>
      </c>
      <c r="Q71" s="226">
        <v>88.339381475064854</v>
      </c>
      <c r="R71" s="226">
        <v>88.013980941230798</v>
      </c>
      <c r="S71" s="226">
        <v>82.136339834695619</v>
      </c>
      <c r="T71" s="226">
        <v>93.168494111455956</v>
      </c>
      <c r="U71" s="226">
        <v>88.297847643814521</v>
      </c>
      <c r="V71" s="226">
        <v>86.244669075012155</v>
      </c>
      <c r="W71" s="226">
        <v>80.409721479695293</v>
      </c>
      <c r="X71" s="226">
        <v>87.229211535062646</v>
      </c>
      <c r="Y71" s="226">
        <v>93.810901506215686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6748.9250019462224</v>
      </c>
      <c r="C72" s="261">
        <f t="shared" si="2"/>
        <v>6621.1712420320564</v>
      </c>
      <c r="D72" s="261">
        <f t="shared" si="2"/>
        <v>6256.4097708441222</v>
      </c>
      <c r="E72" s="261">
        <f t="shared" si="2"/>
        <v>6831.3261636161442</v>
      </c>
      <c r="F72" s="261">
        <f t="shared" si="2"/>
        <v>6314.561449707292</v>
      </c>
      <c r="G72" s="261">
        <f t="shared" si="2"/>
        <v>6290.3167319013783</v>
      </c>
      <c r="H72" s="261">
        <f t="shared" si="2"/>
        <v>5790.6065491356503</v>
      </c>
      <c r="I72" s="261">
        <f t="shared" si="2"/>
        <v>6360.0471671718042</v>
      </c>
      <c r="J72" s="261">
        <f t="shared" si="2"/>
        <v>5619.9845473541945</v>
      </c>
      <c r="K72" s="261">
        <f t="shared" si="2"/>
        <v>5387.2436054386571</v>
      </c>
      <c r="L72" s="261">
        <f t="shared" si="2"/>
        <v>5200.1435087057516</v>
      </c>
      <c r="M72" s="261">
        <f t="shared" si="2"/>
        <v>6187.4981242182375</v>
      </c>
      <c r="N72" s="261">
        <f t="shared" si="2"/>
        <v>6457.9046848037269</v>
      </c>
      <c r="O72" s="261">
        <f t="shared" si="2"/>
        <v>6287.2789494650633</v>
      </c>
      <c r="P72" s="261">
        <f t="shared" si="2"/>
        <v>6112.4379731075269</v>
      </c>
      <c r="Q72" s="261">
        <f t="shared" si="2"/>
        <v>5626.5881820534851</v>
      </c>
      <c r="R72" s="261">
        <f t="shared" si="2"/>
        <v>5748.3304638949367</v>
      </c>
      <c r="S72" s="261">
        <f t="shared" si="2"/>
        <v>5399.4885544745039</v>
      </c>
      <c r="T72" s="261">
        <f t="shared" si="2"/>
        <v>6198.5261608167193</v>
      </c>
      <c r="U72" s="261">
        <f t="shared" si="2"/>
        <v>5906.1327937677743</v>
      </c>
      <c r="V72" s="261">
        <f t="shared" si="2"/>
        <v>6440.3968416697362</v>
      </c>
      <c r="W72" s="261">
        <f t="shared" si="2"/>
        <v>5608.0127976095127</v>
      </c>
      <c r="X72" s="261">
        <f t="shared" si="2"/>
        <v>4909.7519787555975</v>
      </c>
      <c r="Y72" s="261">
        <f t="shared" si="2"/>
        <v>5418.1090116288024</v>
      </c>
      <c r="DA72" s="70"/>
    </row>
    <row r="73" spans="1:105" ht="12" customHeight="1" x14ac:dyDescent="0.25">
      <c r="A73" s="60" t="s">
        <v>1052</v>
      </c>
      <c r="B73" s="262">
        <v>6743.429941150288</v>
      </c>
      <c r="C73" s="262">
        <v>6615.9941366824869</v>
      </c>
      <c r="D73" s="262">
        <v>6251.5504334300176</v>
      </c>
      <c r="E73" s="262">
        <v>6826.4596005986086</v>
      </c>
      <c r="F73" s="262">
        <v>6309.7103404052359</v>
      </c>
      <c r="G73" s="262">
        <v>6285.3677399254511</v>
      </c>
      <c r="H73" s="262">
        <v>5785.9579262380294</v>
      </c>
      <c r="I73" s="262">
        <v>6355.4508741395857</v>
      </c>
      <c r="J73" s="262">
        <v>5615.6354113474063</v>
      </c>
      <c r="K73" s="262">
        <v>5383.1483201941719</v>
      </c>
      <c r="L73" s="262">
        <v>5196.2036569184538</v>
      </c>
      <c r="M73" s="262">
        <v>6183.7182006647163</v>
      </c>
      <c r="N73" s="262">
        <v>6453.9768471609023</v>
      </c>
      <c r="O73" s="262">
        <v>6283.4921180243873</v>
      </c>
      <c r="P73" s="262">
        <v>6108.4775873693516</v>
      </c>
      <c r="Q73" s="262">
        <v>5622.8831559541441</v>
      </c>
      <c r="R73" s="262">
        <v>5744.5887709091066</v>
      </c>
      <c r="S73" s="262">
        <v>5395.9575940810009</v>
      </c>
      <c r="T73" s="262">
        <v>6194.5740708939566</v>
      </c>
      <c r="U73" s="262">
        <v>5902.3840404874618</v>
      </c>
      <c r="V73" s="262">
        <v>6436.4192679196749</v>
      </c>
      <c r="W73" s="262">
        <v>5604.3907068997096</v>
      </c>
      <c r="X73" s="262">
        <v>4906.3859712913109</v>
      </c>
      <c r="Y73" s="262">
        <v>5414.3854336959357</v>
      </c>
      <c r="DA73" s="72" t="s">
        <v>1053</v>
      </c>
    </row>
    <row r="74" spans="1:105" ht="12" customHeight="1" x14ac:dyDescent="0.25">
      <c r="A74" s="64" t="s">
        <v>28</v>
      </c>
      <c r="B74" s="229">
        <v>438.73792800797122</v>
      </c>
      <c r="C74" s="229">
        <v>476.84892538699728</v>
      </c>
      <c r="D74" s="229">
        <v>534.0413265156111</v>
      </c>
      <c r="E74" s="229">
        <v>455.64624160271171</v>
      </c>
      <c r="F74" s="229">
        <v>424.31343247230433</v>
      </c>
      <c r="G74" s="229">
        <v>379.92928295486939</v>
      </c>
      <c r="H74" s="229">
        <v>344.34587965365512</v>
      </c>
      <c r="I74" s="229">
        <v>367.16297385970461</v>
      </c>
      <c r="J74" s="229">
        <v>525.28512245563297</v>
      </c>
      <c r="K74" s="229">
        <v>460.73248848468972</v>
      </c>
      <c r="L74" s="229">
        <v>537.18767264375697</v>
      </c>
      <c r="M74" s="229">
        <v>417.81286543113549</v>
      </c>
      <c r="N74" s="229">
        <v>355.27095345818168</v>
      </c>
      <c r="O74" s="229">
        <v>415.23671857309608</v>
      </c>
      <c r="P74" s="229">
        <v>424.5817064471052</v>
      </c>
      <c r="Q74" s="229">
        <v>492.89984894557091</v>
      </c>
      <c r="R74" s="229">
        <v>479.81249330690309</v>
      </c>
      <c r="S74" s="229">
        <v>445.86835044071643</v>
      </c>
      <c r="T74" s="229">
        <v>516.20768572838904</v>
      </c>
      <c r="U74" s="229">
        <v>464.16331041059118</v>
      </c>
      <c r="V74" s="229">
        <v>453.39844930786052</v>
      </c>
      <c r="W74" s="229">
        <v>360.34464307890369</v>
      </c>
      <c r="X74" s="229">
        <v>341.8178426130375</v>
      </c>
      <c r="Y74" s="229">
        <v>397.00415531390149</v>
      </c>
      <c r="DA74" s="73" t="s">
        <v>1054</v>
      </c>
    </row>
    <row r="75" spans="1:105" ht="12" customHeight="1" x14ac:dyDescent="0.25">
      <c r="A75" s="64" t="s">
        <v>30</v>
      </c>
      <c r="B75" s="229">
        <v>550.9350132807009</v>
      </c>
      <c r="C75" s="229">
        <v>620.16066529495322</v>
      </c>
      <c r="D75" s="229">
        <v>589.89165521880204</v>
      </c>
      <c r="E75" s="229">
        <v>679.19077407850716</v>
      </c>
      <c r="F75" s="229">
        <v>571.44906231896778</v>
      </c>
      <c r="G75" s="229">
        <v>505.01594026098059</v>
      </c>
      <c r="H75" s="229">
        <v>538.21519330303943</v>
      </c>
      <c r="I75" s="229">
        <v>773.53520287434435</v>
      </c>
      <c r="J75" s="229">
        <v>629.24428001046795</v>
      </c>
      <c r="K75" s="229">
        <v>551.3532518899674</v>
      </c>
      <c r="L75" s="229">
        <v>499.58631610369832</v>
      </c>
      <c r="M75" s="229">
        <v>385.64336689919082</v>
      </c>
      <c r="N75" s="229">
        <v>311.14328875888913</v>
      </c>
      <c r="O75" s="229">
        <v>265.72003747542351</v>
      </c>
      <c r="P75" s="229">
        <v>328.74500453367921</v>
      </c>
      <c r="Q75" s="229">
        <v>319.63392408805299</v>
      </c>
      <c r="R75" s="229">
        <v>352.84128189523818</v>
      </c>
      <c r="S75" s="229">
        <v>387.53603563074398</v>
      </c>
      <c r="T75" s="229">
        <v>485.54661544318787</v>
      </c>
      <c r="U75" s="229">
        <v>587.59103528777473</v>
      </c>
      <c r="V75" s="229">
        <v>701.53921392751784</v>
      </c>
      <c r="W75" s="229">
        <v>501.30135843727982</v>
      </c>
      <c r="X75" s="229">
        <v>475.62315871623042</v>
      </c>
      <c r="Y75" s="229">
        <v>582.8834973956051</v>
      </c>
      <c r="DA75" s="73" t="s">
        <v>1055</v>
      </c>
    </row>
    <row r="76" spans="1:105" ht="12" customHeight="1" x14ac:dyDescent="0.25">
      <c r="A76" s="64" t="s">
        <v>31</v>
      </c>
      <c r="B76" s="229">
        <v>306.14347249700108</v>
      </c>
      <c r="C76" s="229">
        <v>343.95371870031909</v>
      </c>
      <c r="D76" s="229">
        <v>229.44740442089201</v>
      </c>
      <c r="E76" s="229">
        <v>152.83575283839241</v>
      </c>
      <c r="F76" s="229">
        <v>124.9555215989168</v>
      </c>
      <c r="G76" s="229">
        <v>143.37598823377681</v>
      </c>
      <c r="H76" s="229">
        <v>121.5709664830908</v>
      </c>
      <c r="I76" s="229">
        <v>118.924259461102</v>
      </c>
      <c r="J76" s="229">
        <v>118.6214018311274</v>
      </c>
      <c r="K76" s="229">
        <v>111.8671497682902</v>
      </c>
      <c r="L76" s="229">
        <v>121.77013960105209</v>
      </c>
      <c r="M76" s="229">
        <v>103.1494012410521</v>
      </c>
      <c r="N76" s="229">
        <v>91.531909806998499</v>
      </c>
      <c r="O76" s="229">
        <v>56.902826695906967</v>
      </c>
      <c r="P76" s="229">
        <v>77.954695809427605</v>
      </c>
      <c r="Q76" s="229">
        <v>61.453078633149033</v>
      </c>
      <c r="R76" s="229">
        <v>54.640720340337232</v>
      </c>
      <c r="S76" s="229">
        <v>57.268073220641398</v>
      </c>
      <c r="T76" s="229">
        <v>84.286467754108102</v>
      </c>
      <c r="U76" s="229">
        <v>72.192171462010293</v>
      </c>
      <c r="V76" s="229">
        <v>61.34549317291674</v>
      </c>
      <c r="W76" s="229">
        <v>72.179348083121425</v>
      </c>
      <c r="X76" s="229">
        <v>81.345587725330148</v>
      </c>
      <c r="Y76" s="229">
        <v>91.724353762183554</v>
      </c>
      <c r="DA76" s="73" t="s">
        <v>1056</v>
      </c>
    </row>
    <row r="77" spans="1:105" ht="12" customHeight="1" x14ac:dyDescent="0.25">
      <c r="A77" s="64" t="s">
        <v>159</v>
      </c>
      <c r="B77" s="229">
        <v>50.808271352132188</v>
      </c>
      <c r="C77" s="229">
        <v>65.887858098415421</v>
      </c>
      <c r="D77" s="229">
        <v>62.601266524096772</v>
      </c>
      <c r="E77" s="229">
        <v>68.363631761732265</v>
      </c>
      <c r="F77" s="229">
        <v>80.99425560478538</v>
      </c>
      <c r="G77" s="229">
        <v>84.261801680674665</v>
      </c>
      <c r="H77" s="229">
        <v>59.762281525906978</v>
      </c>
      <c r="I77" s="229">
        <v>62.768255115928</v>
      </c>
      <c r="J77" s="229">
        <v>65.442460425310998</v>
      </c>
      <c r="K77" s="229">
        <v>67.958457396850136</v>
      </c>
      <c r="L77" s="229">
        <v>71.404187768482885</v>
      </c>
      <c r="M77" s="229">
        <v>88.967694059124497</v>
      </c>
      <c r="N77" s="229">
        <v>71.818928876843259</v>
      </c>
      <c r="O77" s="229">
        <v>50.676521171190792</v>
      </c>
      <c r="P77" s="229">
        <v>52.307471610352188</v>
      </c>
      <c r="Q77" s="229">
        <v>49.73766054987825</v>
      </c>
      <c r="R77" s="229">
        <v>43.891436210581958</v>
      </c>
      <c r="S77" s="229">
        <v>36.663246545566103</v>
      </c>
      <c r="T77" s="229">
        <v>51.123148743146302</v>
      </c>
      <c r="U77" s="229">
        <v>47.072630264008318</v>
      </c>
      <c r="V77" s="229">
        <v>52.3096748946029</v>
      </c>
      <c r="W77" s="229">
        <v>47.927421533745971</v>
      </c>
      <c r="X77" s="229">
        <v>53.822546868884977</v>
      </c>
      <c r="Y77" s="229">
        <v>49.044045808678547</v>
      </c>
      <c r="DA77" s="73" t="s">
        <v>1057</v>
      </c>
    </row>
    <row r="78" spans="1:105" ht="12" customHeight="1" x14ac:dyDescent="0.25">
      <c r="A78" s="64" t="s">
        <v>32</v>
      </c>
      <c r="B78" s="229">
        <v>673.81488488307264</v>
      </c>
      <c r="C78" s="229">
        <v>663.92691947489618</v>
      </c>
      <c r="D78" s="229">
        <v>544.43899013839177</v>
      </c>
      <c r="E78" s="229">
        <v>599.48624588254575</v>
      </c>
      <c r="F78" s="229">
        <v>513.18830642240403</v>
      </c>
      <c r="G78" s="229">
        <v>448.19069224409128</v>
      </c>
      <c r="H78" s="229">
        <v>437.40328805350708</v>
      </c>
      <c r="I78" s="229">
        <v>449.03735924456379</v>
      </c>
      <c r="J78" s="229">
        <v>327.45658323219487</v>
      </c>
      <c r="K78" s="229">
        <v>326.97013391934013</v>
      </c>
      <c r="L78" s="229">
        <v>282.90637864282138</v>
      </c>
      <c r="M78" s="229">
        <v>331.8599475345265</v>
      </c>
      <c r="N78" s="229">
        <v>264.61260674692642</v>
      </c>
      <c r="O78" s="229">
        <v>276.6737559154098</v>
      </c>
      <c r="P78" s="229">
        <v>251.7443517486405</v>
      </c>
      <c r="Q78" s="229">
        <v>240.77530209429489</v>
      </c>
      <c r="R78" s="229">
        <v>149.1703874052385</v>
      </c>
      <c r="S78" s="229">
        <v>114.59945093943109</v>
      </c>
      <c r="T78" s="229">
        <v>129.37333659751269</v>
      </c>
      <c r="U78" s="229">
        <v>98.794980027670761</v>
      </c>
      <c r="V78" s="229">
        <v>88.466108134184381</v>
      </c>
      <c r="W78" s="229">
        <v>99.638515077108053</v>
      </c>
      <c r="X78" s="229">
        <v>84.16511935712937</v>
      </c>
      <c r="Y78" s="229">
        <v>81.256225960516915</v>
      </c>
      <c r="DA78" s="73" t="s">
        <v>1058</v>
      </c>
    </row>
    <row r="79" spans="1:105" ht="12" customHeight="1" x14ac:dyDescent="0.25">
      <c r="A79" s="64" t="s">
        <v>33</v>
      </c>
      <c r="B79" s="229">
        <v>299.54429527094868</v>
      </c>
      <c r="C79" s="229">
        <v>95.399763359723764</v>
      </c>
      <c r="D79" s="229">
        <v>160.14839123006391</v>
      </c>
      <c r="E79" s="229">
        <v>275.10970683181159</v>
      </c>
      <c r="F79" s="229">
        <v>243.43747556616509</v>
      </c>
      <c r="G79" s="229">
        <v>229.00091412272479</v>
      </c>
      <c r="H79" s="229">
        <v>200.2322470455897</v>
      </c>
      <c r="I79" s="229">
        <v>262.39288622492973</v>
      </c>
      <c r="J79" s="229">
        <v>128.26621809202791</v>
      </c>
      <c r="K79" s="229">
        <v>342.94468181936531</v>
      </c>
      <c r="L79" s="229">
        <v>328.90615816882502</v>
      </c>
      <c r="M79" s="229">
        <v>273.62405478146138</v>
      </c>
      <c r="N79" s="229">
        <v>410.26166592393503</v>
      </c>
      <c r="O79" s="229">
        <v>427.78474984796048</v>
      </c>
      <c r="P79" s="229">
        <v>456.36542559744231</v>
      </c>
      <c r="Q79" s="229">
        <v>324.63106011153002</v>
      </c>
      <c r="R79" s="229">
        <v>239.846440484628</v>
      </c>
      <c r="S79" s="229">
        <v>260.45037708710038</v>
      </c>
      <c r="T79" s="229">
        <v>418.55219828672892</v>
      </c>
      <c r="U79" s="229">
        <v>341.47890546708061</v>
      </c>
      <c r="V79" s="229">
        <v>284.37443584213662</v>
      </c>
      <c r="W79" s="229">
        <v>442.19317664467781</v>
      </c>
      <c r="X79" s="229">
        <v>511.93738157805069</v>
      </c>
      <c r="Y79" s="229">
        <v>518.79013837234083</v>
      </c>
      <c r="DA79" s="73" t="s">
        <v>1059</v>
      </c>
    </row>
    <row r="80" spans="1:105" ht="12" customHeight="1" x14ac:dyDescent="0.25">
      <c r="A80" s="64" t="s">
        <v>35</v>
      </c>
      <c r="B80" s="229">
        <v>3578.230506150262</v>
      </c>
      <c r="C80" s="229">
        <v>3491.2308495399479</v>
      </c>
      <c r="D80" s="229">
        <v>3311.8607388918399</v>
      </c>
      <c r="E80" s="229">
        <v>3469.018092604902</v>
      </c>
      <c r="F80" s="229">
        <v>2871.3311887860368</v>
      </c>
      <c r="G80" s="229">
        <v>2928.0887147947069</v>
      </c>
      <c r="H80" s="229">
        <v>2376.4740489844389</v>
      </c>
      <c r="I80" s="229">
        <v>2442.9711525221842</v>
      </c>
      <c r="J80" s="229">
        <v>2339.5848418331238</v>
      </c>
      <c r="K80" s="229">
        <v>1862.647210476013</v>
      </c>
      <c r="L80" s="229">
        <v>1868.26004785597</v>
      </c>
      <c r="M80" s="229">
        <v>2753.6180459687521</v>
      </c>
      <c r="N80" s="229">
        <v>2975.639994681359</v>
      </c>
      <c r="O80" s="229">
        <v>2776.4043089166912</v>
      </c>
      <c r="P80" s="229">
        <v>2695.6773561991722</v>
      </c>
      <c r="Q80" s="229">
        <v>2402.7444896720071</v>
      </c>
      <c r="R80" s="229">
        <v>2520.1305969114319</v>
      </c>
      <c r="S80" s="229">
        <v>2368.5298212715529</v>
      </c>
      <c r="T80" s="229">
        <v>2525.3515603950968</v>
      </c>
      <c r="U80" s="229">
        <v>2363.3638753783521</v>
      </c>
      <c r="V80" s="229">
        <v>2744.116249924562</v>
      </c>
      <c r="W80" s="229">
        <v>2349.83433472768</v>
      </c>
      <c r="X80" s="229">
        <v>1666.2786193265381</v>
      </c>
      <c r="Y80" s="229">
        <v>1987.5300855486651</v>
      </c>
      <c r="DA80" s="73" t="s">
        <v>1060</v>
      </c>
    </row>
    <row r="81" spans="1:105" ht="12" customHeight="1" x14ac:dyDescent="0.25">
      <c r="A81" s="64" t="s">
        <v>36</v>
      </c>
      <c r="B81" s="229">
        <v>20.75847994927884</v>
      </c>
      <c r="C81" s="229">
        <v>19.621064100660149</v>
      </c>
      <c r="D81" s="229">
        <v>20.44998472057846</v>
      </c>
      <c r="E81" s="229">
        <v>5.8160690453057908</v>
      </c>
      <c r="F81" s="229">
        <v>5.7610375135061904</v>
      </c>
      <c r="G81" s="229">
        <v>5.9625307227742752</v>
      </c>
      <c r="H81" s="229">
        <v>5.362597928382975</v>
      </c>
      <c r="I81" s="229">
        <v>9.1834624941039547</v>
      </c>
      <c r="J81" s="229">
        <v>6.2705165648275569</v>
      </c>
      <c r="K81" s="229">
        <v>5.8082992560657383</v>
      </c>
      <c r="L81" s="229">
        <v>27.396761443113402</v>
      </c>
      <c r="M81" s="229">
        <v>46.245346916057002</v>
      </c>
      <c r="N81" s="229">
        <v>25.300038411314361</v>
      </c>
      <c r="O81" s="229">
        <v>25.975714589963712</v>
      </c>
      <c r="P81" s="229">
        <v>21.486080470853349</v>
      </c>
      <c r="Q81" s="229">
        <v>21.43152356416708</v>
      </c>
      <c r="R81" s="229">
        <v>20.377733201478922</v>
      </c>
      <c r="S81" s="229">
        <v>14.82788472468615</v>
      </c>
      <c r="T81" s="229">
        <v>24.330666967441999</v>
      </c>
      <c r="U81" s="229">
        <v>20.50092070767997</v>
      </c>
      <c r="V81" s="229">
        <v>16.256926054010169</v>
      </c>
      <c r="W81" s="229">
        <v>18.644852269455608</v>
      </c>
      <c r="X81" s="229">
        <v>9.3013642800991327</v>
      </c>
      <c r="Y81" s="229">
        <v>11.64332858345575</v>
      </c>
      <c r="DA81" s="73" t="s">
        <v>1061</v>
      </c>
    </row>
    <row r="82" spans="1:105" ht="12" customHeight="1" x14ac:dyDescent="0.25">
      <c r="A82" s="64" t="s">
        <v>38</v>
      </c>
      <c r="B82" s="229">
        <v>81.2889825407118</v>
      </c>
      <c r="C82" s="229">
        <v>92.901574503941674</v>
      </c>
      <c r="D82" s="229">
        <v>104.3558936744849</v>
      </c>
      <c r="E82" s="229">
        <v>129.61924191255201</v>
      </c>
      <c r="F82" s="229">
        <v>143.49107853792441</v>
      </c>
      <c r="G82" s="229">
        <v>131.17538969940321</v>
      </c>
      <c r="H82" s="229">
        <v>114.9031146131516</v>
      </c>
      <c r="I82" s="229">
        <v>150.6878400704633</v>
      </c>
      <c r="J82" s="229">
        <v>129.95484366582809</v>
      </c>
      <c r="K82" s="229">
        <v>114.3076891270817</v>
      </c>
      <c r="L82" s="229">
        <v>155.82792888334009</v>
      </c>
      <c r="M82" s="229">
        <v>165.5197980517294</v>
      </c>
      <c r="N82" s="229">
        <v>177.84372255101059</v>
      </c>
      <c r="O82" s="229">
        <v>175.08496441034259</v>
      </c>
      <c r="P82" s="229">
        <v>184.47168804605161</v>
      </c>
      <c r="Q82" s="229">
        <v>207.29776053362201</v>
      </c>
      <c r="R82" s="229">
        <v>246.9100680159367</v>
      </c>
      <c r="S82" s="229">
        <v>189.95705777049801</v>
      </c>
      <c r="T82" s="229">
        <v>190.34319037274051</v>
      </c>
      <c r="U82" s="229">
        <v>184.44546359959051</v>
      </c>
      <c r="V82" s="229">
        <v>228.32453000647209</v>
      </c>
      <c r="W82" s="229">
        <v>207.99016687742721</v>
      </c>
      <c r="X82" s="229">
        <v>237.46271274454969</v>
      </c>
      <c r="Y82" s="229">
        <v>229.44623181083031</v>
      </c>
      <c r="DA82" s="73" t="s">
        <v>1062</v>
      </c>
    </row>
    <row r="83" spans="1:105" ht="12" customHeight="1" x14ac:dyDescent="0.25">
      <c r="A83" s="64" t="s">
        <v>39</v>
      </c>
      <c r="B83" s="229">
        <v>743.16810721820696</v>
      </c>
      <c r="C83" s="229">
        <v>746.06279822263161</v>
      </c>
      <c r="D83" s="229">
        <v>694.31478209525653</v>
      </c>
      <c r="E83" s="229">
        <v>991.37384404014745</v>
      </c>
      <c r="F83" s="229">
        <v>1330.7889815842241</v>
      </c>
      <c r="G83" s="229">
        <v>1430.366485211448</v>
      </c>
      <c r="H83" s="229">
        <v>1587.688308647266</v>
      </c>
      <c r="I83" s="229">
        <v>1718.787482272262</v>
      </c>
      <c r="J83" s="229">
        <v>1345.509143236864</v>
      </c>
      <c r="K83" s="229">
        <v>1538.558958056509</v>
      </c>
      <c r="L83" s="229">
        <v>1302.958065807394</v>
      </c>
      <c r="M83" s="229">
        <v>1617.2776797816859</v>
      </c>
      <c r="N83" s="229">
        <v>1770.553737945444</v>
      </c>
      <c r="O83" s="229">
        <v>1813.032520428402</v>
      </c>
      <c r="P83" s="229">
        <v>1615.143806906628</v>
      </c>
      <c r="Q83" s="229">
        <v>1502.2785077618721</v>
      </c>
      <c r="R83" s="229">
        <v>1636.9676131373319</v>
      </c>
      <c r="S83" s="229">
        <v>1520.2572964500639</v>
      </c>
      <c r="T83" s="229">
        <v>1769.4592006056041</v>
      </c>
      <c r="U83" s="229">
        <v>1722.7807478827031</v>
      </c>
      <c r="V83" s="229">
        <v>1806.288186655411</v>
      </c>
      <c r="W83" s="229">
        <v>1504.33689017031</v>
      </c>
      <c r="X83" s="229">
        <v>1444.6316380814601</v>
      </c>
      <c r="Y83" s="229">
        <v>1465.0633711397579</v>
      </c>
      <c r="DA83" s="73" t="s">
        <v>1063</v>
      </c>
    </row>
    <row r="84" spans="1:105" ht="12" customHeight="1" x14ac:dyDescent="0.25">
      <c r="A84" s="60" t="s">
        <v>1064</v>
      </c>
      <c r="B84" s="262">
        <v>5.4950607959342141</v>
      </c>
      <c r="C84" s="262">
        <v>5.1771053495693087</v>
      </c>
      <c r="D84" s="262">
        <v>4.8593374141042389</v>
      </c>
      <c r="E84" s="262">
        <v>4.8665630175356842</v>
      </c>
      <c r="F84" s="262">
        <v>4.8511093020558897</v>
      </c>
      <c r="G84" s="262">
        <v>4.9489919759275818</v>
      </c>
      <c r="H84" s="262">
        <v>4.648622897620962</v>
      </c>
      <c r="I84" s="262">
        <v>4.5962930322183784</v>
      </c>
      <c r="J84" s="262">
        <v>4.349136006788533</v>
      </c>
      <c r="K84" s="262">
        <v>4.0952852444856056</v>
      </c>
      <c r="L84" s="262">
        <v>3.9398517872982262</v>
      </c>
      <c r="M84" s="262">
        <v>3.77992355352105</v>
      </c>
      <c r="N84" s="262">
        <v>3.9278376428242301</v>
      </c>
      <c r="O84" s="262">
        <v>3.7868314406763219</v>
      </c>
      <c r="P84" s="262">
        <v>3.9603857381751002</v>
      </c>
      <c r="Q84" s="262">
        <v>3.7050260993406252</v>
      </c>
      <c r="R84" s="262">
        <v>3.7416929858298111</v>
      </c>
      <c r="S84" s="262">
        <v>3.5309603935025922</v>
      </c>
      <c r="T84" s="262">
        <v>3.9520899227628359</v>
      </c>
      <c r="U84" s="262">
        <v>3.748753280312743</v>
      </c>
      <c r="V84" s="262">
        <v>3.977573750061242</v>
      </c>
      <c r="W84" s="262">
        <v>3.6220907098033401</v>
      </c>
      <c r="X84" s="262">
        <v>3.3660074642869731</v>
      </c>
      <c r="Y84" s="262">
        <v>3.7235779328668821</v>
      </c>
      <c r="DA84" s="72" t="s">
        <v>1065</v>
      </c>
    </row>
    <row r="85" spans="1:105" ht="12" customHeight="1" x14ac:dyDescent="0.25">
      <c r="A85" s="57" t="s">
        <v>1010</v>
      </c>
      <c r="B85" s="261">
        <v>3330.9640834077559</v>
      </c>
      <c r="C85" s="261">
        <v>3270.454758436766</v>
      </c>
      <c r="D85" s="261">
        <v>3067.9317250397662</v>
      </c>
      <c r="E85" s="261">
        <v>3240.8660197711588</v>
      </c>
      <c r="F85" s="261">
        <v>2953.0688411731421</v>
      </c>
      <c r="G85" s="261">
        <v>2946.365490805701</v>
      </c>
      <c r="H85" s="261">
        <v>2658.2902417302821</v>
      </c>
      <c r="I85" s="261">
        <v>2835.2715082458731</v>
      </c>
      <c r="J85" s="261">
        <v>2587.483198604963</v>
      </c>
      <c r="K85" s="261">
        <v>2382.1074248985028</v>
      </c>
      <c r="L85" s="261">
        <v>2362.9231159559458</v>
      </c>
      <c r="M85" s="261">
        <v>2847.4951826932729</v>
      </c>
      <c r="N85" s="261">
        <v>2938.0303887844238</v>
      </c>
      <c r="O85" s="261">
        <v>2838.2640434339219</v>
      </c>
      <c r="P85" s="261">
        <v>2778.896580312286</v>
      </c>
      <c r="Q85" s="261">
        <v>2578.0939381908188</v>
      </c>
      <c r="R85" s="261">
        <v>2623.9922615281271</v>
      </c>
      <c r="S85" s="261">
        <v>2463.4119019739778</v>
      </c>
      <c r="T85" s="261">
        <v>2802.1421395208872</v>
      </c>
      <c r="U85" s="261">
        <v>2642.2474170342048</v>
      </c>
      <c r="V85" s="261">
        <v>2904.512955650132</v>
      </c>
      <c r="W85" s="261">
        <v>2523.099393126904</v>
      </c>
      <c r="X85" s="261">
        <v>2118.118708377559</v>
      </c>
      <c r="Y85" s="261">
        <v>2361.055726664601</v>
      </c>
      <c r="DA85" s="70" t="s">
        <v>1066</v>
      </c>
    </row>
    <row r="86" spans="1:105" ht="12" customHeight="1" x14ac:dyDescent="0.25">
      <c r="A86" s="60" t="s">
        <v>1012</v>
      </c>
      <c r="B86" s="262">
        <v>3201.6580830823041</v>
      </c>
      <c r="C86" s="262">
        <v>3155.6590431359359</v>
      </c>
      <c r="D86" s="262">
        <v>2955.9553366649261</v>
      </c>
      <c r="E86" s="262">
        <v>3137.4655857341618</v>
      </c>
      <c r="F86" s="262">
        <v>2829.4487676832791</v>
      </c>
      <c r="G86" s="262">
        <v>2813.3742561731078</v>
      </c>
      <c r="H86" s="262">
        <v>2505.343593950055</v>
      </c>
      <c r="I86" s="262">
        <v>2703.1163348934119</v>
      </c>
      <c r="J86" s="262">
        <v>2440.490205256845</v>
      </c>
      <c r="K86" s="262">
        <v>2234.7358683279131</v>
      </c>
      <c r="L86" s="262">
        <v>2198.721219984312</v>
      </c>
      <c r="M86" s="262">
        <v>2763.1565973892161</v>
      </c>
      <c r="N86" s="262">
        <v>2843.737151807552</v>
      </c>
      <c r="O86" s="262">
        <v>2758.8983001332508</v>
      </c>
      <c r="P86" s="262">
        <v>2695.3325784918202</v>
      </c>
      <c r="Q86" s="262">
        <v>2502.7120462695489</v>
      </c>
      <c r="R86" s="262">
        <v>2542.9601842364209</v>
      </c>
      <c r="S86" s="262">
        <v>2384.9063823176862</v>
      </c>
      <c r="T86" s="262">
        <v>2716.2746559971652</v>
      </c>
      <c r="U86" s="262">
        <v>2564.5167081725021</v>
      </c>
      <c r="V86" s="262">
        <v>2826.6163620336752</v>
      </c>
      <c r="W86" s="262">
        <v>2452.2016804617851</v>
      </c>
      <c r="X86" s="262">
        <v>2034.360122708692</v>
      </c>
      <c r="Y86" s="262">
        <v>2270.9247875704532</v>
      </c>
      <c r="DA86" s="72" t="s">
        <v>1067</v>
      </c>
    </row>
    <row r="87" spans="1:105" ht="12" customHeight="1" x14ac:dyDescent="0.25">
      <c r="A87" s="59" t="s">
        <v>28</v>
      </c>
      <c r="B87" s="230">
        <v>393.97681928582108</v>
      </c>
      <c r="C87" s="230">
        <v>406.78801605799231</v>
      </c>
      <c r="D87" s="230">
        <v>427.81749710335191</v>
      </c>
      <c r="E87" s="230">
        <v>405.62104681355498</v>
      </c>
      <c r="F87" s="230">
        <v>353.7445237068236</v>
      </c>
      <c r="G87" s="230">
        <v>324.2311584635724</v>
      </c>
      <c r="H87" s="230">
        <v>303.61146829079388</v>
      </c>
      <c r="I87" s="230">
        <v>324.67240935833291</v>
      </c>
      <c r="J87" s="230">
        <v>388.11774477005139</v>
      </c>
      <c r="K87" s="230">
        <v>371.94563867757171</v>
      </c>
      <c r="L87" s="230">
        <v>408.60296390355819</v>
      </c>
      <c r="M87" s="230">
        <v>313.42372397585228</v>
      </c>
      <c r="N87" s="230">
        <v>265.26362574286537</v>
      </c>
      <c r="O87" s="230">
        <v>302.33560014414149</v>
      </c>
      <c r="P87" s="230">
        <v>309.32458172489129</v>
      </c>
      <c r="Q87" s="230">
        <v>360.16774937347139</v>
      </c>
      <c r="R87" s="230">
        <v>359.33405788525869</v>
      </c>
      <c r="S87" s="230">
        <v>344.35003031603378</v>
      </c>
      <c r="T87" s="230">
        <v>408.41763789422038</v>
      </c>
      <c r="U87" s="230">
        <v>403.8601650101055</v>
      </c>
      <c r="V87" s="230">
        <v>397.1608863165892</v>
      </c>
      <c r="W87" s="230">
        <v>326.20897880662022</v>
      </c>
      <c r="X87" s="230">
        <v>294.71995125447762</v>
      </c>
      <c r="Y87" s="230">
        <v>333.49116816545649</v>
      </c>
      <c r="DA87" s="71" t="s">
        <v>1068</v>
      </c>
    </row>
    <row r="88" spans="1:105" ht="12" customHeight="1" x14ac:dyDescent="0.25">
      <c r="A88" s="59" t="s">
        <v>31</v>
      </c>
      <c r="B88" s="295">
        <v>170.3199266775369</v>
      </c>
      <c r="C88" s="295">
        <v>196.39727261442789</v>
      </c>
      <c r="D88" s="295">
        <v>127.8736386132704</v>
      </c>
      <c r="E88" s="295">
        <v>85.482568388245554</v>
      </c>
      <c r="F88" s="295">
        <v>71.083911380819742</v>
      </c>
      <c r="G88" s="295">
        <v>80.984144097722151</v>
      </c>
      <c r="H88" s="295">
        <v>69.17865370556963</v>
      </c>
      <c r="I88" s="295">
        <v>78.815750710339969</v>
      </c>
      <c r="J88" s="295">
        <v>74.214021627783737</v>
      </c>
      <c r="K88" s="295">
        <v>79.099418082296921</v>
      </c>
      <c r="L88" s="295">
        <v>83.633951567844434</v>
      </c>
      <c r="M88" s="295">
        <v>87.333069723120161</v>
      </c>
      <c r="N88" s="295">
        <v>85.080388899296779</v>
      </c>
      <c r="O88" s="295">
        <v>83.275841832663104</v>
      </c>
      <c r="P88" s="295">
        <v>101.1861952468505</v>
      </c>
      <c r="Q88" s="295">
        <v>83.051702367885568</v>
      </c>
      <c r="R88" s="295">
        <v>70.196199743570219</v>
      </c>
      <c r="S88" s="295">
        <v>70.085839183571238</v>
      </c>
      <c r="T88" s="295">
        <v>101.3208604023519</v>
      </c>
      <c r="U88" s="295">
        <v>85.194883969566661</v>
      </c>
      <c r="V88" s="295">
        <v>72.945698064889015</v>
      </c>
      <c r="W88" s="295">
        <v>83.709146183388398</v>
      </c>
      <c r="X88" s="295">
        <v>102.74501546887819</v>
      </c>
      <c r="Y88" s="295">
        <v>105.4316430413439</v>
      </c>
      <c r="DA88" s="122" t="s">
        <v>1069</v>
      </c>
    </row>
    <row r="89" spans="1:105" ht="12" customHeight="1" x14ac:dyDescent="0.25">
      <c r="A89" s="59" t="s">
        <v>159</v>
      </c>
      <c r="B89" s="295">
        <v>30.902543717964502</v>
      </c>
      <c r="C89" s="295">
        <v>45.464588362819349</v>
      </c>
      <c r="D89" s="295">
        <v>43.6016975463195</v>
      </c>
      <c r="E89" s="295">
        <v>53.900214424491573</v>
      </c>
      <c r="F89" s="295">
        <v>61.186889282942147</v>
      </c>
      <c r="G89" s="295">
        <v>64.579796542244253</v>
      </c>
      <c r="H89" s="295">
        <v>49.808723678116387</v>
      </c>
      <c r="I89" s="295">
        <v>53.145584818670912</v>
      </c>
      <c r="J89" s="295">
        <v>48.390757599111488</v>
      </c>
      <c r="K89" s="295">
        <v>51.757496051225353</v>
      </c>
      <c r="L89" s="295">
        <v>50.404387116965538</v>
      </c>
      <c r="M89" s="295">
        <v>76.977447161241287</v>
      </c>
      <c r="N89" s="295">
        <v>60.883318540455818</v>
      </c>
      <c r="O89" s="295">
        <v>43.473134214826523</v>
      </c>
      <c r="P89" s="295">
        <v>43.118433299874383</v>
      </c>
      <c r="Q89" s="295">
        <v>39.436076703394612</v>
      </c>
      <c r="R89" s="295">
        <v>36.349663777672284</v>
      </c>
      <c r="S89" s="295">
        <v>29.332721109924741</v>
      </c>
      <c r="T89" s="295">
        <v>44.54185099703156</v>
      </c>
      <c r="U89" s="295">
        <v>42.39201933182634</v>
      </c>
      <c r="V89" s="295">
        <v>47.173760892101697</v>
      </c>
      <c r="W89" s="295">
        <v>41.204173667301752</v>
      </c>
      <c r="X89" s="295">
        <v>51.540722886365153</v>
      </c>
      <c r="Y89" s="295">
        <v>44.992967325122123</v>
      </c>
      <c r="DA89" s="122" t="s">
        <v>1070</v>
      </c>
    </row>
    <row r="90" spans="1:105" ht="12" customHeight="1" x14ac:dyDescent="0.25">
      <c r="A90" s="59" t="s">
        <v>32</v>
      </c>
      <c r="B90" s="295">
        <v>440.55160680804119</v>
      </c>
      <c r="C90" s="295">
        <v>415.97109544605229</v>
      </c>
      <c r="D90" s="295">
        <v>346.45043526919721</v>
      </c>
      <c r="E90" s="295">
        <v>397.74389944603689</v>
      </c>
      <c r="F90" s="295">
        <v>349.61655031917542</v>
      </c>
      <c r="G90" s="295">
        <v>304.39439457327393</v>
      </c>
      <c r="H90" s="295">
        <v>310.82967923895802</v>
      </c>
      <c r="I90" s="295">
        <v>347.28934252337751</v>
      </c>
      <c r="J90" s="295">
        <v>244.67481484704939</v>
      </c>
      <c r="K90" s="295">
        <v>246.52343334905751</v>
      </c>
      <c r="L90" s="295">
        <v>194.55053970708099</v>
      </c>
      <c r="M90" s="295">
        <v>256.59543992098219</v>
      </c>
      <c r="N90" s="295">
        <v>213.287698676204</v>
      </c>
      <c r="O90" s="295">
        <v>218.05741870711699</v>
      </c>
      <c r="P90" s="295">
        <v>198.22185426197569</v>
      </c>
      <c r="Q90" s="295">
        <v>195.37593267325261</v>
      </c>
      <c r="R90" s="295">
        <v>130.9056830386003</v>
      </c>
      <c r="S90" s="295">
        <v>96.395204560759865</v>
      </c>
      <c r="T90" s="295">
        <v>115.3564457357141</v>
      </c>
      <c r="U90" s="295">
        <v>89.980768778507908</v>
      </c>
      <c r="V90" s="295">
        <v>78.07519208884888</v>
      </c>
      <c r="W90" s="295">
        <v>88.229449938224747</v>
      </c>
      <c r="X90" s="295">
        <v>81.615875603598397</v>
      </c>
      <c r="Y90" s="295">
        <v>80.644103400166813</v>
      </c>
      <c r="DA90" s="122" t="s">
        <v>1071</v>
      </c>
    </row>
    <row r="91" spans="1:105" ht="12" customHeight="1" x14ac:dyDescent="0.25">
      <c r="A91" s="59" t="s">
        <v>35</v>
      </c>
      <c r="B91" s="295">
        <v>2165.90718659294</v>
      </c>
      <c r="C91" s="295">
        <v>2091.0380706546448</v>
      </c>
      <c r="D91" s="295">
        <v>2010.2120681327881</v>
      </c>
      <c r="E91" s="295">
        <v>2194.7178566618331</v>
      </c>
      <c r="F91" s="295">
        <v>1993.816892993518</v>
      </c>
      <c r="G91" s="295">
        <v>2039.184762496295</v>
      </c>
      <c r="H91" s="295">
        <v>1771.915069036618</v>
      </c>
      <c r="I91" s="295">
        <v>1899.193247482691</v>
      </c>
      <c r="J91" s="295">
        <v>1685.092866412848</v>
      </c>
      <c r="K91" s="295">
        <v>1485.4098821677619</v>
      </c>
      <c r="L91" s="295">
        <v>1461.529377688863</v>
      </c>
      <c r="M91" s="295">
        <v>2028.8269166080199</v>
      </c>
      <c r="N91" s="295">
        <v>2219.2221199487299</v>
      </c>
      <c r="O91" s="295">
        <v>2111.7563052345031</v>
      </c>
      <c r="P91" s="295">
        <v>2043.4815139582281</v>
      </c>
      <c r="Q91" s="295">
        <v>1824.6805851515451</v>
      </c>
      <c r="R91" s="295">
        <v>1946.17457979132</v>
      </c>
      <c r="S91" s="295">
        <v>1844.7425871473961</v>
      </c>
      <c r="T91" s="295">
        <v>2046.637860967847</v>
      </c>
      <c r="U91" s="295">
        <v>1943.0888710824961</v>
      </c>
      <c r="V91" s="295">
        <v>2231.2608246712462</v>
      </c>
      <c r="W91" s="295">
        <v>1912.84993186625</v>
      </c>
      <c r="X91" s="295">
        <v>1503.738557495373</v>
      </c>
      <c r="Y91" s="295">
        <v>1706.3649056383631</v>
      </c>
      <c r="DA91" s="122" t="s">
        <v>1072</v>
      </c>
    </row>
    <row r="92" spans="1:105" ht="12" customHeight="1" x14ac:dyDescent="0.25">
      <c r="A92" s="60" t="s">
        <v>1019</v>
      </c>
      <c r="B92" s="262">
        <v>129.30600032545189</v>
      </c>
      <c r="C92" s="262">
        <v>114.7957153008292</v>
      </c>
      <c r="D92" s="262">
        <v>111.9763883748396</v>
      </c>
      <c r="E92" s="262">
        <v>103.4004340369971</v>
      </c>
      <c r="F92" s="262">
        <v>123.6200734898633</v>
      </c>
      <c r="G92" s="262">
        <v>132.99123463259349</v>
      </c>
      <c r="H92" s="262">
        <v>152.94664778022641</v>
      </c>
      <c r="I92" s="262">
        <v>132.15517335246111</v>
      </c>
      <c r="J92" s="262">
        <v>146.99299334811781</v>
      </c>
      <c r="K92" s="262">
        <v>147.37155657059009</v>
      </c>
      <c r="L92" s="262">
        <v>164.20189597163389</v>
      </c>
      <c r="M92" s="262">
        <v>84.338585304057446</v>
      </c>
      <c r="N92" s="262">
        <v>94.29323697687208</v>
      </c>
      <c r="O92" s="262">
        <v>79.365743300670403</v>
      </c>
      <c r="P92" s="262">
        <v>83.564001820466856</v>
      </c>
      <c r="Q92" s="262">
        <v>75.381891921270054</v>
      </c>
      <c r="R92" s="262">
        <v>81.03207729170542</v>
      </c>
      <c r="S92" s="262">
        <v>78.505519656292364</v>
      </c>
      <c r="T92" s="262">
        <v>85.867483523722584</v>
      </c>
      <c r="U92" s="262">
        <v>77.730708861703093</v>
      </c>
      <c r="V92" s="262">
        <v>77.896593616457523</v>
      </c>
      <c r="W92" s="262">
        <v>70.897712665118874</v>
      </c>
      <c r="X92" s="262">
        <v>83.758585668865933</v>
      </c>
      <c r="Y92" s="262">
        <v>90.130939094147692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642.17839248496102</v>
      </c>
      <c r="C93" s="261">
        <f t="shared" si="3"/>
        <v>629.49430011376489</v>
      </c>
      <c r="D93" s="261">
        <f t="shared" si="3"/>
        <v>592.91008517791647</v>
      </c>
      <c r="E93" s="261">
        <f t="shared" si="3"/>
        <v>630.47587483966629</v>
      </c>
      <c r="F93" s="261">
        <f t="shared" si="3"/>
        <v>585.11276823771721</v>
      </c>
      <c r="G93" s="261">
        <f t="shared" si="3"/>
        <v>588.9446841438081</v>
      </c>
      <c r="H93" s="261">
        <f t="shared" si="3"/>
        <v>537.71107612239189</v>
      </c>
      <c r="I93" s="261">
        <f t="shared" si="3"/>
        <v>568.54624781899406</v>
      </c>
      <c r="J93" s="261">
        <f t="shared" si="3"/>
        <v>522.96158940139208</v>
      </c>
      <c r="K93" s="261">
        <f t="shared" si="3"/>
        <v>477.81729317267616</v>
      </c>
      <c r="L93" s="261">
        <f t="shared" si="3"/>
        <v>478.53944573763908</v>
      </c>
      <c r="M93" s="261">
        <f t="shared" si="3"/>
        <v>558.13216621256618</v>
      </c>
      <c r="N93" s="261">
        <f t="shared" si="3"/>
        <v>583.58141906818594</v>
      </c>
      <c r="O93" s="261">
        <f t="shared" si="3"/>
        <v>560.74398505825116</v>
      </c>
      <c r="P93" s="261">
        <f t="shared" si="3"/>
        <v>548.97977680187876</v>
      </c>
      <c r="Q93" s="261">
        <f t="shared" si="3"/>
        <v>505.08030031744664</v>
      </c>
      <c r="R93" s="261">
        <f t="shared" si="3"/>
        <v>516.89866352034107</v>
      </c>
      <c r="S93" s="261">
        <f t="shared" si="3"/>
        <v>484.86117349426695</v>
      </c>
      <c r="T93" s="261">
        <f t="shared" si="3"/>
        <v>547.84505711748</v>
      </c>
      <c r="U93" s="261">
        <f t="shared" si="3"/>
        <v>515.64141998842501</v>
      </c>
      <c r="V93" s="261">
        <f t="shared" si="3"/>
        <v>567.21768768505797</v>
      </c>
      <c r="W93" s="261">
        <f t="shared" si="3"/>
        <v>493.02426153735325</v>
      </c>
      <c r="X93" s="261">
        <f t="shared" si="3"/>
        <v>419.44927512658808</v>
      </c>
      <c r="Y93" s="261">
        <f t="shared" si="3"/>
        <v>467.87109346310046</v>
      </c>
      <c r="DA93" s="70"/>
    </row>
    <row r="94" spans="1:105" ht="12" customHeight="1" x14ac:dyDescent="0.25">
      <c r="A94" s="60" t="s">
        <v>1022</v>
      </c>
      <c r="B94" s="262">
        <v>333.48228070615153</v>
      </c>
      <c r="C94" s="262">
        <v>336.77424358133862</v>
      </c>
      <c r="D94" s="262">
        <v>316.11622948961559</v>
      </c>
      <c r="E94" s="262">
        <v>348.55858057822809</v>
      </c>
      <c r="F94" s="262">
        <v>296.66498222093543</v>
      </c>
      <c r="G94" s="262">
        <v>296.2054205742653</v>
      </c>
      <c r="H94" s="262">
        <v>252.86342120841661</v>
      </c>
      <c r="I94" s="262">
        <v>282.68328510420929</v>
      </c>
      <c r="J94" s="262">
        <v>248.7538783274104</v>
      </c>
      <c r="K94" s="262">
        <v>219.33712765824299</v>
      </c>
      <c r="L94" s="262">
        <v>224.3088660022255</v>
      </c>
      <c r="M94" s="262">
        <v>326.85315521872059</v>
      </c>
      <c r="N94" s="262">
        <v>344.81136095290498</v>
      </c>
      <c r="O94" s="262">
        <v>329.69098845927931</v>
      </c>
      <c r="P94" s="262">
        <v>313.18822209157889</v>
      </c>
      <c r="Q94" s="262">
        <v>283.83783358708342</v>
      </c>
      <c r="R94" s="262">
        <v>293.35882155531868</v>
      </c>
      <c r="S94" s="262">
        <v>275.54182454957538</v>
      </c>
      <c r="T94" s="262">
        <v>308.3204768018075</v>
      </c>
      <c r="U94" s="262">
        <v>287.70403917129278</v>
      </c>
      <c r="V94" s="262">
        <v>329.65761894690132</v>
      </c>
      <c r="W94" s="262">
        <v>280.738913240214</v>
      </c>
      <c r="X94" s="262">
        <v>212.94120061669469</v>
      </c>
      <c r="Y94" s="262">
        <v>244.07997432521569</v>
      </c>
      <c r="DA94" s="72" t="s">
        <v>1074</v>
      </c>
    </row>
    <row r="95" spans="1:105" ht="12" customHeight="1" x14ac:dyDescent="0.25">
      <c r="A95" s="60" t="s">
        <v>1024</v>
      </c>
      <c r="B95" s="262">
        <v>147.9102520835585</v>
      </c>
      <c r="C95" s="262">
        <v>145.11507779869191</v>
      </c>
      <c r="D95" s="262">
        <v>137.1213771910241</v>
      </c>
      <c r="E95" s="262">
        <v>149.73142290709919</v>
      </c>
      <c r="F95" s="262">
        <v>138.39705538104519</v>
      </c>
      <c r="G95" s="262">
        <v>137.86312528838371</v>
      </c>
      <c r="H95" s="262">
        <v>126.90908082137631</v>
      </c>
      <c r="I95" s="262">
        <v>139.40032729669139</v>
      </c>
      <c r="J95" s="262">
        <v>123.1732303220264</v>
      </c>
      <c r="K95" s="262">
        <v>118.07386329979219</v>
      </c>
      <c r="L95" s="262">
        <v>113.9734229434606</v>
      </c>
      <c r="M95" s="262">
        <v>135.6335464082822</v>
      </c>
      <c r="N95" s="262">
        <v>141.5613939398595</v>
      </c>
      <c r="O95" s="262">
        <v>137.8219854366138</v>
      </c>
      <c r="P95" s="262">
        <v>133.9832203610689</v>
      </c>
      <c r="Q95" s="262">
        <v>123.3322022014965</v>
      </c>
      <c r="R95" s="262">
        <v>126.00169062876149</v>
      </c>
      <c r="S95" s="262">
        <v>118.35482164682669</v>
      </c>
      <c r="T95" s="262">
        <v>135.87165884011679</v>
      </c>
      <c r="U95" s="262">
        <v>129.46276878996599</v>
      </c>
      <c r="V95" s="262">
        <v>141.17628636193399</v>
      </c>
      <c r="W95" s="262">
        <v>122.9265892085309</v>
      </c>
      <c r="X95" s="262">
        <v>107.61656785436151</v>
      </c>
      <c r="Y95" s="262">
        <v>118.75901749769</v>
      </c>
      <c r="DA95" s="72" t="s">
        <v>1075</v>
      </c>
    </row>
    <row r="96" spans="1:105" ht="12" customHeight="1" x14ac:dyDescent="0.25">
      <c r="A96" s="64" t="s">
        <v>28</v>
      </c>
      <c r="B96" s="229">
        <v>9.6232685883302409</v>
      </c>
      <c r="C96" s="229">
        <v>10.459194412233151</v>
      </c>
      <c r="D96" s="229">
        <v>11.71365134913643</v>
      </c>
      <c r="E96" s="229">
        <v>9.9941351870687622</v>
      </c>
      <c r="F96" s="229">
        <v>9.3068820032425439</v>
      </c>
      <c r="G96" s="229">
        <v>8.3333609908008661</v>
      </c>
      <c r="H96" s="229">
        <v>7.5528753628333636</v>
      </c>
      <c r="I96" s="229">
        <v>8.0533450326132208</v>
      </c>
      <c r="J96" s="229">
        <v>11.521592951390909</v>
      </c>
      <c r="K96" s="229">
        <v>10.10569682039749</v>
      </c>
      <c r="L96" s="229">
        <v>11.78266323967544</v>
      </c>
      <c r="M96" s="229">
        <v>9.1642987009562678</v>
      </c>
      <c r="N96" s="229">
        <v>7.7925057044490096</v>
      </c>
      <c r="O96" s="229">
        <v>9.10779354934912</v>
      </c>
      <c r="P96" s="229">
        <v>9.3127663190264336</v>
      </c>
      <c r="Q96" s="229">
        <v>10.81125503574985</v>
      </c>
      <c r="R96" s="229">
        <v>10.52419724935393</v>
      </c>
      <c r="S96" s="229">
        <v>9.7796671256760135</v>
      </c>
      <c r="T96" s="229">
        <v>11.322488643002391</v>
      </c>
      <c r="U96" s="229">
        <v>10.18094839716813</v>
      </c>
      <c r="V96" s="229">
        <v>9.9448321576216721</v>
      </c>
      <c r="W96" s="229">
        <v>7.9037919070705067</v>
      </c>
      <c r="X96" s="229">
        <v>7.4974254509609883</v>
      </c>
      <c r="Y96" s="229">
        <v>8.7078808860113774</v>
      </c>
      <c r="DA96" s="73" t="s">
        <v>1076</v>
      </c>
    </row>
    <row r="97" spans="1:105" ht="12" customHeight="1" x14ac:dyDescent="0.25">
      <c r="A97" s="64" t="s">
        <v>30</v>
      </c>
      <c r="B97" s="229">
        <v>12.08419712329759</v>
      </c>
      <c r="C97" s="229">
        <v>13.60259113486646</v>
      </c>
      <c r="D97" s="229">
        <v>12.938671297372069</v>
      </c>
      <c r="E97" s="229">
        <v>14.897356313253701</v>
      </c>
      <c r="F97" s="229">
        <v>12.534151848264599</v>
      </c>
      <c r="G97" s="229">
        <v>11.077009130679169</v>
      </c>
      <c r="H97" s="229">
        <v>11.805200856446421</v>
      </c>
      <c r="I97" s="229">
        <v>16.966705052345262</v>
      </c>
      <c r="J97" s="229">
        <v>13.80183095112123</v>
      </c>
      <c r="K97" s="229">
        <v>12.093370760254979</v>
      </c>
      <c r="L97" s="229">
        <v>10.957915867335259</v>
      </c>
      <c r="M97" s="229">
        <v>8.4586935891976758</v>
      </c>
      <c r="N97" s="229">
        <v>6.8246104246742538</v>
      </c>
      <c r="O97" s="229">
        <v>5.8282977757070462</v>
      </c>
      <c r="P97" s="229">
        <v>7.2106860924090412</v>
      </c>
      <c r="Q97" s="229">
        <v>7.0108438434012204</v>
      </c>
      <c r="R97" s="229">
        <v>7.7392133389181934</v>
      </c>
      <c r="S97" s="229">
        <v>8.5002073457930223</v>
      </c>
      <c r="T97" s="229">
        <v>10.649969365036521</v>
      </c>
      <c r="U97" s="229">
        <v>12.888209547651771</v>
      </c>
      <c r="V97" s="229">
        <v>15.387546528113051</v>
      </c>
      <c r="W97" s="229">
        <v>10.995533570211659</v>
      </c>
      <c r="X97" s="229">
        <v>10.43230847156928</v>
      </c>
      <c r="Y97" s="229">
        <v>12.78495450942934</v>
      </c>
      <c r="DA97" s="73" t="s">
        <v>1077</v>
      </c>
    </row>
    <row r="98" spans="1:105" ht="12" customHeight="1" x14ac:dyDescent="0.25">
      <c r="A98" s="64" t="s">
        <v>31</v>
      </c>
      <c r="B98" s="229">
        <v>6.7149445587690497</v>
      </c>
      <c r="C98" s="229">
        <v>7.5442737126388106</v>
      </c>
      <c r="D98" s="229">
        <v>5.032694596664455</v>
      </c>
      <c r="E98" s="229">
        <v>3.3522962241750478</v>
      </c>
      <c r="F98" s="229">
        <v>2.7407718120039761</v>
      </c>
      <c r="G98" s="229">
        <v>3.144805944075669</v>
      </c>
      <c r="H98" s="229">
        <v>2.6665350504833061</v>
      </c>
      <c r="I98" s="229">
        <v>2.6084822337075559</v>
      </c>
      <c r="J98" s="229">
        <v>2.6018393607503372</v>
      </c>
      <c r="K98" s="229">
        <v>2.4536917364747688</v>
      </c>
      <c r="L98" s="229">
        <v>2.67090370951039</v>
      </c>
      <c r="M98" s="229">
        <v>2.2624768215846029</v>
      </c>
      <c r="N98" s="229">
        <v>2.0076590060833799</v>
      </c>
      <c r="O98" s="229">
        <v>1.2481054173186781</v>
      </c>
      <c r="P98" s="229">
        <v>1.7098566766310519</v>
      </c>
      <c r="Q98" s="229">
        <v>1.3479105486768559</v>
      </c>
      <c r="R98" s="229">
        <v>1.1984884235614821</v>
      </c>
      <c r="S98" s="229">
        <v>1.256116726996034</v>
      </c>
      <c r="T98" s="229">
        <v>1.848737630781448</v>
      </c>
      <c r="U98" s="229">
        <v>1.583461587440173</v>
      </c>
      <c r="V98" s="229">
        <v>1.345550771429616</v>
      </c>
      <c r="W98" s="229">
        <v>1.5831803197143171</v>
      </c>
      <c r="X98" s="229">
        <v>1.7842324293928129</v>
      </c>
      <c r="Y98" s="229">
        <v>2.0118800677940798</v>
      </c>
      <c r="DA98" s="73" t="s">
        <v>1078</v>
      </c>
    </row>
    <row r="99" spans="1:105" ht="12" customHeight="1" x14ac:dyDescent="0.25">
      <c r="A99" s="64" t="s">
        <v>159</v>
      </c>
      <c r="B99" s="229">
        <v>1.114427567159066</v>
      </c>
      <c r="C99" s="229">
        <v>1.4451829092362429</v>
      </c>
      <c r="D99" s="229">
        <v>1.3730948779976111</v>
      </c>
      <c r="E99" s="229">
        <v>1.4994864772778449</v>
      </c>
      <c r="F99" s="229">
        <v>1.776526317967569</v>
      </c>
      <c r="G99" s="229">
        <v>1.848196605639749</v>
      </c>
      <c r="H99" s="229">
        <v>1.310824640090748</v>
      </c>
      <c r="I99" s="229">
        <v>1.3767576022979131</v>
      </c>
      <c r="J99" s="229">
        <v>1.4354135659374729</v>
      </c>
      <c r="K99" s="229">
        <v>1.490599391185083</v>
      </c>
      <c r="L99" s="229">
        <v>1.5661779694943341</v>
      </c>
      <c r="M99" s="229">
        <v>1.951415551198465</v>
      </c>
      <c r="N99" s="229">
        <v>1.575274892339585</v>
      </c>
      <c r="O99" s="229">
        <v>1.111537761430355</v>
      </c>
      <c r="P99" s="229">
        <v>1.1473109944434361</v>
      </c>
      <c r="Q99" s="229">
        <v>1.0909448120883209</v>
      </c>
      <c r="R99" s="229">
        <v>0.96271384901630797</v>
      </c>
      <c r="S99" s="229">
        <v>0.80417088723121122</v>
      </c>
      <c r="T99" s="229">
        <v>1.1213340813049471</v>
      </c>
      <c r="U99" s="229">
        <v>1.03249009322368</v>
      </c>
      <c r="V99" s="229">
        <v>1.147359321234368</v>
      </c>
      <c r="W99" s="229">
        <v>1.0512390671566929</v>
      </c>
      <c r="X99" s="229">
        <v>1.180542623654508</v>
      </c>
      <c r="Y99" s="229">
        <v>1.0757310807802121</v>
      </c>
      <c r="DA99" s="73" t="s">
        <v>1079</v>
      </c>
    </row>
    <row r="100" spans="1:105" ht="12" customHeight="1" x14ac:dyDescent="0.25">
      <c r="A100" s="64" t="s">
        <v>32</v>
      </c>
      <c r="B100" s="229">
        <v>14.77944167144542</v>
      </c>
      <c r="C100" s="229">
        <v>14.562559243826181</v>
      </c>
      <c r="D100" s="229">
        <v>11.9417134867944</v>
      </c>
      <c r="E100" s="229">
        <v>13.149118849448341</v>
      </c>
      <c r="F100" s="229">
        <v>11.25626164010008</v>
      </c>
      <c r="G100" s="229">
        <v>9.8306053224926284</v>
      </c>
      <c r="H100" s="229">
        <v>9.5939946233260294</v>
      </c>
      <c r="I100" s="229">
        <v>9.8491760988725439</v>
      </c>
      <c r="J100" s="229">
        <v>7.1824258863780637</v>
      </c>
      <c r="K100" s="229">
        <v>7.1717561172667734</v>
      </c>
      <c r="L100" s="229">
        <v>6.2052626254419936</v>
      </c>
      <c r="M100" s="229">
        <v>7.2790091874069924</v>
      </c>
      <c r="N100" s="229">
        <v>5.8040074131398409</v>
      </c>
      <c r="O100" s="229">
        <v>6.0685564081611307</v>
      </c>
      <c r="P100" s="229">
        <v>5.5217553756333464</v>
      </c>
      <c r="Q100" s="229">
        <v>5.2811604686423523</v>
      </c>
      <c r="R100" s="229">
        <v>3.271900174994224</v>
      </c>
      <c r="S100" s="229">
        <v>2.5136219735378869</v>
      </c>
      <c r="T100" s="229">
        <v>2.837672074304229</v>
      </c>
      <c r="U100" s="229">
        <v>2.1669670372508212</v>
      </c>
      <c r="V100" s="229">
        <v>1.940413775952498</v>
      </c>
      <c r="W100" s="229">
        <v>2.185469117481865</v>
      </c>
      <c r="X100" s="229">
        <v>1.846075977565844</v>
      </c>
      <c r="Y100" s="229">
        <v>1.782272370301889</v>
      </c>
      <c r="DA100" s="73" t="s">
        <v>1080</v>
      </c>
    </row>
    <row r="101" spans="1:105" ht="12" customHeight="1" x14ac:dyDescent="0.25">
      <c r="A101" s="64" t="s">
        <v>33</v>
      </c>
      <c r="B101" s="229">
        <v>6.5701983427383706</v>
      </c>
      <c r="C101" s="229">
        <v>2.0924964254676621</v>
      </c>
      <c r="D101" s="229">
        <v>3.5126914825742972</v>
      </c>
      <c r="E101" s="229">
        <v>6.034250588089602</v>
      </c>
      <c r="F101" s="229">
        <v>5.3395525262081378</v>
      </c>
      <c r="G101" s="229">
        <v>5.0229012877502797</v>
      </c>
      <c r="H101" s="229">
        <v>4.3918899423931173</v>
      </c>
      <c r="I101" s="229">
        <v>5.7553201093747237</v>
      </c>
      <c r="J101" s="229">
        <v>2.8133885600300821</v>
      </c>
      <c r="K101" s="229">
        <v>7.5221415186772873</v>
      </c>
      <c r="L101" s="229">
        <v>7.2142208328907582</v>
      </c>
      <c r="M101" s="229">
        <v>6.0016643269148808</v>
      </c>
      <c r="N101" s="229">
        <v>8.9986708480104536</v>
      </c>
      <c r="O101" s="229">
        <v>9.3830218063659014</v>
      </c>
      <c r="P101" s="229">
        <v>10.00990975385205</v>
      </c>
      <c r="Q101" s="229">
        <v>7.1204509210128588</v>
      </c>
      <c r="R101" s="229">
        <v>5.2607868374138009</v>
      </c>
      <c r="S101" s="229">
        <v>5.7127131543446632</v>
      </c>
      <c r="T101" s="229">
        <v>9.1805152124346741</v>
      </c>
      <c r="U101" s="229">
        <v>7.4899912106505706</v>
      </c>
      <c r="V101" s="229">
        <v>6.2374629615200412</v>
      </c>
      <c r="W101" s="229">
        <v>9.6990559400676641</v>
      </c>
      <c r="X101" s="229">
        <v>11.228823880579981</v>
      </c>
      <c r="Y101" s="229">
        <v>11.37913210558659</v>
      </c>
      <c r="DA101" s="73" t="s">
        <v>1081</v>
      </c>
    </row>
    <row r="102" spans="1:105" ht="12" customHeight="1" x14ac:dyDescent="0.25">
      <c r="A102" s="64" t="s">
        <v>35</v>
      </c>
      <c r="B102" s="229">
        <v>78.484833504103179</v>
      </c>
      <c r="C102" s="229">
        <v>76.576584845376914</v>
      </c>
      <c r="D102" s="229">
        <v>72.642284568848538</v>
      </c>
      <c r="E102" s="229">
        <v>76.089370696730612</v>
      </c>
      <c r="F102" s="229">
        <v>62.979718578685493</v>
      </c>
      <c r="G102" s="229">
        <v>64.224636973752183</v>
      </c>
      <c r="H102" s="229">
        <v>52.125532366006048</v>
      </c>
      <c r="I102" s="229">
        <v>53.584078452037843</v>
      </c>
      <c r="J102" s="229">
        <v>51.316405263547722</v>
      </c>
      <c r="K102" s="229">
        <v>40.855265176410931</v>
      </c>
      <c r="L102" s="229">
        <v>40.978377034770638</v>
      </c>
      <c r="M102" s="229">
        <v>60.397800952255338</v>
      </c>
      <c r="N102" s="229">
        <v>65.267625757844257</v>
      </c>
      <c r="O102" s="229">
        <v>60.897594369861032</v>
      </c>
      <c r="P102" s="229">
        <v>59.126931067863573</v>
      </c>
      <c r="Q102" s="229">
        <v>52.701747665690966</v>
      </c>
      <c r="R102" s="229">
        <v>55.27649210055781</v>
      </c>
      <c r="S102" s="229">
        <v>51.951283840570667</v>
      </c>
      <c r="T102" s="229">
        <v>55.391008605026201</v>
      </c>
      <c r="U102" s="229">
        <v>51.837974090787299</v>
      </c>
      <c r="V102" s="229">
        <v>60.1893887554345</v>
      </c>
      <c r="W102" s="229">
        <v>51.541217427534363</v>
      </c>
      <c r="X102" s="229">
        <v>36.548120582089332</v>
      </c>
      <c r="Y102" s="229">
        <v>43.594443561018693</v>
      </c>
      <c r="DA102" s="73" t="s">
        <v>1082</v>
      </c>
    </row>
    <row r="103" spans="1:105" ht="12" customHeight="1" x14ac:dyDescent="0.25">
      <c r="A103" s="64" t="s">
        <v>36</v>
      </c>
      <c r="B103" s="229">
        <v>0.45531606748561931</v>
      </c>
      <c r="C103" s="229">
        <v>0.43036801191727941</v>
      </c>
      <c r="D103" s="229">
        <v>0.4485495395551955</v>
      </c>
      <c r="E103" s="229">
        <v>0.1275695374807764</v>
      </c>
      <c r="F103" s="229">
        <v>0.12636247700679529</v>
      </c>
      <c r="G103" s="229">
        <v>0.13078202486835189</v>
      </c>
      <c r="H103" s="229">
        <v>0.1176231114331996</v>
      </c>
      <c r="I103" s="229">
        <v>0.2014298753537756</v>
      </c>
      <c r="J103" s="229">
        <v>0.137537379922652</v>
      </c>
      <c r="K103" s="229">
        <v>0.12739911508517629</v>
      </c>
      <c r="L103" s="229">
        <v>0.60091999571256605</v>
      </c>
      <c r="M103" s="229">
        <v>1.014344477475037</v>
      </c>
      <c r="N103" s="229">
        <v>0.55493051633941837</v>
      </c>
      <c r="O103" s="229">
        <v>0.56975078358962317</v>
      </c>
      <c r="P103" s="229">
        <v>0.47127524219365458</v>
      </c>
      <c r="Q103" s="229">
        <v>0.47007859213703818</v>
      </c>
      <c r="R103" s="229">
        <v>0.44696477623790798</v>
      </c>
      <c r="S103" s="229">
        <v>0.32523451517020763</v>
      </c>
      <c r="T103" s="229">
        <v>0.53366834324990209</v>
      </c>
      <c r="U103" s="229">
        <v>0.44966676843694542</v>
      </c>
      <c r="V103" s="229">
        <v>0.35657907796729438</v>
      </c>
      <c r="W103" s="229">
        <v>0.40895580191428088</v>
      </c>
      <c r="X103" s="229">
        <v>0.20401593067574639</v>
      </c>
      <c r="Y103" s="229">
        <v>0.25538452699886399</v>
      </c>
      <c r="DA103" s="73" t="s">
        <v>1083</v>
      </c>
    </row>
    <row r="104" spans="1:105" ht="12" customHeight="1" x14ac:dyDescent="0.25">
      <c r="A104" s="64" t="s">
        <v>38</v>
      </c>
      <c r="B104" s="229">
        <v>1.782990852450633</v>
      </c>
      <c r="C104" s="229">
        <v>2.037701203060704</v>
      </c>
      <c r="D104" s="229">
        <v>2.288940001527644</v>
      </c>
      <c r="E104" s="229">
        <v>2.8430657563701152</v>
      </c>
      <c r="F104" s="229">
        <v>3.147330332413266</v>
      </c>
      <c r="G104" s="229">
        <v>2.877198269563122</v>
      </c>
      <c r="H104" s="229">
        <v>2.520282526241866</v>
      </c>
      <c r="I104" s="229">
        <v>3.3051839501942362</v>
      </c>
      <c r="J104" s="229">
        <v>2.8504268382468401</v>
      </c>
      <c r="K104" s="229">
        <v>2.507222476013693</v>
      </c>
      <c r="L104" s="229">
        <v>3.4179265513155279</v>
      </c>
      <c r="M104" s="229">
        <v>3.6305078080895532</v>
      </c>
      <c r="N104" s="229">
        <v>3.900820511751526</v>
      </c>
      <c r="O104" s="229">
        <v>3.8403099680690391</v>
      </c>
      <c r="P104" s="229">
        <v>4.0461981690754811</v>
      </c>
      <c r="Q104" s="229">
        <v>4.5468647682954906</v>
      </c>
      <c r="R104" s="229">
        <v>5.4157202967806262</v>
      </c>
      <c r="S104" s="229">
        <v>4.1665141545302049</v>
      </c>
      <c r="T104" s="229">
        <v>4.1749835789972476</v>
      </c>
      <c r="U104" s="229">
        <v>4.0456229626122022</v>
      </c>
      <c r="V104" s="229">
        <v>5.0080654926114061</v>
      </c>
      <c r="W104" s="229">
        <v>4.5620519946402833</v>
      </c>
      <c r="X104" s="229">
        <v>5.2085022027382024</v>
      </c>
      <c r="Y104" s="229">
        <v>5.0326688766597476</v>
      </c>
      <c r="DA104" s="73" t="s">
        <v>1084</v>
      </c>
    </row>
    <row r="105" spans="1:105" ht="12" customHeight="1" x14ac:dyDescent="0.25">
      <c r="A105" s="64" t="s">
        <v>39</v>
      </c>
      <c r="B105" s="229">
        <v>16.300633807779381</v>
      </c>
      <c r="C105" s="229">
        <v>16.364125900068451</v>
      </c>
      <c r="D105" s="229">
        <v>15.22908599055344</v>
      </c>
      <c r="E105" s="229">
        <v>21.744773277204381</v>
      </c>
      <c r="F105" s="229">
        <v>29.18949784515274</v>
      </c>
      <c r="G105" s="229">
        <v>31.37362873876172</v>
      </c>
      <c r="H105" s="229">
        <v>34.82432234212223</v>
      </c>
      <c r="I105" s="229">
        <v>37.699848889894383</v>
      </c>
      <c r="J105" s="229">
        <v>29.51236956470105</v>
      </c>
      <c r="K105" s="229">
        <v>33.746720188026003</v>
      </c>
      <c r="L105" s="229">
        <v>28.579055117313711</v>
      </c>
      <c r="M105" s="229">
        <v>35.473334993203387</v>
      </c>
      <c r="N105" s="229">
        <v>38.835288865227817</v>
      </c>
      <c r="O105" s="229">
        <v>39.767017596761903</v>
      </c>
      <c r="P105" s="229">
        <v>35.42653066994081</v>
      </c>
      <c r="Q105" s="229">
        <v>32.950945545801517</v>
      </c>
      <c r="R105" s="229">
        <v>35.905213581927207</v>
      </c>
      <c r="S105" s="229">
        <v>33.345291922976749</v>
      </c>
      <c r="T105" s="229">
        <v>38.811281305979257</v>
      </c>
      <c r="U105" s="229">
        <v>37.787437094744369</v>
      </c>
      <c r="V105" s="229">
        <v>39.61908752004954</v>
      </c>
      <c r="W105" s="229">
        <v>32.996094062739267</v>
      </c>
      <c r="X105" s="229">
        <v>31.686520305134849</v>
      </c>
      <c r="Y105" s="229">
        <v>32.134669513109174</v>
      </c>
      <c r="DA105" s="73" t="s">
        <v>1085</v>
      </c>
    </row>
    <row r="106" spans="1:105" ht="12" customHeight="1" x14ac:dyDescent="0.25">
      <c r="A106" s="60" t="s">
        <v>1036</v>
      </c>
      <c r="B106" s="262">
        <v>160.78585969525099</v>
      </c>
      <c r="C106" s="262">
        <v>147.60497873373441</v>
      </c>
      <c r="D106" s="262">
        <v>139.6724784972767</v>
      </c>
      <c r="E106" s="262">
        <v>132.18587135433901</v>
      </c>
      <c r="F106" s="262">
        <v>150.05073063573661</v>
      </c>
      <c r="G106" s="262">
        <v>154.87613828115909</v>
      </c>
      <c r="H106" s="262">
        <v>157.93857409259891</v>
      </c>
      <c r="I106" s="262">
        <v>146.46263541809341</v>
      </c>
      <c r="J106" s="262">
        <v>151.03448075195519</v>
      </c>
      <c r="K106" s="262">
        <v>140.40630221464099</v>
      </c>
      <c r="L106" s="262">
        <v>140.25715679195301</v>
      </c>
      <c r="M106" s="262">
        <v>95.645464585563374</v>
      </c>
      <c r="N106" s="262">
        <v>97.208664175421461</v>
      </c>
      <c r="O106" s="262">
        <v>93.231011162358044</v>
      </c>
      <c r="P106" s="262">
        <v>101.808334349231</v>
      </c>
      <c r="Q106" s="262">
        <v>97.910264528866719</v>
      </c>
      <c r="R106" s="262">
        <v>97.538151336260881</v>
      </c>
      <c r="S106" s="262">
        <v>90.964527297864876</v>
      </c>
      <c r="T106" s="262">
        <v>103.6529214755557</v>
      </c>
      <c r="U106" s="262">
        <v>98.474612027166287</v>
      </c>
      <c r="V106" s="262">
        <v>96.383782376222698</v>
      </c>
      <c r="W106" s="262">
        <v>89.358759088608323</v>
      </c>
      <c r="X106" s="262">
        <v>98.891506655531856</v>
      </c>
      <c r="Y106" s="262">
        <v>105.0321016401948</v>
      </c>
      <c r="DA106" s="72" t="s">
        <v>1086</v>
      </c>
    </row>
    <row r="107" spans="1:105" ht="12" customHeight="1" x14ac:dyDescent="0.25">
      <c r="A107" s="132" t="s">
        <v>1038</v>
      </c>
      <c r="B107" s="316">
        <v>351.53129709770138</v>
      </c>
      <c r="C107" s="316">
        <v>331.19097792186392</v>
      </c>
      <c r="D107" s="316">
        <v>310.86265423657449</v>
      </c>
      <c r="E107" s="316">
        <v>311.32489220643441</v>
      </c>
      <c r="F107" s="316">
        <v>310.33628355416789</v>
      </c>
      <c r="G107" s="316">
        <v>316.59805655128667</v>
      </c>
      <c r="H107" s="316">
        <v>297.38277657052799</v>
      </c>
      <c r="I107" s="316">
        <v>294.03511834706848</v>
      </c>
      <c r="J107" s="316">
        <v>278.2239320904128</v>
      </c>
      <c r="K107" s="316">
        <v>261.98453255408481</v>
      </c>
      <c r="L107" s="316">
        <v>252.04110756816149</v>
      </c>
      <c r="M107" s="316">
        <v>241.8101416971684</v>
      </c>
      <c r="N107" s="316">
        <v>251.27253594588069</v>
      </c>
      <c r="O107" s="316">
        <v>242.25205464810321</v>
      </c>
      <c r="P107" s="316">
        <v>253.3547102113987</v>
      </c>
      <c r="Q107" s="316">
        <v>237.0187844774556</v>
      </c>
      <c r="R107" s="316">
        <v>239.3644469999912</v>
      </c>
      <c r="S107" s="316">
        <v>225.8834129818855</v>
      </c>
      <c r="T107" s="316">
        <v>252.8240083937747</v>
      </c>
      <c r="U107" s="316">
        <v>239.81610978765559</v>
      </c>
      <c r="V107" s="316">
        <v>254.45426567352141</v>
      </c>
      <c r="W107" s="316">
        <v>231.7132226025231</v>
      </c>
      <c r="X107" s="316">
        <v>215.33100613497021</v>
      </c>
      <c r="Y107" s="316">
        <v>238.2055866522106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3425.5956720307472</v>
      </c>
      <c r="C110" s="223">
        <v>3671.3398117763909</v>
      </c>
      <c r="D110" s="223">
        <v>3776.1035209176398</v>
      </c>
      <c r="E110" s="223">
        <v>3839.0243188508462</v>
      </c>
      <c r="F110" s="223">
        <v>3737.0069920220112</v>
      </c>
      <c r="G110" s="223">
        <v>3781.9694199461328</v>
      </c>
      <c r="H110" s="223">
        <v>3817.6705247540381</v>
      </c>
      <c r="I110" s="223">
        <v>3880.599982536964</v>
      </c>
      <c r="J110" s="223">
        <v>3889.751144799488</v>
      </c>
      <c r="K110" s="223">
        <v>3749.939057149169</v>
      </c>
      <c r="L110" s="223">
        <v>3738.6489563971459</v>
      </c>
      <c r="M110" s="223">
        <v>3694.8758423670429</v>
      </c>
      <c r="N110" s="223">
        <v>3716.107937339968</v>
      </c>
      <c r="O110" s="223">
        <v>3625.3798353773291</v>
      </c>
      <c r="P110" s="223">
        <v>3711.3894342957469</v>
      </c>
      <c r="Q110" s="223">
        <v>3465.878113865961</v>
      </c>
      <c r="R110" s="223">
        <v>3657.7287671987679</v>
      </c>
      <c r="S110" s="223">
        <v>3557.2154236099291</v>
      </c>
      <c r="T110" s="223">
        <v>3478.2999550574459</v>
      </c>
      <c r="U110" s="223">
        <v>3658.3260076706752</v>
      </c>
      <c r="V110" s="223">
        <v>3673.4362010415739</v>
      </c>
      <c r="W110" s="223">
        <v>3621.9332096535441</v>
      </c>
      <c r="X110" s="223">
        <v>3415.7530487489721</v>
      </c>
      <c r="Y110" s="223">
        <v>3430.4662242645882</v>
      </c>
      <c r="DA110" s="89" t="s">
        <v>1088</v>
      </c>
    </row>
    <row r="111" spans="1:105" ht="12" customHeight="1" x14ac:dyDescent="0.25">
      <c r="A111" s="55" t="s">
        <v>91</v>
      </c>
      <c r="B111" s="259">
        <v>12.010383850351911</v>
      </c>
      <c r="C111" s="259">
        <v>13.16170956524955</v>
      </c>
      <c r="D111" s="259">
        <v>13.55844072602039</v>
      </c>
      <c r="E111" s="259">
        <v>13.11662192792955</v>
      </c>
      <c r="F111" s="259">
        <v>13.262303398705461</v>
      </c>
      <c r="G111" s="259">
        <v>13.902812188139579</v>
      </c>
      <c r="H111" s="259">
        <v>14.704700007138561</v>
      </c>
      <c r="I111" s="259">
        <v>14.16172963455244</v>
      </c>
      <c r="J111" s="259">
        <v>14.07501271729104</v>
      </c>
      <c r="K111" s="259">
        <v>13.85878697803806</v>
      </c>
      <c r="L111" s="259">
        <v>14.35232168010122</v>
      </c>
      <c r="M111" s="259">
        <v>11.3836977566435</v>
      </c>
      <c r="N111" s="259">
        <v>12.01828246012604</v>
      </c>
      <c r="O111" s="259">
        <v>11.9182414869881</v>
      </c>
      <c r="P111" s="259">
        <v>12.572853026327071</v>
      </c>
      <c r="Q111" s="259">
        <v>13.559866092068949</v>
      </c>
      <c r="R111" s="259">
        <v>14.72386815042889</v>
      </c>
      <c r="S111" s="259">
        <v>14.802082409671931</v>
      </c>
      <c r="T111" s="259">
        <v>14.610367826576519</v>
      </c>
      <c r="U111" s="259">
        <v>16.249150591021131</v>
      </c>
      <c r="V111" s="259">
        <v>16.405071414662149</v>
      </c>
      <c r="W111" s="259">
        <v>14.79143766801848</v>
      </c>
      <c r="X111" s="259">
        <v>16.015214666264971</v>
      </c>
      <c r="Y111" s="259">
        <v>16.31939113942115</v>
      </c>
      <c r="DA111" s="67" t="s">
        <v>1089</v>
      </c>
    </row>
    <row r="112" spans="1:105" ht="12" customHeight="1" x14ac:dyDescent="0.25">
      <c r="A112" s="173" t="s">
        <v>92</v>
      </c>
      <c r="B112" s="224">
        <v>95.844352706942331</v>
      </c>
      <c r="C112" s="224">
        <v>105.03207470435279</v>
      </c>
      <c r="D112" s="224">
        <v>108.1980385716643</v>
      </c>
      <c r="E112" s="224">
        <v>104.6722697665703</v>
      </c>
      <c r="F112" s="224">
        <v>105.83482597142481</v>
      </c>
      <c r="G112" s="224">
        <v>110.94616554985321</v>
      </c>
      <c r="H112" s="224">
        <v>117.34532979915301</v>
      </c>
      <c r="I112" s="224">
        <v>113.0123588843192</v>
      </c>
      <c r="J112" s="224">
        <v>112.3203471295561</v>
      </c>
      <c r="K112" s="224">
        <v>110.594838913041</v>
      </c>
      <c r="L112" s="224">
        <v>114.5333070458702</v>
      </c>
      <c r="M112" s="224">
        <v>90.843319954757234</v>
      </c>
      <c r="N112" s="224">
        <v>95.907384592560561</v>
      </c>
      <c r="O112" s="224">
        <v>95.109045219394105</v>
      </c>
      <c r="P112" s="224">
        <v>100.3329264911488</v>
      </c>
      <c r="Q112" s="224">
        <v>108.209413169512</v>
      </c>
      <c r="R112" s="224">
        <v>117.49829395992811</v>
      </c>
      <c r="S112" s="224">
        <v>118.1224534491672</v>
      </c>
      <c r="T112" s="224">
        <v>116.5925472987721</v>
      </c>
      <c r="U112" s="224">
        <v>129.67023700815511</v>
      </c>
      <c r="V112" s="224">
        <v>130.91450451880331</v>
      </c>
      <c r="W112" s="224">
        <v>118.0375070905646</v>
      </c>
      <c r="X112" s="224">
        <v>127.80339931482879</v>
      </c>
      <c r="Y112" s="224">
        <v>130.23076529593189</v>
      </c>
      <c r="DA112" s="177" t="s">
        <v>1090</v>
      </c>
    </row>
    <row r="113" spans="1:105" ht="12" customHeight="1" x14ac:dyDescent="0.25">
      <c r="A113" s="173" t="s">
        <v>93</v>
      </c>
      <c r="B113" s="224">
        <v>117.5139479133876</v>
      </c>
      <c r="C113" s="224">
        <v>128.77893592522881</v>
      </c>
      <c r="D113" s="224">
        <v>132.66069736960401</v>
      </c>
      <c r="E113" s="224">
        <v>128.337782142837</v>
      </c>
      <c r="F113" s="224">
        <v>129.7631824449434</v>
      </c>
      <c r="G113" s="224">
        <v>136.03015254826971</v>
      </c>
      <c r="H113" s="224">
        <v>143.87611355737309</v>
      </c>
      <c r="I113" s="224">
        <v>138.56349467044811</v>
      </c>
      <c r="J113" s="224">
        <v>137.7150249274959</v>
      </c>
      <c r="K113" s="224">
        <v>135.59939393878579</v>
      </c>
      <c r="L113" s="224">
        <v>140.42831631082129</v>
      </c>
      <c r="M113" s="224">
        <v>111.38222407410861</v>
      </c>
      <c r="N113" s="224">
        <v>117.5912307737151</v>
      </c>
      <c r="O113" s="224">
        <v>116.6123936396969</v>
      </c>
      <c r="P113" s="224">
        <v>123.0173501586451</v>
      </c>
      <c r="Q113" s="224">
        <v>132.67464366754709</v>
      </c>
      <c r="R113" s="224">
        <v>144.0636616174753</v>
      </c>
      <c r="S113" s="224">
        <v>144.82893827318361</v>
      </c>
      <c r="T113" s="224">
        <v>142.95313331866919</v>
      </c>
      <c r="U113" s="224">
        <v>158.98757774790849</v>
      </c>
      <c r="V113" s="224">
        <v>160.51316358898279</v>
      </c>
      <c r="W113" s="224">
        <v>144.724786263406</v>
      </c>
      <c r="X113" s="224">
        <v>156.69866388642021</v>
      </c>
      <c r="Y113" s="224">
        <v>159.67483672721619</v>
      </c>
      <c r="DA113" s="177" t="s">
        <v>1091</v>
      </c>
    </row>
    <row r="114" spans="1:105" ht="12" customHeight="1" x14ac:dyDescent="0.25">
      <c r="A114" s="173" t="s">
        <v>94</v>
      </c>
      <c r="B114" s="224">
        <v>217.60406424433461</v>
      </c>
      <c r="C114" s="224">
        <v>238.46377680243069</v>
      </c>
      <c r="D114" s="224">
        <v>245.65174964924171</v>
      </c>
      <c r="E114" s="224">
        <v>237.64687925358859</v>
      </c>
      <c r="F114" s="224">
        <v>240.2863352877103</v>
      </c>
      <c r="G114" s="224">
        <v>251.8910697826033</v>
      </c>
      <c r="H114" s="224">
        <v>266.41966858980049</v>
      </c>
      <c r="I114" s="224">
        <v>256.58213455998339</v>
      </c>
      <c r="J114" s="224">
        <v>255.01099796102571</v>
      </c>
      <c r="K114" s="224">
        <v>251.09342128388181</v>
      </c>
      <c r="L114" s="224">
        <v>260.03528012475579</v>
      </c>
      <c r="M114" s="224">
        <v>206.24976926962731</v>
      </c>
      <c r="N114" s="224">
        <v>217.7471712099526</v>
      </c>
      <c r="O114" s="224">
        <v>215.93462944467541</v>
      </c>
      <c r="P114" s="224">
        <v>227.79487747973101</v>
      </c>
      <c r="Q114" s="224">
        <v>245.67757442295999</v>
      </c>
      <c r="R114" s="224">
        <v>266.76695689764853</v>
      </c>
      <c r="S114" s="224">
        <v>268.18404238843777</v>
      </c>
      <c r="T114" s="224">
        <v>264.71055869497172</v>
      </c>
      <c r="U114" s="224">
        <v>294.40201522125608</v>
      </c>
      <c r="V114" s="224">
        <v>297.22698779060619</v>
      </c>
      <c r="W114" s="224">
        <v>267.99118102151721</v>
      </c>
      <c r="X114" s="224">
        <v>290.16356550691108</v>
      </c>
      <c r="Y114" s="224">
        <v>295.67463306570119</v>
      </c>
      <c r="DA114" s="177" t="s">
        <v>1092</v>
      </c>
    </row>
    <row r="115" spans="1:105" ht="12" customHeight="1" x14ac:dyDescent="0.25">
      <c r="A115" s="56" t="s">
        <v>95</v>
      </c>
      <c r="B115" s="260">
        <v>194.665321636111</v>
      </c>
      <c r="C115" s="260">
        <v>213.199763044939</v>
      </c>
      <c r="D115" s="260">
        <v>216.7377579174526</v>
      </c>
      <c r="E115" s="260">
        <v>215.0613412099633</v>
      </c>
      <c r="F115" s="260">
        <v>204.22007861288799</v>
      </c>
      <c r="G115" s="260">
        <v>206.18183390616099</v>
      </c>
      <c r="H115" s="260">
        <v>207.33902105748751</v>
      </c>
      <c r="I115" s="260">
        <v>205.30173048927611</v>
      </c>
      <c r="J115" s="260">
        <v>208.87539977656499</v>
      </c>
      <c r="K115" s="260">
        <v>198.29671741735049</v>
      </c>
      <c r="L115" s="260">
        <v>202.75357997583129</v>
      </c>
      <c r="M115" s="260">
        <v>202.05279180686591</v>
      </c>
      <c r="N115" s="260">
        <v>197.00204441317021</v>
      </c>
      <c r="O115" s="260">
        <v>190.82256021725081</v>
      </c>
      <c r="P115" s="260">
        <v>201.0342774085687</v>
      </c>
      <c r="Q115" s="260">
        <v>183.38387957359669</v>
      </c>
      <c r="R115" s="260">
        <v>188.54006284693131</v>
      </c>
      <c r="S115" s="260">
        <v>182.31737948186259</v>
      </c>
      <c r="T115" s="260">
        <v>179.0486351126454</v>
      </c>
      <c r="U115" s="260">
        <v>185.06932080749129</v>
      </c>
      <c r="V115" s="260">
        <v>187.28935007243999</v>
      </c>
      <c r="W115" s="260">
        <v>189.83924448697269</v>
      </c>
      <c r="X115" s="260">
        <v>173.2905364927523</v>
      </c>
      <c r="Y115" s="260">
        <v>175.4176488935189</v>
      </c>
      <c r="DA115" s="68" t="s">
        <v>1093</v>
      </c>
    </row>
    <row r="116" spans="1:105" ht="12" customHeight="1" x14ac:dyDescent="0.25">
      <c r="A116" s="37" t="s">
        <v>159</v>
      </c>
      <c r="B116" s="226">
        <v>1.429413410765656</v>
      </c>
      <c r="C116" s="226">
        <v>2.229944791170603</v>
      </c>
      <c r="D116" s="226">
        <v>2.1074859853989012</v>
      </c>
      <c r="E116" s="226">
        <v>2.653662095448067</v>
      </c>
      <c r="F116" s="226">
        <v>3.5840730322570762</v>
      </c>
      <c r="G116" s="226">
        <v>3.408518982350929</v>
      </c>
      <c r="H116" s="226">
        <v>2.473433780506948</v>
      </c>
      <c r="I116" s="226">
        <v>3.2775068767525521</v>
      </c>
      <c r="J116" s="226">
        <v>3.5131263851329311</v>
      </c>
      <c r="K116" s="226">
        <v>3.0467100000581522</v>
      </c>
      <c r="L116" s="226">
        <v>2.8908653336698542</v>
      </c>
      <c r="M116" s="226">
        <v>14.761908382333919</v>
      </c>
      <c r="N116" s="226">
        <v>7.3805756247452408</v>
      </c>
      <c r="O116" s="226">
        <v>4.3153199621992648</v>
      </c>
      <c r="P116" s="226">
        <v>5.0124473279950097</v>
      </c>
      <c r="Q116" s="226">
        <v>4.0726209357911944</v>
      </c>
      <c r="R116" s="226">
        <v>3.612844789894488</v>
      </c>
      <c r="S116" s="226">
        <v>2.9749242184626161</v>
      </c>
      <c r="T116" s="226">
        <v>4.327229831367716</v>
      </c>
      <c r="U116" s="226">
        <v>4.4880725085879032</v>
      </c>
      <c r="V116" s="226">
        <v>4.6021668516038732</v>
      </c>
      <c r="W116" s="226">
        <v>4.1319484893545377</v>
      </c>
      <c r="X116" s="226">
        <v>3.943140976868666</v>
      </c>
      <c r="Y116" s="226">
        <v>3.5342665165659088</v>
      </c>
      <c r="DA116" s="69" t="s">
        <v>1094</v>
      </c>
    </row>
    <row r="117" spans="1:105" ht="12" customHeight="1" x14ac:dyDescent="0.25">
      <c r="A117" s="37" t="s">
        <v>35</v>
      </c>
      <c r="B117" s="226">
        <v>132.2781369299739</v>
      </c>
      <c r="C117" s="226">
        <v>138.81724533292649</v>
      </c>
      <c r="D117" s="226">
        <v>143.3512813580534</v>
      </c>
      <c r="E117" s="226">
        <v>151.03898225672489</v>
      </c>
      <c r="F117" s="226">
        <v>131.17094062680809</v>
      </c>
      <c r="G117" s="226">
        <v>131.17695211965341</v>
      </c>
      <c r="H117" s="226">
        <v>122.8542973071722</v>
      </c>
      <c r="I117" s="226">
        <v>133.0209655633825</v>
      </c>
      <c r="J117" s="226">
        <v>122.5217158404793</v>
      </c>
      <c r="K117" s="226">
        <v>125.2626546061436</v>
      </c>
      <c r="L117" s="226">
        <v>117.020302080588</v>
      </c>
      <c r="M117" s="226">
        <v>119.4995238259278</v>
      </c>
      <c r="N117" s="226">
        <v>123.4902378375793</v>
      </c>
      <c r="O117" s="226">
        <v>124.5473869985436</v>
      </c>
      <c r="P117" s="226">
        <v>121.82240889337361</v>
      </c>
      <c r="Q117" s="226">
        <v>116.0244934527142</v>
      </c>
      <c r="R117" s="226">
        <v>121.1459458045104</v>
      </c>
      <c r="S117" s="226">
        <v>115.6392534826974</v>
      </c>
      <c r="T117" s="226">
        <v>112.7129348636396</v>
      </c>
      <c r="U117" s="226">
        <v>114.2730191738995</v>
      </c>
      <c r="V117" s="226">
        <v>115.7325165442504</v>
      </c>
      <c r="W117" s="226">
        <v>126.52344451568879</v>
      </c>
      <c r="X117" s="226">
        <v>99.151952152783167</v>
      </c>
      <c r="Y117" s="226">
        <v>97.768020863541736</v>
      </c>
      <c r="DA117" s="69" t="s">
        <v>1095</v>
      </c>
    </row>
    <row r="118" spans="1:105" ht="12" customHeight="1" x14ac:dyDescent="0.25">
      <c r="A118" s="37" t="s">
        <v>96</v>
      </c>
      <c r="B118" s="226">
        <v>3.268428452190634E-4</v>
      </c>
      <c r="C118" s="226">
        <v>6.5103230159478025E-4</v>
      </c>
      <c r="D118" s="226">
        <v>1.098651878341215E-3</v>
      </c>
      <c r="E118" s="226">
        <v>1.1312712455141391E-3</v>
      </c>
      <c r="F118" s="226">
        <v>1.2134928750634241E-3</v>
      </c>
      <c r="G118" s="226">
        <v>1.2346758185728E-3</v>
      </c>
      <c r="H118" s="226">
        <v>1.9095242671403139E-3</v>
      </c>
      <c r="I118" s="226">
        <v>2.0585367995206911E-3</v>
      </c>
      <c r="J118" s="226">
        <v>5.339131206947627E-3</v>
      </c>
      <c r="K118" s="226">
        <v>9.6515794237695303E-3</v>
      </c>
      <c r="L118" s="226">
        <v>3.2973935072938998E-2</v>
      </c>
      <c r="M118" s="226">
        <v>2.4870800117803751E-2</v>
      </c>
      <c r="N118" s="226">
        <v>2.4778694100723409E-2</v>
      </c>
      <c r="O118" s="226">
        <v>3.0649305991677912E-2</v>
      </c>
      <c r="P118" s="226">
        <v>3.5206074533939709E-2</v>
      </c>
      <c r="Q118" s="226">
        <v>3.7378442022794077E-2</v>
      </c>
      <c r="R118" s="226">
        <v>2.4289420993120928E-2</v>
      </c>
      <c r="S118" s="226">
        <v>2.2549363403777729E-2</v>
      </c>
      <c r="T118" s="226">
        <v>0.3481572667401478</v>
      </c>
      <c r="U118" s="226">
        <v>0.35006782025104932</v>
      </c>
      <c r="V118" s="226">
        <v>0.37853522910539888</v>
      </c>
      <c r="W118" s="226">
        <v>0.37387300980545768</v>
      </c>
      <c r="X118" s="226">
        <v>0.38765381114296749</v>
      </c>
      <c r="Y118" s="226">
        <v>0.36788819595322042</v>
      </c>
      <c r="DA118" s="69" t="s">
        <v>1096</v>
      </c>
    </row>
    <row r="119" spans="1:105" ht="12" customHeight="1" x14ac:dyDescent="0.25">
      <c r="A119" s="37" t="s">
        <v>78</v>
      </c>
      <c r="B119" s="226">
        <v>0.55184672513342181</v>
      </c>
      <c r="C119" s="226">
        <v>0.61456298178145408</v>
      </c>
      <c r="D119" s="226">
        <v>0.59490284275532379</v>
      </c>
      <c r="E119" s="226">
        <v>0.68060202981756635</v>
      </c>
      <c r="F119" s="226">
        <v>0.65701930411616782</v>
      </c>
      <c r="G119" s="226">
        <v>0.78382236836806574</v>
      </c>
      <c r="H119" s="226">
        <v>0.81916387475954233</v>
      </c>
      <c r="I119" s="226">
        <v>0.79851211706121639</v>
      </c>
      <c r="J119" s="226">
        <v>0.92044152442791138</v>
      </c>
      <c r="K119" s="226">
        <v>1.257133658827259</v>
      </c>
      <c r="L119" s="226">
        <v>1.674040189386971</v>
      </c>
      <c r="M119" s="226">
        <v>1.747178660962879</v>
      </c>
      <c r="N119" s="226">
        <v>1.8093114036224609</v>
      </c>
      <c r="O119" s="226">
        <v>1.903179530993182</v>
      </c>
      <c r="P119" s="226">
        <v>6.2060285272928013</v>
      </c>
      <c r="Q119" s="226">
        <v>6.9176449981146826</v>
      </c>
      <c r="R119" s="226">
        <v>6.6150063827037906</v>
      </c>
      <c r="S119" s="226">
        <v>6.8417217179795431</v>
      </c>
      <c r="T119" s="226">
        <v>8.3880008192254039</v>
      </c>
      <c r="U119" s="226">
        <v>9.5425550816280893</v>
      </c>
      <c r="V119" s="226">
        <v>11.499732552996081</v>
      </c>
      <c r="W119" s="226">
        <v>12.832435714170179</v>
      </c>
      <c r="X119" s="226">
        <v>16.148437052882489</v>
      </c>
      <c r="Y119" s="226">
        <v>19.107839285419349</v>
      </c>
      <c r="DA119" s="69" t="s">
        <v>1097</v>
      </c>
    </row>
    <row r="120" spans="1:105" ht="12" customHeight="1" x14ac:dyDescent="0.25">
      <c r="A120" s="37" t="s">
        <v>40</v>
      </c>
      <c r="B120" s="226">
        <v>60.40559772739276</v>
      </c>
      <c r="C120" s="226">
        <v>71.537358906758769</v>
      </c>
      <c r="D120" s="226">
        <v>70.682989079366578</v>
      </c>
      <c r="E120" s="226">
        <v>60.686963556727243</v>
      </c>
      <c r="F120" s="226">
        <v>68.806832156831604</v>
      </c>
      <c r="G120" s="226">
        <v>70.81130575997004</v>
      </c>
      <c r="H120" s="226">
        <v>81.190216570781644</v>
      </c>
      <c r="I120" s="226">
        <v>68.20268739528025</v>
      </c>
      <c r="J120" s="226">
        <v>81.914776895317857</v>
      </c>
      <c r="K120" s="226">
        <v>68.720567572897735</v>
      </c>
      <c r="L120" s="226">
        <v>81.135398437113579</v>
      </c>
      <c r="M120" s="226">
        <v>66.019310137523419</v>
      </c>
      <c r="N120" s="226">
        <v>64.297140853122471</v>
      </c>
      <c r="O120" s="226">
        <v>60.026024419523111</v>
      </c>
      <c r="P120" s="226">
        <v>67.958186585373298</v>
      </c>
      <c r="Q120" s="226">
        <v>56.331741744953881</v>
      </c>
      <c r="R120" s="226">
        <v>57.141976448829503</v>
      </c>
      <c r="S120" s="226">
        <v>56.838930699319299</v>
      </c>
      <c r="T120" s="226">
        <v>53.272312331672509</v>
      </c>
      <c r="U120" s="226">
        <v>56.415606223124712</v>
      </c>
      <c r="V120" s="226">
        <v>55.076398894484257</v>
      </c>
      <c r="W120" s="226">
        <v>45.977542757953628</v>
      </c>
      <c r="X120" s="226">
        <v>53.659352499075041</v>
      </c>
      <c r="Y120" s="226">
        <v>54.639634032038707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1309.9336897010489</v>
      </c>
      <c r="C121" s="261">
        <f t="shared" si="4"/>
        <v>1375.0784465625275</v>
      </c>
      <c r="D121" s="261">
        <f t="shared" si="4"/>
        <v>1425.4109814368448</v>
      </c>
      <c r="E121" s="261">
        <f t="shared" si="4"/>
        <v>1493.7170962936655</v>
      </c>
      <c r="F121" s="261">
        <f t="shared" si="4"/>
        <v>1472.7328523587396</v>
      </c>
      <c r="G121" s="261">
        <f t="shared" si="4"/>
        <v>1474.3832112348091</v>
      </c>
      <c r="H121" s="261">
        <f t="shared" si="4"/>
        <v>1471.2715779426821</v>
      </c>
      <c r="I121" s="261">
        <f t="shared" si="4"/>
        <v>1544.6826433549654</v>
      </c>
      <c r="J121" s="261">
        <f t="shared" si="4"/>
        <v>1551.7152785814519</v>
      </c>
      <c r="K121" s="261">
        <f t="shared" si="4"/>
        <v>1493.3342333934277</v>
      </c>
      <c r="L121" s="261">
        <f t="shared" si="4"/>
        <v>1459.1203497121996</v>
      </c>
      <c r="M121" s="261">
        <f t="shared" si="4"/>
        <v>1542.4737275647808</v>
      </c>
      <c r="N121" s="261">
        <f t="shared" si="4"/>
        <v>1562.5037692695196</v>
      </c>
      <c r="O121" s="261">
        <f t="shared" si="4"/>
        <v>1519.5459942765219</v>
      </c>
      <c r="P121" s="261">
        <f t="shared" si="4"/>
        <v>1522.6841089902612</v>
      </c>
      <c r="Q121" s="261">
        <f t="shared" si="4"/>
        <v>1351.9709300892282</v>
      </c>
      <c r="R121" s="261">
        <f t="shared" si="4"/>
        <v>1433.1392373779511</v>
      </c>
      <c r="S121" s="261">
        <f t="shared" si="4"/>
        <v>1382.1453998657703</v>
      </c>
      <c r="T121" s="261">
        <f t="shared" si="4"/>
        <v>1344.9365379436729</v>
      </c>
      <c r="U121" s="261">
        <f t="shared" si="4"/>
        <v>1395.0087915098266</v>
      </c>
      <c r="V121" s="261">
        <f t="shared" si="4"/>
        <v>1393.3068204081028</v>
      </c>
      <c r="W121" s="261">
        <f t="shared" si="4"/>
        <v>1402.7442525994563</v>
      </c>
      <c r="X121" s="261">
        <f t="shared" si="4"/>
        <v>1278.1384050590609</v>
      </c>
      <c r="Y121" s="261">
        <f t="shared" si="4"/>
        <v>1274.9891851657458</v>
      </c>
      <c r="DA121" s="70"/>
    </row>
    <row r="122" spans="1:105" ht="12" customHeight="1" x14ac:dyDescent="0.25">
      <c r="A122" s="60" t="s">
        <v>1052</v>
      </c>
      <c r="B122" s="262">
        <v>1308.269783746269</v>
      </c>
      <c r="C122" s="262">
        <v>1373.173884179105</v>
      </c>
      <c r="D122" s="262">
        <v>1423.5036430087209</v>
      </c>
      <c r="E122" s="262">
        <v>1491.946727568542</v>
      </c>
      <c r="F122" s="262">
        <v>1470.9782340490201</v>
      </c>
      <c r="G122" s="262">
        <v>1472.6047492953689</v>
      </c>
      <c r="H122" s="262">
        <v>1469.419562134442</v>
      </c>
      <c r="I122" s="262">
        <v>1542.9773867560939</v>
      </c>
      <c r="J122" s="262">
        <v>1549.9016134008621</v>
      </c>
      <c r="K122" s="262">
        <v>1491.6720879761581</v>
      </c>
      <c r="L122" s="262">
        <v>1457.335909545699</v>
      </c>
      <c r="M122" s="262">
        <v>1540.850901628778</v>
      </c>
      <c r="N122" s="262">
        <v>1560.937586568316</v>
      </c>
      <c r="O122" s="262">
        <v>1518.0675671337031</v>
      </c>
      <c r="P122" s="262">
        <v>1521.06196488815</v>
      </c>
      <c r="Q122" s="262">
        <v>1350.5623210842571</v>
      </c>
      <c r="R122" s="262">
        <v>1431.683184856905</v>
      </c>
      <c r="S122" s="262">
        <v>1380.7210507746599</v>
      </c>
      <c r="T122" s="262">
        <v>1343.5775854064</v>
      </c>
      <c r="U122" s="262">
        <v>1393.58835576213</v>
      </c>
      <c r="V122" s="262">
        <v>1391.89215198382</v>
      </c>
      <c r="W122" s="262">
        <v>1401.3642578920669</v>
      </c>
      <c r="X122" s="262">
        <v>1276.7831258164649</v>
      </c>
      <c r="Y122" s="262">
        <v>1273.628088318108</v>
      </c>
      <c r="DA122" s="72" t="s">
        <v>1099</v>
      </c>
    </row>
    <row r="123" spans="1:105" ht="12" customHeight="1" x14ac:dyDescent="0.25">
      <c r="A123" s="64" t="s">
        <v>28</v>
      </c>
      <c r="B123" s="229">
        <v>34.090430660354023</v>
      </c>
      <c r="C123" s="229">
        <v>48.118871497714643</v>
      </c>
      <c r="D123" s="229">
        <v>58.887594954777597</v>
      </c>
      <c r="E123" s="229">
        <v>58.751749945916188</v>
      </c>
      <c r="F123" s="229">
        <v>52.758267748104622</v>
      </c>
      <c r="G123" s="229">
        <v>47.165537189680357</v>
      </c>
      <c r="H123" s="229">
        <v>50.316884326106369</v>
      </c>
      <c r="I123" s="229">
        <v>51.88100953473446</v>
      </c>
      <c r="J123" s="229">
        <v>61.676467230217447</v>
      </c>
      <c r="K123" s="229">
        <v>54.472017680455259</v>
      </c>
      <c r="L123" s="229">
        <v>57.405307421517513</v>
      </c>
      <c r="M123" s="229">
        <v>44.378271822436012</v>
      </c>
      <c r="N123" s="229">
        <v>45.979385366185838</v>
      </c>
      <c r="O123" s="229">
        <v>53.656958982935024</v>
      </c>
      <c r="P123" s="229">
        <v>58.270616721548031</v>
      </c>
      <c r="Q123" s="229">
        <v>66.888483221511606</v>
      </c>
      <c r="R123" s="229">
        <v>63.977226123070039</v>
      </c>
      <c r="S123" s="229">
        <v>57.642597785950002</v>
      </c>
      <c r="T123" s="229">
        <v>45.521837762466703</v>
      </c>
      <c r="U123" s="229">
        <v>41.731184946724433</v>
      </c>
      <c r="V123" s="229">
        <v>42.413817668326217</v>
      </c>
      <c r="W123" s="229">
        <v>40.182324460376897</v>
      </c>
      <c r="X123" s="229">
        <v>48.401370388487642</v>
      </c>
      <c r="Y123" s="229">
        <v>44.928789415801553</v>
      </c>
      <c r="DA123" s="73" t="s">
        <v>1100</v>
      </c>
    </row>
    <row r="124" spans="1:105" ht="12" customHeight="1" x14ac:dyDescent="0.25">
      <c r="A124" s="64" t="s">
        <v>30</v>
      </c>
      <c r="B124" s="229">
        <v>51.3095909486577</v>
      </c>
      <c r="C124" s="229">
        <v>59.339449218950513</v>
      </c>
      <c r="D124" s="229">
        <v>60.434673152660977</v>
      </c>
      <c r="E124" s="229">
        <v>106.74853362417529</v>
      </c>
      <c r="F124" s="229">
        <v>65.85977909905283</v>
      </c>
      <c r="G124" s="229">
        <v>61.715497743566367</v>
      </c>
      <c r="H124" s="229">
        <v>67.111253886256861</v>
      </c>
      <c r="I124" s="229">
        <v>145.46210604088279</v>
      </c>
      <c r="J124" s="229">
        <v>137.22826255925011</v>
      </c>
      <c r="K124" s="229">
        <v>74.335370974646239</v>
      </c>
      <c r="L124" s="229">
        <v>67.870919510870863</v>
      </c>
      <c r="M124" s="229">
        <v>67.962962651633688</v>
      </c>
      <c r="N124" s="229">
        <v>72.83279714403028</v>
      </c>
      <c r="O124" s="229">
        <v>52.412897369050143</v>
      </c>
      <c r="P124" s="229">
        <v>58.56675437672105</v>
      </c>
      <c r="Q124" s="229">
        <v>63.402728173106773</v>
      </c>
      <c r="R124" s="229">
        <v>71.70139023379663</v>
      </c>
      <c r="S124" s="229">
        <v>64.901017120038759</v>
      </c>
      <c r="T124" s="229">
        <v>64.721484327703536</v>
      </c>
      <c r="U124" s="229">
        <v>71.421735778572057</v>
      </c>
      <c r="V124" s="229">
        <v>73.299549373909642</v>
      </c>
      <c r="W124" s="229">
        <v>72.149173812273759</v>
      </c>
      <c r="X124" s="229">
        <v>74.721253002545239</v>
      </c>
      <c r="Y124" s="229">
        <v>83.438631892587509</v>
      </c>
      <c r="DA124" s="73" t="s">
        <v>1101</v>
      </c>
    </row>
    <row r="125" spans="1:105" ht="12" customHeight="1" x14ac:dyDescent="0.25">
      <c r="A125" s="64" t="s">
        <v>31</v>
      </c>
      <c r="B125" s="229">
        <v>31.675292843476409</v>
      </c>
      <c r="C125" s="229">
        <v>48.993409949534403</v>
      </c>
      <c r="D125" s="229">
        <v>38.597336121418763</v>
      </c>
      <c r="E125" s="229">
        <v>26.610555493692271</v>
      </c>
      <c r="F125" s="229">
        <v>19.948864727061601</v>
      </c>
      <c r="G125" s="229">
        <v>24.121013626500869</v>
      </c>
      <c r="H125" s="229">
        <v>25.428377135222441</v>
      </c>
      <c r="I125" s="229">
        <v>20.662571987624109</v>
      </c>
      <c r="J125" s="229">
        <v>21.054975193912551</v>
      </c>
      <c r="K125" s="229">
        <v>27.51281755240614</v>
      </c>
      <c r="L125" s="229">
        <v>20.864379667967171</v>
      </c>
      <c r="M125" s="229">
        <v>22.023527703143611</v>
      </c>
      <c r="N125" s="229">
        <v>17.830284622266699</v>
      </c>
      <c r="O125" s="229">
        <v>10.78636869310645</v>
      </c>
      <c r="P125" s="229">
        <v>15.04616529740467</v>
      </c>
      <c r="Q125" s="229">
        <v>14.177635529030869</v>
      </c>
      <c r="R125" s="229">
        <v>12.59852009240492</v>
      </c>
      <c r="S125" s="229">
        <v>13.89668180904547</v>
      </c>
      <c r="T125" s="229">
        <v>16.253909933383689</v>
      </c>
      <c r="U125" s="229">
        <v>18.013609581912281</v>
      </c>
      <c r="V125" s="229">
        <v>15.78119424517593</v>
      </c>
      <c r="W125" s="229">
        <v>16.391527233886119</v>
      </c>
      <c r="X125" s="229">
        <v>15.395781674528481</v>
      </c>
      <c r="Y125" s="229">
        <v>18.190215834101199</v>
      </c>
      <c r="DA125" s="73" t="s">
        <v>1102</v>
      </c>
    </row>
    <row r="126" spans="1:105" ht="12" customHeight="1" x14ac:dyDescent="0.25">
      <c r="A126" s="64" t="s">
        <v>159</v>
      </c>
      <c r="B126" s="229">
        <v>8.6054867661006753</v>
      </c>
      <c r="C126" s="229">
        <v>10.894482943507869</v>
      </c>
      <c r="D126" s="229">
        <v>11.281983721863121</v>
      </c>
      <c r="E126" s="229">
        <v>14.1620015469801</v>
      </c>
      <c r="F126" s="229">
        <v>18.219137978527058</v>
      </c>
      <c r="G126" s="229">
        <v>17.43934373530734</v>
      </c>
      <c r="H126" s="229">
        <v>12.303796292040991</v>
      </c>
      <c r="I126" s="229">
        <v>14.458911393526281</v>
      </c>
      <c r="J126" s="229">
        <v>15.74102379667444</v>
      </c>
      <c r="K126" s="229">
        <v>13.559097742209721</v>
      </c>
      <c r="L126" s="229">
        <v>13.827177699860609</v>
      </c>
      <c r="M126" s="229">
        <v>59.870688197039073</v>
      </c>
      <c r="N126" s="229">
        <v>29.354950948103809</v>
      </c>
      <c r="O126" s="229">
        <v>15.74806633438004</v>
      </c>
      <c r="P126" s="229">
        <v>21.361038112536129</v>
      </c>
      <c r="Q126" s="229">
        <v>20.80233863177466</v>
      </c>
      <c r="R126" s="229">
        <v>15.906970967936029</v>
      </c>
      <c r="S126" s="229">
        <v>13.075559803885699</v>
      </c>
      <c r="T126" s="229">
        <v>19.706247831118301</v>
      </c>
      <c r="U126" s="229">
        <v>19.848612191482989</v>
      </c>
      <c r="V126" s="229">
        <v>21.572060597576709</v>
      </c>
      <c r="W126" s="229">
        <v>20.837927859926509</v>
      </c>
      <c r="X126" s="229">
        <v>18.676650009566799</v>
      </c>
      <c r="Y126" s="229">
        <v>16.956669680621829</v>
      </c>
      <c r="DA126" s="73" t="s">
        <v>1103</v>
      </c>
    </row>
    <row r="127" spans="1:105" ht="12" customHeight="1" x14ac:dyDescent="0.25">
      <c r="A127" s="64" t="s">
        <v>32</v>
      </c>
      <c r="B127" s="229">
        <v>154.60951578733921</v>
      </c>
      <c r="C127" s="229">
        <v>163.54813545060119</v>
      </c>
      <c r="D127" s="229">
        <v>148.7859437731621</v>
      </c>
      <c r="E127" s="229">
        <v>175.88750505447521</v>
      </c>
      <c r="F127" s="229">
        <v>107.48031104724269</v>
      </c>
      <c r="G127" s="229">
        <v>97.332688188991014</v>
      </c>
      <c r="H127" s="229">
        <v>99.454310379154819</v>
      </c>
      <c r="I127" s="229">
        <v>107.6728921507721</v>
      </c>
      <c r="J127" s="229">
        <v>100.26753397402911</v>
      </c>
      <c r="K127" s="229">
        <v>91.949896892143286</v>
      </c>
      <c r="L127" s="229">
        <v>67.472769788125433</v>
      </c>
      <c r="M127" s="229">
        <v>82.411527784619935</v>
      </c>
      <c r="N127" s="229">
        <v>51.781029921288308</v>
      </c>
      <c r="O127" s="229">
        <v>52.946579850081882</v>
      </c>
      <c r="P127" s="229">
        <v>47.917579313561909</v>
      </c>
      <c r="Q127" s="229">
        <v>58.592350982973173</v>
      </c>
      <c r="R127" s="229">
        <v>43.256740463479119</v>
      </c>
      <c r="S127" s="229">
        <v>32.021452107072143</v>
      </c>
      <c r="T127" s="229">
        <v>34.542607217409348</v>
      </c>
      <c r="U127" s="229">
        <v>28.537757612713499</v>
      </c>
      <c r="V127" s="229">
        <v>25.70278622866315</v>
      </c>
      <c r="W127" s="229">
        <v>24.279358707735469</v>
      </c>
      <c r="X127" s="229">
        <v>24.718822396943761</v>
      </c>
      <c r="Y127" s="229">
        <v>25.873335016413911</v>
      </c>
      <c r="DA127" s="73" t="s">
        <v>1104</v>
      </c>
    </row>
    <row r="128" spans="1:105" ht="12" customHeight="1" x14ac:dyDescent="0.25">
      <c r="A128" s="64" t="s">
        <v>33</v>
      </c>
      <c r="B128" s="229">
        <v>146.18461850013219</v>
      </c>
      <c r="C128" s="229">
        <v>14.714360931117151</v>
      </c>
      <c r="D128" s="229">
        <v>72.973767791021217</v>
      </c>
      <c r="E128" s="229">
        <v>101.43866207636761</v>
      </c>
      <c r="F128" s="229">
        <v>85.84532362285313</v>
      </c>
      <c r="G128" s="229">
        <v>84.23397352215413</v>
      </c>
      <c r="H128" s="229">
        <v>76.990921648681393</v>
      </c>
      <c r="I128" s="229">
        <v>96.404728058799179</v>
      </c>
      <c r="J128" s="229">
        <v>74.277563678526874</v>
      </c>
      <c r="K128" s="229">
        <v>105.4739408330874</v>
      </c>
      <c r="L128" s="229">
        <v>94.792206370954133</v>
      </c>
      <c r="M128" s="229">
        <v>95.072696759634013</v>
      </c>
      <c r="N128" s="229">
        <v>227.67926507164631</v>
      </c>
      <c r="O128" s="229">
        <v>165.92086762966369</v>
      </c>
      <c r="P128" s="229">
        <v>177.8268128580753</v>
      </c>
      <c r="Q128" s="229">
        <v>87.639588376575901</v>
      </c>
      <c r="R128" s="229">
        <v>118.77207643887429</v>
      </c>
      <c r="S128" s="229">
        <v>117.38496080433841</v>
      </c>
      <c r="T128" s="229">
        <v>122.1566117113254</v>
      </c>
      <c r="U128" s="229">
        <v>120.3502816502229</v>
      </c>
      <c r="V128" s="229">
        <v>104.3577297206961</v>
      </c>
      <c r="W128" s="229">
        <v>226.04204454842341</v>
      </c>
      <c r="X128" s="229">
        <v>215.60167121452761</v>
      </c>
      <c r="Y128" s="229">
        <v>227.27307113278249</v>
      </c>
      <c r="DA128" s="73" t="s">
        <v>1105</v>
      </c>
    </row>
    <row r="129" spans="1:105" ht="12" customHeight="1" x14ac:dyDescent="0.25">
      <c r="A129" s="64" t="s">
        <v>35</v>
      </c>
      <c r="B129" s="229">
        <v>755.48539928144032</v>
      </c>
      <c r="C129" s="229">
        <v>894.52709265792612</v>
      </c>
      <c r="D129" s="229">
        <v>893.35701742708147</v>
      </c>
      <c r="E129" s="229">
        <v>820.01228420345922</v>
      </c>
      <c r="F129" s="229">
        <v>659.78598041550265</v>
      </c>
      <c r="G129" s="229">
        <v>665.15651192808912</v>
      </c>
      <c r="H129" s="229">
        <v>619.36110052596553</v>
      </c>
      <c r="I129" s="229">
        <v>604.02726169586401</v>
      </c>
      <c r="J129" s="229">
        <v>566.92288934510088</v>
      </c>
      <c r="K129" s="229">
        <v>548.72517413754201</v>
      </c>
      <c r="L129" s="229">
        <v>544.7714033287175</v>
      </c>
      <c r="M129" s="229">
        <v>510.01735387643441</v>
      </c>
      <c r="N129" s="229">
        <v>519.37061125390687</v>
      </c>
      <c r="O129" s="229">
        <v>513.41242030442311</v>
      </c>
      <c r="P129" s="229">
        <v>544.00156299227785</v>
      </c>
      <c r="Q129" s="229">
        <v>540.69945294456602</v>
      </c>
      <c r="R129" s="229">
        <v>540.03168344312689</v>
      </c>
      <c r="S129" s="229">
        <v>522.18598219565683</v>
      </c>
      <c r="T129" s="229">
        <v>516.2078593155652</v>
      </c>
      <c r="U129" s="229">
        <v>527.84795246109968</v>
      </c>
      <c r="V129" s="229">
        <v>549.06934062604398</v>
      </c>
      <c r="W129" s="229">
        <v>604.90422013954037</v>
      </c>
      <c r="X129" s="229">
        <v>485.54715752028631</v>
      </c>
      <c r="Y129" s="229">
        <v>478.96655189465241</v>
      </c>
      <c r="DA129" s="73" t="s">
        <v>1106</v>
      </c>
    </row>
    <row r="130" spans="1:105" ht="12" customHeight="1" x14ac:dyDescent="0.25">
      <c r="A130" s="64" t="s">
        <v>36</v>
      </c>
      <c r="B130" s="229">
        <v>4.3333764585636994</v>
      </c>
      <c r="C130" s="229">
        <v>4.2033710380194362</v>
      </c>
      <c r="D130" s="229">
        <v>4.0258181965495066</v>
      </c>
      <c r="E130" s="229">
        <v>0.25712483547848303</v>
      </c>
      <c r="F130" s="229">
        <v>0.24796812083909381</v>
      </c>
      <c r="G130" s="229">
        <v>0.37048073224695888</v>
      </c>
      <c r="H130" s="229">
        <v>0.34217038906591668</v>
      </c>
      <c r="I130" s="229">
        <v>1.1282906522085421</v>
      </c>
      <c r="J130" s="229">
        <v>0.46525016339158959</v>
      </c>
      <c r="K130" s="229">
        <v>0.27249479768070628</v>
      </c>
      <c r="L130" s="229">
        <v>5.6294163764220846</v>
      </c>
      <c r="M130" s="229">
        <v>8.8229350717278621</v>
      </c>
      <c r="N130" s="229">
        <v>5.2159741917823821</v>
      </c>
      <c r="O130" s="229">
        <v>5.4393272169490654</v>
      </c>
      <c r="P130" s="229">
        <v>4.4632888101348138</v>
      </c>
      <c r="Q130" s="229">
        <v>3.9733344204214691</v>
      </c>
      <c r="R130" s="229">
        <v>4.1395438508899947</v>
      </c>
      <c r="S130" s="229">
        <v>2.5205180401706451</v>
      </c>
      <c r="T130" s="229">
        <v>3.7360845495906938</v>
      </c>
      <c r="U130" s="229">
        <v>3.0375541421300811</v>
      </c>
      <c r="V130" s="229">
        <v>2.6004030619081879</v>
      </c>
      <c r="W130" s="229">
        <v>3.1916848146219721</v>
      </c>
      <c r="X130" s="229">
        <v>1.7742192582092191</v>
      </c>
      <c r="Y130" s="229">
        <v>2.38574468886145</v>
      </c>
      <c r="DA130" s="73" t="s">
        <v>1107</v>
      </c>
    </row>
    <row r="131" spans="1:105" ht="12" customHeight="1" x14ac:dyDescent="0.25">
      <c r="A131" s="64" t="s">
        <v>38</v>
      </c>
      <c r="B131" s="229">
        <v>12.435417791568391</v>
      </c>
      <c r="C131" s="229">
        <v>12.603419285416511</v>
      </c>
      <c r="D131" s="229">
        <v>12.856742444756289</v>
      </c>
      <c r="E131" s="229">
        <v>15.53832720898251</v>
      </c>
      <c r="F131" s="229">
        <v>16.667153889905261</v>
      </c>
      <c r="G131" s="229">
        <v>17.351292038374361</v>
      </c>
      <c r="H131" s="229">
        <v>17.37047248899713</v>
      </c>
      <c r="I131" s="229">
        <v>27.31836830662446</v>
      </c>
      <c r="J131" s="229">
        <v>27.267077779137551</v>
      </c>
      <c r="K131" s="229">
        <v>25.326033240127611</v>
      </c>
      <c r="L131" s="229">
        <v>52.776157680768598</v>
      </c>
      <c r="M131" s="229">
        <v>53.073325595479943</v>
      </c>
      <c r="N131" s="229">
        <v>48.615920377538487</v>
      </c>
      <c r="O131" s="229">
        <v>48.992334067453413</v>
      </c>
      <c r="P131" s="229">
        <v>56.482126104253673</v>
      </c>
      <c r="Q131" s="229">
        <v>58.036856195402848</v>
      </c>
      <c r="R131" s="229">
        <v>72.296272158032792</v>
      </c>
      <c r="S131" s="229">
        <v>62.186892932537987</v>
      </c>
      <c r="T131" s="229">
        <v>55.045586757638198</v>
      </c>
      <c r="U131" s="229">
        <v>59.703698886250223</v>
      </c>
      <c r="V131" s="229">
        <v>61.803736367671029</v>
      </c>
      <c r="W131" s="229">
        <v>61.596281624710997</v>
      </c>
      <c r="X131" s="229">
        <v>68.561818837673499</v>
      </c>
      <c r="Y131" s="229">
        <v>70.695962280182826</v>
      </c>
      <c r="DA131" s="73" t="s">
        <v>1108</v>
      </c>
    </row>
    <row r="132" spans="1:105" ht="12" customHeight="1" x14ac:dyDescent="0.25">
      <c r="A132" s="64" t="s">
        <v>39</v>
      </c>
      <c r="B132" s="229">
        <v>109.5406547086363</v>
      </c>
      <c r="C132" s="229">
        <v>116.23129120631729</v>
      </c>
      <c r="D132" s="229">
        <v>122.30276542543029</v>
      </c>
      <c r="E132" s="229">
        <v>172.53998357901509</v>
      </c>
      <c r="F132" s="229">
        <v>444.16544739993122</v>
      </c>
      <c r="G132" s="229">
        <v>457.71841059045892</v>
      </c>
      <c r="H132" s="229">
        <v>500.74027506295039</v>
      </c>
      <c r="I132" s="229">
        <v>473.96124693505777</v>
      </c>
      <c r="J132" s="229">
        <v>545.00056968062154</v>
      </c>
      <c r="K132" s="229">
        <v>550.04524412585943</v>
      </c>
      <c r="L132" s="229">
        <v>531.92617170049539</v>
      </c>
      <c r="M132" s="229">
        <v>597.21761216662935</v>
      </c>
      <c r="N132" s="229">
        <v>542.27736767156739</v>
      </c>
      <c r="O132" s="229">
        <v>598.75174668566024</v>
      </c>
      <c r="P132" s="229">
        <v>537.12602030163634</v>
      </c>
      <c r="Q132" s="229">
        <v>436.34955260889399</v>
      </c>
      <c r="R132" s="229">
        <v>489.00276108529408</v>
      </c>
      <c r="S132" s="229">
        <v>494.90538817596388</v>
      </c>
      <c r="T132" s="229">
        <v>465.68535600019908</v>
      </c>
      <c r="U132" s="229">
        <v>503.09596851102208</v>
      </c>
      <c r="V132" s="229">
        <v>495.29153409384912</v>
      </c>
      <c r="W132" s="229">
        <v>331.78971469057132</v>
      </c>
      <c r="X132" s="229">
        <v>323.38438151369672</v>
      </c>
      <c r="Y132" s="229">
        <v>304.91911648210322</v>
      </c>
      <c r="DA132" s="73" t="s">
        <v>1109</v>
      </c>
    </row>
    <row r="133" spans="1:105" ht="12" customHeight="1" x14ac:dyDescent="0.25">
      <c r="A133" s="60" t="s">
        <v>1064</v>
      </c>
      <c r="B133" s="262">
        <v>1.6639059547798309</v>
      </c>
      <c r="C133" s="262">
        <v>1.904562383422381</v>
      </c>
      <c r="D133" s="262">
        <v>1.907338428123962</v>
      </c>
      <c r="E133" s="262">
        <v>1.7703687251235301</v>
      </c>
      <c r="F133" s="262">
        <v>1.754618309719532</v>
      </c>
      <c r="G133" s="262">
        <v>1.7784619394402561</v>
      </c>
      <c r="H133" s="262">
        <v>1.8520158082402349</v>
      </c>
      <c r="I133" s="262">
        <v>1.7052565988714361</v>
      </c>
      <c r="J133" s="262">
        <v>1.8136651805897961</v>
      </c>
      <c r="K133" s="262">
        <v>1.66214541726953</v>
      </c>
      <c r="L133" s="262">
        <v>1.78444016650055</v>
      </c>
      <c r="M133" s="262">
        <v>1.62282593600269</v>
      </c>
      <c r="N133" s="262">
        <v>1.5661827012037171</v>
      </c>
      <c r="O133" s="262">
        <v>1.478427142818957</v>
      </c>
      <c r="P133" s="262">
        <v>1.6221441021110941</v>
      </c>
      <c r="Q133" s="262">
        <v>1.408609004971179</v>
      </c>
      <c r="R133" s="262">
        <v>1.456052521046076</v>
      </c>
      <c r="S133" s="262">
        <v>1.4243490911102861</v>
      </c>
      <c r="T133" s="262">
        <v>1.3589525372729929</v>
      </c>
      <c r="U133" s="262">
        <v>1.42043574769643</v>
      </c>
      <c r="V133" s="262">
        <v>1.4146684242827681</v>
      </c>
      <c r="W133" s="262">
        <v>1.379994707389415</v>
      </c>
      <c r="X133" s="262">
        <v>1.355279242596088</v>
      </c>
      <c r="Y133" s="262">
        <v>1.3610968476378</v>
      </c>
      <c r="DA133" s="72" t="s">
        <v>1110</v>
      </c>
    </row>
    <row r="134" spans="1:105" ht="12" customHeight="1" x14ac:dyDescent="0.25">
      <c r="A134" s="57" t="s">
        <v>1010</v>
      </c>
      <c r="B134" s="261">
        <v>723.68659948755703</v>
      </c>
      <c r="C134" s="261">
        <v>778.46287349811837</v>
      </c>
      <c r="D134" s="261">
        <v>794.86669335957095</v>
      </c>
      <c r="E134" s="261">
        <v>810.92332848390765</v>
      </c>
      <c r="F134" s="261">
        <v>757.93657981898821</v>
      </c>
      <c r="G134" s="261">
        <v>760.59205897549259</v>
      </c>
      <c r="H134" s="261">
        <v>752.85227001978126</v>
      </c>
      <c r="I134" s="261">
        <v>769.91231158224446</v>
      </c>
      <c r="J134" s="261">
        <v>765.1551457548386</v>
      </c>
      <c r="K134" s="261">
        <v>734.93964145977532</v>
      </c>
      <c r="L134" s="261">
        <v>721.77413120845461</v>
      </c>
      <c r="M134" s="261">
        <v>748.43119259138007</v>
      </c>
      <c r="N134" s="261">
        <v>727.96810849848396</v>
      </c>
      <c r="O134" s="261">
        <v>709.18530655175391</v>
      </c>
      <c r="P134" s="261">
        <v>729.29438182749664</v>
      </c>
      <c r="Q134" s="261">
        <v>675.66947950058341</v>
      </c>
      <c r="R134" s="261">
        <v>698.56134608742923</v>
      </c>
      <c r="S134" s="261">
        <v>669.84524258786507</v>
      </c>
      <c r="T134" s="261">
        <v>654.96602275729549</v>
      </c>
      <c r="U134" s="261">
        <v>673.97053328346078</v>
      </c>
      <c r="V134" s="261">
        <v>678.04729954744607</v>
      </c>
      <c r="W134" s="261">
        <v>696.8279477495372</v>
      </c>
      <c r="X134" s="261">
        <v>618.25498234875454</v>
      </c>
      <c r="Y134" s="261">
        <v>617.1749366322058</v>
      </c>
      <c r="DA134" s="70" t="s">
        <v>1111</v>
      </c>
    </row>
    <row r="135" spans="1:105" ht="12" customHeight="1" x14ac:dyDescent="0.25">
      <c r="A135" s="60" t="s">
        <v>1012</v>
      </c>
      <c r="B135" s="262">
        <v>694.17345099157853</v>
      </c>
      <c r="C135" s="262">
        <v>743.18884453542569</v>
      </c>
      <c r="D135" s="262">
        <v>759.29326804905736</v>
      </c>
      <c r="E135" s="262">
        <v>782.35606421514763</v>
      </c>
      <c r="F135" s="262">
        <v>723.42988086677883</v>
      </c>
      <c r="G135" s="262">
        <v>723.7056100795661</v>
      </c>
      <c r="H135" s="262">
        <v>708.18545008207241</v>
      </c>
      <c r="I135" s="262">
        <v>734.53395867324525</v>
      </c>
      <c r="J135" s="262">
        <v>719.0991608539008</v>
      </c>
      <c r="K135" s="262">
        <v>695.76730260590432</v>
      </c>
      <c r="L135" s="262">
        <v>669.40965692366558</v>
      </c>
      <c r="M135" s="262">
        <v>713.20536306366682</v>
      </c>
      <c r="N135" s="262">
        <v>690.98528809035577</v>
      </c>
      <c r="O135" s="262">
        <v>674.91051680763223</v>
      </c>
      <c r="P135" s="262">
        <v>691.5337294840225</v>
      </c>
      <c r="Q135" s="262">
        <v>646.21471645126849</v>
      </c>
      <c r="R135" s="262">
        <v>668.63660309473084</v>
      </c>
      <c r="S135" s="262">
        <v>637.89068768051345</v>
      </c>
      <c r="T135" s="262">
        <v>624.56610673578848</v>
      </c>
      <c r="U135" s="262">
        <v>641.79559393258114</v>
      </c>
      <c r="V135" s="262">
        <v>646.97856292777215</v>
      </c>
      <c r="W135" s="262">
        <v>673.04334136844898</v>
      </c>
      <c r="X135" s="262">
        <v>587.17644395610682</v>
      </c>
      <c r="Y135" s="262">
        <v>584.01215608931795</v>
      </c>
      <c r="DA135" s="72" t="s">
        <v>1112</v>
      </c>
    </row>
    <row r="136" spans="1:105" ht="12" customHeight="1" x14ac:dyDescent="0.25">
      <c r="A136" s="59" t="s">
        <v>28</v>
      </c>
      <c r="B136" s="230">
        <v>27.278614367285069</v>
      </c>
      <c r="C136" s="230">
        <v>35.528434695431372</v>
      </c>
      <c r="D136" s="230">
        <v>42.356289444882727</v>
      </c>
      <c r="E136" s="230">
        <v>44.974436001935018</v>
      </c>
      <c r="F136" s="230">
        <v>39.479068165943588</v>
      </c>
      <c r="G136" s="230">
        <v>36.117021890411117</v>
      </c>
      <c r="H136" s="230">
        <v>38.256446251860879</v>
      </c>
      <c r="I136" s="230">
        <v>42.445582785308282</v>
      </c>
      <c r="J136" s="230">
        <v>48.169045306725359</v>
      </c>
      <c r="K136" s="230">
        <v>43.562907934407541</v>
      </c>
      <c r="L136" s="230">
        <v>46.575074733724577</v>
      </c>
      <c r="M136" s="230">
        <v>38.90165245265451</v>
      </c>
      <c r="N136" s="230">
        <v>39.867495130408876</v>
      </c>
      <c r="O136" s="230">
        <v>45.417613562460048</v>
      </c>
      <c r="P136" s="230">
        <v>49.305060011953493</v>
      </c>
      <c r="Q136" s="230">
        <v>56.387586846880467</v>
      </c>
      <c r="R136" s="230">
        <v>57.105588652794218</v>
      </c>
      <c r="S136" s="230">
        <v>51.032744333196227</v>
      </c>
      <c r="T136" s="230">
        <v>41.321195130074543</v>
      </c>
      <c r="U136" s="230">
        <v>41.188598773648273</v>
      </c>
      <c r="V136" s="230">
        <v>41.643852158016983</v>
      </c>
      <c r="W136" s="230">
        <v>40.646606909281779</v>
      </c>
      <c r="X136" s="230">
        <v>47.90055425234533</v>
      </c>
      <c r="Y136" s="230">
        <v>43.657239343385427</v>
      </c>
      <c r="DA136" s="71" t="s">
        <v>1113</v>
      </c>
    </row>
    <row r="137" spans="1:105" ht="12" customHeight="1" x14ac:dyDescent="0.25">
      <c r="A137" s="59" t="s">
        <v>31</v>
      </c>
      <c r="B137" s="295">
        <v>19.867974894665132</v>
      </c>
      <c r="C137" s="295">
        <v>30.447432673807409</v>
      </c>
      <c r="D137" s="295">
        <v>24.048593303734329</v>
      </c>
      <c r="E137" s="295">
        <v>16.820773800680652</v>
      </c>
      <c r="F137" s="295">
        <v>13.21010654107636</v>
      </c>
      <c r="G137" s="295">
        <v>16.046641389624039</v>
      </c>
      <c r="H137" s="295">
        <v>16.92729299975753</v>
      </c>
      <c r="I137" s="295">
        <v>14.88013158093214</v>
      </c>
      <c r="J137" s="295">
        <v>14.905335838373439</v>
      </c>
      <c r="K137" s="295">
        <v>20.603452546097031</v>
      </c>
      <c r="L137" s="295">
        <v>14.385684030355741</v>
      </c>
      <c r="M137" s="295">
        <v>25.41606883953725</v>
      </c>
      <c r="N137" s="295">
        <v>24.834956135295251</v>
      </c>
      <c r="O137" s="295">
        <v>17.617478437197288</v>
      </c>
      <c r="P137" s="295">
        <v>23.2037434135468</v>
      </c>
      <c r="Q137" s="295">
        <v>21.78053811259797</v>
      </c>
      <c r="R137" s="295">
        <v>19.339797898071001</v>
      </c>
      <c r="S137" s="295">
        <v>19.965354336678441</v>
      </c>
      <c r="T137" s="295">
        <v>21.90322833184926</v>
      </c>
      <c r="U137" s="295">
        <v>23.342849957131762</v>
      </c>
      <c r="V137" s="295">
        <v>22.2690810333328</v>
      </c>
      <c r="W137" s="295">
        <v>22.921704059202121</v>
      </c>
      <c r="X137" s="295">
        <v>20.742334186518079</v>
      </c>
      <c r="Y137" s="295">
        <v>22.232306400984601</v>
      </c>
      <c r="DA137" s="122" t="s">
        <v>1114</v>
      </c>
    </row>
    <row r="138" spans="1:105" ht="12" customHeight="1" x14ac:dyDescent="0.25">
      <c r="A138" s="59" t="s">
        <v>159</v>
      </c>
      <c r="B138" s="295">
        <v>5.2937837758319377</v>
      </c>
      <c r="C138" s="295">
        <v>6.9433063663920001</v>
      </c>
      <c r="D138" s="295">
        <v>7.0319106142925181</v>
      </c>
      <c r="E138" s="295">
        <v>9.448990612206094</v>
      </c>
      <c r="F138" s="295">
        <v>14.217237757018481</v>
      </c>
      <c r="G138" s="295">
        <v>14.11215501853019</v>
      </c>
      <c r="H138" s="295">
        <v>10.20316166800883</v>
      </c>
      <c r="I138" s="295">
        <v>12.58070920878011</v>
      </c>
      <c r="J138" s="295">
        <v>13.2685346638819</v>
      </c>
      <c r="K138" s="295">
        <v>9.9652402871437129</v>
      </c>
      <c r="L138" s="295">
        <v>9.8071813559018484</v>
      </c>
      <c r="M138" s="295">
        <v>72.189738001378927</v>
      </c>
      <c r="N138" s="295">
        <v>37.662430255582571</v>
      </c>
      <c r="O138" s="295">
        <v>21.504820896690831</v>
      </c>
      <c r="P138" s="295">
        <v>27.265319316582371</v>
      </c>
      <c r="Q138" s="295">
        <v>21.105731732087889</v>
      </c>
      <c r="R138" s="295">
        <v>18.033022570787839</v>
      </c>
      <c r="S138" s="295">
        <v>15.115465129492909</v>
      </c>
      <c r="T138" s="295">
        <v>23.199225705848121</v>
      </c>
      <c r="U138" s="295">
        <v>24.41917833914863</v>
      </c>
      <c r="V138" s="295">
        <v>25.371396851367379</v>
      </c>
      <c r="W138" s="295">
        <v>20.93246535250433</v>
      </c>
      <c r="X138" s="295">
        <v>20.89957133288598</v>
      </c>
      <c r="Y138" s="295">
        <v>19.5392982336014</v>
      </c>
      <c r="DA138" s="122" t="s">
        <v>1115</v>
      </c>
    </row>
    <row r="139" spans="1:105" ht="12" customHeight="1" x14ac:dyDescent="0.25">
      <c r="A139" s="59" t="s">
        <v>32</v>
      </c>
      <c r="B139" s="295">
        <v>107.5344848878504</v>
      </c>
      <c r="C139" s="295">
        <v>101.58379865888389</v>
      </c>
      <c r="D139" s="295">
        <v>95.034422402589527</v>
      </c>
      <c r="E139" s="295">
        <v>122.918949345782</v>
      </c>
      <c r="F139" s="295">
        <v>83.496099111378143</v>
      </c>
      <c r="G139" s="295">
        <v>78.652867832770056</v>
      </c>
      <c r="H139" s="295">
        <v>83.149760702557984</v>
      </c>
      <c r="I139" s="295">
        <v>100.4004579561259</v>
      </c>
      <c r="J139" s="295">
        <v>99.79192240774033</v>
      </c>
      <c r="K139" s="295">
        <v>83.958415209377648</v>
      </c>
      <c r="L139" s="295">
        <v>54.739881172408687</v>
      </c>
      <c r="M139" s="295">
        <v>83.894684631658677</v>
      </c>
      <c r="N139" s="295">
        <v>52.350094464683743</v>
      </c>
      <c r="O139" s="295">
        <v>55.094421489860608</v>
      </c>
      <c r="P139" s="295">
        <v>47.853148916641807</v>
      </c>
      <c r="Q139" s="295">
        <v>56.003085594500831</v>
      </c>
      <c r="R139" s="295">
        <v>47.217128821728721</v>
      </c>
      <c r="S139" s="295">
        <v>34.787802302375198</v>
      </c>
      <c r="T139" s="295">
        <v>37.247818238445397</v>
      </c>
      <c r="U139" s="295">
        <v>31.251023985475889</v>
      </c>
      <c r="V139" s="295">
        <v>27.72349270621519</v>
      </c>
      <c r="W139" s="295">
        <v>23.943242667763808</v>
      </c>
      <c r="X139" s="295">
        <v>28.818432823382761</v>
      </c>
      <c r="Y139" s="295">
        <v>32.464487399123307</v>
      </c>
      <c r="DA139" s="122" t="s">
        <v>1116</v>
      </c>
    </row>
    <row r="140" spans="1:105" ht="12" customHeight="1" x14ac:dyDescent="0.25">
      <c r="A140" s="59" t="s">
        <v>35</v>
      </c>
      <c r="B140" s="295">
        <v>534.19859306594594</v>
      </c>
      <c r="C140" s="295">
        <v>568.68587214091099</v>
      </c>
      <c r="D140" s="295">
        <v>590.82205228355838</v>
      </c>
      <c r="E140" s="295">
        <v>588.19291445454382</v>
      </c>
      <c r="F140" s="295">
        <v>573.02736929136233</v>
      </c>
      <c r="G140" s="295">
        <v>578.77692394823066</v>
      </c>
      <c r="H140" s="295">
        <v>559.64878845988721</v>
      </c>
      <c r="I140" s="295">
        <v>564.22707714209878</v>
      </c>
      <c r="J140" s="295">
        <v>542.96432263717975</v>
      </c>
      <c r="K140" s="295">
        <v>537.67728662887828</v>
      </c>
      <c r="L140" s="295">
        <v>543.90183563127471</v>
      </c>
      <c r="M140" s="295">
        <v>492.80321913843738</v>
      </c>
      <c r="N140" s="295">
        <v>536.27031210438531</v>
      </c>
      <c r="O140" s="295">
        <v>535.27618242142353</v>
      </c>
      <c r="P140" s="295">
        <v>543.90645782529805</v>
      </c>
      <c r="Q140" s="295">
        <v>490.93777416520129</v>
      </c>
      <c r="R140" s="295">
        <v>526.94106515134899</v>
      </c>
      <c r="S140" s="295">
        <v>516.98932157877073</v>
      </c>
      <c r="T140" s="295">
        <v>500.89463932957119</v>
      </c>
      <c r="U140" s="295">
        <v>521.59394287717669</v>
      </c>
      <c r="V140" s="295">
        <v>529.97074017883972</v>
      </c>
      <c r="W140" s="295">
        <v>564.5993223796969</v>
      </c>
      <c r="X140" s="295">
        <v>468.81555136097461</v>
      </c>
      <c r="Y140" s="295">
        <v>466.11882471222322</v>
      </c>
      <c r="DA140" s="122" t="s">
        <v>1117</v>
      </c>
    </row>
    <row r="141" spans="1:105" ht="12" customHeight="1" x14ac:dyDescent="0.25">
      <c r="A141" s="60" t="s">
        <v>1019</v>
      </c>
      <c r="B141" s="262">
        <v>29.513148495978541</v>
      </c>
      <c r="C141" s="262">
        <v>35.27402896269281</v>
      </c>
      <c r="D141" s="262">
        <v>35.573425310513556</v>
      </c>
      <c r="E141" s="262">
        <v>28.567264268760049</v>
      </c>
      <c r="F141" s="262">
        <v>34.506698952209277</v>
      </c>
      <c r="G141" s="262">
        <v>36.886448895926407</v>
      </c>
      <c r="H141" s="262">
        <v>44.666819937708873</v>
      </c>
      <c r="I141" s="262">
        <v>35.378352908999332</v>
      </c>
      <c r="J141" s="262">
        <v>46.055984900937801</v>
      </c>
      <c r="K141" s="262">
        <v>39.172338853871103</v>
      </c>
      <c r="L141" s="262">
        <v>52.36447428478904</v>
      </c>
      <c r="M141" s="262">
        <v>35.225829527713188</v>
      </c>
      <c r="N141" s="262">
        <v>36.982820408128212</v>
      </c>
      <c r="O141" s="262">
        <v>34.274789744121676</v>
      </c>
      <c r="P141" s="262">
        <v>37.760652343474092</v>
      </c>
      <c r="Q141" s="262">
        <v>29.454763049314899</v>
      </c>
      <c r="R141" s="262">
        <v>29.924742992698469</v>
      </c>
      <c r="S141" s="262">
        <v>31.9545549073516</v>
      </c>
      <c r="T141" s="262">
        <v>30.399916021506929</v>
      </c>
      <c r="U141" s="262">
        <v>32.174939350879498</v>
      </c>
      <c r="V141" s="262">
        <v>31.06873661967391</v>
      </c>
      <c r="W141" s="262">
        <v>23.784606381088281</v>
      </c>
      <c r="X141" s="262">
        <v>31.078538392647779</v>
      </c>
      <c r="Y141" s="262">
        <v>33.162780542887873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550.95721371962713</v>
      </c>
      <c r="C142" s="261">
        <f t="shared" si="5"/>
        <v>596.28594189515206</v>
      </c>
      <c r="D142" s="261">
        <f t="shared" si="5"/>
        <v>609.42475021794064</v>
      </c>
      <c r="E142" s="261">
        <f t="shared" si="5"/>
        <v>613.43620999913401</v>
      </c>
      <c r="F142" s="261">
        <f t="shared" si="5"/>
        <v>588.39111971042553</v>
      </c>
      <c r="G142" s="261">
        <f t="shared" si="5"/>
        <v>592.61622502701175</v>
      </c>
      <c r="H142" s="261">
        <f t="shared" si="5"/>
        <v>594.85703451569373</v>
      </c>
      <c r="I142" s="261">
        <f t="shared" si="5"/>
        <v>598.57326124510973</v>
      </c>
      <c r="J142" s="261">
        <f t="shared" si="5"/>
        <v>606.54205709894597</v>
      </c>
      <c r="K142" s="261">
        <f t="shared" si="5"/>
        <v>577.54164222465693</v>
      </c>
      <c r="L142" s="261">
        <f t="shared" si="5"/>
        <v>582.61392589498496</v>
      </c>
      <c r="M142" s="261">
        <f t="shared" si="5"/>
        <v>589.29112766958531</v>
      </c>
      <c r="N142" s="261">
        <f t="shared" si="5"/>
        <v>581.85609475363106</v>
      </c>
      <c r="O142" s="261">
        <f t="shared" si="5"/>
        <v>564.43187584762802</v>
      </c>
      <c r="P142" s="261">
        <f t="shared" si="5"/>
        <v>581.75388233079525</v>
      </c>
      <c r="Q142" s="261">
        <f t="shared" si="5"/>
        <v>525.11377897651266</v>
      </c>
      <c r="R142" s="261">
        <f t="shared" si="5"/>
        <v>545.1059436286306</v>
      </c>
      <c r="S142" s="261">
        <f t="shared" si="5"/>
        <v>526.31603262010015</v>
      </c>
      <c r="T142" s="261">
        <f t="shared" si="5"/>
        <v>513.0747346001682</v>
      </c>
      <c r="U142" s="261">
        <f t="shared" si="5"/>
        <v>529.81032716042239</v>
      </c>
      <c r="V142" s="261">
        <f t="shared" si="5"/>
        <v>531.93463470270149</v>
      </c>
      <c r="W142" s="261">
        <f t="shared" si="5"/>
        <v>536.50325497942163</v>
      </c>
      <c r="X142" s="261">
        <f t="shared" si="5"/>
        <v>484.19162520936771</v>
      </c>
      <c r="Y142" s="261">
        <f t="shared" si="5"/>
        <v>484.63734143771586</v>
      </c>
      <c r="DA142" s="70"/>
    </row>
    <row r="143" spans="1:105" ht="12" customHeight="1" x14ac:dyDescent="0.25">
      <c r="A143" s="60" t="s">
        <v>1022</v>
      </c>
      <c r="B143" s="262">
        <v>277.03127714114788</v>
      </c>
      <c r="C143" s="262">
        <v>291.56925580181331</v>
      </c>
      <c r="D143" s="262">
        <v>300.78259282534322</v>
      </c>
      <c r="E143" s="262">
        <v>317.42364254698032</v>
      </c>
      <c r="F143" s="262">
        <v>277.41224789075977</v>
      </c>
      <c r="G143" s="262">
        <v>277.29268654724598</v>
      </c>
      <c r="H143" s="262">
        <v>258.65078221716283</v>
      </c>
      <c r="I143" s="262">
        <v>280.94130954558273</v>
      </c>
      <c r="J143" s="262">
        <v>259.33196697071202</v>
      </c>
      <c r="K143" s="262">
        <v>264.89290070335778</v>
      </c>
      <c r="L143" s="262">
        <v>248.01677175778971</v>
      </c>
      <c r="M143" s="262">
        <v>262.71609155084678</v>
      </c>
      <c r="N143" s="262">
        <v>265.42732413760439</v>
      </c>
      <c r="O143" s="262">
        <v>264.47790958504999</v>
      </c>
      <c r="P143" s="262">
        <v>263.60267620443437</v>
      </c>
      <c r="Q143" s="262">
        <v>251.27289634386059</v>
      </c>
      <c r="R143" s="262">
        <v>260.82382159492579</v>
      </c>
      <c r="S143" s="262">
        <v>248.9851053512017</v>
      </c>
      <c r="T143" s="262">
        <v>245.54058940038951</v>
      </c>
      <c r="U143" s="262">
        <v>249.84939877995541</v>
      </c>
      <c r="V143" s="262">
        <v>254.5674211182795</v>
      </c>
      <c r="W143" s="262">
        <v>278.52305010707602</v>
      </c>
      <c r="X143" s="262">
        <v>221.83136532324511</v>
      </c>
      <c r="Y143" s="262">
        <v>219.8821744611011</v>
      </c>
      <c r="DA143" s="72" t="s">
        <v>1119</v>
      </c>
    </row>
    <row r="144" spans="1:105" ht="12" customHeight="1" x14ac:dyDescent="0.25">
      <c r="A144" s="60" t="s">
        <v>1024</v>
      </c>
      <c r="B144" s="262">
        <v>147.13455698013149</v>
      </c>
      <c r="C144" s="262">
        <v>154.4339964245201</v>
      </c>
      <c r="D144" s="262">
        <v>160.09433258783599</v>
      </c>
      <c r="E144" s="262">
        <v>167.7917838705724</v>
      </c>
      <c r="F144" s="262">
        <v>165.43356231499911</v>
      </c>
      <c r="G144" s="262">
        <v>165.61648834689731</v>
      </c>
      <c r="H144" s="262">
        <v>165.25826628318819</v>
      </c>
      <c r="I144" s="262">
        <v>173.5309467903671</v>
      </c>
      <c r="J144" s="262">
        <v>174.30967991748301</v>
      </c>
      <c r="K144" s="262">
        <v>167.7608965297068</v>
      </c>
      <c r="L144" s="262">
        <v>163.89927833403951</v>
      </c>
      <c r="M144" s="262">
        <v>173.29179164742979</v>
      </c>
      <c r="N144" s="262">
        <v>175.55084060391911</v>
      </c>
      <c r="O144" s="262">
        <v>170.72946400743501</v>
      </c>
      <c r="P144" s="262">
        <v>171.0662289411639</v>
      </c>
      <c r="Q144" s="262">
        <v>151.8909870544941</v>
      </c>
      <c r="R144" s="262">
        <v>161.01424473522709</v>
      </c>
      <c r="S144" s="262">
        <v>155.28278849117811</v>
      </c>
      <c r="T144" s="262">
        <v>151.10544877916831</v>
      </c>
      <c r="U144" s="262">
        <v>156.7299099048046</v>
      </c>
      <c r="V144" s="262">
        <v>156.5391463523857</v>
      </c>
      <c r="W144" s="262">
        <v>157.60442671259401</v>
      </c>
      <c r="X144" s="262">
        <v>143.59341009831601</v>
      </c>
      <c r="Y144" s="262">
        <v>143.23857881630991</v>
      </c>
      <c r="DA144" s="72" t="s">
        <v>1120</v>
      </c>
    </row>
    <row r="145" spans="1:105" ht="12" customHeight="1" x14ac:dyDescent="0.25">
      <c r="A145" s="64" t="s">
        <v>28</v>
      </c>
      <c r="B145" s="229">
        <v>3.8339801735005761</v>
      </c>
      <c r="C145" s="229">
        <v>5.4116887267139049</v>
      </c>
      <c r="D145" s="229">
        <v>6.6227931753387024</v>
      </c>
      <c r="E145" s="229">
        <v>6.6075153668582924</v>
      </c>
      <c r="F145" s="229">
        <v>5.9334584109465576</v>
      </c>
      <c r="G145" s="229">
        <v>5.3044719868569903</v>
      </c>
      <c r="H145" s="229">
        <v>5.6588882323204519</v>
      </c>
      <c r="I145" s="229">
        <v>5.8347975688289706</v>
      </c>
      <c r="J145" s="229">
        <v>6.9364436867385733</v>
      </c>
      <c r="K145" s="229">
        <v>6.1261952915225937</v>
      </c>
      <c r="L145" s="229">
        <v>6.456087712724659</v>
      </c>
      <c r="M145" s="229">
        <v>4.9910021963821087</v>
      </c>
      <c r="N145" s="229">
        <v>5.1710714258799673</v>
      </c>
      <c r="O145" s="229">
        <v>6.0345297177530606</v>
      </c>
      <c r="P145" s="229">
        <v>6.5534047203423107</v>
      </c>
      <c r="Q145" s="229">
        <v>7.522613048272305</v>
      </c>
      <c r="R145" s="229">
        <v>7.1951985281510176</v>
      </c>
      <c r="S145" s="229">
        <v>6.4827745727899071</v>
      </c>
      <c r="T145" s="229">
        <v>5.1196133361136793</v>
      </c>
      <c r="U145" s="229">
        <v>4.6932975795022003</v>
      </c>
      <c r="V145" s="229">
        <v>4.7700698663201484</v>
      </c>
      <c r="W145" s="229">
        <v>4.519104989935391</v>
      </c>
      <c r="X145" s="229">
        <v>5.4434599635472134</v>
      </c>
      <c r="Y145" s="229">
        <v>5.0529161557320386</v>
      </c>
      <c r="DA145" s="73" t="s">
        <v>1121</v>
      </c>
    </row>
    <row r="146" spans="1:105" ht="12" customHeight="1" x14ac:dyDescent="0.25">
      <c r="A146" s="64" t="s">
        <v>30</v>
      </c>
      <c r="B146" s="229">
        <v>5.7705329794016542</v>
      </c>
      <c r="C146" s="229">
        <v>6.6736109636914129</v>
      </c>
      <c r="D146" s="229">
        <v>6.7967853198391817</v>
      </c>
      <c r="E146" s="229">
        <v>12.00547348735364</v>
      </c>
      <c r="F146" s="229">
        <v>7.4069198424809208</v>
      </c>
      <c r="G146" s="229">
        <v>6.9408332532955983</v>
      </c>
      <c r="H146" s="229">
        <v>7.5476669503593827</v>
      </c>
      <c r="I146" s="229">
        <v>16.35939528346784</v>
      </c>
      <c r="J146" s="229">
        <v>15.43337610304723</v>
      </c>
      <c r="K146" s="229">
        <v>8.3601272552431922</v>
      </c>
      <c r="L146" s="229">
        <v>7.6331027423644171</v>
      </c>
      <c r="M146" s="229">
        <v>7.6434543738913803</v>
      </c>
      <c r="N146" s="229">
        <v>8.1911402942629099</v>
      </c>
      <c r="O146" s="229">
        <v>5.8946163323878622</v>
      </c>
      <c r="P146" s="229">
        <v>6.5867098407695712</v>
      </c>
      <c r="Q146" s="229">
        <v>7.130587618074208</v>
      </c>
      <c r="R146" s="229">
        <v>8.0638966197779691</v>
      </c>
      <c r="S146" s="229">
        <v>7.2990926796248923</v>
      </c>
      <c r="T146" s="229">
        <v>7.278901524717984</v>
      </c>
      <c r="U146" s="229">
        <v>8.0324452823793795</v>
      </c>
      <c r="V146" s="229">
        <v>8.2436335822804079</v>
      </c>
      <c r="W146" s="229">
        <v>8.1142565984771267</v>
      </c>
      <c r="X146" s="229">
        <v>8.4035254762576184</v>
      </c>
      <c r="Y146" s="229">
        <v>9.3839254648146255</v>
      </c>
      <c r="DA146" s="73" t="s">
        <v>1122</v>
      </c>
    </row>
    <row r="147" spans="1:105" ht="12" customHeight="1" x14ac:dyDescent="0.25">
      <c r="A147" s="64" t="s">
        <v>31</v>
      </c>
      <c r="B147" s="229">
        <v>3.5623617067691251</v>
      </c>
      <c r="C147" s="229">
        <v>5.5100436908575574</v>
      </c>
      <c r="D147" s="229">
        <v>4.3408492815420603</v>
      </c>
      <c r="E147" s="229">
        <v>2.9927560371744959</v>
      </c>
      <c r="F147" s="229">
        <v>2.2435490067406758</v>
      </c>
      <c r="G147" s="229">
        <v>2.712769719166146</v>
      </c>
      <c r="H147" s="229">
        <v>2.8598023519285691</v>
      </c>
      <c r="I147" s="229">
        <v>2.3238160914819179</v>
      </c>
      <c r="J147" s="229">
        <v>2.3679477168027319</v>
      </c>
      <c r="K147" s="229">
        <v>3.0942289366774571</v>
      </c>
      <c r="L147" s="229">
        <v>2.3465123915962862</v>
      </c>
      <c r="M147" s="229">
        <v>2.4768759716078161</v>
      </c>
      <c r="N147" s="229">
        <v>2.0052829021354701</v>
      </c>
      <c r="O147" s="229">
        <v>1.2130889200391219</v>
      </c>
      <c r="P147" s="229">
        <v>1.692166931306899</v>
      </c>
      <c r="Q147" s="229">
        <v>1.594487733727481</v>
      </c>
      <c r="R147" s="229">
        <v>1.416892521275867</v>
      </c>
      <c r="S147" s="229">
        <v>1.562890274521781</v>
      </c>
      <c r="T147" s="229">
        <v>1.8279959278698641</v>
      </c>
      <c r="U147" s="229">
        <v>2.0259005431266228</v>
      </c>
      <c r="V147" s="229">
        <v>1.7748319595308271</v>
      </c>
      <c r="W147" s="229">
        <v>1.8434730571239279</v>
      </c>
      <c r="X147" s="229">
        <v>1.731486536024673</v>
      </c>
      <c r="Y147" s="229">
        <v>2.0457625647054818</v>
      </c>
      <c r="DA147" s="73" t="s">
        <v>1123</v>
      </c>
    </row>
    <row r="148" spans="1:105" ht="12" customHeight="1" x14ac:dyDescent="0.25">
      <c r="A148" s="64" t="s">
        <v>159</v>
      </c>
      <c r="B148" s="229">
        <v>0.9678160412013096</v>
      </c>
      <c r="C148" s="229">
        <v>1.225247988859393</v>
      </c>
      <c r="D148" s="229">
        <v>1.2688282626386229</v>
      </c>
      <c r="E148" s="229">
        <v>1.592729457986916</v>
      </c>
      <c r="F148" s="229">
        <v>2.049015293584405</v>
      </c>
      <c r="G148" s="229">
        <v>1.9613157365532521</v>
      </c>
      <c r="H148" s="229">
        <v>1.3837464100251169</v>
      </c>
      <c r="I148" s="229">
        <v>1.6261214229144521</v>
      </c>
      <c r="J148" s="229">
        <v>1.770314190170569</v>
      </c>
      <c r="K148" s="229">
        <v>1.5249238835414769</v>
      </c>
      <c r="L148" s="229">
        <v>1.5550734951080361</v>
      </c>
      <c r="M148" s="229">
        <v>6.7333567536368282</v>
      </c>
      <c r="N148" s="229">
        <v>3.3014044630418642</v>
      </c>
      <c r="O148" s="229">
        <v>1.7711062291507571</v>
      </c>
      <c r="P148" s="229">
        <v>2.402369081951726</v>
      </c>
      <c r="Q148" s="229">
        <v>2.3395349466623871</v>
      </c>
      <c r="R148" s="229">
        <v>1.7889774382475541</v>
      </c>
      <c r="S148" s="229">
        <v>1.4705427908782609</v>
      </c>
      <c r="T148" s="229">
        <v>2.216263098326364</v>
      </c>
      <c r="U148" s="229">
        <v>2.23227410565242</v>
      </c>
      <c r="V148" s="229">
        <v>2.426101725046474</v>
      </c>
      <c r="W148" s="229">
        <v>2.3435374890909011</v>
      </c>
      <c r="X148" s="229">
        <v>2.1004693826694179</v>
      </c>
      <c r="Y148" s="229">
        <v>1.907031800560635</v>
      </c>
      <c r="DA148" s="73" t="s">
        <v>1124</v>
      </c>
    </row>
    <row r="149" spans="1:105" ht="12" customHeight="1" x14ac:dyDescent="0.25">
      <c r="A149" s="64" t="s">
        <v>32</v>
      </c>
      <c r="B149" s="229">
        <v>17.388158690894841</v>
      </c>
      <c r="C149" s="229">
        <v>18.393440522293471</v>
      </c>
      <c r="D149" s="229">
        <v>16.73321068323374</v>
      </c>
      <c r="E149" s="229">
        <v>19.781187684718368</v>
      </c>
      <c r="F149" s="229">
        <v>12.08777283286231</v>
      </c>
      <c r="G149" s="229">
        <v>10.946520461065649</v>
      </c>
      <c r="H149" s="229">
        <v>11.185128693792</v>
      </c>
      <c r="I149" s="229">
        <v>12.10943146604528</v>
      </c>
      <c r="J149" s="229">
        <v>11.276587882748411</v>
      </c>
      <c r="K149" s="229">
        <v>10.341144855347469</v>
      </c>
      <c r="L149" s="229">
        <v>7.5883248350889314</v>
      </c>
      <c r="M149" s="229">
        <v>9.268412204647797</v>
      </c>
      <c r="N149" s="229">
        <v>5.8235533619274564</v>
      </c>
      <c r="O149" s="229">
        <v>5.9546369308838454</v>
      </c>
      <c r="P149" s="229">
        <v>5.3890504018769079</v>
      </c>
      <c r="Q149" s="229">
        <v>6.5895885630085873</v>
      </c>
      <c r="R149" s="229">
        <v>4.8648691757394404</v>
      </c>
      <c r="S149" s="229">
        <v>3.6012925072251898</v>
      </c>
      <c r="T149" s="229">
        <v>3.8848342085212608</v>
      </c>
      <c r="U149" s="229">
        <v>3.2094988172312071</v>
      </c>
      <c r="V149" s="229">
        <v>2.8906637697311739</v>
      </c>
      <c r="W149" s="229">
        <v>2.7305779982129348</v>
      </c>
      <c r="X149" s="229">
        <v>2.7800022805924902</v>
      </c>
      <c r="Y149" s="229">
        <v>2.9098445385916691</v>
      </c>
      <c r="DA149" s="73" t="s">
        <v>1125</v>
      </c>
    </row>
    <row r="150" spans="1:105" ht="12" customHeight="1" x14ac:dyDescent="0.25">
      <c r="A150" s="64" t="s">
        <v>33</v>
      </c>
      <c r="B150" s="229">
        <v>16.440652644850811</v>
      </c>
      <c r="C150" s="229">
        <v>1.6548505543299801</v>
      </c>
      <c r="D150" s="229">
        <v>8.2069945576189074</v>
      </c>
      <c r="E150" s="229">
        <v>11.408298800974411</v>
      </c>
      <c r="F150" s="229">
        <v>9.6545940424426924</v>
      </c>
      <c r="G150" s="229">
        <v>9.4733735586007928</v>
      </c>
      <c r="H150" s="229">
        <v>8.6587837531740774</v>
      </c>
      <c r="I150" s="229">
        <v>10.84215742803738</v>
      </c>
      <c r="J150" s="229">
        <v>8.35362595787287</v>
      </c>
      <c r="K150" s="229">
        <v>11.86212641324345</v>
      </c>
      <c r="L150" s="229">
        <v>10.660805181650909</v>
      </c>
      <c r="M150" s="229">
        <v>10.692350532302839</v>
      </c>
      <c r="N150" s="229">
        <v>25.60594780684443</v>
      </c>
      <c r="O150" s="229">
        <v>18.660289839105779</v>
      </c>
      <c r="P150" s="229">
        <v>19.999291930551919</v>
      </c>
      <c r="Q150" s="229">
        <v>9.8563860221428516</v>
      </c>
      <c r="R150" s="229">
        <v>13.35770119095967</v>
      </c>
      <c r="S150" s="229">
        <v>13.201699235626551</v>
      </c>
      <c r="T150" s="229">
        <v>13.738342939383861</v>
      </c>
      <c r="U150" s="229">
        <v>13.535194034928431</v>
      </c>
      <c r="V150" s="229">
        <v>11.73659173411351</v>
      </c>
      <c r="W150" s="229">
        <v>25.421817806017401</v>
      </c>
      <c r="X150" s="229">
        <v>24.247641252928201</v>
      </c>
      <c r="Y150" s="229">
        <v>25.560265206829321</v>
      </c>
      <c r="DA150" s="73" t="s">
        <v>1126</v>
      </c>
    </row>
    <row r="151" spans="1:105" ht="12" customHeight="1" x14ac:dyDescent="0.25">
      <c r="A151" s="64" t="s">
        <v>35</v>
      </c>
      <c r="B151" s="229">
        <v>84.965662976582905</v>
      </c>
      <c r="C151" s="229">
        <v>100.602986570601</v>
      </c>
      <c r="D151" s="229">
        <v>100.4713940635642</v>
      </c>
      <c r="E151" s="229">
        <v>92.222678879772587</v>
      </c>
      <c r="F151" s="229">
        <v>74.202828144630061</v>
      </c>
      <c r="G151" s="229">
        <v>74.806824953751118</v>
      </c>
      <c r="H151" s="229">
        <v>69.656444159141913</v>
      </c>
      <c r="I151" s="229">
        <v>67.931924024914537</v>
      </c>
      <c r="J151" s="229">
        <v>63.75898090899053</v>
      </c>
      <c r="K151" s="229">
        <v>61.712374927273501</v>
      </c>
      <c r="L151" s="229">
        <v>61.267714106099767</v>
      </c>
      <c r="M151" s="229">
        <v>57.35910004732014</v>
      </c>
      <c r="N151" s="229">
        <v>58.41101410790084</v>
      </c>
      <c r="O151" s="229">
        <v>57.740926182117668</v>
      </c>
      <c r="P151" s="229">
        <v>61.181134015162321</v>
      </c>
      <c r="Q151" s="229">
        <v>60.809762219370747</v>
      </c>
      <c r="R151" s="229">
        <v>60.734661524560103</v>
      </c>
      <c r="S151" s="229">
        <v>58.727644791721211</v>
      </c>
      <c r="T151" s="229">
        <v>58.055315221426973</v>
      </c>
      <c r="U151" s="229">
        <v>59.364418259235762</v>
      </c>
      <c r="V151" s="229">
        <v>61.751081610285112</v>
      </c>
      <c r="W151" s="229">
        <v>68.030551153434487</v>
      </c>
      <c r="X151" s="229">
        <v>54.607059493598257</v>
      </c>
      <c r="Y151" s="229">
        <v>53.866971703283312</v>
      </c>
      <c r="DA151" s="73" t="s">
        <v>1127</v>
      </c>
    </row>
    <row r="152" spans="1:105" ht="12" customHeight="1" x14ac:dyDescent="0.25">
      <c r="A152" s="64" t="s">
        <v>36</v>
      </c>
      <c r="B152" s="229">
        <v>0.48735316933877748</v>
      </c>
      <c r="C152" s="229">
        <v>0.47273211013948813</v>
      </c>
      <c r="D152" s="229">
        <v>0.45276363040021411</v>
      </c>
      <c r="E152" s="229">
        <v>2.8917543787018371E-2</v>
      </c>
      <c r="F152" s="229">
        <v>2.78877339048379E-2</v>
      </c>
      <c r="G152" s="229">
        <v>4.1666114348936932E-2</v>
      </c>
      <c r="H152" s="229">
        <v>3.8482191695025057E-2</v>
      </c>
      <c r="I152" s="229">
        <v>0.1268932045362626</v>
      </c>
      <c r="J152" s="229">
        <v>5.2324358114833318E-2</v>
      </c>
      <c r="K152" s="229">
        <v>3.0646126536174101E-2</v>
      </c>
      <c r="L152" s="229">
        <v>0.63311229449154749</v>
      </c>
      <c r="M152" s="229">
        <v>0.99227136418746009</v>
      </c>
      <c r="N152" s="229">
        <v>0.58661452053878715</v>
      </c>
      <c r="O152" s="229">
        <v>0.61173391778877007</v>
      </c>
      <c r="P152" s="229">
        <v>0.50196376153630384</v>
      </c>
      <c r="Q152" s="229">
        <v>0.44686104268842691</v>
      </c>
      <c r="R152" s="229">
        <v>0.46555378574626788</v>
      </c>
      <c r="S152" s="229">
        <v>0.28347005320185731</v>
      </c>
      <c r="T152" s="229">
        <v>0.42017873673596451</v>
      </c>
      <c r="U152" s="229">
        <v>0.34161851672953741</v>
      </c>
      <c r="V152" s="229">
        <v>0.29245432191212589</v>
      </c>
      <c r="W152" s="229">
        <v>0.3589528223107647</v>
      </c>
      <c r="X152" s="229">
        <v>0.19953756311233431</v>
      </c>
      <c r="Y152" s="229">
        <v>0.26831276868457471</v>
      </c>
      <c r="DA152" s="73" t="s">
        <v>1128</v>
      </c>
    </row>
    <row r="153" spans="1:105" ht="12" customHeight="1" x14ac:dyDescent="0.25">
      <c r="A153" s="64" t="s">
        <v>38</v>
      </c>
      <c r="B153" s="229">
        <v>1.3985492215419959</v>
      </c>
      <c r="C153" s="229">
        <v>1.417443509002003</v>
      </c>
      <c r="D153" s="229">
        <v>1.44593349729443</v>
      </c>
      <c r="E153" s="229">
        <v>1.7475179190940979</v>
      </c>
      <c r="F153" s="229">
        <v>1.8744714080979621</v>
      </c>
      <c r="G153" s="229">
        <v>1.951413002743652</v>
      </c>
      <c r="H153" s="229">
        <v>1.9535701320606489</v>
      </c>
      <c r="I153" s="229">
        <v>3.0723602028821362</v>
      </c>
      <c r="J153" s="229">
        <v>3.066591813874898</v>
      </c>
      <c r="K153" s="229">
        <v>2.848292246099112</v>
      </c>
      <c r="L153" s="229">
        <v>5.9354704021655103</v>
      </c>
      <c r="M153" s="229">
        <v>5.9688913907284036</v>
      </c>
      <c r="N153" s="229">
        <v>5.4675893273690184</v>
      </c>
      <c r="O153" s="229">
        <v>5.5099226917828137</v>
      </c>
      <c r="P153" s="229">
        <v>6.3522621288768146</v>
      </c>
      <c r="Q153" s="229">
        <v>6.5271148435285813</v>
      </c>
      <c r="R153" s="229">
        <v>8.1308000134551808</v>
      </c>
      <c r="S153" s="229">
        <v>6.9938487116923298</v>
      </c>
      <c r="T153" s="229">
        <v>6.1907017359251828</v>
      </c>
      <c r="U153" s="229">
        <v>6.7145763013412951</v>
      </c>
      <c r="V153" s="229">
        <v>6.950757009868954</v>
      </c>
      <c r="W153" s="229">
        <v>6.9274256128757088</v>
      </c>
      <c r="X153" s="229">
        <v>7.7108047329094287</v>
      </c>
      <c r="Y153" s="229">
        <v>7.9508211682401413</v>
      </c>
      <c r="DA153" s="73" t="s">
        <v>1129</v>
      </c>
    </row>
    <row r="154" spans="1:105" ht="12" customHeight="1" x14ac:dyDescent="0.25">
      <c r="A154" s="64" t="s">
        <v>39</v>
      </c>
      <c r="B154" s="229">
        <v>12.319489376049511</v>
      </c>
      <c r="C154" s="229">
        <v>13.0719517880319</v>
      </c>
      <c r="D154" s="229">
        <v>13.754780116366</v>
      </c>
      <c r="E154" s="229">
        <v>19.404708692852559</v>
      </c>
      <c r="F154" s="229">
        <v>49.953065599308708</v>
      </c>
      <c r="G154" s="229">
        <v>51.477299560515192</v>
      </c>
      <c r="H154" s="229">
        <v>56.315753408691023</v>
      </c>
      <c r="I154" s="229">
        <v>53.304050097258333</v>
      </c>
      <c r="J154" s="229">
        <v>61.293487299122397</v>
      </c>
      <c r="K154" s="229">
        <v>61.860836594222413</v>
      </c>
      <c r="L154" s="229">
        <v>59.823075172749483</v>
      </c>
      <c r="M154" s="229">
        <v>67.166076812724995</v>
      </c>
      <c r="N154" s="229">
        <v>60.987222394018318</v>
      </c>
      <c r="O154" s="229">
        <v>67.338613246425368</v>
      </c>
      <c r="P154" s="229">
        <v>60.407876128789127</v>
      </c>
      <c r="Q154" s="229">
        <v>49.074051017018547</v>
      </c>
      <c r="R154" s="229">
        <v>54.995693937314037</v>
      </c>
      <c r="S154" s="229">
        <v>55.659532873896147</v>
      </c>
      <c r="T154" s="229">
        <v>52.373302050147217</v>
      </c>
      <c r="U154" s="229">
        <v>56.580686464677783</v>
      </c>
      <c r="V154" s="229">
        <v>55.702960773297008</v>
      </c>
      <c r="W154" s="229">
        <v>37.31472918511534</v>
      </c>
      <c r="X154" s="229">
        <v>36.369423416676312</v>
      </c>
      <c r="Y154" s="229">
        <v>34.292727444868127</v>
      </c>
      <c r="DA154" s="73" t="s">
        <v>1130</v>
      </c>
    </row>
    <row r="155" spans="1:105" ht="12" customHeight="1" x14ac:dyDescent="0.25">
      <c r="A155" s="60" t="s">
        <v>1036</v>
      </c>
      <c r="B155" s="262">
        <v>126.7913795983478</v>
      </c>
      <c r="C155" s="262">
        <v>150.28268966881859</v>
      </c>
      <c r="D155" s="262">
        <v>148.5478248047614</v>
      </c>
      <c r="E155" s="262">
        <v>128.22078358158129</v>
      </c>
      <c r="F155" s="262">
        <v>145.54530950466659</v>
      </c>
      <c r="G155" s="262">
        <v>149.7070501328684</v>
      </c>
      <c r="H155" s="262">
        <v>170.94798601534271</v>
      </c>
      <c r="I155" s="262">
        <v>144.10100490915991</v>
      </c>
      <c r="J155" s="262">
        <v>172.90041021075089</v>
      </c>
      <c r="K155" s="262">
        <v>144.8878449915924</v>
      </c>
      <c r="L155" s="262">
        <v>170.69787580315571</v>
      </c>
      <c r="M155" s="262">
        <v>153.28324447130879</v>
      </c>
      <c r="N155" s="262">
        <v>140.8779300121075</v>
      </c>
      <c r="O155" s="262">
        <v>129.22450225514299</v>
      </c>
      <c r="P155" s="262">
        <v>147.084977185197</v>
      </c>
      <c r="Q155" s="262">
        <v>121.94989557815801</v>
      </c>
      <c r="R155" s="262">
        <v>123.2678772984777</v>
      </c>
      <c r="S155" s="262">
        <v>122.0481387777203</v>
      </c>
      <c r="T155" s="262">
        <v>116.42869642061039</v>
      </c>
      <c r="U155" s="262">
        <v>123.2310184756624</v>
      </c>
      <c r="V155" s="262">
        <v>120.8280672320363</v>
      </c>
      <c r="W155" s="262">
        <v>100.3757781597516</v>
      </c>
      <c r="X155" s="262">
        <v>118.76684978780661</v>
      </c>
      <c r="Y155" s="262">
        <v>121.51658816030481</v>
      </c>
      <c r="DA155" s="72" t="s">
        <v>1131</v>
      </c>
    </row>
    <row r="156" spans="1:105" ht="12" customHeight="1" x14ac:dyDescent="0.25">
      <c r="A156" s="132" t="s">
        <v>1038</v>
      </c>
      <c r="B156" s="316">
        <v>203.38009877138651</v>
      </c>
      <c r="C156" s="316">
        <v>222.87628977839231</v>
      </c>
      <c r="D156" s="316">
        <v>229.5944116693006</v>
      </c>
      <c r="E156" s="316">
        <v>222.1127897732496</v>
      </c>
      <c r="F156" s="316">
        <v>224.57971441818481</v>
      </c>
      <c r="G156" s="316">
        <v>235.4258907337933</v>
      </c>
      <c r="H156" s="316">
        <v>249.00480926492801</v>
      </c>
      <c r="I156" s="316">
        <v>239.81031811606539</v>
      </c>
      <c r="J156" s="316">
        <v>238.3418808523175</v>
      </c>
      <c r="K156" s="316">
        <v>234.6803815402119</v>
      </c>
      <c r="L156" s="316">
        <v>243.03774444412699</v>
      </c>
      <c r="M156" s="316">
        <v>192.76799167929411</v>
      </c>
      <c r="N156" s="316">
        <v>203.5138513688085</v>
      </c>
      <c r="O156" s="316">
        <v>201.81978869341921</v>
      </c>
      <c r="P156" s="316">
        <v>212.90477658277359</v>
      </c>
      <c r="Q156" s="316">
        <v>229.61854837395171</v>
      </c>
      <c r="R156" s="316">
        <v>249.32939663234481</v>
      </c>
      <c r="S156" s="316">
        <v>250.65385253386989</v>
      </c>
      <c r="T156" s="316">
        <v>247.4074175046751</v>
      </c>
      <c r="U156" s="316">
        <v>275.15805434113418</v>
      </c>
      <c r="V156" s="316">
        <v>277.79836899782998</v>
      </c>
      <c r="W156" s="316">
        <v>250.47359779465009</v>
      </c>
      <c r="X156" s="316">
        <v>271.19665626461142</v>
      </c>
      <c r="Y156" s="316">
        <v>276.34748590713127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0.99999999999999978</v>
      </c>
      <c r="C160" s="232">
        <f t="shared" si="6"/>
        <v>1</v>
      </c>
      <c r="D160" s="232">
        <f t="shared" si="6"/>
        <v>1.0000000000000002</v>
      </c>
      <c r="E160" s="232">
        <f t="shared" si="6"/>
        <v>0.99999999999999989</v>
      </c>
      <c r="F160" s="232">
        <f t="shared" si="6"/>
        <v>1</v>
      </c>
      <c r="G160" s="232">
        <f t="shared" si="6"/>
        <v>1</v>
      </c>
      <c r="H160" s="232">
        <f t="shared" si="6"/>
        <v>1</v>
      </c>
      <c r="I160" s="232">
        <f t="shared" si="6"/>
        <v>1</v>
      </c>
      <c r="J160" s="232">
        <f t="shared" si="6"/>
        <v>0.99999999999999978</v>
      </c>
      <c r="K160" s="232">
        <f t="shared" si="6"/>
        <v>0.99999999999999989</v>
      </c>
      <c r="L160" s="232">
        <f t="shared" si="6"/>
        <v>1</v>
      </c>
      <c r="M160" s="232">
        <f t="shared" si="6"/>
        <v>1</v>
      </c>
      <c r="N160" s="232">
        <f t="shared" si="6"/>
        <v>1.0000000000000002</v>
      </c>
      <c r="O160" s="232">
        <f t="shared" si="6"/>
        <v>1</v>
      </c>
      <c r="P160" s="232">
        <f t="shared" si="6"/>
        <v>1</v>
      </c>
      <c r="Q160" s="232">
        <f t="shared" si="6"/>
        <v>1</v>
      </c>
      <c r="R160" s="232">
        <f t="shared" si="6"/>
        <v>0.99999999999999989</v>
      </c>
      <c r="S160" s="232">
        <f t="shared" si="6"/>
        <v>0.99999999999999989</v>
      </c>
      <c r="T160" s="232">
        <f t="shared" si="6"/>
        <v>1</v>
      </c>
      <c r="U160" s="232">
        <f t="shared" si="6"/>
        <v>1</v>
      </c>
      <c r="V160" s="232">
        <f t="shared" si="6"/>
        <v>1</v>
      </c>
      <c r="W160" s="232">
        <f t="shared" si="6"/>
        <v>1</v>
      </c>
      <c r="X160" s="232">
        <f t="shared" si="6"/>
        <v>0.99999999999999978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1.7250884595741958E-3</v>
      </c>
      <c r="C161" s="266">
        <f t="shared" si="7"/>
        <v>1.7431185432766289E-3</v>
      </c>
      <c r="D161" s="266">
        <f t="shared" si="7"/>
        <v>1.7512655297077149E-3</v>
      </c>
      <c r="E161" s="266">
        <f t="shared" si="7"/>
        <v>1.769757828801725E-3</v>
      </c>
      <c r="F161" s="266">
        <f t="shared" si="7"/>
        <v>1.7662204879428445E-3</v>
      </c>
      <c r="G161" s="266">
        <f t="shared" si="7"/>
        <v>1.793368373668881E-3</v>
      </c>
      <c r="H161" s="266">
        <f t="shared" si="7"/>
        <v>1.8744679922612221E-3</v>
      </c>
      <c r="I161" s="266">
        <f t="shared" si="7"/>
        <v>1.8197895277435032E-3</v>
      </c>
      <c r="J161" s="266">
        <f t="shared" si="7"/>
        <v>1.8982687089330553E-3</v>
      </c>
      <c r="K161" s="266">
        <f t="shared" si="7"/>
        <v>1.7835925319027099E-3</v>
      </c>
      <c r="L161" s="266">
        <f t="shared" si="7"/>
        <v>1.9053800192544107E-3</v>
      </c>
      <c r="M161" s="266">
        <f t="shared" si="7"/>
        <v>1.867330332380744E-3</v>
      </c>
      <c r="N161" s="266">
        <f t="shared" si="7"/>
        <v>1.8559726152603446E-3</v>
      </c>
      <c r="O161" s="266">
        <f t="shared" si="7"/>
        <v>1.889773905450122E-3</v>
      </c>
      <c r="P161" s="266">
        <f t="shared" si="7"/>
        <v>1.8788132049040356E-3</v>
      </c>
      <c r="Q161" s="266">
        <f t="shared" si="7"/>
        <v>1.9992895510061708E-3</v>
      </c>
      <c r="R161" s="266">
        <f t="shared" si="7"/>
        <v>1.9986156026563229E-3</v>
      </c>
      <c r="S161" s="266">
        <f t="shared" si="7"/>
        <v>1.9352377781316386E-3</v>
      </c>
      <c r="T161" s="266">
        <f t="shared" si="7"/>
        <v>1.8752652837199855E-3</v>
      </c>
      <c r="U161" s="266">
        <f t="shared" si="7"/>
        <v>1.8815787237140545E-3</v>
      </c>
      <c r="V161" s="266">
        <f t="shared" si="7"/>
        <v>1.8188961532966273E-3</v>
      </c>
      <c r="W161" s="266">
        <f t="shared" si="7"/>
        <v>1.9255103300426018E-3</v>
      </c>
      <c r="X161" s="266">
        <f t="shared" si="7"/>
        <v>2.1499024060507806E-3</v>
      </c>
      <c r="Y161" s="266">
        <f t="shared" si="7"/>
        <v>2.0937979217778343E-3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1.3649416387768709E-2</v>
      </c>
      <c r="C162" s="267">
        <f t="shared" si="8"/>
        <v>1.379207580827262E-2</v>
      </c>
      <c r="D162" s="267">
        <f t="shared" si="8"/>
        <v>1.3856537204142618E-2</v>
      </c>
      <c r="E162" s="267">
        <f t="shared" si="8"/>
        <v>1.4002853811213085E-2</v>
      </c>
      <c r="F162" s="267">
        <f t="shared" si="8"/>
        <v>1.3974865311249291E-2</v>
      </c>
      <c r="G162" s="267">
        <f t="shared" si="8"/>
        <v>1.4189667511255713E-2</v>
      </c>
      <c r="H162" s="267">
        <f t="shared" si="8"/>
        <v>1.4831351974978422E-2</v>
      </c>
      <c r="I162" s="267">
        <f t="shared" si="8"/>
        <v>1.4398719592850951E-2</v>
      </c>
      <c r="J162" s="267">
        <f t="shared" si="8"/>
        <v>1.5019670371277556E-2</v>
      </c>
      <c r="K162" s="267">
        <f t="shared" si="8"/>
        <v>1.4112318124291324E-2</v>
      </c>
      <c r="L162" s="267">
        <f t="shared" si="8"/>
        <v>1.5075937187683471E-2</v>
      </c>
      <c r="M162" s="267">
        <f t="shared" si="8"/>
        <v>1.4774876672971605E-2</v>
      </c>
      <c r="N162" s="267">
        <f t="shared" si="8"/>
        <v>1.4685011014587294E-2</v>
      </c>
      <c r="O162" s="267">
        <f t="shared" si="8"/>
        <v>1.4952456942756067E-2</v>
      </c>
      <c r="P162" s="267">
        <f t="shared" si="8"/>
        <v>1.4865732598375436E-2</v>
      </c>
      <c r="Q162" s="267">
        <f t="shared" si="8"/>
        <v>1.5818977519642178E-2</v>
      </c>
      <c r="R162" s="267">
        <f t="shared" si="8"/>
        <v>1.5813645038516434E-2</v>
      </c>
      <c r="S162" s="267">
        <f t="shared" si="8"/>
        <v>1.5312180715404636E-2</v>
      </c>
      <c r="T162" s="267">
        <f t="shared" si="8"/>
        <v>1.4837660383711128E-2</v>
      </c>
      <c r="U162" s="267">
        <f t="shared" si="8"/>
        <v>1.4887614211203267E-2</v>
      </c>
      <c r="V162" s="267">
        <f t="shared" si="8"/>
        <v>1.4391650946748822E-2</v>
      </c>
      <c r="W162" s="267">
        <f t="shared" si="8"/>
        <v>1.5235214233702912E-2</v>
      </c>
      <c r="X162" s="267">
        <f t="shared" si="8"/>
        <v>1.7010671522604767E-2</v>
      </c>
      <c r="Y162" s="267">
        <f t="shared" si="8"/>
        <v>1.6566756045220215E-2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1.5063926954350425E-2</v>
      </c>
      <c r="C163" s="267">
        <f t="shared" si="9"/>
        <v>1.522137039579651E-2</v>
      </c>
      <c r="D163" s="267">
        <f t="shared" si="9"/>
        <v>1.5292512027876199E-2</v>
      </c>
      <c r="E163" s="267">
        <f t="shared" si="9"/>
        <v>1.5453991655905792E-2</v>
      </c>
      <c r="F163" s="267">
        <f t="shared" si="9"/>
        <v>1.5423102663509445E-2</v>
      </c>
      <c r="G163" s="267">
        <f t="shared" si="9"/>
        <v>1.5660165154579037E-2</v>
      </c>
      <c r="H163" s="267">
        <f t="shared" si="9"/>
        <v>1.6368348392209794E-2</v>
      </c>
      <c r="I163" s="267">
        <f t="shared" si="9"/>
        <v>1.5890881633389621E-2</v>
      </c>
      <c r="J163" s="267">
        <f t="shared" si="9"/>
        <v>1.6576182521187838E-2</v>
      </c>
      <c r="K163" s="267">
        <f t="shared" si="9"/>
        <v>1.5574799928543468E-2</v>
      </c>
      <c r="L163" s="267">
        <f t="shared" si="9"/>
        <v>1.6638280356598006E-2</v>
      </c>
      <c r="M163" s="267">
        <f t="shared" si="9"/>
        <v>1.6306020465506797E-2</v>
      </c>
      <c r="N163" s="267">
        <f t="shared" si="9"/>
        <v>1.6206841887086477E-2</v>
      </c>
      <c r="O163" s="267">
        <f t="shared" si="9"/>
        <v>1.6502003658968763E-2</v>
      </c>
      <c r="P163" s="267">
        <f t="shared" si="9"/>
        <v>1.6406291933881045E-2</v>
      </c>
      <c r="Q163" s="267">
        <f t="shared" si="9"/>
        <v>1.7458323131085602E-2</v>
      </c>
      <c r="R163" s="267">
        <f t="shared" si="9"/>
        <v>1.7452438036523198E-2</v>
      </c>
      <c r="S163" s="267">
        <f t="shared" si="9"/>
        <v>1.6899006174019675E-2</v>
      </c>
      <c r="T163" s="267">
        <f t="shared" si="9"/>
        <v>1.6375310551297623E-2</v>
      </c>
      <c r="U163" s="267">
        <f t="shared" si="9"/>
        <v>1.643044117278749E-2</v>
      </c>
      <c r="V163" s="267">
        <f t="shared" si="9"/>
        <v>1.5883080452333699E-2</v>
      </c>
      <c r="W163" s="267">
        <f t="shared" si="9"/>
        <v>1.6814063534323586E-2</v>
      </c>
      <c r="X163" s="267">
        <f t="shared" si="9"/>
        <v>1.8773514264726482E-2</v>
      </c>
      <c r="Y163" s="267">
        <f t="shared" si="9"/>
        <v>1.8283595125676771E-2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2.4509478367743125E-2</v>
      </c>
      <c r="C164" s="267">
        <f t="shared" si="10"/>
        <v>2.4765643751043214E-2</v>
      </c>
      <c r="D164" s="267">
        <f t="shared" si="10"/>
        <v>2.4881393402365018E-2</v>
      </c>
      <c r="E164" s="267">
        <f t="shared" si="10"/>
        <v>2.5144125786956111E-2</v>
      </c>
      <c r="F164" s="267">
        <f t="shared" si="10"/>
        <v>2.5093868434193183E-2</v>
      </c>
      <c r="G164" s="267">
        <f t="shared" si="10"/>
        <v>2.547957649121449E-2</v>
      </c>
      <c r="H164" s="267">
        <f t="shared" si="10"/>
        <v>2.6631812677416693E-2</v>
      </c>
      <c r="I164" s="267">
        <f t="shared" si="10"/>
        <v>2.5854959388624053E-2</v>
      </c>
      <c r="J164" s="267">
        <f t="shared" si="10"/>
        <v>2.6969965278906511E-2</v>
      </c>
      <c r="K164" s="267">
        <f t="shared" si="10"/>
        <v>2.5340684609488264E-2</v>
      </c>
      <c r="L164" s="267">
        <f t="shared" si="10"/>
        <v>2.7071000391349735E-2</v>
      </c>
      <c r="M164" s="267">
        <f t="shared" si="10"/>
        <v>2.6530403199273144E-2</v>
      </c>
      <c r="N164" s="267">
        <f t="shared" si="10"/>
        <v>2.636903656295694E-2</v>
      </c>
      <c r="O164" s="267">
        <f t="shared" si="10"/>
        <v>2.6849273959543923E-2</v>
      </c>
      <c r="P164" s="267">
        <f t="shared" si="10"/>
        <v>2.669354800158585E-2</v>
      </c>
      <c r="Q164" s="267">
        <f t="shared" si="10"/>
        <v>2.8405235528232365E-2</v>
      </c>
      <c r="R164" s="267">
        <f t="shared" si="10"/>
        <v>2.8395660296069703E-2</v>
      </c>
      <c r="S164" s="267">
        <f t="shared" si="10"/>
        <v>2.7495209417414023E-2</v>
      </c>
      <c r="T164" s="267">
        <f t="shared" si="10"/>
        <v>2.6643140327110765E-2</v>
      </c>
      <c r="U164" s="267">
        <f t="shared" si="10"/>
        <v>2.6732839565490038E-2</v>
      </c>
      <c r="V164" s="267">
        <f t="shared" si="10"/>
        <v>2.5842266624053933E-2</v>
      </c>
      <c r="W164" s="267">
        <f t="shared" si="10"/>
        <v>2.7357005096824878E-2</v>
      </c>
      <c r="X164" s="267">
        <f t="shared" si="10"/>
        <v>3.054509246839825E-2</v>
      </c>
      <c r="Y164" s="267">
        <f t="shared" si="10"/>
        <v>2.9747978769103907E-2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6.9286109159052934E-3</v>
      </c>
      <c r="C165" s="268">
        <f t="shared" si="11"/>
        <v>6.9115331270714429E-3</v>
      </c>
      <c r="D165" s="268">
        <f t="shared" si="11"/>
        <v>6.9953311233091984E-3</v>
      </c>
      <c r="E165" s="268">
        <f t="shared" si="11"/>
        <v>7.2995676506270235E-3</v>
      </c>
      <c r="F165" s="268">
        <f t="shared" si="11"/>
        <v>7.0098725191075247E-3</v>
      </c>
      <c r="G165" s="268">
        <f t="shared" si="11"/>
        <v>7.1552303762239819E-3</v>
      </c>
      <c r="H165" s="268">
        <f t="shared" si="11"/>
        <v>7.0613188977318156E-3</v>
      </c>
      <c r="I165" s="268">
        <f t="shared" si="11"/>
        <v>7.1148502973135642E-3</v>
      </c>
      <c r="J165" s="268">
        <f t="shared" si="11"/>
        <v>7.4650532794137865E-3</v>
      </c>
      <c r="K165" s="268">
        <f t="shared" si="11"/>
        <v>7.2666827191058079E-3</v>
      </c>
      <c r="L165" s="268">
        <f t="shared" si="11"/>
        <v>7.4350005185211216E-3</v>
      </c>
      <c r="M165" s="268">
        <f t="shared" si="11"/>
        <v>8.0750290888601268E-3</v>
      </c>
      <c r="N165" s="268">
        <f t="shared" si="11"/>
        <v>8.0101012948354498E-3</v>
      </c>
      <c r="O165" s="268">
        <f t="shared" si="11"/>
        <v>8.2430390666918922E-3</v>
      </c>
      <c r="P165" s="268">
        <f t="shared" si="11"/>
        <v>7.7791505858590525E-3</v>
      </c>
      <c r="Q165" s="268">
        <f t="shared" si="11"/>
        <v>8.2442629519611198E-3</v>
      </c>
      <c r="R165" s="268">
        <f t="shared" si="11"/>
        <v>8.2846849130764014E-3</v>
      </c>
      <c r="S165" s="268">
        <f t="shared" si="11"/>
        <v>8.0750753075804361E-3</v>
      </c>
      <c r="T165" s="268">
        <f t="shared" si="11"/>
        <v>7.9182971605186621E-3</v>
      </c>
      <c r="U165" s="268">
        <f t="shared" si="11"/>
        <v>7.983144978224832E-3</v>
      </c>
      <c r="V165" s="268">
        <f t="shared" si="11"/>
        <v>7.8662328905535067E-3</v>
      </c>
      <c r="W165" s="268">
        <f t="shared" si="11"/>
        <v>8.244928088437865E-3</v>
      </c>
      <c r="X165" s="268">
        <f t="shared" si="11"/>
        <v>8.3833396885274348E-3</v>
      </c>
      <c r="Y165" s="268">
        <f t="shared" si="11"/>
        <v>8.3168756863272256E-3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0.70935662964233748</v>
      </c>
      <c r="C166" s="317">
        <f t="shared" si="12"/>
        <v>0.71000989581079998</v>
      </c>
      <c r="D166" s="317">
        <f t="shared" si="12"/>
        <v>0.70064985415225722</v>
      </c>
      <c r="E166" s="317">
        <f t="shared" si="12"/>
        <v>0.68517260944199088</v>
      </c>
      <c r="F166" s="317">
        <f t="shared" si="12"/>
        <v>0.69654924979658761</v>
      </c>
      <c r="G166" s="317">
        <f t="shared" si="12"/>
        <v>0.69668123625573897</v>
      </c>
      <c r="H166" s="317">
        <f t="shared" si="12"/>
        <v>0.69697652620516626</v>
      </c>
      <c r="I166" s="317">
        <f t="shared" si="12"/>
        <v>0.68996749721415018</v>
      </c>
      <c r="J166" s="317">
        <f t="shared" si="12"/>
        <v>0.68308505509279283</v>
      </c>
      <c r="K166" s="317">
        <f t="shared" si="12"/>
        <v>0.68513128768440457</v>
      </c>
      <c r="L166" s="317">
        <f t="shared" si="12"/>
        <v>0.68290396999125436</v>
      </c>
      <c r="M166" s="317">
        <f t="shared" si="12"/>
        <v>0.66371235586106581</v>
      </c>
      <c r="N166" s="317">
        <f t="shared" si="12"/>
        <v>0.66305344073260541</v>
      </c>
      <c r="O166" s="317">
        <f t="shared" si="12"/>
        <v>0.6562906266171924</v>
      </c>
      <c r="P166" s="317">
        <f t="shared" si="12"/>
        <v>0.6742000628775795</v>
      </c>
      <c r="Q166" s="317">
        <f t="shared" si="12"/>
        <v>0.65822322608701034</v>
      </c>
      <c r="R166" s="317">
        <f t="shared" si="12"/>
        <v>0.65620718651044374</v>
      </c>
      <c r="S166" s="317">
        <f t="shared" si="12"/>
        <v>0.66955180563642203</v>
      </c>
      <c r="T166" s="317">
        <f t="shared" si="12"/>
        <v>0.67215086706677818</v>
      </c>
      <c r="U166" s="317">
        <f t="shared" si="12"/>
        <v>0.67146546017197184</v>
      </c>
      <c r="V166" s="317">
        <f t="shared" si="12"/>
        <v>0.67759033107231859</v>
      </c>
      <c r="W166" s="317">
        <f t="shared" si="12"/>
        <v>0.66281378490238674</v>
      </c>
      <c r="X166" s="317">
        <f t="shared" si="12"/>
        <v>0.64959972299632263</v>
      </c>
      <c r="Y166" s="317">
        <f t="shared" si="12"/>
        <v>0.65971970066128172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0.13199406477165551</v>
      </c>
      <c r="C167" s="269">
        <f t="shared" si="13"/>
        <v>0.13146422749512154</v>
      </c>
      <c r="D167" s="269">
        <f t="shared" si="13"/>
        <v>0.13747911179033273</v>
      </c>
      <c r="E167" s="269">
        <f t="shared" si="13"/>
        <v>0.14857509600051003</v>
      </c>
      <c r="F167" s="269">
        <f t="shared" si="13"/>
        <v>0.14160071526434392</v>
      </c>
      <c r="G167" s="269">
        <f t="shared" si="13"/>
        <v>0.14083251927870302</v>
      </c>
      <c r="H167" s="269">
        <f t="shared" si="13"/>
        <v>0.13989318951129159</v>
      </c>
      <c r="I167" s="269">
        <f t="shared" si="13"/>
        <v>0.14549747938675953</v>
      </c>
      <c r="J167" s="269">
        <f t="shared" si="13"/>
        <v>0.14688530370175021</v>
      </c>
      <c r="K167" s="269">
        <f t="shared" si="13"/>
        <v>0.1501297206285655</v>
      </c>
      <c r="L167" s="269">
        <f t="shared" si="13"/>
        <v>0.14844673720188345</v>
      </c>
      <c r="M167" s="269">
        <f t="shared" si="13"/>
        <v>0.16076318379124088</v>
      </c>
      <c r="N167" s="269">
        <f t="shared" si="13"/>
        <v>0.1628962289939031</v>
      </c>
      <c r="O167" s="269">
        <f t="shared" si="13"/>
        <v>0.1652709864130143</v>
      </c>
      <c r="P167" s="269">
        <f t="shared" si="13"/>
        <v>0.15566820674494608</v>
      </c>
      <c r="Q167" s="269">
        <f t="shared" si="13"/>
        <v>0.16143257544247555</v>
      </c>
      <c r="R167" s="269">
        <f t="shared" si="13"/>
        <v>0.16382964456634003</v>
      </c>
      <c r="S167" s="269">
        <f t="shared" si="13"/>
        <v>0.15521954043935932</v>
      </c>
      <c r="T167" s="269">
        <f t="shared" si="13"/>
        <v>0.15429626961191317</v>
      </c>
      <c r="U167" s="269">
        <f t="shared" si="13"/>
        <v>0.15458120974385481</v>
      </c>
      <c r="V167" s="269">
        <f t="shared" si="13"/>
        <v>0.15168522823323166</v>
      </c>
      <c r="W167" s="269">
        <f t="shared" si="13"/>
        <v>0.15844220820630833</v>
      </c>
      <c r="X167" s="269">
        <f t="shared" si="13"/>
        <v>0.16400313756645646</v>
      </c>
      <c r="Y167" s="269">
        <f t="shared" si="13"/>
        <v>0.1588351272870262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6.1323117301963936E-2</v>
      </c>
      <c r="C168" s="269">
        <f t="shared" si="14"/>
        <v>6.0348385859829386E-2</v>
      </c>
      <c r="D168" s="269">
        <f t="shared" si="14"/>
        <v>6.1399568036770422E-2</v>
      </c>
      <c r="E168" s="269">
        <f t="shared" si="14"/>
        <v>6.4612343281557127E-2</v>
      </c>
      <c r="F168" s="269">
        <f t="shared" si="14"/>
        <v>6.1521854470821549E-2</v>
      </c>
      <c r="G168" s="269">
        <f t="shared" si="14"/>
        <v>6.2184897708766243E-2</v>
      </c>
      <c r="H168" s="269">
        <f t="shared" si="14"/>
        <v>6.078535442438978E-2</v>
      </c>
      <c r="I168" s="269">
        <f t="shared" si="14"/>
        <v>6.2045891410025394E-2</v>
      </c>
      <c r="J168" s="269">
        <f t="shared" si="14"/>
        <v>6.4800393168084558E-2</v>
      </c>
      <c r="K168" s="269">
        <f t="shared" si="14"/>
        <v>6.4124216973792003E-2</v>
      </c>
      <c r="L168" s="269">
        <f t="shared" si="14"/>
        <v>6.374335584677232E-2</v>
      </c>
      <c r="M168" s="269">
        <f t="shared" si="14"/>
        <v>7.0821543317735963E-2</v>
      </c>
      <c r="N168" s="269">
        <f t="shared" si="14"/>
        <v>7.0334161816766633E-2</v>
      </c>
      <c r="O168" s="269">
        <f t="shared" si="14"/>
        <v>7.2651108181529339E-2</v>
      </c>
      <c r="P168" s="269">
        <f t="shared" si="14"/>
        <v>6.7692188587827551E-2</v>
      </c>
      <c r="Q168" s="269">
        <f t="shared" si="14"/>
        <v>7.1827901412243045E-2</v>
      </c>
      <c r="R168" s="269">
        <f t="shared" si="14"/>
        <v>7.1672810376252394E-2</v>
      </c>
      <c r="S168" s="269">
        <f t="shared" si="14"/>
        <v>6.9947195382358426E-2</v>
      </c>
      <c r="T168" s="269">
        <f t="shared" si="14"/>
        <v>6.8500974833341458E-2</v>
      </c>
      <c r="U168" s="269">
        <f t="shared" si="14"/>
        <v>6.8691486248938075E-2</v>
      </c>
      <c r="V168" s="269">
        <f t="shared" si="14"/>
        <v>6.7563516620844769E-2</v>
      </c>
      <c r="W168" s="269">
        <f t="shared" si="14"/>
        <v>7.1027153412696331E-2</v>
      </c>
      <c r="X168" s="269">
        <f t="shared" si="14"/>
        <v>7.1690275889340752E-2</v>
      </c>
      <c r="Y168" s="269">
        <f t="shared" si="14"/>
        <v>7.0172372020398874E-2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5.9064060462541423E-2</v>
      </c>
      <c r="C169" s="318">
        <f t="shared" si="15"/>
        <v>5.8019560891551171E-2</v>
      </c>
      <c r="D169" s="318">
        <f t="shared" si="15"/>
        <v>5.9124797103172623E-2</v>
      </c>
      <c r="E169" s="318">
        <f t="shared" si="15"/>
        <v>6.2453656724063673E-2</v>
      </c>
      <c r="F169" s="318">
        <f t="shared" si="15"/>
        <v>5.9223571907550725E-2</v>
      </c>
      <c r="G169" s="318">
        <f t="shared" si="15"/>
        <v>5.9793446456775583E-2</v>
      </c>
      <c r="H169" s="318">
        <f t="shared" si="15"/>
        <v>5.7864992589233895E-2</v>
      </c>
      <c r="I169" s="318">
        <f t="shared" si="15"/>
        <v>5.9659033811367827E-2</v>
      </c>
      <c r="J169" s="318">
        <f t="shared" si="15"/>
        <v>6.2004582872163511E-2</v>
      </c>
      <c r="K169" s="318">
        <f t="shared" si="15"/>
        <v>6.161613489439708E-2</v>
      </c>
      <c r="L169" s="318">
        <f t="shared" si="15"/>
        <v>6.0652575075815889E-2</v>
      </c>
      <c r="M169" s="318">
        <f t="shared" si="15"/>
        <v>6.8625333930694199E-2</v>
      </c>
      <c r="N169" s="318">
        <f t="shared" si="15"/>
        <v>6.8099905638401931E-2</v>
      </c>
      <c r="O169" s="318">
        <f t="shared" si="15"/>
        <v>7.0527029737693744E-2</v>
      </c>
      <c r="P169" s="318">
        <f t="shared" si="15"/>
        <v>6.5556013416121092E-2</v>
      </c>
      <c r="Q169" s="318">
        <f t="shared" si="15"/>
        <v>6.9676359717353212E-2</v>
      </c>
      <c r="R169" s="318">
        <f t="shared" si="15"/>
        <v>6.932178156501588E-2</v>
      </c>
      <c r="S169" s="318">
        <f t="shared" si="15"/>
        <v>6.7622743153722895E-2</v>
      </c>
      <c r="T169" s="318">
        <f t="shared" si="15"/>
        <v>6.6244991497004996E-2</v>
      </c>
      <c r="U169" s="318">
        <f t="shared" si="15"/>
        <v>6.6423249366680953E-2</v>
      </c>
      <c r="V169" s="318">
        <f t="shared" si="15"/>
        <v>6.5564725436684526E-2</v>
      </c>
      <c r="W169" s="318">
        <f t="shared" si="15"/>
        <v>6.9072988758595757E-2</v>
      </c>
      <c r="X169" s="318">
        <f t="shared" si="15"/>
        <v>6.9079095678610591E-2</v>
      </c>
      <c r="Y169" s="318">
        <f t="shared" si="15"/>
        <v>6.7633509599220903E-2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2.2590568394225238E-3</v>
      </c>
      <c r="C170" s="318">
        <f t="shared" si="16"/>
        <v>2.328824968278216E-3</v>
      </c>
      <c r="D170" s="318">
        <f t="shared" si="16"/>
        <v>2.2747709335978082E-3</v>
      </c>
      <c r="E170" s="318">
        <f t="shared" si="16"/>
        <v>2.1586865574934493E-3</v>
      </c>
      <c r="F170" s="318">
        <f t="shared" si="16"/>
        <v>2.2982825632708215E-3</v>
      </c>
      <c r="G170" s="318">
        <f t="shared" si="16"/>
        <v>2.3914512519906633E-3</v>
      </c>
      <c r="H170" s="318">
        <f t="shared" si="16"/>
        <v>2.9203618351558822E-3</v>
      </c>
      <c r="I170" s="318">
        <f t="shared" si="16"/>
        <v>2.3868575986575676E-3</v>
      </c>
      <c r="J170" s="318">
        <f t="shared" si="16"/>
        <v>2.79581029592104E-3</v>
      </c>
      <c r="K170" s="318">
        <f t="shared" si="16"/>
        <v>2.5080820793949338E-3</v>
      </c>
      <c r="L170" s="318">
        <f t="shared" si="16"/>
        <v>3.0907807709564328E-3</v>
      </c>
      <c r="M170" s="318">
        <f t="shared" si="16"/>
        <v>2.1962093870417669E-3</v>
      </c>
      <c r="N170" s="318">
        <f t="shared" si="16"/>
        <v>2.2342561783647015E-3</v>
      </c>
      <c r="O170" s="318">
        <f t="shared" si="16"/>
        <v>2.1240784438355934E-3</v>
      </c>
      <c r="P170" s="318">
        <f t="shared" si="16"/>
        <v>2.1361751717064717E-3</v>
      </c>
      <c r="Q170" s="318">
        <f t="shared" si="16"/>
        <v>2.1515416948898313E-3</v>
      </c>
      <c r="R170" s="318">
        <f t="shared" si="16"/>
        <v>2.351028811236504E-3</v>
      </c>
      <c r="S170" s="318">
        <f t="shared" si="16"/>
        <v>2.3244522286355279E-3</v>
      </c>
      <c r="T170" s="318">
        <f t="shared" si="16"/>
        <v>2.2559833363364509E-3</v>
      </c>
      <c r="U170" s="318">
        <f t="shared" si="16"/>
        <v>2.2682368822571305E-3</v>
      </c>
      <c r="V170" s="318">
        <f t="shared" si="16"/>
        <v>1.9987911841602497E-3</v>
      </c>
      <c r="W170" s="318">
        <f t="shared" si="16"/>
        <v>1.9541646541005797E-3</v>
      </c>
      <c r="X170" s="318">
        <f t="shared" si="16"/>
        <v>2.6111802107301541E-3</v>
      </c>
      <c r="Y170" s="318">
        <f t="shared" si="16"/>
        <v>2.538862421177963E-3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9.9260997830133875E-3</v>
      </c>
      <c r="C171" s="269">
        <f t="shared" si="17"/>
        <v>9.8604759314148988E-3</v>
      </c>
      <c r="D171" s="269">
        <f t="shared" si="17"/>
        <v>1.0093704201050002E-2</v>
      </c>
      <c r="E171" s="269">
        <f t="shared" si="17"/>
        <v>1.0671405024634621E-2</v>
      </c>
      <c r="F171" s="269">
        <f t="shared" si="17"/>
        <v>1.0230974581223554E-2</v>
      </c>
      <c r="G171" s="269">
        <f t="shared" si="17"/>
        <v>1.0353160679205666E-2</v>
      </c>
      <c r="H171" s="269">
        <f t="shared" si="17"/>
        <v>1.0241678856036726E-2</v>
      </c>
      <c r="I171" s="269">
        <f t="shared" si="17"/>
        <v>1.0432020391606626E-2</v>
      </c>
      <c r="J171" s="269">
        <f t="shared" si="17"/>
        <v>1.0797377110237528E-2</v>
      </c>
      <c r="K171" s="269">
        <f t="shared" si="17"/>
        <v>1.0687369115276873E-2</v>
      </c>
      <c r="L171" s="269">
        <f t="shared" si="17"/>
        <v>1.0807942226863656E-2</v>
      </c>
      <c r="M171" s="269">
        <f t="shared" si="17"/>
        <v>1.1725981815749119E-2</v>
      </c>
      <c r="N171" s="269">
        <f t="shared" si="17"/>
        <v>1.1716948090244882E-2</v>
      </c>
      <c r="O171" s="269">
        <f t="shared" si="17"/>
        <v>1.1997516202144605E-2</v>
      </c>
      <c r="P171" s="269">
        <f t="shared" si="17"/>
        <v>1.1263770564411075E-2</v>
      </c>
      <c r="Q171" s="269">
        <f t="shared" si="17"/>
        <v>1.1842577887968171E-2</v>
      </c>
      <c r="R171" s="269">
        <f t="shared" si="17"/>
        <v>1.1930333862926489E-2</v>
      </c>
      <c r="S171" s="269">
        <f t="shared" si="17"/>
        <v>1.1510110459161626E-2</v>
      </c>
      <c r="T171" s="269">
        <f t="shared" si="17"/>
        <v>1.1316331512960461E-2</v>
      </c>
      <c r="U171" s="269">
        <f t="shared" si="17"/>
        <v>1.1364543441853262E-2</v>
      </c>
      <c r="V171" s="269">
        <f t="shared" si="17"/>
        <v>1.115271088489383E-2</v>
      </c>
      <c r="W171" s="269">
        <f t="shared" si="17"/>
        <v>1.1685330759609341E-2</v>
      </c>
      <c r="X171" s="269">
        <f t="shared" si="17"/>
        <v>1.1899438314731741E-2</v>
      </c>
      <c r="Y171" s="269">
        <f t="shared" si="17"/>
        <v>1.1675662335117881E-2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4.8339116406693281E-3</v>
      </c>
      <c r="C172" s="318">
        <f t="shared" si="18"/>
        <v>4.6624146383681606E-3</v>
      </c>
      <c r="D172" s="318">
        <f t="shared" si="18"/>
        <v>4.7832890621561704E-3</v>
      </c>
      <c r="E172" s="318">
        <f t="shared" si="18"/>
        <v>5.068497481965765E-3</v>
      </c>
      <c r="F172" s="318">
        <f t="shared" si="18"/>
        <v>4.684008989501021E-3</v>
      </c>
      <c r="G172" s="318">
        <f t="shared" si="18"/>
        <v>4.8541633271015306E-3</v>
      </c>
      <c r="H172" s="318">
        <f t="shared" si="18"/>
        <v>4.5045559920212424E-3</v>
      </c>
      <c r="I172" s="318">
        <f t="shared" si="18"/>
        <v>4.8124433869887566E-3</v>
      </c>
      <c r="J172" s="318">
        <f t="shared" si="18"/>
        <v>5.0024006558121855E-3</v>
      </c>
      <c r="K172" s="318">
        <f t="shared" si="18"/>
        <v>5.0407110090170265E-3</v>
      </c>
      <c r="L172" s="318">
        <f t="shared" si="18"/>
        <v>4.94577136578697E-3</v>
      </c>
      <c r="M172" s="318">
        <f t="shared" si="18"/>
        <v>5.8648442511828715E-3</v>
      </c>
      <c r="N172" s="318">
        <f t="shared" si="18"/>
        <v>5.8288512546250436E-3</v>
      </c>
      <c r="O172" s="318">
        <f t="shared" si="18"/>
        <v>6.0458862287335506E-3</v>
      </c>
      <c r="P172" s="318">
        <f t="shared" si="18"/>
        <v>5.4522778207569183E-3</v>
      </c>
      <c r="Q172" s="318">
        <f t="shared" si="18"/>
        <v>5.7749901775547762E-3</v>
      </c>
      <c r="R172" s="318">
        <f t="shared" si="18"/>
        <v>5.8245902953662394E-3</v>
      </c>
      <c r="S172" s="318">
        <f t="shared" si="18"/>
        <v>5.7453373437760264E-3</v>
      </c>
      <c r="T172" s="318">
        <f t="shared" si="18"/>
        <v>5.6395231954703244E-3</v>
      </c>
      <c r="U172" s="318">
        <f t="shared" si="18"/>
        <v>5.6416766444277334E-3</v>
      </c>
      <c r="V172" s="318">
        <f t="shared" si="18"/>
        <v>5.6321977661368426E-3</v>
      </c>
      <c r="W172" s="318">
        <f t="shared" si="18"/>
        <v>5.9814590017514971E-3</v>
      </c>
      <c r="X172" s="318">
        <f t="shared" si="18"/>
        <v>5.5459293696318796E-3</v>
      </c>
      <c r="Y172" s="318">
        <f t="shared" si="18"/>
        <v>5.5821494176476368E-3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3.2966406007509902E-3</v>
      </c>
      <c r="C173" s="318">
        <f t="shared" si="19"/>
        <v>3.2834075581847579E-3</v>
      </c>
      <c r="D173" s="318">
        <f t="shared" si="19"/>
        <v>3.4336333415236992E-3</v>
      </c>
      <c r="E173" s="318">
        <f t="shared" si="19"/>
        <v>3.7107630148604776E-3</v>
      </c>
      <c r="F173" s="318">
        <f t="shared" si="19"/>
        <v>3.5365731621597825E-3</v>
      </c>
      <c r="G173" s="318">
        <f t="shared" si="19"/>
        <v>3.5173869504162569E-3</v>
      </c>
      <c r="H173" s="318">
        <f t="shared" si="19"/>
        <v>3.4939265572985836E-3</v>
      </c>
      <c r="I173" s="318">
        <f t="shared" si="19"/>
        <v>3.6338974686710517E-3</v>
      </c>
      <c r="J173" s="318">
        <f t="shared" si="19"/>
        <v>3.6685593149549914E-3</v>
      </c>
      <c r="K173" s="318">
        <f t="shared" si="19"/>
        <v>3.7495908112211785E-3</v>
      </c>
      <c r="L173" s="318">
        <f t="shared" si="19"/>
        <v>3.7075571674782637E-3</v>
      </c>
      <c r="M173" s="318">
        <f t="shared" si="19"/>
        <v>4.0151687101161702E-3</v>
      </c>
      <c r="N173" s="318">
        <f t="shared" si="19"/>
        <v>4.0684429496094261E-3</v>
      </c>
      <c r="O173" s="318">
        <f t="shared" si="19"/>
        <v>4.127754114382781E-3</v>
      </c>
      <c r="P173" s="318">
        <f t="shared" si="19"/>
        <v>3.8879182294239748E-3</v>
      </c>
      <c r="Q173" s="318">
        <f t="shared" si="19"/>
        <v>4.0318872171117804E-3</v>
      </c>
      <c r="R173" s="318">
        <f t="shared" si="19"/>
        <v>4.0917556317273075E-3</v>
      </c>
      <c r="S173" s="318">
        <f t="shared" si="19"/>
        <v>3.8767124864858738E-3</v>
      </c>
      <c r="T173" s="318">
        <f t="shared" si="19"/>
        <v>3.8536531762016339E-3</v>
      </c>
      <c r="U173" s="318">
        <f t="shared" si="19"/>
        <v>3.8607697477638999E-3</v>
      </c>
      <c r="V173" s="318">
        <f t="shared" si="19"/>
        <v>3.7884406605169837E-3</v>
      </c>
      <c r="W173" s="318">
        <f t="shared" si="19"/>
        <v>3.9572007828470382E-3</v>
      </c>
      <c r="X173" s="318">
        <f t="shared" si="19"/>
        <v>4.0960887361674147E-3</v>
      </c>
      <c r="Y173" s="318">
        <f t="shared" si="19"/>
        <v>3.967014201325704E-3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1.7955475415930692E-3</v>
      </c>
      <c r="C174" s="318">
        <f t="shared" si="20"/>
        <v>1.9146537348619793E-3</v>
      </c>
      <c r="D174" s="318">
        <f t="shared" si="20"/>
        <v>1.8767817973701312E-3</v>
      </c>
      <c r="E174" s="318">
        <f t="shared" si="20"/>
        <v>1.8921445278083774E-3</v>
      </c>
      <c r="F174" s="318">
        <f t="shared" si="20"/>
        <v>2.0103924295627501E-3</v>
      </c>
      <c r="G174" s="318">
        <f t="shared" si="20"/>
        <v>1.9816104016878795E-3</v>
      </c>
      <c r="H174" s="318">
        <f t="shared" si="20"/>
        <v>2.2431963067168995E-3</v>
      </c>
      <c r="I174" s="318">
        <f t="shared" si="20"/>
        <v>1.9856795359468153E-3</v>
      </c>
      <c r="J174" s="318">
        <f t="shared" si="20"/>
        <v>2.1264171394703509E-3</v>
      </c>
      <c r="K174" s="318">
        <f t="shared" si="20"/>
        <v>1.897067295038669E-3</v>
      </c>
      <c r="L174" s="318">
        <f t="shared" si="20"/>
        <v>2.1546136935984236E-3</v>
      </c>
      <c r="M174" s="318">
        <f t="shared" si="20"/>
        <v>1.8459688544500766E-3</v>
      </c>
      <c r="N174" s="318">
        <f t="shared" si="20"/>
        <v>1.8196538860104138E-3</v>
      </c>
      <c r="O174" s="318">
        <f t="shared" si="20"/>
        <v>1.8238758590282736E-3</v>
      </c>
      <c r="P174" s="318">
        <f t="shared" si="20"/>
        <v>1.9235745142301829E-3</v>
      </c>
      <c r="Q174" s="318">
        <f t="shared" si="20"/>
        <v>2.0357004933016128E-3</v>
      </c>
      <c r="R174" s="318">
        <f t="shared" si="20"/>
        <v>2.0139879358329403E-3</v>
      </c>
      <c r="S174" s="318">
        <f t="shared" si="20"/>
        <v>1.8880606288997259E-3</v>
      </c>
      <c r="T174" s="318">
        <f t="shared" si="20"/>
        <v>1.8231551412885032E-3</v>
      </c>
      <c r="U174" s="318">
        <f t="shared" si="20"/>
        <v>1.8620970496616301E-3</v>
      </c>
      <c r="V174" s="318">
        <f t="shared" si="20"/>
        <v>1.7320724582400044E-3</v>
      </c>
      <c r="W174" s="318">
        <f t="shared" si="20"/>
        <v>1.7466709750108059E-3</v>
      </c>
      <c r="X174" s="318">
        <f t="shared" si="20"/>
        <v>2.2574202089324477E-3</v>
      </c>
      <c r="Y174" s="318">
        <f t="shared" si="20"/>
        <v>2.1264987161445413E-3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2.5523567415687752E-2</v>
      </c>
      <c r="C175" s="319">
        <f t="shared" si="21"/>
        <v>2.588327327737373E-2</v>
      </c>
      <c r="D175" s="319">
        <f t="shared" si="21"/>
        <v>2.7600722532188929E-2</v>
      </c>
      <c r="E175" s="319">
        <f t="shared" si="21"/>
        <v>2.729824951780346E-2</v>
      </c>
      <c r="F175" s="319">
        <f t="shared" si="21"/>
        <v>2.6829276471021065E-2</v>
      </c>
      <c r="G175" s="319">
        <f t="shared" si="21"/>
        <v>2.5670178170644087E-2</v>
      </c>
      <c r="H175" s="319">
        <f t="shared" si="21"/>
        <v>2.5335951068517649E-2</v>
      </c>
      <c r="I175" s="319">
        <f t="shared" si="21"/>
        <v>2.6977911157536776E-2</v>
      </c>
      <c r="J175" s="319">
        <f t="shared" si="21"/>
        <v>2.6502730767415949E-2</v>
      </c>
      <c r="K175" s="319">
        <f t="shared" si="21"/>
        <v>2.5849327684629417E-2</v>
      </c>
      <c r="L175" s="319">
        <f t="shared" si="21"/>
        <v>2.5972396259819536E-2</v>
      </c>
      <c r="M175" s="319">
        <f t="shared" si="21"/>
        <v>2.5423275455215725E-2</v>
      </c>
      <c r="N175" s="319">
        <f t="shared" si="21"/>
        <v>2.4872256991753574E-2</v>
      </c>
      <c r="O175" s="319">
        <f t="shared" si="21"/>
        <v>2.5353215052708471E-2</v>
      </c>
      <c r="P175" s="319">
        <f t="shared" si="21"/>
        <v>2.3552234900630263E-2</v>
      </c>
      <c r="Q175" s="319">
        <f t="shared" si="21"/>
        <v>2.4747630488375437E-2</v>
      </c>
      <c r="R175" s="319">
        <f t="shared" si="21"/>
        <v>2.4414980797195188E-2</v>
      </c>
      <c r="S175" s="319">
        <f t="shared" si="21"/>
        <v>2.4054638690148237E-2</v>
      </c>
      <c r="T175" s="319">
        <f t="shared" si="21"/>
        <v>2.6085883268648559E-2</v>
      </c>
      <c r="U175" s="319">
        <f t="shared" si="21"/>
        <v>2.5981681741962286E-2</v>
      </c>
      <c r="V175" s="319">
        <f t="shared" si="21"/>
        <v>2.6206086121724415E-2</v>
      </c>
      <c r="W175" s="319">
        <f t="shared" si="21"/>
        <v>2.6454801435667422E-2</v>
      </c>
      <c r="X175" s="319">
        <f t="shared" si="21"/>
        <v>2.5944904882840489E-2</v>
      </c>
      <c r="Y175" s="319">
        <f t="shared" si="21"/>
        <v>2.4588134148069259E-2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0.99999999999999978</v>
      </c>
      <c r="D178" s="232">
        <f t="shared" si="22"/>
        <v>1</v>
      </c>
      <c r="E178" s="232">
        <f t="shared" si="22"/>
        <v>1.0000000000000004</v>
      </c>
      <c r="F178" s="232">
        <f t="shared" si="22"/>
        <v>1</v>
      </c>
      <c r="G178" s="232">
        <f t="shared" si="22"/>
        <v>1</v>
      </c>
      <c r="H178" s="232">
        <f t="shared" si="22"/>
        <v>1.0000000000000002</v>
      </c>
      <c r="I178" s="232">
        <f t="shared" si="22"/>
        <v>0.99999999999999989</v>
      </c>
      <c r="J178" s="232">
        <f t="shared" si="22"/>
        <v>0.99999999999999978</v>
      </c>
      <c r="K178" s="232">
        <f t="shared" si="22"/>
        <v>0.99999999999999989</v>
      </c>
      <c r="L178" s="232">
        <f t="shared" si="22"/>
        <v>1.0000000000000007</v>
      </c>
      <c r="M178" s="232">
        <f t="shared" si="22"/>
        <v>0.99999999999999989</v>
      </c>
      <c r="N178" s="232">
        <f t="shared" si="22"/>
        <v>0.99999999999999989</v>
      </c>
      <c r="O178" s="232">
        <f t="shared" si="22"/>
        <v>0.99999999999999989</v>
      </c>
      <c r="P178" s="232">
        <f t="shared" si="22"/>
        <v>0.99999999999999967</v>
      </c>
      <c r="Q178" s="232">
        <f t="shared" si="22"/>
        <v>1</v>
      </c>
      <c r="R178" s="232">
        <f t="shared" si="22"/>
        <v>1</v>
      </c>
      <c r="S178" s="232">
        <f t="shared" si="22"/>
        <v>1.0000000000000004</v>
      </c>
      <c r="T178" s="232">
        <f t="shared" si="22"/>
        <v>1.0000000000000002</v>
      </c>
      <c r="U178" s="232">
        <f t="shared" si="22"/>
        <v>1</v>
      </c>
      <c r="V178" s="232">
        <f t="shared" si="22"/>
        <v>1.0000000000000002</v>
      </c>
      <c r="W178" s="232">
        <f t="shared" si="22"/>
        <v>1.0000000000000004</v>
      </c>
      <c r="X178" s="232">
        <f t="shared" si="22"/>
        <v>0.99999999999999922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8.2549086479336512E-3</v>
      </c>
      <c r="C179" s="266">
        <f t="shared" si="23"/>
        <v>8.0168114530179552E-3</v>
      </c>
      <c r="D179" s="266">
        <f t="shared" si="23"/>
        <v>7.9927216434031272E-3</v>
      </c>
      <c r="E179" s="266">
        <f t="shared" si="23"/>
        <v>7.5744974097427661E-3</v>
      </c>
      <c r="F179" s="266">
        <f t="shared" si="23"/>
        <v>8.0243724280000487E-3</v>
      </c>
      <c r="G179" s="266">
        <f t="shared" si="23"/>
        <v>8.1535479244652549E-3</v>
      </c>
      <c r="H179" s="266">
        <f t="shared" si="23"/>
        <v>8.3109280514671383E-3</v>
      </c>
      <c r="I179" s="266">
        <f t="shared" si="23"/>
        <v>7.7745679737942636E-3</v>
      </c>
      <c r="J179" s="266">
        <f t="shared" si="23"/>
        <v>8.089659440708245E-3</v>
      </c>
      <c r="K179" s="266">
        <f t="shared" si="23"/>
        <v>8.0815147302665726E-3</v>
      </c>
      <c r="L179" s="266">
        <f t="shared" si="23"/>
        <v>7.9947638874997042E-3</v>
      </c>
      <c r="M179" s="266">
        <f t="shared" si="23"/>
        <v>6.8073060054779323E-3</v>
      </c>
      <c r="N179" s="266">
        <f t="shared" si="23"/>
        <v>6.8005461709876583E-3</v>
      </c>
      <c r="O179" s="266">
        <f t="shared" si="23"/>
        <v>6.7684423818508048E-3</v>
      </c>
      <c r="P179" s="266">
        <f t="shared" si="23"/>
        <v>7.1363904894140972E-3</v>
      </c>
      <c r="Q179" s="266">
        <f t="shared" si="23"/>
        <v>7.21115182074263E-3</v>
      </c>
      <c r="R179" s="266">
        <f t="shared" si="23"/>
        <v>7.1531228899027223E-3</v>
      </c>
      <c r="S179" s="266">
        <f t="shared" si="23"/>
        <v>7.1788540050891428E-3</v>
      </c>
      <c r="T179" s="266">
        <f t="shared" si="23"/>
        <v>7.0662108513551772E-3</v>
      </c>
      <c r="U179" s="266">
        <f t="shared" si="23"/>
        <v>7.0639021637263879E-3</v>
      </c>
      <c r="V179" s="266">
        <f t="shared" si="23"/>
        <v>6.9022207090720603E-3</v>
      </c>
      <c r="W179" s="266">
        <f t="shared" si="23"/>
        <v>7.1435076106887048E-3</v>
      </c>
      <c r="X179" s="266">
        <f t="shared" si="23"/>
        <v>7.5483806839031463E-3</v>
      </c>
      <c r="Y179" s="266">
        <f t="shared" si="23"/>
        <v>7.539902479609676E-3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6.5511539059358151E-2</v>
      </c>
      <c r="C180" s="267">
        <f t="shared" si="24"/>
        <v>6.3621982875287239E-2</v>
      </c>
      <c r="D180" s="267">
        <f t="shared" si="24"/>
        <v>6.3430804441845762E-2</v>
      </c>
      <c r="E180" s="267">
        <f t="shared" si="24"/>
        <v>6.0111747334427722E-2</v>
      </c>
      <c r="F180" s="267">
        <f t="shared" si="24"/>
        <v>6.3681987307679128E-2</v>
      </c>
      <c r="G180" s="267">
        <f t="shared" si="24"/>
        <v>6.4707133186708427E-2</v>
      </c>
      <c r="H180" s="267">
        <f t="shared" si="24"/>
        <v>6.5956113009135856E-2</v>
      </c>
      <c r="I180" s="267">
        <f t="shared" si="24"/>
        <v>6.169952148560124E-2</v>
      </c>
      <c r="J180" s="267">
        <f t="shared" si="24"/>
        <v>6.4200109659544605E-2</v>
      </c>
      <c r="K180" s="267">
        <f t="shared" si="24"/>
        <v>6.4135472661246584E-2</v>
      </c>
      <c r="L180" s="267">
        <f t="shared" si="24"/>
        <v>6.3447011835483652E-2</v>
      </c>
      <c r="M180" s="267">
        <f t="shared" si="24"/>
        <v>5.4023262071894833E-2</v>
      </c>
      <c r="N180" s="267">
        <f t="shared" si="24"/>
        <v>5.3969615547126176E-2</v>
      </c>
      <c r="O180" s="267">
        <f t="shared" si="24"/>
        <v>5.3714837605214151E-2</v>
      </c>
      <c r="P180" s="267">
        <f t="shared" si="24"/>
        <v>5.6634899818923022E-2</v>
      </c>
      <c r="Q180" s="267">
        <f t="shared" si="24"/>
        <v>5.7228211033661248E-2</v>
      </c>
      <c r="R180" s="267">
        <f t="shared" si="24"/>
        <v>5.6767689333007056E-2</v>
      </c>
      <c r="S180" s="267">
        <f t="shared" si="24"/>
        <v>5.697189328358597E-2</v>
      </c>
      <c r="T180" s="267">
        <f t="shared" si="24"/>
        <v>5.6077949246124179E-2</v>
      </c>
      <c r="U180" s="267">
        <f t="shared" si="24"/>
        <v>5.6059627337763977E-2</v>
      </c>
      <c r="V180" s="267">
        <f t="shared" si="24"/>
        <v>5.4776511874770679E-2</v>
      </c>
      <c r="W180" s="267">
        <f t="shared" si="24"/>
        <v>5.6691381796889942E-2</v>
      </c>
      <c r="X180" s="267">
        <f t="shared" si="24"/>
        <v>5.9904483150423349E-2</v>
      </c>
      <c r="Y180" s="267">
        <f t="shared" si="24"/>
        <v>5.9837199521322985E-2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7.3332441136318025E-2</v>
      </c>
      <c r="C181" s="267">
        <f t="shared" si="25"/>
        <v>7.1217305854324522E-2</v>
      </c>
      <c r="D181" s="267">
        <f t="shared" si="25"/>
        <v>7.1003304146866855E-2</v>
      </c>
      <c r="E181" s="267">
        <f t="shared" si="25"/>
        <v>6.7288011185465416E-2</v>
      </c>
      <c r="F181" s="267">
        <f t="shared" si="25"/>
        <v>7.1284473739089194E-2</v>
      </c>
      <c r="G181" s="267">
        <f t="shared" si="25"/>
        <v>7.2432003638546141E-2</v>
      </c>
      <c r="H181" s="267">
        <f t="shared" si="25"/>
        <v>7.3830089237262142E-2</v>
      </c>
      <c r="I181" s="267">
        <f t="shared" si="25"/>
        <v>6.9065337075690639E-2</v>
      </c>
      <c r="J181" s="267">
        <f t="shared" si="25"/>
        <v>7.1864450601412042E-2</v>
      </c>
      <c r="K181" s="267">
        <f t="shared" si="25"/>
        <v>7.1792097105509226E-2</v>
      </c>
      <c r="L181" s="267">
        <f t="shared" si="25"/>
        <v>7.1021446412443137E-2</v>
      </c>
      <c r="M181" s="267">
        <f t="shared" si="25"/>
        <v>6.0472670048089802E-2</v>
      </c>
      <c r="N181" s="267">
        <f t="shared" si="25"/>
        <v>6.0412619091017916E-2</v>
      </c>
      <c r="O181" s="267">
        <f t="shared" si="25"/>
        <v>6.0127425235151293E-2</v>
      </c>
      <c r="P181" s="267">
        <f t="shared" si="25"/>
        <v>6.3396090472998476E-2</v>
      </c>
      <c r="Q181" s="267">
        <f t="shared" si="25"/>
        <v>6.4060232399062611E-2</v>
      </c>
      <c r="R181" s="267">
        <f t="shared" si="25"/>
        <v>6.354473267198979E-2</v>
      </c>
      <c r="S181" s="267">
        <f t="shared" si="25"/>
        <v>6.3773314909571832E-2</v>
      </c>
      <c r="T181" s="267">
        <f t="shared" si="25"/>
        <v>6.2772649996983967E-2</v>
      </c>
      <c r="U181" s="267">
        <f t="shared" si="25"/>
        <v>6.2752140781575191E-2</v>
      </c>
      <c r="V181" s="267">
        <f t="shared" si="25"/>
        <v>6.1315844359416644E-2</v>
      </c>
      <c r="W181" s="267">
        <f t="shared" si="25"/>
        <v>6.3459315385494722E-2</v>
      </c>
      <c r="X181" s="267">
        <f t="shared" si="25"/>
        <v>6.7056003377506626E-2</v>
      </c>
      <c r="Y181" s="267">
        <f t="shared" si="25"/>
        <v>6.6980687290580793E-2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0.11805900291802364</v>
      </c>
      <c r="C182" s="267">
        <f t="shared" si="26"/>
        <v>0.11465381472901062</v>
      </c>
      <c r="D182" s="267">
        <f t="shared" si="26"/>
        <v>0.11430929015279689</v>
      </c>
      <c r="E182" s="267">
        <f t="shared" si="26"/>
        <v>0.10832798398359343</v>
      </c>
      <c r="F182" s="267">
        <f t="shared" si="26"/>
        <v>0.11476194931965773</v>
      </c>
      <c r="G182" s="267">
        <f t="shared" si="26"/>
        <v>0.11660937501078762</v>
      </c>
      <c r="H182" s="267">
        <f t="shared" si="26"/>
        <v>0.11886017410080608</v>
      </c>
      <c r="I182" s="267">
        <f t="shared" si="26"/>
        <v>0.11118932773826712</v>
      </c>
      <c r="J182" s="267">
        <f t="shared" si="26"/>
        <v>0.11569566281699074</v>
      </c>
      <c r="K182" s="267">
        <f t="shared" si="26"/>
        <v>0.11557917983276764</v>
      </c>
      <c r="L182" s="267">
        <f t="shared" si="26"/>
        <v>0.11433849765975314</v>
      </c>
      <c r="M182" s="267">
        <f t="shared" si="26"/>
        <v>9.7355863503803944E-2</v>
      </c>
      <c r="N182" s="267">
        <f t="shared" si="26"/>
        <v>9.725918656238039E-2</v>
      </c>
      <c r="O182" s="267">
        <f t="shared" si="26"/>
        <v>9.6800048672788408E-2</v>
      </c>
      <c r="P182" s="267">
        <f t="shared" si="26"/>
        <v>0.10206232213421179</v>
      </c>
      <c r="Q182" s="267">
        <f t="shared" si="26"/>
        <v>0.10313153423696231</v>
      </c>
      <c r="R182" s="267">
        <f t="shared" si="26"/>
        <v>0.10230162345205335</v>
      </c>
      <c r="S182" s="267">
        <f t="shared" si="26"/>
        <v>0.10266962144360449</v>
      </c>
      <c r="T182" s="267">
        <f t="shared" si="26"/>
        <v>0.10105863590971824</v>
      </c>
      <c r="U182" s="267">
        <f t="shared" si="26"/>
        <v>0.10102561781453043</v>
      </c>
      <c r="V182" s="267">
        <f t="shared" si="26"/>
        <v>9.8713302543591189E-2</v>
      </c>
      <c r="W182" s="267">
        <f t="shared" si="26"/>
        <v>0.10216410887433974</v>
      </c>
      <c r="X182" s="267">
        <f t="shared" si="26"/>
        <v>0.1079544711146315</v>
      </c>
      <c r="Y182" s="267">
        <f t="shared" si="26"/>
        <v>0.10783321861044141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2.9469954435649343E-2</v>
      </c>
      <c r="C183" s="268">
        <f t="shared" si="27"/>
        <v>2.9921508819028064E-2</v>
      </c>
      <c r="D183" s="268">
        <f t="shared" si="27"/>
        <v>2.9913396666164396E-2</v>
      </c>
      <c r="E183" s="268">
        <f t="shared" si="27"/>
        <v>2.9812233759030807E-2</v>
      </c>
      <c r="F183" s="268">
        <f t="shared" si="27"/>
        <v>2.9418659469090988E-2</v>
      </c>
      <c r="G183" s="268">
        <f t="shared" si="27"/>
        <v>2.9576698499052641E-2</v>
      </c>
      <c r="H183" s="268">
        <f t="shared" si="27"/>
        <v>2.9242056584391152E-2</v>
      </c>
      <c r="I183" s="268">
        <f t="shared" si="27"/>
        <v>2.8888702789856245E-2</v>
      </c>
      <c r="J183" s="268">
        <f t="shared" si="27"/>
        <v>2.962918224558796E-2</v>
      </c>
      <c r="K183" s="268">
        <f t="shared" si="27"/>
        <v>2.8404028457310059E-2</v>
      </c>
      <c r="L183" s="268">
        <f t="shared" si="27"/>
        <v>2.9588044396912479E-2</v>
      </c>
      <c r="M183" s="268">
        <f t="shared" si="27"/>
        <v>3.0317383123274953E-2</v>
      </c>
      <c r="N183" s="268">
        <f t="shared" si="27"/>
        <v>3.0472923430220712E-2</v>
      </c>
      <c r="O183" s="268">
        <f t="shared" si="27"/>
        <v>3.0121538671307371E-2</v>
      </c>
      <c r="P183" s="268">
        <f t="shared" si="27"/>
        <v>3.0110003281301992E-2</v>
      </c>
      <c r="Q183" s="268">
        <f t="shared" si="27"/>
        <v>3.000584377602768E-2</v>
      </c>
      <c r="R183" s="268">
        <f t="shared" si="27"/>
        <v>3.0251442440754939E-2</v>
      </c>
      <c r="S183" s="268">
        <f t="shared" si="27"/>
        <v>3.0281929638287991E-2</v>
      </c>
      <c r="T183" s="268">
        <f t="shared" si="27"/>
        <v>2.9945755884575785E-2</v>
      </c>
      <c r="U183" s="268">
        <f t="shared" si="27"/>
        <v>2.9720716243315973E-2</v>
      </c>
      <c r="V183" s="268">
        <f t="shared" si="27"/>
        <v>3.0234044435522679E-2</v>
      </c>
      <c r="W183" s="268">
        <f t="shared" si="27"/>
        <v>2.9961339916885536E-2</v>
      </c>
      <c r="X183" s="268">
        <f t="shared" si="27"/>
        <v>2.8905868838234525E-2</v>
      </c>
      <c r="Y183" s="268">
        <f t="shared" si="27"/>
        <v>2.9259195470768211E-2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0.42989671751973441</v>
      </c>
      <c r="C184" s="269">
        <f t="shared" si="28"/>
        <v>0.43474965323888248</v>
      </c>
      <c r="D184" s="269">
        <f t="shared" si="28"/>
        <v>0.43634758361963272</v>
      </c>
      <c r="E184" s="269">
        <f t="shared" si="28"/>
        <v>0.45084395244334935</v>
      </c>
      <c r="F184" s="269">
        <f t="shared" si="28"/>
        <v>0.44289723411228243</v>
      </c>
      <c r="G184" s="269">
        <f t="shared" si="28"/>
        <v>0.43943247540945929</v>
      </c>
      <c r="H184" s="269">
        <f t="shared" si="28"/>
        <v>0.43897422412902087</v>
      </c>
      <c r="I184" s="269">
        <f t="shared" si="28"/>
        <v>0.45616152275161059</v>
      </c>
      <c r="J184" s="269">
        <f t="shared" si="28"/>
        <v>0.44325345399007354</v>
      </c>
      <c r="K184" s="269">
        <f t="shared" si="28"/>
        <v>0.45078035764420865</v>
      </c>
      <c r="L184" s="269">
        <f t="shared" si="28"/>
        <v>0.44743591761904322</v>
      </c>
      <c r="M184" s="269">
        <f t="shared" si="28"/>
        <v>0.47249486665011559</v>
      </c>
      <c r="N184" s="269">
        <f t="shared" si="28"/>
        <v>0.47410185390564141</v>
      </c>
      <c r="O184" s="269">
        <f t="shared" si="28"/>
        <v>0.47650257118026462</v>
      </c>
      <c r="P184" s="269">
        <f t="shared" si="28"/>
        <v>0.46703060380252953</v>
      </c>
      <c r="Q184" s="269">
        <f t="shared" si="28"/>
        <v>0.46435299858950702</v>
      </c>
      <c r="R184" s="269">
        <f t="shared" si="28"/>
        <v>0.46597114150756297</v>
      </c>
      <c r="S184" s="269">
        <f t="shared" si="28"/>
        <v>0.46548389237554733</v>
      </c>
      <c r="T184" s="269">
        <f t="shared" si="28"/>
        <v>0.46993519330225347</v>
      </c>
      <c r="U184" s="269">
        <f t="shared" si="28"/>
        <v>0.47190087367696409</v>
      </c>
      <c r="V184" s="269">
        <f t="shared" si="28"/>
        <v>0.47388502730865095</v>
      </c>
      <c r="W184" s="269">
        <f t="shared" si="28"/>
        <v>0.4689763504161284</v>
      </c>
      <c r="X184" s="269">
        <f t="shared" si="28"/>
        <v>0.46686146761227476</v>
      </c>
      <c r="Y184" s="269">
        <f t="shared" si="28"/>
        <v>0.46520328932100702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0.42954669013047431</v>
      </c>
      <c r="C185" s="318">
        <f t="shared" si="29"/>
        <v>0.43440972172627962</v>
      </c>
      <c r="D185" s="318">
        <f t="shared" si="29"/>
        <v>0.4360086735711704</v>
      </c>
      <c r="E185" s="318">
        <f t="shared" si="29"/>
        <v>0.45052277607830826</v>
      </c>
      <c r="F185" s="318">
        <f t="shared" si="29"/>
        <v>0.44255698199669702</v>
      </c>
      <c r="G185" s="318">
        <f t="shared" si="29"/>
        <v>0.43908674595139657</v>
      </c>
      <c r="H185" s="318">
        <f t="shared" si="29"/>
        <v>0.43862182138633132</v>
      </c>
      <c r="I185" s="318">
        <f t="shared" si="29"/>
        <v>0.45583186292779487</v>
      </c>
      <c r="J185" s="318">
        <f t="shared" si="29"/>
        <v>0.44291043355280402</v>
      </c>
      <c r="K185" s="318">
        <f t="shared" si="29"/>
        <v>0.45043768256166733</v>
      </c>
      <c r="L185" s="318">
        <f t="shared" si="29"/>
        <v>0.44709692097466575</v>
      </c>
      <c r="M185" s="318">
        <f t="shared" si="29"/>
        <v>0.47220622099083398</v>
      </c>
      <c r="N185" s="318">
        <f t="shared" si="29"/>
        <v>0.47381349487911606</v>
      </c>
      <c r="O185" s="318">
        <f t="shared" si="29"/>
        <v>0.47621557342931198</v>
      </c>
      <c r="P185" s="318">
        <f t="shared" si="29"/>
        <v>0.46672800419321997</v>
      </c>
      <c r="Q185" s="318">
        <f t="shared" si="29"/>
        <v>0.46404722892529576</v>
      </c>
      <c r="R185" s="318">
        <f t="shared" si="29"/>
        <v>0.46566783240542819</v>
      </c>
      <c r="S185" s="318">
        <f t="shared" si="29"/>
        <v>0.46517949221408583</v>
      </c>
      <c r="T185" s="318">
        <f t="shared" si="29"/>
        <v>0.46963556947335983</v>
      </c>
      <c r="U185" s="318">
        <f t="shared" si="29"/>
        <v>0.47160134774181317</v>
      </c>
      <c r="V185" s="318">
        <f t="shared" si="29"/>
        <v>0.47359235704445629</v>
      </c>
      <c r="W185" s="318">
        <f t="shared" si="29"/>
        <v>0.46867344902426927</v>
      </c>
      <c r="X185" s="318">
        <f t="shared" si="29"/>
        <v>0.46654139865735189</v>
      </c>
      <c r="Y185" s="318">
        <f t="shared" si="29"/>
        <v>0.46488357986172985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3.5002738926010688E-4</v>
      </c>
      <c r="C186" s="318">
        <f t="shared" si="30"/>
        <v>3.3993151260284583E-4</v>
      </c>
      <c r="D186" s="318">
        <f t="shared" si="30"/>
        <v>3.3891004846231125E-4</v>
      </c>
      <c r="E186" s="318">
        <f t="shared" si="30"/>
        <v>3.2117636504110363E-4</v>
      </c>
      <c r="F186" s="318">
        <f t="shared" si="30"/>
        <v>3.4025211558540028E-4</v>
      </c>
      <c r="G186" s="318">
        <f t="shared" si="30"/>
        <v>3.4572945806276531E-4</v>
      </c>
      <c r="H186" s="318">
        <f t="shared" si="30"/>
        <v>3.5240274268956537E-4</v>
      </c>
      <c r="I186" s="318">
        <f t="shared" si="30"/>
        <v>3.296598238156928E-4</v>
      </c>
      <c r="J186" s="318">
        <f t="shared" si="30"/>
        <v>3.4302043726956125E-4</v>
      </c>
      <c r="K186" s="318">
        <f t="shared" si="30"/>
        <v>3.4267508254139084E-4</v>
      </c>
      <c r="L186" s="318">
        <f t="shared" si="30"/>
        <v>3.3899664437752317E-4</v>
      </c>
      <c r="M186" s="318">
        <f t="shared" si="30"/>
        <v>2.8864565928158757E-4</v>
      </c>
      <c r="N186" s="318">
        <f t="shared" si="30"/>
        <v>2.8835902652532401E-4</v>
      </c>
      <c r="O186" s="318">
        <f t="shared" si="30"/>
        <v>2.8699775095266907E-4</v>
      </c>
      <c r="P186" s="318">
        <f t="shared" si="30"/>
        <v>3.0259960930949248E-4</v>
      </c>
      <c r="Q186" s="318">
        <f t="shared" si="30"/>
        <v>3.0576966421120064E-4</v>
      </c>
      <c r="R186" s="318">
        <f t="shared" si="30"/>
        <v>3.0330910213477691E-4</v>
      </c>
      <c r="S186" s="318">
        <f t="shared" si="30"/>
        <v>3.0440016146148532E-4</v>
      </c>
      <c r="T186" s="318">
        <f t="shared" si="30"/>
        <v>2.996238288936628E-4</v>
      </c>
      <c r="U186" s="318">
        <f t="shared" si="30"/>
        <v>2.9952593515094711E-4</v>
      </c>
      <c r="V186" s="318">
        <f t="shared" si="30"/>
        <v>2.9267026419466146E-4</v>
      </c>
      <c r="W186" s="318">
        <f t="shared" si="30"/>
        <v>3.0290139185912989E-4</v>
      </c>
      <c r="X186" s="318">
        <f t="shared" si="30"/>
        <v>3.2006895492288844E-4</v>
      </c>
      <c r="Y186" s="318">
        <f t="shared" si="30"/>
        <v>3.1970945927720378E-4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0.21217757275716953</v>
      </c>
      <c r="C187" s="269">
        <f t="shared" si="31"/>
        <v>0.21473981266907602</v>
      </c>
      <c r="D187" s="269">
        <f t="shared" si="31"/>
        <v>0.21397009530443473</v>
      </c>
      <c r="E187" s="269">
        <f t="shared" si="31"/>
        <v>0.21388597333779369</v>
      </c>
      <c r="F187" s="269">
        <f t="shared" si="31"/>
        <v>0.20712539300086705</v>
      </c>
      <c r="G187" s="269">
        <f t="shared" si="31"/>
        <v>0.2058288535010537</v>
      </c>
      <c r="H187" s="269">
        <f t="shared" si="31"/>
        <v>0.20151963122887037</v>
      </c>
      <c r="I187" s="269">
        <f t="shared" si="31"/>
        <v>0.2033541158769139</v>
      </c>
      <c r="J187" s="269">
        <f t="shared" si="31"/>
        <v>0.2040772274832823</v>
      </c>
      <c r="K187" s="269">
        <f t="shared" si="31"/>
        <v>0.19932405430090758</v>
      </c>
      <c r="L187" s="269">
        <f t="shared" si="31"/>
        <v>0.20331297989776728</v>
      </c>
      <c r="M187" s="269">
        <f t="shared" si="31"/>
        <v>0.2174427902236323</v>
      </c>
      <c r="N187" s="269">
        <f t="shared" si="31"/>
        <v>0.21569312681736219</v>
      </c>
      <c r="O187" s="269">
        <f t="shared" si="31"/>
        <v>0.2151073819461799</v>
      </c>
      <c r="P187" s="269">
        <f t="shared" si="31"/>
        <v>0.21232603971083283</v>
      </c>
      <c r="Q187" s="269">
        <f t="shared" si="31"/>
        <v>0.21276582044208298</v>
      </c>
      <c r="R187" s="269">
        <f t="shared" si="31"/>
        <v>0.212706050407338</v>
      </c>
      <c r="S187" s="269">
        <f t="shared" si="31"/>
        <v>0.21236799542891077</v>
      </c>
      <c r="T187" s="269">
        <f t="shared" si="31"/>
        <v>0.21244166336189715</v>
      </c>
      <c r="U187" s="269">
        <f t="shared" si="31"/>
        <v>0.21111595490789933</v>
      </c>
      <c r="V187" s="269">
        <f t="shared" si="31"/>
        <v>0.21371434635846859</v>
      </c>
      <c r="W187" s="269">
        <f t="shared" si="31"/>
        <v>0.21099701228039092</v>
      </c>
      <c r="X187" s="269">
        <f t="shared" si="31"/>
        <v>0.2014089536597726</v>
      </c>
      <c r="Y187" s="269">
        <f t="shared" si="31"/>
        <v>0.20272218369123926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0.20394096839729189</v>
      </c>
      <c r="C188" s="318">
        <f t="shared" si="32"/>
        <v>0.2072022644625704</v>
      </c>
      <c r="D188" s="318">
        <f t="shared" si="32"/>
        <v>0.20616040439871539</v>
      </c>
      <c r="E188" s="318">
        <f t="shared" si="32"/>
        <v>0.20706190151790554</v>
      </c>
      <c r="F188" s="318">
        <f t="shared" si="32"/>
        <v>0.19845480058277357</v>
      </c>
      <c r="G188" s="318">
        <f t="shared" si="32"/>
        <v>0.19653827721799019</v>
      </c>
      <c r="H188" s="318">
        <f t="shared" si="32"/>
        <v>0.18992505379164465</v>
      </c>
      <c r="I188" s="318">
        <f t="shared" si="32"/>
        <v>0.19387555329216991</v>
      </c>
      <c r="J188" s="318">
        <f t="shared" si="32"/>
        <v>0.19248375218723948</v>
      </c>
      <c r="K188" s="318">
        <f t="shared" si="32"/>
        <v>0.18699266410529661</v>
      </c>
      <c r="L188" s="318">
        <f t="shared" si="32"/>
        <v>0.189184557119462</v>
      </c>
      <c r="M188" s="318">
        <f t="shared" si="32"/>
        <v>0.21100245718163488</v>
      </c>
      <c r="N188" s="318">
        <f t="shared" si="32"/>
        <v>0.20877066502155797</v>
      </c>
      <c r="O188" s="318">
        <f t="shared" si="32"/>
        <v>0.20909238228569557</v>
      </c>
      <c r="P188" s="318">
        <f t="shared" si="32"/>
        <v>0.20594119844159264</v>
      </c>
      <c r="Q188" s="318">
        <f t="shared" si="32"/>
        <v>0.20654467782058461</v>
      </c>
      <c r="R188" s="318">
        <f t="shared" si="32"/>
        <v>0.20613742847589098</v>
      </c>
      <c r="S188" s="318">
        <f t="shared" si="32"/>
        <v>0.20560012204721931</v>
      </c>
      <c r="T188" s="318">
        <f t="shared" si="32"/>
        <v>0.2059317041520482</v>
      </c>
      <c r="U188" s="318">
        <f t="shared" si="32"/>
        <v>0.20490525990590519</v>
      </c>
      <c r="V188" s="318">
        <f t="shared" si="32"/>
        <v>0.20798270740815583</v>
      </c>
      <c r="W188" s="318">
        <f t="shared" si="32"/>
        <v>0.20506811166291877</v>
      </c>
      <c r="X188" s="318">
        <f t="shared" si="32"/>
        <v>0.19344446657372499</v>
      </c>
      <c r="Y188" s="318">
        <f t="shared" si="32"/>
        <v>0.19498346724123855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8.2366043598776414E-3</v>
      </c>
      <c r="C189" s="318">
        <f t="shared" si="33"/>
        <v>7.5375482065055677E-3</v>
      </c>
      <c r="D189" s="318">
        <f t="shared" si="33"/>
        <v>7.8096909057193131E-3</v>
      </c>
      <c r="E189" s="318">
        <f t="shared" si="33"/>
        <v>6.8240718198881566E-3</v>
      </c>
      <c r="F189" s="318">
        <f t="shared" si="33"/>
        <v>8.6705924180935003E-3</v>
      </c>
      <c r="G189" s="318">
        <f t="shared" si="33"/>
        <v>9.2905762830635518E-3</v>
      </c>
      <c r="H189" s="318">
        <f t="shared" si="33"/>
        <v>1.159457743722569E-2</v>
      </c>
      <c r="I189" s="318">
        <f t="shared" si="33"/>
        <v>9.4785625847439992E-3</v>
      </c>
      <c r="J189" s="318">
        <f t="shared" si="33"/>
        <v>1.1593475296042799E-2</v>
      </c>
      <c r="K189" s="318">
        <f t="shared" si="33"/>
        <v>1.2331390195611002E-2</v>
      </c>
      <c r="L189" s="318">
        <f t="shared" si="33"/>
        <v>1.4128422778305281E-2</v>
      </c>
      <c r="M189" s="318">
        <f t="shared" si="33"/>
        <v>6.4403330419974605E-3</v>
      </c>
      <c r="N189" s="318">
        <f t="shared" si="33"/>
        <v>6.9224617958042415E-3</v>
      </c>
      <c r="O189" s="318">
        <f t="shared" si="33"/>
        <v>6.0149996604842793E-3</v>
      </c>
      <c r="P189" s="318">
        <f t="shared" si="33"/>
        <v>6.3848412692402738E-3</v>
      </c>
      <c r="Q189" s="318">
        <f t="shared" si="33"/>
        <v>6.2211426214983552E-3</v>
      </c>
      <c r="R189" s="318">
        <f t="shared" si="33"/>
        <v>6.5686219314469753E-3</v>
      </c>
      <c r="S189" s="318">
        <f t="shared" si="33"/>
        <v>6.7678733816915184E-3</v>
      </c>
      <c r="T189" s="318">
        <f t="shared" si="33"/>
        <v>6.5099592098489794E-3</v>
      </c>
      <c r="U189" s="318">
        <f t="shared" si="33"/>
        <v>6.2106950019941778E-3</v>
      </c>
      <c r="V189" s="318">
        <f t="shared" si="33"/>
        <v>5.7316389503128092E-3</v>
      </c>
      <c r="W189" s="318">
        <f t="shared" si="33"/>
        <v>5.9289006174721524E-3</v>
      </c>
      <c r="X189" s="318">
        <f t="shared" si="33"/>
        <v>7.9644870860475156E-3</v>
      </c>
      <c r="Y189" s="318">
        <f t="shared" si="33"/>
        <v>7.7387164500007013E-3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4.0905830619213074E-2</v>
      </c>
      <c r="C190" s="269">
        <f t="shared" si="34"/>
        <v>4.1332933205684839E-2</v>
      </c>
      <c r="D190" s="269">
        <f t="shared" si="34"/>
        <v>4.1351972208845324E-2</v>
      </c>
      <c r="E190" s="269">
        <f t="shared" si="34"/>
        <v>4.1609232018052056E-2</v>
      </c>
      <c r="F190" s="269">
        <f t="shared" si="34"/>
        <v>4.1039243779673468E-2</v>
      </c>
      <c r="G190" s="269">
        <f t="shared" si="34"/>
        <v>4.1142828169532832E-2</v>
      </c>
      <c r="H190" s="269">
        <f t="shared" si="34"/>
        <v>4.0762794094798438E-2</v>
      </c>
      <c r="I190" s="269">
        <f t="shared" si="34"/>
        <v>4.0777829997627919E-2</v>
      </c>
      <c r="J190" s="269">
        <f t="shared" si="34"/>
        <v>4.1246471205234156E-2</v>
      </c>
      <c r="K190" s="269">
        <f t="shared" si="34"/>
        <v>3.9981605822970473E-2</v>
      </c>
      <c r="L190" s="269">
        <f t="shared" si="34"/>
        <v>4.1174966741219711E-2</v>
      </c>
      <c r="M190" s="269">
        <f t="shared" si="34"/>
        <v>4.2620551659733351E-2</v>
      </c>
      <c r="N190" s="269">
        <f t="shared" si="34"/>
        <v>4.284315829810377E-2</v>
      </c>
      <c r="O190" s="269">
        <f t="shared" si="34"/>
        <v>4.2497867965100904E-2</v>
      </c>
      <c r="P190" s="269">
        <f t="shared" si="34"/>
        <v>4.1945678265069085E-2</v>
      </c>
      <c r="Q190" s="269">
        <f t="shared" si="34"/>
        <v>4.1683440193644804E-2</v>
      </c>
      <c r="R190" s="269">
        <f t="shared" si="34"/>
        <v>4.1900837433953987E-2</v>
      </c>
      <c r="S190" s="269">
        <f t="shared" si="34"/>
        <v>4.1799341552980165E-2</v>
      </c>
      <c r="T190" s="269">
        <f t="shared" si="34"/>
        <v>4.1534336733728514E-2</v>
      </c>
      <c r="U190" s="269">
        <f t="shared" si="34"/>
        <v>4.1199824841956612E-2</v>
      </c>
      <c r="V190" s="269">
        <f t="shared" si="34"/>
        <v>4.1735932742445032E-2</v>
      </c>
      <c r="W190" s="269">
        <f t="shared" si="34"/>
        <v>4.1229705991568673E-2</v>
      </c>
      <c r="X190" s="269">
        <f t="shared" si="34"/>
        <v>3.9884846530299993E-2</v>
      </c>
      <c r="Y190" s="269">
        <f t="shared" si="34"/>
        <v>4.0171796320469147E-2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2.1242336784780821E-2</v>
      </c>
      <c r="C191" s="318">
        <f t="shared" si="35"/>
        <v>2.2112777371974372E-2</v>
      </c>
      <c r="D191" s="318">
        <f t="shared" si="35"/>
        <v>2.2047237622374035E-2</v>
      </c>
      <c r="E191" s="318">
        <f t="shared" si="35"/>
        <v>2.3003663470629463E-2</v>
      </c>
      <c r="F191" s="318">
        <f t="shared" si="35"/>
        <v>2.0807794987839155E-2</v>
      </c>
      <c r="G191" s="318">
        <f t="shared" si="35"/>
        <v>2.0692484455119821E-2</v>
      </c>
      <c r="H191" s="318">
        <f t="shared" si="35"/>
        <v>1.9169066866085601E-2</v>
      </c>
      <c r="I191" s="318">
        <f t="shared" si="35"/>
        <v>2.0274887025233359E-2</v>
      </c>
      <c r="J191" s="318">
        <f t="shared" si="35"/>
        <v>1.9619451767702887E-2</v>
      </c>
      <c r="K191" s="318">
        <f t="shared" si="35"/>
        <v>1.8353146078380372E-2</v>
      </c>
      <c r="L191" s="318">
        <f t="shared" si="35"/>
        <v>1.9300206450412371E-2</v>
      </c>
      <c r="M191" s="318">
        <f t="shared" si="35"/>
        <v>2.4959431888110877E-2</v>
      </c>
      <c r="N191" s="318">
        <f t="shared" si="35"/>
        <v>2.5314047427825736E-2</v>
      </c>
      <c r="O191" s="318">
        <f t="shared" si="35"/>
        <v>2.4986739885173359E-2</v>
      </c>
      <c r="P191" s="318">
        <f t="shared" si="35"/>
        <v>2.3929647239088265E-2</v>
      </c>
      <c r="Q191" s="318">
        <f t="shared" si="35"/>
        <v>2.3424666045349256E-2</v>
      </c>
      <c r="R191" s="318">
        <f t="shared" si="35"/>
        <v>2.3780251641764998E-2</v>
      </c>
      <c r="S191" s="318">
        <f t="shared" si="35"/>
        <v>2.3754153696151175E-2</v>
      </c>
      <c r="T191" s="318">
        <f t="shared" si="35"/>
        <v>2.3375015141633208E-2</v>
      </c>
      <c r="U191" s="318">
        <f t="shared" si="35"/>
        <v>2.2987594791059971E-2</v>
      </c>
      <c r="V191" s="318">
        <f t="shared" si="35"/>
        <v>2.4256239731441091E-2</v>
      </c>
      <c r="W191" s="318">
        <f t="shared" si="35"/>
        <v>2.3477106009334961E-2</v>
      </c>
      <c r="X191" s="318">
        <f t="shared" si="35"/>
        <v>2.0248281759484503E-2</v>
      </c>
      <c r="Y191" s="318">
        <f t="shared" si="35"/>
        <v>2.0956907044463954E-2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9.4216681678788248E-3</v>
      </c>
      <c r="C192" s="318">
        <f t="shared" si="36"/>
        <v>9.5283338017629424E-3</v>
      </c>
      <c r="D192" s="318">
        <f t="shared" si="36"/>
        <v>9.5634051782747757E-3</v>
      </c>
      <c r="E192" s="318">
        <f t="shared" si="36"/>
        <v>9.8817572008111226E-3</v>
      </c>
      <c r="F192" s="318">
        <f t="shared" si="36"/>
        <v>9.7070356390926583E-3</v>
      </c>
      <c r="G192" s="318">
        <f t="shared" si="36"/>
        <v>9.6309195538468312E-3</v>
      </c>
      <c r="H192" s="318">
        <f t="shared" si="36"/>
        <v>9.6207219081059017E-3</v>
      </c>
      <c r="I192" s="318">
        <f t="shared" si="36"/>
        <v>9.9982066013526959E-3</v>
      </c>
      <c r="J192" s="318">
        <f t="shared" si="36"/>
        <v>9.7147882381734482E-3</v>
      </c>
      <c r="K192" s="318">
        <f t="shared" si="36"/>
        <v>9.8798907613868413E-3</v>
      </c>
      <c r="L192" s="318">
        <f t="shared" si="36"/>
        <v>9.806614566216617E-3</v>
      </c>
      <c r="M192" s="318">
        <f t="shared" si="36"/>
        <v>1.0357361430563757E-2</v>
      </c>
      <c r="N192" s="318">
        <f t="shared" si="36"/>
        <v>1.039261534260226E-2</v>
      </c>
      <c r="O192" s="318">
        <f t="shared" si="36"/>
        <v>1.0445302483565334E-2</v>
      </c>
      <c r="P192" s="318">
        <f t="shared" si="36"/>
        <v>1.0237202337257419E-2</v>
      </c>
      <c r="Q192" s="318">
        <f t="shared" si="36"/>
        <v>1.017840226828385E-2</v>
      </c>
      <c r="R192" s="318">
        <f t="shared" si="36"/>
        <v>1.0213948551312777E-2</v>
      </c>
      <c r="S192" s="318">
        <f t="shared" si="36"/>
        <v>1.0203237307712072E-2</v>
      </c>
      <c r="T192" s="318">
        <f t="shared" si="36"/>
        <v>1.030097681364228E-2</v>
      </c>
      <c r="U192" s="318">
        <f t="shared" si="36"/>
        <v>1.0344094153299514E-2</v>
      </c>
      <c r="V192" s="318">
        <f t="shared" si="36"/>
        <v>1.0387764909935921E-2</v>
      </c>
      <c r="W192" s="318">
        <f t="shared" si="36"/>
        <v>1.0279873683721507E-2</v>
      </c>
      <c r="X192" s="318">
        <f t="shared" si="36"/>
        <v>1.0233109335314586E-2</v>
      </c>
      <c r="Y192" s="318">
        <f t="shared" si="36"/>
        <v>1.0196746772329693E-2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1.0241825666553428E-2</v>
      </c>
      <c r="C193" s="318">
        <f t="shared" si="37"/>
        <v>9.6918220319475272E-3</v>
      </c>
      <c r="D193" s="318">
        <f t="shared" si="37"/>
        <v>9.7413294081965043E-3</v>
      </c>
      <c r="E193" s="318">
        <f t="shared" si="37"/>
        <v>8.7238113466114684E-3</v>
      </c>
      <c r="F193" s="318">
        <f t="shared" si="37"/>
        <v>1.0524413152741659E-2</v>
      </c>
      <c r="G193" s="318">
        <f t="shared" si="37"/>
        <v>1.081942416056618E-2</v>
      </c>
      <c r="H193" s="318">
        <f t="shared" si="37"/>
        <v>1.1973005320606932E-2</v>
      </c>
      <c r="I193" s="318">
        <f t="shared" si="37"/>
        <v>1.050473637104187E-2</v>
      </c>
      <c r="J193" s="318">
        <f t="shared" si="37"/>
        <v>1.191223119935781E-2</v>
      </c>
      <c r="K193" s="318">
        <f t="shared" si="37"/>
        <v>1.1748568983203261E-2</v>
      </c>
      <c r="L193" s="318">
        <f t="shared" si="37"/>
        <v>1.2068145724590723E-2</v>
      </c>
      <c r="M193" s="318">
        <f t="shared" si="37"/>
        <v>7.3037583410587173E-3</v>
      </c>
      <c r="N193" s="318">
        <f t="shared" si="37"/>
        <v>7.1364955276757734E-3</v>
      </c>
      <c r="O193" s="318">
        <f t="shared" si="37"/>
        <v>7.0658255963622118E-3</v>
      </c>
      <c r="P193" s="318">
        <f t="shared" si="37"/>
        <v>7.7788286887234036E-3</v>
      </c>
      <c r="Q193" s="318">
        <f t="shared" si="37"/>
        <v>8.0803718800116948E-3</v>
      </c>
      <c r="R193" s="318">
        <f t="shared" si="37"/>
        <v>7.9066372408762072E-3</v>
      </c>
      <c r="S193" s="318">
        <f t="shared" si="37"/>
        <v>7.8419505491169224E-3</v>
      </c>
      <c r="T193" s="318">
        <f t="shared" si="37"/>
        <v>7.8583447784530292E-3</v>
      </c>
      <c r="U193" s="318">
        <f t="shared" si="37"/>
        <v>7.8681358975971286E-3</v>
      </c>
      <c r="V193" s="318">
        <f t="shared" si="37"/>
        <v>7.0919281010680254E-3</v>
      </c>
      <c r="W193" s="318">
        <f t="shared" si="37"/>
        <v>7.4727262985121983E-3</v>
      </c>
      <c r="X193" s="318">
        <f t="shared" si="37"/>
        <v>9.4034554355009042E-3</v>
      </c>
      <c r="Y193" s="318">
        <f t="shared" si="37"/>
        <v>9.0181425036755004E-3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2.2392032906600162E-2</v>
      </c>
      <c r="C194" s="319">
        <f t="shared" si="38"/>
        <v>2.1746177155688131E-2</v>
      </c>
      <c r="D194" s="319">
        <f t="shared" si="38"/>
        <v>2.1680831816010254E-2</v>
      </c>
      <c r="E194" s="319">
        <f t="shared" si="38"/>
        <v>2.0546368528544967E-2</v>
      </c>
      <c r="F194" s="319">
        <f t="shared" si="38"/>
        <v>2.1766686843659941E-2</v>
      </c>
      <c r="G194" s="319">
        <f t="shared" si="38"/>
        <v>2.2117084660394033E-2</v>
      </c>
      <c r="H194" s="319">
        <f t="shared" si="38"/>
        <v>2.2543989564248218E-2</v>
      </c>
      <c r="I194" s="319">
        <f t="shared" si="38"/>
        <v>2.1089074310637983E-2</v>
      </c>
      <c r="J194" s="319">
        <f t="shared" si="38"/>
        <v>2.1943782557166305E-2</v>
      </c>
      <c r="K194" s="319">
        <f t="shared" si="38"/>
        <v>2.1921689444813045E-2</v>
      </c>
      <c r="L194" s="319">
        <f t="shared" si="38"/>
        <v>2.1686371549878219E-2</v>
      </c>
      <c r="M194" s="319">
        <f t="shared" si="38"/>
        <v>1.8465306713977329E-2</v>
      </c>
      <c r="N194" s="319">
        <f t="shared" si="38"/>
        <v>1.8446970177159652E-2</v>
      </c>
      <c r="O194" s="319">
        <f t="shared" si="38"/>
        <v>1.8359886342142421E-2</v>
      </c>
      <c r="P194" s="319">
        <f t="shared" si="38"/>
        <v>1.9357972024718804E-2</v>
      </c>
      <c r="Q194" s="319">
        <f t="shared" si="38"/>
        <v>1.9560767508308891E-2</v>
      </c>
      <c r="R194" s="319">
        <f t="shared" si="38"/>
        <v>1.940335986343722E-2</v>
      </c>
      <c r="S194" s="319">
        <f t="shared" si="38"/>
        <v>1.9473157362422517E-2</v>
      </c>
      <c r="T194" s="319">
        <f t="shared" si="38"/>
        <v>1.9167604713363751E-2</v>
      </c>
      <c r="U194" s="319">
        <f t="shared" si="38"/>
        <v>1.9161342232267994E-2</v>
      </c>
      <c r="V194" s="319">
        <f t="shared" si="38"/>
        <v>1.8722769668062463E-2</v>
      </c>
      <c r="W194" s="319">
        <f t="shared" si="38"/>
        <v>1.9377277727613669E-2</v>
      </c>
      <c r="X194" s="319">
        <f t="shared" si="38"/>
        <v>2.0475525032952829E-2</v>
      </c>
      <c r="Y194" s="319">
        <f t="shared" si="38"/>
        <v>2.0452527294561651E-2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1</v>
      </c>
      <c r="D197" s="232">
        <f t="shared" si="39"/>
        <v>1</v>
      </c>
      <c r="E197" s="232">
        <f t="shared" si="39"/>
        <v>0.99999999999999989</v>
      </c>
      <c r="F197" s="232">
        <f t="shared" si="39"/>
        <v>0.99999999999999978</v>
      </c>
      <c r="G197" s="232">
        <f t="shared" si="39"/>
        <v>1.0000000000000002</v>
      </c>
      <c r="H197" s="232">
        <f t="shared" si="39"/>
        <v>1.0000000000000002</v>
      </c>
      <c r="I197" s="232">
        <f t="shared" si="39"/>
        <v>1</v>
      </c>
      <c r="J197" s="232">
        <f t="shared" si="39"/>
        <v>1</v>
      </c>
      <c r="K197" s="232">
        <f t="shared" si="39"/>
        <v>0.99999999999999989</v>
      </c>
      <c r="L197" s="232">
        <f t="shared" si="39"/>
        <v>1.0000000000000002</v>
      </c>
      <c r="M197" s="232">
        <f t="shared" si="39"/>
        <v>1.0000000000000002</v>
      </c>
      <c r="N197" s="232">
        <f t="shared" si="39"/>
        <v>0.99999999999999989</v>
      </c>
      <c r="O197" s="232">
        <f t="shared" si="39"/>
        <v>0.99999999999999978</v>
      </c>
      <c r="P197" s="232">
        <f t="shared" si="39"/>
        <v>1</v>
      </c>
      <c r="Q197" s="232">
        <f t="shared" si="39"/>
        <v>0.99999999999999989</v>
      </c>
      <c r="R197" s="232">
        <f t="shared" si="39"/>
        <v>1</v>
      </c>
      <c r="S197" s="232">
        <f t="shared" si="39"/>
        <v>0.99999999999999967</v>
      </c>
      <c r="T197" s="232">
        <f t="shared" si="39"/>
        <v>1.0000000000000002</v>
      </c>
      <c r="U197" s="232">
        <f t="shared" si="39"/>
        <v>1.0000000000000002</v>
      </c>
      <c r="V197" s="232">
        <f t="shared" si="39"/>
        <v>1.0000000000000002</v>
      </c>
      <c r="W197" s="232">
        <f t="shared" si="39"/>
        <v>1</v>
      </c>
      <c r="X197" s="232">
        <f t="shared" si="39"/>
        <v>1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3.5060716442439823E-3</v>
      </c>
      <c r="C198" s="266">
        <f t="shared" si="40"/>
        <v>3.5849881078922003E-3</v>
      </c>
      <c r="D198" s="266">
        <f t="shared" si="40"/>
        <v>3.5905903137754872E-3</v>
      </c>
      <c r="E198" s="266">
        <f t="shared" si="40"/>
        <v>3.4166550765314797E-3</v>
      </c>
      <c r="F198" s="266">
        <f t="shared" si="40"/>
        <v>3.5489105123481515E-3</v>
      </c>
      <c r="G198" s="266">
        <f t="shared" si="40"/>
        <v>3.6760773672087489E-3</v>
      </c>
      <c r="H198" s="266">
        <f t="shared" si="40"/>
        <v>3.8517467423635106E-3</v>
      </c>
      <c r="I198" s="266">
        <f t="shared" si="40"/>
        <v>3.64936599966022E-3</v>
      </c>
      <c r="J198" s="266">
        <f t="shared" si="40"/>
        <v>3.6184866829100425E-3</v>
      </c>
      <c r="K198" s="266">
        <f t="shared" si="40"/>
        <v>3.6957365884697818E-3</v>
      </c>
      <c r="L198" s="266">
        <f t="shared" si="40"/>
        <v>3.8389059383452354E-3</v>
      </c>
      <c r="M198" s="266">
        <f t="shared" si="40"/>
        <v>3.0809418887945035E-3</v>
      </c>
      <c r="N198" s="266">
        <f t="shared" si="40"/>
        <v>3.2341047845690033E-3</v>
      </c>
      <c r="O198" s="266">
        <f t="shared" si="40"/>
        <v>3.287446289265205E-3</v>
      </c>
      <c r="P198" s="266">
        <f t="shared" si="40"/>
        <v>3.3876404642814925E-3</v>
      </c>
      <c r="Q198" s="266">
        <f t="shared" si="40"/>
        <v>3.9123897744181785E-3</v>
      </c>
      <c r="R198" s="266">
        <f t="shared" si="40"/>
        <v>4.0254127868822286E-3</v>
      </c>
      <c r="S198" s="266">
        <f t="shared" si="40"/>
        <v>4.1611430984549421E-3</v>
      </c>
      <c r="T198" s="266">
        <f t="shared" si="40"/>
        <v>4.200433549537053E-3</v>
      </c>
      <c r="U198" s="266">
        <f t="shared" si="40"/>
        <v>4.4416901492514253E-3</v>
      </c>
      <c r="V198" s="266">
        <f t="shared" si="40"/>
        <v>4.4658653415596602E-3</v>
      </c>
      <c r="W198" s="266">
        <f t="shared" si="40"/>
        <v>4.0838515819659063E-3</v>
      </c>
      <c r="X198" s="266">
        <f t="shared" si="40"/>
        <v>4.6886336446748051E-3</v>
      </c>
      <c r="Y198" s="266">
        <f t="shared" si="40"/>
        <v>4.7571933587306041E-3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2.7978886559640089E-2</v>
      </c>
      <c r="C199" s="267">
        <f t="shared" si="41"/>
        <v>2.8608649727123094E-2</v>
      </c>
      <c r="D199" s="267">
        <f t="shared" si="41"/>
        <v>2.8653356024882188E-2</v>
      </c>
      <c r="E199" s="267">
        <f t="shared" si="41"/>
        <v>2.726533125945458E-2</v>
      </c>
      <c r="F199" s="267">
        <f t="shared" si="41"/>
        <v>2.8320746040177983E-2</v>
      </c>
      <c r="G199" s="267">
        <f t="shared" si="41"/>
        <v>2.9335553313763554E-2</v>
      </c>
      <c r="H199" s="267">
        <f t="shared" si="41"/>
        <v>3.0737416714794488E-2</v>
      </c>
      <c r="I199" s="267">
        <f t="shared" si="41"/>
        <v>2.9122393287863885E-2</v>
      </c>
      <c r="J199" s="267">
        <f t="shared" si="41"/>
        <v>2.8875972510407494E-2</v>
      </c>
      <c r="K199" s="267">
        <f t="shared" si="41"/>
        <v>2.9492436337650498E-2</v>
      </c>
      <c r="L199" s="267">
        <f t="shared" si="41"/>
        <v>3.0634945506155101E-2</v>
      </c>
      <c r="M199" s="267">
        <f t="shared" si="41"/>
        <v>2.4586298384673303E-2</v>
      </c>
      <c r="N199" s="267">
        <f t="shared" si="41"/>
        <v>2.5808557288896229E-2</v>
      </c>
      <c r="O199" s="267">
        <f t="shared" si="41"/>
        <v>2.6234229112022181E-2</v>
      </c>
      <c r="P199" s="267">
        <f t="shared" si="41"/>
        <v>2.703379105517862E-2</v>
      </c>
      <c r="Q199" s="267">
        <f t="shared" si="41"/>
        <v>3.1221355631808834E-2</v>
      </c>
      <c r="R199" s="267">
        <f t="shared" si="41"/>
        <v>3.2123293288887821E-2</v>
      </c>
      <c r="S199" s="267">
        <f t="shared" si="41"/>
        <v>3.3206438009113971E-2</v>
      </c>
      <c r="T199" s="267">
        <f t="shared" si="41"/>
        <v>3.3519980681725452E-2</v>
      </c>
      <c r="U199" s="267">
        <f t="shared" si="41"/>
        <v>3.5445238269160871E-2</v>
      </c>
      <c r="V199" s="267">
        <f t="shared" si="41"/>
        <v>3.5638159302095282E-2</v>
      </c>
      <c r="W199" s="267">
        <f t="shared" si="41"/>
        <v>3.2589642121494414E-2</v>
      </c>
      <c r="X199" s="267">
        <f t="shared" si="41"/>
        <v>3.7415877989668223E-2</v>
      </c>
      <c r="Y199" s="267">
        <f t="shared" si="41"/>
        <v>3.7962993010913645E-2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3.4304675497129955E-2</v>
      </c>
      <c r="C200" s="267">
        <f t="shared" si="42"/>
        <v>3.5076822775203326E-2</v>
      </c>
      <c r="D200" s="267">
        <f t="shared" si="42"/>
        <v>3.5131636787692148E-2</v>
      </c>
      <c r="E200" s="267">
        <f t="shared" si="42"/>
        <v>3.3429791395865126E-2</v>
      </c>
      <c r="F200" s="267">
        <f t="shared" si="42"/>
        <v>3.472382650660534E-2</v>
      </c>
      <c r="G200" s="267">
        <f t="shared" si="42"/>
        <v>3.5968073097271951E-2</v>
      </c>
      <c r="H200" s="267">
        <f t="shared" si="42"/>
        <v>3.7686885922834486E-2</v>
      </c>
      <c r="I200" s="267">
        <f t="shared" si="42"/>
        <v>3.5706719397514776E-2</v>
      </c>
      <c r="J200" s="267">
        <f t="shared" si="42"/>
        <v>3.5404584972387729E-2</v>
      </c>
      <c r="K200" s="267">
        <f t="shared" si="42"/>
        <v>3.6160426042196284E-2</v>
      </c>
      <c r="L200" s="267">
        <f t="shared" si="42"/>
        <v>3.7561246843070543E-2</v>
      </c>
      <c r="M200" s="267">
        <f t="shared" si="42"/>
        <v>3.0145051911339454E-2</v>
      </c>
      <c r="N200" s="267">
        <f t="shared" si="42"/>
        <v>3.1643653186750068E-2</v>
      </c>
      <c r="O200" s="267">
        <f t="shared" si="42"/>
        <v>3.2165565798586149E-2</v>
      </c>
      <c r="P200" s="267">
        <f t="shared" si="42"/>
        <v>3.3145901915299335E-2</v>
      </c>
      <c r="Q200" s="267">
        <f t="shared" si="42"/>
        <v>3.8280239324272478E-2</v>
      </c>
      <c r="R200" s="267">
        <f t="shared" si="42"/>
        <v>3.9386097435487245E-2</v>
      </c>
      <c r="S200" s="267">
        <f t="shared" si="42"/>
        <v>4.0714131989849654E-2</v>
      </c>
      <c r="T200" s="267">
        <f t="shared" si="42"/>
        <v>4.1098564001306279E-2</v>
      </c>
      <c r="U200" s="267">
        <f t="shared" si="42"/>
        <v>4.3459105999451061E-2</v>
      </c>
      <c r="V200" s="267">
        <f t="shared" si="42"/>
        <v>4.3695644841598325E-2</v>
      </c>
      <c r="W200" s="267">
        <f t="shared" si="42"/>
        <v>3.9957883783629917E-2</v>
      </c>
      <c r="X200" s="267">
        <f t="shared" si="42"/>
        <v>4.5875290646029424E-2</v>
      </c>
      <c r="Y200" s="267">
        <f t="shared" si="42"/>
        <v>4.6546103733012774E-2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6.3522985511987026E-2</v>
      </c>
      <c r="C201" s="267">
        <f t="shared" si="43"/>
        <v>6.4952793538075995E-2</v>
      </c>
      <c r="D201" s="267">
        <f t="shared" si="43"/>
        <v>6.5054294271451887E-2</v>
      </c>
      <c r="E201" s="267">
        <f t="shared" si="43"/>
        <v>6.190293666197056E-2</v>
      </c>
      <c r="F201" s="267">
        <f t="shared" si="43"/>
        <v>6.4299139873350009E-2</v>
      </c>
      <c r="G201" s="267">
        <f t="shared" si="43"/>
        <v>6.6603148204776072E-2</v>
      </c>
      <c r="H201" s="267">
        <f t="shared" si="43"/>
        <v>6.978592491476597E-2</v>
      </c>
      <c r="I201" s="267">
        <f t="shared" si="43"/>
        <v>6.6119191804005883E-2</v>
      </c>
      <c r="J201" s="267">
        <f t="shared" si="43"/>
        <v>6.5559720524015999E-2</v>
      </c>
      <c r="K201" s="267">
        <f t="shared" si="43"/>
        <v>6.6959333860420536E-2</v>
      </c>
      <c r="L201" s="267">
        <f t="shared" si="43"/>
        <v>6.955327530278374E-2</v>
      </c>
      <c r="M201" s="267">
        <f t="shared" si="43"/>
        <v>5.5820487093146229E-2</v>
      </c>
      <c r="N201" s="267">
        <f t="shared" si="43"/>
        <v>5.8595491541566597E-2</v>
      </c>
      <c r="O201" s="267">
        <f t="shared" si="43"/>
        <v>5.9561932611180028E-2</v>
      </c>
      <c r="P201" s="267">
        <f t="shared" si="43"/>
        <v>6.1377250087191706E-2</v>
      </c>
      <c r="Q201" s="267">
        <f t="shared" si="43"/>
        <v>7.0884655014288048E-2</v>
      </c>
      <c r="R201" s="267">
        <f t="shared" si="43"/>
        <v>7.2932405292027463E-2</v>
      </c>
      <c r="S201" s="267">
        <f t="shared" si="43"/>
        <v>7.5391566281999181E-2</v>
      </c>
      <c r="T201" s="267">
        <f t="shared" si="43"/>
        <v>7.6103430444543096E-2</v>
      </c>
      <c r="U201" s="267">
        <f t="shared" si="43"/>
        <v>8.0474516104896671E-2</v>
      </c>
      <c r="V201" s="267">
        <f t="shared" si="43"/>
        <v>8.0912522097519979E-2</v>
      </c>
      <c r="W201" s="267">
        <f t="shared" si="43"/>
        <v>7.399119903902146E-2</v>
      </c>
      <c r="X201" s="267">
        <f t="shared" si="43"/>
        <v>8.494863690839248E-2</v>
      </c>
      <c r="Y201" s="267">
        <f t="shared" si="43"/>
        <v>8.6190801406035397E-2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5.682670702368979E-2</v>
      </c>
      <c r="C202" s="268">
        <f t="shared" si="44"/>
        <v>5.8071378291126241E-2</v>
      </c>
      <c r="D202" s="268">
        <f t="shared" si="44"/>
        <v>5.7397197062220011E-2</v>
      </c>
      <c r="E202" s="268">
        <f t="shared" si="44"/>
        <v>5.6019791318836623E-2</v>
      </c>
      <c r="F202" s="268">
        <f t="shared" si="44"/>
        <v>5.4648032248499769E-2</v>
      </c>
      <c r="G202" s="268">
        <f t="shared" si="44"/>
        <v>5.4517054743688981E-2</v>
      </c>
      <c r="H202" s="268">
        <f t="shared" si="44"/>
        <v>5.4310349652513766E-2</v>
      </c>
      <c r="I202" s="268">
        <f t="shared" si="44"/>
        <v>5.2904636245207359E-2</v>
      </c>
      <c r="J202" s="268">
        <f t="shared" si="44"/>
        <v>5.3698910804570836E-2</v>
      </c>
      <c r="K202" s="268">
        <f t="shared" si="44"/>
        <v>5.2879984019820948E-2</v>
      </c>
      <c r="L202" s="268">
        <f t="shared" si="44"/>
        <v>5.4231777933818226E-2</v>
      </c>
      <c r="M202" s="268">
        <f t="shared" si="44"/>
        <v>5.468459575557081E-2</v>
      </c>
      <c r="N202" s="268">
        <f t="shared" si="44"/>
        <v>5.3013003856445168E-2</v>
      </c>
      <c r="O202" s="268">
        <f t="shared" si="44"/>
        <v>5.2635191037131705E-2</v>
      </c>
      <c r="P202" s="268">
        <f t="shared" si="44"/>
        <v>5.4166850708491032E-2</v>
      </c>
      <c r="Q202" s="268">
        <f t="shared" si="44"/>
        <v>5.2911231598114089E-2</v>
      </c>
      <c r="R202" s="268">
        <f t="shared" si="44"/>
        <v>5.1545665314960652E-2</v>
      </c>
      <c r="S202" s="268">
        <f t="shared" si="44"/>
        <v>5.1252836213344505E-2</v>
      </c>
      <c r="T202" s="268">
        <f t="shared" si="44"/>
        <v>5.1475904156083149E-2</v>
      </c>
      <c r="U202" s="268">
        <f t="shared" si="44"/>
        <v>5.0588526123544794E-2</v>
      </c>
      <c r="V202" s="268">
        <f t="shared" si="44"/>
        <v>5.0984783680014793E-2</v>
      </c>
      <c r="W202" s="268">
        <f t="shared" si="44"/>
        <v>5.241378940423138E-2</v>
      </c>
      <c r="X202" s="268">
        <f t="shared" si="44"/>
        <v>5.0732747367735025E-2</v>
      </c>
      <c r="Y202" s="268">
        <f t="shared" si="44"/>
        <v>5.1135221111563149E-2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0.38239588530437962</v>
      </c>
      <c r="C203" s="269">
        <f t="shared" si="45"/>
        <v>0.37454404033964672</v>
      </c>
      <c r="D203" s="269">
        <f t="shared" si="45"/>
        <v>0.37748196614335733</v>
      </c>
      <c r="E203" s="269">
        <f t="shared" si="45"/>
        <v>0.38908768797296578</v>
      </c>
      <c r="F203" s="269">
        <f t="shared" si="45"/>
        <v>0.39409421911781778</v>
      </c>
      <c r="G203" s="269">
        <f t="shared" si="45"/>
        <v>0.38984535503087409</v>
      </c>
      <c r="H203" s="269">
        <f t="shared" si="45"/>
        <v>0.38538463924606803</v>
      </c>
      <c r="I203" s="269">
        <f t="shared" si="45"/>
        <v>0.39805253061541285</v>
      </c>
      <c r="J203" s="269">
        <f t="shared" si="45"/>
        <v>0.39892404959018041</v>
      </c>
      <c r="K203" s="269">
        <f t="shared" si="45"/>
        <v>0.39822893402665349</v>
      </c>
      <c r="L203" s="269">
        <f t="shared" si="45"/>
        <v>0.39028011635473847</v>
      </c>
      <c r="M203" s="269">
        <f t="shared" si="45"/>
        <v>0.41746293877540092</v>
      </c>
      <c r="N203" s="269">
        <f t="shared" si="45"/>
        <v>0.42046781084296958</v>
      </c>
      <c r="O203" s="269">
        <f t="shared" si="45"/>
        <v>0.41914118334537703</v>
      </c>
      <c r="P203" s="269">
        <f t="shared" si="45"/>
        <v>0.41027333184699799</v>
      </c>
      <c r="Q203" s="269">
        <f t="shared" si="45"/>
        <v>0.39008034491472432</v>
      </c>
      <c r="R203" s="269">
        <f t="shared" si="45"/>
        <v>0.39181123822789771</v>
      </c>
      <c r="S203" s="269">
        <f t="shared" si="45"/>
        <v>0.38854700524803842</v>
      </c>
      <c r="T203" s="269">
        <f t="shared" si="45"/>
        <v>0.38666490967466333</v>
      </c>
      <c r="U203" s="269">
        <f t="shared" si="45"/>
        <v>0.38132435124283931</v>
      </c>
      <c r="V203" s="269">
        <f t="shared" si="45"/>
        <v>0.37929250547839694</v>
      </c>
      <c r="W203" s="269">
        <f t="shared" si="45"/>
        <v>0.38729158474284398</v>
      </c>
      <c r="X203" s="269">
        <f t="shared" si="45"/>
        <v>0.37418934765415263</v>
      </c>
      <c r="Y203" s="269">
        <f t="shared" si="45"/>
        <v>0.37166644467956356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0.38191015782394017</v>
      </c>
      <c r="C204" s="318">
        <f t="shared" si="46"/>
        <v>0.37402527539794522</v>
      </c>
      <c r="D204" s="318">
        <f t="shared" si="46"/>
        <v>0.37697685858537905</v>
      </c>
      <c r="E204" s="318">
        <f t="shared" si="46"/>
        <v>0.38862653727995494</v>
      </c>
      <c r="F204" s="318">
        <f t="shared" si="46"/>
        <v>0.39362469409057932</v>
      </c>
      <c r="G204" s="318">
        <f t="shared" si="46"/>
        <v>0.38937510745825743</v>
      </c>
      <c r="H204" s="318">
        <f t="shared" si="46"/>
        <v>0.38489952252469789</v>
      </c>
      <c r="I204" s="318">
        <f t="shared" si="46"/>
        <v>0.3976130994432886</v>
      </c>
      <c r="J204" s="318">
        <f t="shared" si="46"/>
        <v>0.3984577819259843</v>
      </c>
      <c r="K204" s="318">
        <f t="shared" si="46"/>
        <v>0.39778568804533526</v>
      </c>
      <c r="L204" s="318">
        <f t="shared" si="46"/>
        <v>0.3898028208965898</v>
      </c>
      <c r="M204" s="318">
        <f t="shared" si="46"/>
        <v>0.41702372890604761</v>
      </c>
      <c r="N204" s="318">
        <f t="shared" si="46"/>
        <v>0.42004635303614263</v>
      </c>
      <c r="O204" s="318">
        <f t="shared" si="46"/>
        <v>0.4187333841050348</v>
      </c>
      <c r="P204" s="318">
        <f t="shared" si="46"/>
        <v>0.40983625992802303</v>
      </c>
      <c r="Q204" s="318">
        <f t="shared" si="46"/>
        <v>0.38967392294641107</v>
      </c>
      <c r="R204" s="318">
        <f t="shared" si="46"/>
        <v>0.39141316264227655</v>
      </c>
      <c r="S204" s="318">
        <f t="shared" si="46"/>
        <v>0.38814659399330903</v>
      </c>
      <c r="T204" s="318">
        <f t="shared" si="46"/>
        <v>0.38627421521046196</v>
      </c>
      <c r="U204" s="318">
        <f t="shared" si="46"/>
        <v>0.38093607645685301</v>
      </c>
      <c r="V204" s="318">
        <f t="shared" si="46"/>
        <v>0.37890739781710647</v>
      </c>
      <c r="W204" s="318">
        <f t="shared" si="46"/>
        <v>0.38691057420854935</v>
      </c>
      <c r="X204" s="318">
        <f t="shared" si="46"/>
        <v>0.37379257446146169</v>
      </c>
      <c r="Y204" s="318">
        <f t="shared" si="46"/>
        <v>0.37126967737195665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4.8572748043946505E-4</v>
      </c>
      <c r="C205" s="318">
        <f t="shared" si="47"/>
        <v>5.1876494170144708E-4</v>
      </c>
      <c r="D205" s="318">
        <f t="shared" si="47"/>
        <v>5.0510755797829798E-4</v>
      </c>
      <c r="E205" s="318">
        <f t="shared" si="47"/>
        <v>4.6115069301083851E-4</v>
      </c>
      <c r="F205" s="318">
        <f t="shared" si="47"/>
        <v>4.6952502723848186E-4</v>
      </c>
      <c r="G205" s="318">
        <f t="shared" si="47"/>
        <v>4.7024757261669953E-4</v>
      </c>
      <c r="H205" s="318">
        <f t="shared" si="47"/>
        <v>4.8511672137017514E-4</v>
      </c>
      <c r="I205" s="318">
        <f t="shared" si="47"/>
        <v>4.394311721242175E-4</v>
      </c>
      <c r="J205" s="318">
        <f t="shared" si="47"/>
        <v>4.6626766419610846E-4</v>
      </c>
      <c r="K205" s="318">
        <f t="shared" si="47"/>
        <v>4.4324598131820025E-4</v>
      </c>
      <c r="L205" s="318">
        <f t="shared" si="47"/>
        <v>4.7729545814865056E-4</v>
      </c>
      <c r="M205" s="318">
        <f t="shared" si="47"/>
        <v>4.3920986935329912E-4</v>
      </c>
      <c r="N205" s="318">
        <f t="shared" si="47"/>
        <v>4.2145780682700199E-4</v>
      </c>
      <c r="O205" s="318">
        <f t="shared" si="47"/>
        <v>4.0779924034224196E-4</v>
      </c>
      <c r="P205" s="318">
        <f t="shared" si="47"/>
        <v>4.3707191897497639E-4</v>
      </c>
      <c r="Q205" s="318">
        <f t="shared" si="47"/>
        <v>4.0642196831323869E-4</v>
      </c>
      <c r="R205" s="318">
        <f t="shared" si="47"/>
        <v>3.9807558562117716E-4</v>
      </c>
      <c r="S205" s="318">
        <f t="shared" si="47"/>
        <v>4.0041125472936069E-4</v>
      </c>
      <c r="T205" s="318">
        <f t="shared" si="47"/>
        <v>3.9069446420142022E-4</v>
      </c>
      <c r="U205" s="318">
        <f t="shared" si="47"/>
        <v>3.8827478598629545E-4</v>
      </c>
      <c r="V205" s="318">
        <f t="shared" si="47"/>
        <v>3.8510766129044242E-4</v>
      </c>
      <c r="W205" s="318">
        <f t="shared" si="47"/>
        <v>3.8101053429458968E-4</v>
      </c>
      <c r="X205" s="318">
        <f t="shared" si="47"/>
        <v>3.9677319269098286E-4</v>
      </c>
      <c r="Y205" s="318">
        <f t="shared" si="47"/>
        <v>3.9676730760687998E-4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0.21125861566100829</v>
      </c>
      <c r="C206" s="269">
        <f t="shared" si="48"/>
        <v>0.2120378154593803</v>
      </c>
      <c r="D206" s="269">
        <f t="shared" si="48"/>
        <v>0.2104991796322386</v>
      </c>
      <c r="E206" s="269">
        <f t="shared" si="48"/>
        <v>0.21123162062350395</v>
      </c>
      <c r="F206" s="269">
        <f t="shared" si="48"/>
        <v>0.20281914950576146</v>
      </c>
      <c r="G206" s="269">
        <f t="shared" si="48"/>
        <v>0.20111004995548742</v>
      </c>
      <c r="H206" s="269">
        <f t="shared" si="48"/>
        <v>0.1972020018852427</v>
      </c>
      <c r="I206" s="269">
        <f t="shared" si="48"/>
        <v>0.19840032856952958</v>
      </c>
      <c r="J206" s="269">
        <f t="shared" si="48"/>
        <v>0.19671056509047738</v>
      </c>
      <c r="K206" s="269">
        <f t="shared" si="48"/>
        <v>0.19598708945912879</v>
      </c>
      <c r="L206" s="269">
        <f t="shared" si="48"/>
        <v>0.1930574760097328</v>
      </c>
      <c r="M206" s="269">
        <f t="shared" si="48"/>
        <v>0.20255922648591995</v>
      </c>
      <c r="N206" s="269">
        <f t="shared" si="48"/>
        <v>0.19589530787945081</v>
      </c>
      <c r="O206" s="269">
        <f t="shared" si="48"/>
        <v>0.19561682878890455</v>
      </c>
      <c r="P206" s="269">
        <f t="shared" si="48"/>
        <v>0.19650171310192446</v>
      </c>
      <c r="Q206" s="269">
        <f t="shared" si="48"/>
        <v>0.19494900204292476</v>
      </c>
      <c r="R206" s="269">
        <f t="shared" si="48"/>
        <v>0.19098227084301139</v>
      </c>
      <c r="S206" s="269">
        <f t="shared" si="48"/>
        <v>0.18830606607122308</v>
      </c>
      <c r="T206" s="269">
        <f t="shared" si="48"/>
        <v>0.18830061559382633</v>
      </c>
      <c r="U206" s="269">
        <f t="shared" si="48"/>
        <v>0.18422921627823718</v>
      </c>
      <c r="V206" s="269">
        <f t="shared" si="48"/>
        <v>0.18458121019093543</v>
      </c>
      <c r="W206" s="269">
        <f t="shared" si="48"/>
        <v>0.19239116444562826</v>
      </c>
      <c r="X206" s="269">
        <f t="shared" si="48"/>
        <v>0.18100107751501296</v>
      </c>
      <c r="Y206" s="269">
        <f t="shared" si="48"/>
        <v>0.1799099295211728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0.20264313639211878</v>
      </c>
      <c r="C207" s="318">
        <f t="shared" si="49"/>
        <v>0.20242987101099505</v>
      </c>
      <c r="D207" s="318">
        <f t="shared" si="49"/>
        <v>0.20107850959142659</v>
      </c>
      <c r="E207" s="318">
        <f t="shared" si="49"/>
        <v>0.20379033817877301</v>
      </c>
      <c r="F207" s="318">
        <f t="shared" si="49"/>
        <v>0.19358536989928055</v>
      </c>
      <c r="G207" s="318">
        <f t="shared" si="49"/>
        <v>0.19135681168196064</v>
      </c>
      <c r="H207" s="318">
        <f t="shared" si="49"/>
        <v>0.18550198229264397</v>
      </c>
      <c r="I207" s="318">
        <f t="shared" si="49"/>
        <v>0.18928360613789405</v>
      </c>
      <c r="J207" s="318">
        <f t="shared" si="49"/>
        <v>0.18487022282012067</v>
      </c>
      <c r="K207" s="318">
        <f t="shared" si="49"/>
        <v>0.18554096266696404</v>
      </c>
      <c r="L207" s="318">
        <f t="shared" si="49"/>
        <v>0.1790512200345124</v>
      </c>
      <c r="M207" s="318">
        <f t="shared" si="49"/>
        <v>0.19302552872974674</v>
      </c>
      <c r="N207" s="318">
        <f t="shared" si="49"/>
        <v>0.18594327714414313</v>
      </c>
      <c r="O207" s="318">
        <f t="shared" si="49"/>
        <v>0.18616270500036794</v>
      </c>
      <c r="P207" s="318">
        <f t="shared" si="49"/>
        <v>0.18632745006325216</v>
      </c>
      <c r="Q207" s="318">
        <f t="shared" si="49"/>
        <v>0.18645050264922852</v>
      </c>
      <c r="R207" s="318">
        <f t="shared" si="49"/>
        <v>0.1828010346450043</v>
      </c>
      <c r="S207" s="318">
        <f t="shared" si="49"/>
        <v>0.17932304111994712</v>
      </c>
      <c r="T207" s="318">
        <f t="shared" si="49"/>
        <v>0.17956073794833874</v>
      </c>
      <c r="U207" s="318">
        <f t="shared" si="49"/>
        <v>0.17543422663449953</v>
      </c>
      <c r="V207" s="318">
        <f t="shared" si="49"/>
        <v>0.17612353325867658</v>
      </c>
      <c r="W207" s="318">
        <f t="shared" si="49"/>
        <v>0.18582433811164312</v>
      </c>
      <c r="X207" s="318">
        <f t="shared" si="49"/>
        <v>0.17190248697023389</v>
      </c>
      <c r="Y207" s="318">
        <f t="shared" si="49"/>
        <v>0.17024279439291565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8.6154792688895119E-3</v>
      </c>
      <c r="C208" s="318">
        <f t="shared" si="50"/>
        <v>9.6079444483852736E-3</v>
      </c>
      <c r="D208" s="318">
        <f t="shared" si="50"/>
        <v>9.4206700408120108E-3</v>
      </c>
      <c r="E208" s="318">
        <f t="shared" si="50"/>
        <v>7.4412824447309643E-3</v>
      </c>
      <c r="F208" s="318">
        <f t="shared" si="50"/>
        <v>9.2337796064808735E-3</v>
      </c>
      <c r="G208" s="318">
        <f t="shared" si="50"/>
        <v>9.7532382735267559E-3</v>
      </c>
      <c r="H208" s="318">
        <f t="shared" si="50"/>
        <v>1.1700019592598717E-2</v>
      </c>
      <c r="I208" s="318">
        <f t="shared" si="50"/>
        <v>9.1167224316355683E-3</v>
      </c>
      <c r="J208" s="318">
        <f t="shared" si="50"/>
        <v>1.1840342270356715E-2</v>
      </c>
      <c r="K208" s="318">
        <f t="shared" si="50"/>
        <v>1.0446126792164789E-2</v>
      </c>
      <c r="L208" s="318">
        <f t="shared" si="50"/>
        <v>1.4006255975220401E-2</v>
      </c>
      <c r="M208" s="318">
        <f t="shared" si="50"/>
        <v>9.5336977561731855E-3</v>
      </c>
      <c r="N208" s="318">
        <f t="shared" si="50"/>
        <v>9.9520307353076869E-3</v>
      </c>
      <c r="O208" s="318">
        <f t="shared" si="50"/>
        <v>9.4541237885365902E-3</v>
      </c>
      <c r="P208" s="318">
        <f t="shared" si="50"/>
        <v>1.0174263038672294E-2</v>
      </c>
      <c r="Q208" s="318">
        <f t="shared" si="50"/>
        <v>8.498499393696228E-3</v>
      </c>
      <c r="R208" s="318">
        <f t="shared" si="50"/>
        <v>8.181236198007107E-3</v>
      </c>
      <c r="S208" s="318">
        <f t="shared" si="50"/>
        <v>8.9830249512759391E-3</v>
      </c>
      <c r="T208" s="318">
        <f t="shared" si="50"/>
        <v>8.7398776454875524E-3</v>
      </c>
      <c r="U208" s="318">
        <f t="shared" si="50"/>
        <v>8.7949896437375975E-3</v>
      </c>
      <c r="V208" s="318">
        <f t="shared" si="50"/>
        <v>8.4576769322588525E-3</v>
      </c>
      <c r="W208" s="318">
        <f t="shared" si="50"/>
        <v>6.5668263339851585E-3</v>
      </c>
      <c r="X208" s="318">
        <f t="shared" si="50"/>
        <v>9.0985905447790987E-3</v>
      </c>
      <c r="Y208" s="318">
        <f t="shared" si="50"/>
        <v>9.66713512825715E-3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0.16083544774944528</v>
      </c>
      <c r="C209" s="269">
        <f t="shared" si="51"/>
        <v>0.16241643990089738</v>
      </c>
      <c r="D209" s="269">
        <f t="shared" si="51"/>
        <v>0.16138984189444119</v>
      </c>
      <c r="E209" s="269">
        <f t="shared" si="51"/>
        <v>0.15978961294591559</v>
      </c>
      <c r="F209" s="269">
        <f t="shared" si="51"/>
        <v>0.15744983109920815</v>
      </c>
      <c r="G209" s="269">
        <f t="shared" si="51"/>
        <v>0.15669513928419138</v>
      </c>
      <c r="H209" s="269">
        <f t="shared" si="51"/>
        <v>0.15581675544251392</v>
      </c>
      <c r="I209" s="269">
        <f t="shared" si="51"/>
        <v>0.15424760705528559</v>
      </c>
      <c r="J209" s="269">
        <f t="shared" si="51"/>
        <v>0.15593338353017247</v>
      </c>
      <c r="K209" s="269">
        <f t="shared" si="51"/>
        <v>0.15401360753412449</v>
      </c>
      <c r="L209" s="269">
        <f t="shared" si="51"/>
        <v>0.15583541880766394</v>
      </c>
      <c r="M209" s="269">
        <f t="shared" si="51"/>
        <v>0.15948874950343897</v>
      </c>
      <c r="N209" s="269">
        <f t="shared" si="51"/>
        <v>0.15657674765231125</v>
      </c>
      <c r="O209" s="269">
        <f t="shared" si="51"/>
        <v>0.15568903162635978</v>
      </c>
      <c r="P209" s="269">
        <f t="shared" si="51"/>
        <v>0.15674827248118889</v>
      </c>
      <c r="Q209" s="269">
        <f t="shared" si="51"/>
        <v>0.15150959200662209</v>
      </c>
      <c r="R209" s="269">
        <f t="shared" si="51"/>
        <v>0.14902853063271121</v>
      </c>
      <c r="S209" s="269">
        <f t="shared" si="51"/>
        <v>0.1479573120949714</v>
      </c>
      <c r="T209" s="269">
        <f t="shared" si="51"/>
        <v>0.14750732864604096</v>
      </c>
      <c r="U209" s="269">
        <f t="shared" si="51"/>
        <v>0.14482315847454028</v>
      </c>
      <c r="V209" s="269">
        <f t="shared" si="51"/>
        <v>0.1448057365340592</v>
      </c>
      <c r="W209" s="269">
        <f t="shared" si="51"/>
        <v>0.14812621435135212</v>
      </c>
      <c r="X209" s="269">
        <f t="shared" si="51"/>
        <v>0.1417525266900381</v>
      </c>
      <c r="Y209" s="269">
        <f t="shared" si="51"/>
        <v>0.14127448275390345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8.0870979433751849E-2</v>
      </c>
      <c r="C210" s="318">
        <f t="shared" si="52"/>
        <v>7.9417670591689651E-2</v>
      </c>
      <c r="D210" s="318">
        <f t="shared" si="52"/>
        <v>7.965422323809844E-2</v>
      </c>
      <c r="E210" s="318">
        <f t="shared" si="52"/>
        <v>8.2683415415820097E-2</v>
      </c>
      <c r="F210" s="318">
        <f t="shared" si="52"/>
        <v>7.4233804882622975E-2</v>
      </c>
      <c r="G210" s="318">
        <f t="shared" si="52"/>
        <v>7.3319653269749471E-2</v>
      </c>
      <c r="H210" s="318">
        <f t="shared" si="52"/>
        <v>6.7750944074417466E-2</v>
      </c>
      <c r="I210" s="318">
        <f t="shared" si="52"/>
        <v>7.2396359019183357E-2</v>
      </c>
      <c r="J210" s="318">
        <f t="shared" si="52"/>
        <v>6.6670580537634958E-2</v>
      </c>
      <c r="K210" s="318">
        <f t="shared" si="52"/>
        <v>7.0639254842914265E-2</v>
      </c>
      <c r="L210" s="318">
        <f t="shared" si="52"/>
        <v>6.6338609120658934E-2</v>
      </c>
      <c r="M210" s="318">
        <f t="shared" si="52"/>
        <v>7.1102819894089689E-2</v>
      </c>
      <c r="N210" s="318">
        <f t="shared" si="52"/>
        <v>7.1426161083900125E-2</v>
      </c>
      <c r="O210" s="318">
        <f t="shared" si="52"/>
        <v>7.2951779287844784E-2</v>
      </c>
      <c r="P210" s="318">
        <f t="shared" si="52"/>
        <v>7.102533454683238E-2</v>
      </c>
      <c r="Q210" s="318">
        <f t="shared" si="52"/>
        <v>7.2499057407296438E-2</v>
      </c>
      <c r="R210" s="318">
        <f t="shared" si="52"/>
        <v>7.1307589544064229E-2</v>
      </c>
      <c r="S210" s="318">
        <f t="shared" si="52"/>
        <v>6.999438484907021E-2</v>
      </c>
      <c r="T210" s="318">
        <f t="shared" si="52"/>
        <v>7.0592126203311956E-2</v>
      </c>
      <c r="U210" s="318">
        <f t="shared" si="52"/>
        <v>6.8296099980176231E-2</v>
      </c>
      <c r="V210" s="318">
        <f t="shared" si="52"/>
        <v>6.929953514534945E-2</v>
      </c>
      <c r="W210" s="318">
        <f t="shared" si="52"/>
        <v>7.6899002268934202E-2</v>
      </c>
      <c r="X210" s="318">
        <f t="shared" si="52"/>
        <v>6.4943619212896958E-2</v>
      </c>
      <c r="Y210" s="318">
        <f t="shared" si="52"/>
        <v>6.4096877825473617E-2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4.2951524659332552E-2</v>
      </c>
      <c r="C211" s="318">
        <f t="shared" si="53"/>
        <v>4.206475138290091E-2</v>
      </c>
      <c r="D211" s="318">
        <f t="shared" si="53"/>
        <v>4.2396701176489748E-2</v>
      </c>
      <c r="E211" s="318">
        <f t="shared" si="53"/>
        <v>4.3706882253040362E-2</v>
      </c>
      <c r="F211" s="318">
        <f t="shared" si="53"/>
        <v>4.4268999942514611E-2</v>
      </c>
      <c r="G211" s="318">
        <f t="shared" si="53"/>
        <v>4.3791070195712004E-2</v>
      </c>
      <c r="H211" s="318">
        <f t="shared" si="53"/>
        <v>4.3287723550694657E-2</v>
      </c>
      <c r="I211" s="318">
        <f t="shared" si="53"/>
        <v>4.4717555937553825E-2</v>
      </c>
      <c r="J211" s="318">
        <f t="shared" si="53"/>
        <v>4.4812553150226905E-2</v>
      </c>
      <c r="K211" s="318">
        <f t="shared" si="53"/>
        <v>4.4736966114122485E-2</v>
      </c>
      <c r="L211" s="318">
        <f t="shared" si="53"/>
        <v>4.3839172986164944E-2</v>
      </c>
      <c r="M211" s="318">
        <f t="shared" si="53"/>
        <v>4.6900572317042762E-2</v>
      </c>
      <c r="N211" s="318">
        <f t="shared" si="53"/>
        <v>4.7240511730017289E-2</v>
      </c>
      <c r="O211" s="318">
        <f t="shared" si="53"/>
        <v>4.709284868344437E-2</v>
      </c>
      <c r="P211" s="318">
        <f t="shared" si="53"/>
        <v>4.6092233641772083E-2</v>
      </c>
      <c r="Q211" s="318">
        <f t="shared" si="53"/>
        <v>4.3824676478616729E-2</v>
      </c>
      <c r="R211" s="318">
        <f t="shared" si="53"/>
        <v>4.4020280065363654E-2</v>
      </c>
      <c r="S211" s="318">
        <f t="shared" si="53"/>
        <v>4.3652905432866422E-2</v>
      </c>
      <c r="T211" s="318">
        <f t="shared" si="53"/>
        <v>4.3442328359134495E-2</v>
      </c>
      <c r="U211" s="318">
        <f t="shared" si="53"/>
        <v>4.2841974601546644E-2</v>
      </c>
      <c r="V211" s="318">
        <f t="shared" si="53"/>
        <v>4.2613819264916121E-2</v>
      </c>
      <c r="W211" s="318">
        <f t="shared" si="53"/>
        <v>4.3513896471787689E-2</v>
      </c>
      <c r="X211" s="318">
        <f t="shared" si="53"/>
        <v>4.2038580672835071E-2</v>
      </c>
      <c r="Y211" s="318">
        <f t="shared" si="53"/>
        <v>4.1754843059857528E-2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3.7012943656360903E-2</v>
      </c>
      <c r="C212" s="318">
        <f t="shared" si="54"/>
        <v>4.0934017926306791E-2</v>
      </c>
      <c r="D212" s="318">
        <f t="shared" si="54"/>
        <v>3.9338917479852999E-2</v>
      </c>
      <c r="E212" s="318">
        <f t="shared" si="54"/>
        <v>3.3399315277055142E-2</v>
      </c>
      <c r="F212" s="318">
        <f t="shared" si="54"/>
        <v>3.894702627407054E-2</v>
      </c>
      <c r="G212" s="318">
        <f t="shared" si="54"/>
        <v>3.9584415818729887E-2</v>
      </c>
      <c r="H212" s="318">
        <f t="shared" si="54"/>
        <v>4.4778087817401793E-2</v>
      </c>
      <c r="I212" s="318">
        <f t="shared" si="54"/>
        <v>3.7133692098548395E-2</v>
      </c>
      <c r="J212" s="318">
        <f t="shared" si="54"/>
        <v>4.4450249842310594E-2</v>
      </c>
      <c r="K212" s="318">
        <f t="shared" si="54"/>
        <v>3.8637386577087748E-2</v>
      </c>
      <c r="L212" s="318">
        <f t="shared" si="54"/>
        <v>4.5657636700840061E-2</v>
      </c>
      <c r="M212" s="318">
        <f t="shared" si="54"/>
        <v>4.148535729230652E-2</v>
      </c>
      <c r="N212" s="318">
        <f t="shared" si="54"/>
        <v>3.7910074838393829E-2</v>
      </c>
      <c r="O212" s="318">
        <f t="shared" si="54"/>
        <v>3.5644403655070621E-2</v>
      </c>
      <c r="P212" s="318">
        <f t="shared" si="54"/>
        <v>3.9630704292584445E-2</v>
      </c>
      <c r="Q212" s="318">
        <f t="shared" si="54"/>
        <v>3.5185858120708936E-2</v>
      </c>
      <c r="R212" s="318">
        <f t="shared" si="54"/>
        <v>3.3700661023283326E-2</v>
      </c>
      <c r="S212" s="318">
        <f t="shared" si="54"/>
        <v>3.4310021813034747E-2</v>
      </c>
      <c r="T212" s="318">
        <f t="shared" si="54"/>
        <v>3.3472874083594527E-2</v>
      </c>
      <c r="U212" s="318">
        <f t="shared" si="54"/>
        <v>3.3685083892817387E-2</v>
      </c>
      <c r="V212" s="318">
        <f t="shared" si="54"/>
        <v>3.2892382123793647E-2</v>
      </c>
      <c r="W212" s="318">
        <f t="shared" si="54"/>
        <v>2.7713315610630226E-2</v>
      </c>
      <c r="X212" s="318">
        <f t="shared" si="54"/>
        <v>3.4770326804306084E-2</v>
      </c>
      <c r="Y212" s="318">
        <f t="shared" si="54"/>
        <v>3.5422761868572288E-2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5.9370725048475896E-2</v>
      </c>
      <c r="C213" s="319">
        <f t="shared" si="55"/>
        <v>6.070707186065482E-2</v>
      </c>
      <c r="D213" s="319">
        <f t="shared" si="55"/>
        <v>6.0801937869941217E-2</v>
      </c>
      <c r="E213" s="319">
        <f t="shared" si="55"/>
        <v>5.785657274495612E-2</v>
      </c>
      <c r="F213" s="319">
        <f t="shared" si="55"/>
        <v>6.0096145096231068E-2</v>
      </c>
      <c r="G213" s="319">
        <f t="shared" si="55"/>
        <v>6.2249549002737971E-2</v>
      </c>
      <c r="H213" s="319">
        <f t="shared" si="55"/>
        <v>6.5224279478903094E-2</v>
      </c>
      <c r="I213" s="319">
        <f t="shared" si="55"/>
        <v>6.1797227025519916E-2</v>
      </c>
      <c r="J213" s="319">
        <f t="shared" si="55"/>
        <v>6.1274326294877599E-2</v>
      </c>
      <c r="K213" s="319">
        <f t="shared" si="55"/>
        <v>6.2582452131535141E-2</v>
      </c>
      <c r="L213" s="319">
        <f t="shared" si="55"/>
        <v>6.5006837303691958E-2</v>
      </c>
      <c r="M213" s="319">
        <f t="shared" si="55"/>
        <v>5.2171710201715855E-2</v>
      </c>
      <c r="N213" s="319">
        <f t="shared" si="55"/>
        <v>5.4765322967041161E-2</v>
      </c>
      <c r="O213" s="319">
        <f t="shared" si="55"/>
        <v>5.5668591391173181E-2</v>
      </c>
      <c r="P213" s="319">
        <f t="shared" si="55"/>
        <v>5.7365248339446555E-2</v>
      </c>
      <c r="Q213" s="319">
        <f t="shared" si="55"/>
        <v>6.6251189692827131E-2</v>
      </c>
      <c r="R213" s="319">
        <f t="shared" si="55"/>
        <v>6.8165086178134257E-2</v>
      </c>
      <c r="S213" s="319">
        <f t="shared" si="55"/>
        <v>7.0463500993004705E-2</v>
      </c>
      <c r="T213" s="319">
        <f t="shared" si="55"/>
        <v>7.1128833252274537E-2</v>
      </c>
      <c r="U213" s="319">
        <f t="shared" si="55"/>
        <v>7.5214197358078674E-2</v>
      </c>
      <c r="V213" s="319">
        <f t="shared" si="55"/>
        <v>7.562357253382064E-2</v>
      </c>
      <c r="W213" s="319">
        <f t="shared" si="55"/>
        <v>6.9154670529832638E-2</v>
      </c>
      <c r="X213" s="319">
        <f t="shared" si="55"/>
        <v>7.9395861584296276E-2</v>
      </c>
      <c r="Y213" s="319">
        <f t="shared" si="55"/>
        <v>8.05568304251046E-2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1737.2218591268443</v>
      </c>
      <c r="C217" s="320">
        <f t="shared" si="56"/>
        <v>1737.9477490175925</v>
      </c>
      <c r="D217" s="320">
        <f t="shared" si="56"/>
        <v>1710.2798112901839</v>
      </c>
      <c r="E217" s="320">
        <f t="shared" si="56"/>
        <v>1650.9867691367997</v>
      </c>
      <c r="F217" s="320">
        <f t="shared" si="56"/>
        <v>1649.375376094845</v>
      </c>
      <c r="G217" s="320">
        <f t="shared" si="56"/>
        <v>1629.0526215870934</v>
      </c>
      <c r="H217" s="320">
        <f t="shared" si="56"/>
        <v>1605.2642581826699</v>
      </c>
      <c r="I217" s="320">
        <f t="shared" si="56"/>
        <v>1560.6253037422837</v>
      </c>
      <c r="J217" s="320">
        <f t="shared" si="56"/>
        <v>1486.3751339966452</v>
      </c>
      <c r="K217" s="320">
        <f t="shared" si="56"/>
        <v>1578.6549143676245</v>
      </c>
      <c r="L217" s="320">
        <f t="shared" si="56"/>
        <v>1569.3695298137611</v>
      </c>
      <c r="M217" s="320">
        <f t="shared" si="56"/>
        <v>1518.9124144153736</v>
      </c>
      <c r="N217" s="320">
        <f t="shared" si="56"/>
        <v>1493.9735166047953</v>
      </c>
      <c r="O217" s="320">
        <f t="shared" si="56"/>
        <v>1443.6460491920166</v>
      </c>
      <c r="P217" s="320">
        <f t="shared" si="56"/>
        <v>1481.1302603600261</v>
      </c>
      <c r="Q217" s="320">
        <f t="shared" si="56"/>
        <v>1387.1085130979484</v>
      </c>
      <c r="R217" s="320">
        <f t="shared" si="56"/>
        <v>1464.7748846003112</v>
      </c>
      <c r="S217" s="320">
        <f t="shared" si="56"/>
        <v>1412.239214541177</v>
      </c>
      <c r="T217" s="320">
        <f t="shared" si="56"/>
        <v>1479.2450114678866</v>
      </c>
      <c r="U217" s="320">
        <f t="shared" si="56"/>
        <v>1496.4950335734995</v>
      </c>
      <c r="V217" s="320">
        <f t="shared" si="56"/>
        <v>1565.096190401596</v>
      </c>
      <c r="W217" s="320">
        <f t="shared" si="56"/>
        <v>1444.1866178991947</v>
      </c>
      <c r="X217" s="320">
        <f t="shared" si="56"/>
        <v>1323.4390802975738</v>
      </c>
      <c r="Y217" s="320">
        <f t="shared" si="56"/>
        <v>1448.5805827676666</v>
      </c>
      <c r="DA217" s="95"/>
    </row>
    <row r="218" spans="1:105" ht="12" customHeight="1" x14ac:dyDescent="0.25">
      <c r="A218" s="55" t="s">
        <v>91</v>
      </c>
      <c r="B218" s="273">
        <f>IF(B$6=0,0,B$6/CHI!B$10*1000)</f>
        <v>2.9968613808997491</v>
      </c>
      <c r="C218" s="273">
        <f>IF(C$6=0,0,C$6/CHI!C$10*1000)</f>
        <v>3.0294489485584419</v>
      </c>
      <c r="D218" s="273">
        <f>IF(D$6=0,0,D$6/CHI!D$10*1000)</f>
        <v>2.9951540796675147</v>
      </c>
      <c r="E218" s="273">
        <f>IF(E$6=0,0,E$6/CHI!E$10*1000)</f>
        <v>2.9218467599279174</v>
      </c>
      <c r="F218" s="273">
        <f>IF(F$6=0,0,F$6/CHI!F$10*1000)</f>
        <v>2.91316058156715</v>
      </c>
      <c r="G218" s="273">
        <f>IF(G$6=0,0,G$6/CHI!G$10*1000)</f>
        <v>2.9214914505966729</v>
      </c>
      <c r="H218" s="273">
        <f>IF(H$6=0,0,H$6/CHI!H$10*1000)</f>
        <v>3.0090164710843688</v>
      </c>
      <c r="I218" s="273">
        <f>IF(I$6=0,0,I$6/CHI!I$10*1000)</f>
        <v>2.8400095844817312</v>
      </c>
      <c r="J218" s="273">
        <f>IF(J$6=0,0,J$6/CHI!J$10*1000)</f>
        <v>2.8215394066020094</v>
      </c>
      <c r="K218" s="273">
        <f>IF(K$6=0,0,K$6/CHI!K$10*1000)</f>
        <v>2.8156771157176075</v>
      </c>
      <c r="L218" s="273">
        <f>IF(L$6=0,0,L$6/CHI!L$10*1000)</f>
        <v>2.9902453449338289</v>
      </c>
      <c r="M218" s="273">
        <f>IF(M$6=0,0,M$6/CHI!M$10*1000)</f>
        <v>2.8363112236674981</v>
      </c>
      <c r="N218" s="273">
        <f>IF(N$6=0,0,N$6/CHI!N$10*1000)</f>
        <v>2.7727739347426956</v>
      </c>
      <c r="O218" s="273">
        <f>IF(O$6=0,0,O$6/CHI!O$10*1000)</f>
        <v>2.7281646324692366</v>
      </c>
      <c r="P218" s="273">
        <f>IF(P$6=0,0,P$6/CHI!P$10*1000)</f>
        <v>2.7827670913473694</v>
      </c>
      <c r="Q218" s="273">
        <f>IF(Q$6=0,0,Q$6/CHI!Q$10*1000)</f>
        <v>2.7732315563484353</v>
      </c>
      <c r="R218" s="273">
        <f>IF(R$6=0,0,R$6/CHI!R$10*1000)</f>
        <v>2.9275219387412976</v>
      </c>
      <c r="S218" s="273">
        <f>IF(S$6=0,0,S$6/CHI!S$10*1000)</f>
        <v>2.7330186797390383</v>
      </c>
      <c r="T218" s="273">
        <f>IF(T$6=0,0,T$6/CHI!T$10*1000)</f>
        <v>2.7739768161216993</v>
      </c>
      <c r="U218" s="273">
        <f>IF(U$6=0,0,U$6/CHI!U$10*1000)</f>
        <v>2.8157732153156463</v>
      </c>
      <c r="V218" s="273">
        <f>IF(V$6=0,0,V$6/CHI!V$10*1000)</f>
        <v>2.8467474402606694</v>
      </c>
      <c r="W218" s="273">
        <f>IF(W$6=0,0,W$6/CHI!W$10*1000)</f>
        <v>2.7807962512741877</v>
      </c>
      <c r="X218" s="273">
        <f>IF(X$6=0,0,X$6/CHI!X$10*1000)</f>
        <v>2.8452648629933868</v>
      </c>
      <c r="Y218" s="273">
        <f>IF(Y$6=0,0,Y$6/CHI!Y$10*1000)</f>
        <v>3.0330350137266646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23.712064513155973</v>
      </c>
      <c r="C219" s="274">
        <f>IF(C$7=0,0,C$7/CHI!C$10*1000)</f>
        <v>23.969907105267392</v>
      </c>
      <c r="D219" s="274">
        <f>IF(D$7=0,0,D$7/CHI!D$10*1000)</f>
        <v>23.698555834636451</v>
      </c>
      <c r="E219" s="274">
        <f>IF(E$7=0,0,E$7/CHI!E$10*1000)</f>
        <v>23.118526372469614</v>
      </c>
      <c r="F219" s="274">
        <f>IF(F$7=0,0,F$7/CHI!F$10*1000)</f>
        <v>23.049798728616604</v>
      </c>
      <c r="G219" s="274">
        <f>IF(G$7=0,0,G$7/CHI!G$10*1000)</f>
        <v>23.115715058660324</v>
      </c>
      <c r="H219" s="274">
        <f>IF(H$7=0,0,H$7/CHI!H$10*1000)</f>
        <v>23.808239225959809</v>
      </c>
      <c r="I219" s="274">
        <f>IF(I$7=0,0,I$7/CHI!I$10*1000)</f>
        <v>22.471006138092985</v>
      </c>
      <c r="J219" s="274">
        <f>IF(J$7=0,0,J$7/CHI!J$10*1000)</f>
        <v>22.324864560693122</v>
      </c>
      <c r="K219" s="274">
        <f>IF(K$7=0,0,K$7/CHI!K$10*1000)</f>
        <v>22.2784803600318</v>
      </c>
      <c r="L219" s="274">
        <f>IF(L$7=0,0,L$7/CHI!L$10*1000)</f>
        <v>23.659716455736604</v>
      </c>
      <c r="M219" s="274">
        <f>IF(M$7=0,0,M$7/CHI!M$10*1000)</f>
        <v>22.441743600032684</v>
      </c>
      <c r="N219" s="274">
        <f>IF(N$7=0,0,N$7/CHI!N$10*1000)</f>
        <v>21.939017546843136</v>
      </c>
      <c r="O219" s="274">
        <f>IF(O$7=0,0,O$7/CHI!O$10*1000)</f>
        <v>21.586055391123541</v>
      </c>
      <c r="P219" s="274">
        <f>IF(P$7=0,0,P$7/CHI!P$10*1000)</f>
        <v>22.018086393874338</v>
      </c>
      <c r="Q219" s="274">
        <f>IF(Q$7=0,0,Q$7/CHI!Q$10*1000)</f>
        <v>21.942638386000734</v>
      </c>
      <c r="R219" s="274">
        <f>IF(R$7=0,0,R$7/CHI!R$10*1000)</f>
        <v>23.163430086403199</v>
      </c>
      <c r="S219" s="274">
        <f>IF(S$7=0,0,S$7/CHI!S$10*1000)</f>
        <v>21.624462066435605</v>
      </c>
      <c r="T219" s="274">
        <f>IF(T$7=0,0,T$7/CHI!T$10*1000)</f>
        <v>21.948535104459374</v>
      </c>
      <c r="U219" s="274">
        <f>IF(U$7=0,0,U$7/CHI!U$10*1000)</f>
        <v>22.279240728823936</v>
      </c>
      <c r="V219" s="274">
        <f>IF(V$7=0,0,V$7/CHI!V$10*1000)</f>
        <v>22.524318070346109</v>
      </c>
      <c r="W219" s="274">
        <f>IF(W$7=0,0,W$7/CHI!W$10*1000)</f>
        <v>22.002492517141082</v>
      </c>
      <c r="X219" s="274">
        <f>IF(X$7=0,0,X$7/CHI!X$10*1000)</f>
        <v>22.512587475120188</v>
      </c>
      <c r="Y219" s="274">
        <f>IF(Y$7=0,0,Y$7/CHI!Y$10*1000)</f>
        <v>23.998281126554865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26.169383189387631</v>
      </c>
      <c r="C220" s="274">
        <f>IF(C$8=0,0,C$8/CHI!C$10*1000)</f>
        <v>26.453946416337565</v>
      </c>
      <c r="D220" s="274">
        <f>IF(D$8=0,0,D$8/CHI!D$10*1000)</f>
        <v>26.154474585188975</v>
      </c>
      <c r="E220" s="274">
        <f>IF(E$8=0,0,E$8/CHI!E$10*1000)</f>
        <v>25.514335754250965</v>
      </c>
      <c r="F220" s="274">
        <f>IF(F$8=0,0,F$8/CHI!F$10*1000)</f>
        <v>25.438485756175297</v>
      </c>
      <c r="G220" s="274">
        <f>IF(G$8=0,0,G$8/CHI!G$10*1000)</f>
        <v>25.511233099553827</v>
      </c>
      <c r="H220" s="274">
        <f>IF(H$8=0,0,H$8/CHI!H$10*1000)</f>
        <v>26.275524639496147</v>
      </c>
      <c r="I220" s="274">
        <f>IF(I$8=0,0,I$8/CHI!I$10*1000)</f>
        <v>24.799711975841351</v>
      </c>
      <c r="J220" s="274">
        <f>IF(J$8=0,0,J$8/CHI!J$10*1000)</f>
        <v>24.638425516083426</v>
      </c>
      <c r="K220" s="274">
        <f>IF(K$8=0,0,K$8/CHI!K$10*1000)</f>
        <v>24.587234447487678</v>
      </c>
      <c r="L220" s="274">
        <f>IF(L$8=0,0,L$8/CHI!L$10*1000)</f>
        <v>26.111610220143746</v>
      </c>
      <c r="M220" s="274">
        <f>IF(M$8=0,0,M$8/CHI!M$10*1000)</f>
        <v>24.76741691476942</v>
      </c>
      <c r="N220" s="274">
        <f>IF(N$8=0,0,N$8/CHI!N$10*1000)</f>
        <v>24.212592567108484</v>
      </c>
      <c r="O220" s="274">
        <f>IF(O$8=0,0,O$8/CHI!O$10*1000)</f>
        <v>23.823052386022461</v>
      </c>
      <c r="P220" s="274">
        <f>IF(P$8=0,0,P$8/CHI!P$10*1000)</f>
        <v>24.299855443571829</v>
      </c>
      <c r="Q220" s="274">
        <f>IF(Q$8=0,0,Q$8/CHI!Q$10*1000)</f>
        <v>24.216588639543676</v>
      </c>
      <c r="R220" s="274">
        <f>IF(R$8=0,0,R$8/CHI!R$10*1000)</f>
        <v>25.563892910942354</v>
      </c>
      <c r="S220" s="274">
        <f>IF(S$8=0,0,S$8/CHI!S$10*1000)</f>
        <v>23.865439205724048</v>
      </c>
      <c r="T220" s="274">
        <f>IF(T$8=0,0,T$8/CHI!T$10*1000)</f>
        <v>24.223096444244458</v>
      </c>
      <c r="U220" s="274">
        <f>IF(U$8=0,0,U$8/CHI!U$10*1000)</f>
        <v>24.588073614498022</v>
      </c>
      <c r="V220" s="274">
        <f>IF(V$8=0,0,V$8/CHI!V$10*1000)</f>
        <v>24.858548707789538</v>
      </c>
      <c r="W220" s="274">
        <f>IF(W$8=0,0,W$8/CHI!W$10*1000)</f>
        <v>24.282645548776962</v>
      </c>
      <c r="X220" s="274">
        <f>IF(X$8=0,0,X$8/CHI!X$10*1000)</f>
        <v>24.845602452463002</v>
      </c>
      <c r="Y220" s="274">
        <f>IF(Y$8=0,0,Y$8/CHI!Y$10*1000)</f>
        <v>26.485260882240926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42.578401576239891</v>
      </c>
      <c r="C221" s="274">
        <f>IF(C$9=0,0,C$9/CHI!C$10*1000)</f>
        <v>43.04139481009716</v>
      </c>
      <c r="D221" s="274">
        <f>IF(D$9=0,0,D$9/CHI!D$10*1000)</f>
        <v>42.554144812833663</v>
      </c>
      <c r="E221" s="274">
        <f>IF(E$9=0,0,E$9/CHI!E$10*1000)</f>
        <v>41.512618995775966</v>
      </c>
      <c r="F221" s="274">
        <f>IF(F$9=0,0,F$9/CHI!F$10*1000)</f>
        <v>41.389208686321943</v>
      </c>
      <c r="G221" s="274">
        <f>IF(G$9=0,0,G$9/CHI!G$10*1000)</f>
        <v>41.507570879941838</v>
      </c>
      <c r="H221" s="274">
        <f>IF(H$9=0,0,H$9/CHI!H$10*1000)</f>
        <v>42.751097021673125</v>
      </c>
      <c r="I221" s="274">
        <f>IF(I$9=0,0,I$9/CHI!I$10*1000)</f>
        <v>40.349903849115819</v>
      </c>
      <c r="J221" s="274">
        <f>IF(J$9=0,0,J$9/CHI!J$10*1000)</f>
        <v>40.087485755319541</v>
      </c>
      <c r="K221" s="274">
        <f>IF(K$9=0,0,K$9/CHI!K$10*1000)</f>
        <v>40.004196292208682</v>
      </c>
      <c r="L221" s="274">
        <f>IF(L$9=0,0,L$9/CHI!L$10*1000)</f>
        <v>42.484403155760674</v>
      </c>
      <c r="M221" s="274">
        <f>IF(M$9=0,0,M$9/CHI!M$10*1000)</f>
        <v>40.297358778821327</v>
      </c>
      <c r="N221" s="274">
        <f>IF(N$9=0,0,N$9/CHI!N$10*1000)</f>
        <v>39.394642283441208</v>
      </c>
      <c r="O221" s="274">
        <f>IF(O$9=0,0,O$9/CHI!O$10*1000)</f>
        <v>38.760848275369689</v>
      </c>
      <c r="P221" s="274">
        <f>IF(P$9=0,0,P$9/CHI!P$10*1000)</f>
        <v>39.536621701521703</v>
      </c>
      <c r="Q221" s="274">
        <f>IF(Q$9=0,0,Q$9/CHI!Q$10*1000)</f>
        <v>39.401144017763421</v>
      </c>
      <c r="R221" s="274">
        <f>IF(R$9=0,0,R$9/CHI!R$10*1000)</f>
        <v>41.593250033325148</v>
      </c>
      <c r="S221" s="274">
        <f>IF(S$9=0,0,S$9/CHI!S$10*1000)</f>
        <v>38.82981295129396</v>
      </c>
      <c r="T221" s="274">
        <f>IF(T$9=0,0,T$9/CHI!T$10*1000)</f>
        <v>39.41173241871747</v>
      </c>
      <c r="U221" s="274">
        <f>IF(U$9=0,0,U$9/CHI!U$10*1000)</f>
        <v>40.005561643072994</v>
      </c>
      <c r="V221" s="274">
        <f>IF(V$9=0,0,V$9/CHI!V$10*1000)</f>
        <v>40.445633044649135</v>
      </c>
      <c r="W221" s="274">
        <f>IF(W$9=0,0,W$9/CHI!W$10*1000)</f>
        <v>39.508620666634556</v>
      </c>
      <c r="X221" s="274">
        <f>IF(X$9=0,0,X$9/CHI!X$10*1000)</f>
        <v>40.424569083981339</v>
      </c>
      <c r="Y221" s="274">
        <f>IF(Y$9=0,0,Y$9/CHI!Y$10*1000)</f>
        <v>43.092344421508713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12.036534336495542</v>
      </c>
      <c r="C222" s="275">
        <f>IF(C$10=0,0,C$10/CHI!C$10*1000)</f>
        <v>12.011883440454335</v>
      </c>
      <c r="D222" s="275">
        <f>IF(D$10=0,0,D$10/CHI!D$10*1000)</f>
        <v>11.963973593485605</v>
      </c>
      <c r="E222" s="275">
        <f>IF(E$10=0,0,E$10/CHI!E$10*1000)</f>
        <v>12.051489611604209</v>
      </c>
      <c r="F222" s="275">
        <f>IF(F$10=0,0,F$10/CHI!F$10*1000)</f>
        <v>11.561911122579893</v>
      </c>
      <c r="G222" s="275">
        <f>IF(G$10=0,0,G$10/CHI!G$10*1000)</f>
        <v>11.656246802447283</v>
      </c>
      <c r="H222" s="275">
        <f>IF(H$10=0,0,H$10/CHI!H$10*1000)</f>
        <v>11.33528284215873</v>
      </c>
      <c r="I222" s="275">
        <f>IF(I$10=0,0,I$10/CHI!I$10*1000)</f>
        <v>11.103615406325858</v>
      </c>
      <c r="J222" s="275">
        <f>IF(J$10=0,0,J$10/CHI!J$10*1000)</f>
        <v>11.095869568480765</v>
      </c>
      <c r="K222" s="275">
        <f>IF(K$10=0,0,K$10/CHI!K$10*1000)</f>
        <v>11.471584385666679</v>
      </c>
      <c r="L222" s="275">
        <f>IF(L$10=0,0,L$10/CHI!L$10*1000)</f>
        <v>11.66826326791656</v>
      </c>
      <c r="M222" s="275">
        <f>IF(M$10=0,0,M$10/CHI!M$10*1000)</f>
        <v>12.26526192983491</v>
      </c>
      <c r="N222" s="275">
        <f>IF(N$10=0,0,N$10/CHI!N$10*1000)</f>
        <v>11.966879199805943</v>
      </c>
      <c r="O222" s="275">
        <f>IF(O$10=0,0,O$10/CHI!O$10*1000)</f>
        <v>11.900030781965199</v>
      </c>
      <c r="P222" s="275">
        <f>IF(P$10=0,0,P$10/CHI!P$10*1000)</f>
        <v>11.521935332613268</v>
      </c>
      <c r="Q222" s="275">
        <f>IF(Q$10=0,0,Q$10/CHI!Q$10*1000)</f>
        <v>11.435687324883295</v>
      </c>
      <c r="R222" s="275">
        <f>IF(R$10=0,0,R$10/CHI!R$10*1000)</f>
        <v>12.135198387501427</v>
      </c>
      <c r="S222" s="275">
        <f>IF(S$10=0,0,S$10/CHI!S$10*1000)</f>
        <v>11.403938009738249</v>
      </c>
      <c r="T222" s="275">
        <f>IF(T$10=0,0,T$10/CHI!T$10*1000)</f>
        <v>11.713101574017561</v>
      </c>
      <c r="U222" s="275">
        <f>IF(U$10=0,0,U$10/CHI!U$10*1000)</f>
        <v>11.946736812210684</v>
      </c>
      <c r="V222" s="275">
        <f>IF(V$10=0,0,V$10/CHI!V$10*1000)</f>
        <v>12.311411129817031</v>
      </c>
      <c r="W222" s="275">
        <f>IF(W$10=0,0,W$10/CHI!W$10*1000)</f>
        <v>11.907214810863156</v>
      </c>
      <c r="X222" s="275">
        <f>IF(X$10=0,0,X$10/CHI!X$10*1000)</f>
        <v>11.0948393672069</v>
      </c>
      <c r="Y222" s="275">
        <f>IF(Y$10=0,0,Y$10/CHI!Y$10*1000)</f>
        <v>12.04766462850613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1232.309842931214</v>
      </c>
      <c r="C223" s="321">
        <f>IF(C$16=0,0,C$16/CHI!C$10*1000)</f>
        <v>1233.9601002045952</v>
      </c>
      <c r="D223" s="321">
        <f>IF(D$16=0,0,D$16/CHI!D$10*1000)</f>
        <v>1198.3073003400173</v>
      </c>
      <c r="E223" s="321">
        <f>IF(E$16=0,0,E$16/CHI!E$10*1000)</f>
        <v>1131.2109127636629</v>
      </c>
      <c r="F223" s="321">
        <f>IF(F$16=0,0,F$16/CHI!F$10*1000)</f>
        <v>1148.8711808518287</v>
      </c>
      <c r="G223" s="321">
        <f>IF(G$16=0,0,G$16/CHI!G$10*1000)</f>
        <v>1134.9303943329487</v>
      </c>
      <c r="H223" s="321">
        <f>IF(H$16=0,0,H$16/CHI!H$10*1000)</f>
        <v>1118.8315063094703</v>
      </c>
      <c r="I223" s="321">
        <f>IF(I$16=0,0,I$16/CHI!I$10*1000)</f>
        <v>1076.7807349121363</v>
      </c>
      <c r="J223" s="321">
        <f>IF(J$16=0,0,J$16/CHI!J$10*1000)</f>
        <v>1015.320640294656</v>
      </c>
      <c r="K223" s="321">
        <f>IF(K$16=0,0,K$16/CHI!K$10*1000)</f>
        <v>1081.5858742900041</v>
      </c>
      <c r="L223" s="321">
        <f>IF(L$16=0,0,L$16/CHI!L$10*1000)</f>
        <v>1071.7286822931255</v>
      </c>
      <c r="M223" s="321">
        <f>IF(M$16=0,0,M$16/CHI!M$10*1000)</f>
        <v>1008.1209369182471</v>
      </c>
      <c r="N223" s="321">
        <f>IF(N$16=0,0,N$16/CHI!N$10*1000)</f>
        <v>990.58428054819967</v>
      </c>
      <c r="O223" s="321">
        <f>IF(O$16=0,0,O$16/CHI!O$10*1000)</f>
        <v>947.4513702376629</v>
      </c>
      <c r="P223" s="321">
        <f>IF(P$16=0,0,P$16/CHI!P$10*1000)</f>
        <v>998.57811466461544</v>
      </c>
      <c r="Q223" s="321">
        <f>IF(Q$16=0,0,Q$16/CHI!Q$10*1000)</f>
        <v>913.02704042408777</v>
      </c>
      <c r="R223" s="321">
        <f>IF(R$16=0,0,R$16/CHI!R$10*1000)</f>
        <v>961.19580589473026</v>
      </c>
      <c r="S223" s="321">
        <f>IF(S$16=0,0,S$16/CHI!S$10*1000)</f>
        <v>945.56731608660755</v>
      </c>
      <c r="T223" s="321">
        <f>IF(T$16=0,0,T$16/CHI!T$10*1000)</f>
        <v>994.27581706234616</v>
      </c>
      <c r="U223" s="321">
        <f>IF(U$16=0,0,U$16/CHI!U$10*1000)</f>
        <v>1004.8447263635003</v>
      </c>
      <c r="V223" s="321">
        <f>IF(V$16=0,0,V$16/CHI!V$10*1000)</f>
        <v>1060.4940458142423</v>
      </c>
      <c r="W223" s="321">
        <f>IF(W$16=0,0,W$16/CHI!W$10*1000)</f>
        <v>957.22679831514233</v>
      </c>
      <c r="X223" s="321">
        <f>IF(X$16=0,0,X$16/CHI!X$10*1000)</f>
        <v>859.70565996381208</v>
      </c>
      <c r="Y223" s="321">
        <f>IF(Y$16=0,0,Y$16/CHI!Y$10*1000)</f>
        <v>955.65714844723004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229.30297459632453</v>
      </c>
      <c r="C224" s="276">
        <f>IF(C$25=0,0,C$25/CHI!C$10*1000)</f>
        <v>228.47795825148316</v>
      </c>
      <c r="D224" s="276">
        <f>IF(D$25=0,0,D$25/CHI!D$10*1000)</f>
        <v>235.12774936911234</v>
      </c>
      <c r="E224" s="276">
        <f>IF(E$25=0,0,E$25/CHI!E$10*1000)</f>
        <v>245.29551772007193</v>
      </c>
      <c r="F224" s="276">
        <f>IF(F$25=0,0,F$25/CHI!F$10*1000)</f>
        <v>233.55273299442632</v>
      </c>
      <c r="G224" s="276">
        <f>IF(G$25=0,0,G$25/CHI!G$10*1000)</f>
        <v>229.42358473568603</v>
      </c>
      <c r="H224" s="276">
        <f>IF(H$25=0,0,H$25/CHI!H$10*1000)</f>
        <v>224.56553708565113</v>
      </c>
      <c r="I224" s="276">
        <f>IF(I$25=0,0,I$25/CHI!I$10*1000)</f>
        <v>227.06704796169822</v>
      </c>
      <c r="J224" s="276">
        <f>IF(J$25=0,0,J$25/CHI!J$10*1000)</f>
        <v>218.32666297182692</v>
      </c>
      <c r="K224" s="276">
        <f>IF(K$25=0,0,K$25/CHI!K$10*1000)</f>
        <v>237.00302126292348</v>
      </c>
      <c r="L224" s="276">
        <f>IF(L$25=0,0,L$25/CHI!L$10*1000)</f>
        <v>232.96778616490673</v>
      </c>
      <c r="M224" s="276">
        <f>IF(M$25=0,0,M$25/CHI!M$10*1000)</f>
        <v>244.18519564145615</v>
      </c>
      <c r="N224" s="276">
        <f>IF(N$25=0,0,N$25/CHI!N$10*1000)</f>
        <v>243.36265207168145</v>
      </c>
      <c r="O224" s="276">
        <f>IF(O$25=0,0,O$25/CHI!O$10*1000)</f>
        <v>238.5928065812156</v>
      </c>
      <c r="P224" s="276">
        <f>IF(P$25=0,0,P$25/CHI!P$10*1000)</f>
        <v>230.56489158592035</v>
      </c>
      <c r="Q224" s="276">
        <f>IF(Q$25=0,0,Q$25/CHI!Q$10*1000)</f>
        <v>223.92449968758467</v>
      </c>
      <c r="R224" s="276">
        <f>IF(R$25=0,0,R$25/CHI!R$10*1000)</f>
        <v>239.97354871377075</v>
      </c>
      <c r="S224" s="276">
        <f>IF(S$25=0,0,S$25/CHI!S$10*1000)</f>
        <v>219.20712187152327</v>
      </c>
      <c r="T224" s="276">
        <f>IF(T$25=0,0,T$25/CHI!T$10*1000)</f>
        <v>228.24198711152661</v>
      </c>
      <c r="U224" s="276">
        <f>IF(U$25=0,0,U$25/CHI!U$10*1000)</f>
        <v>231.33001266546214</v>
      </c>
      <c r="V224" s="276">
        <f>IF(V$25=0,0,V$25/CHI!V$10*1000)</f>
        <v>237.40197284802753</v>
      </c>
      <c r="W224" s="276">
        <f>IF(W$25=0,0,W$25/CHI!W$10*1000)</f>
        <v>228.8201168019485</v>
      </c>
      <c r="X224" s="276">
        <f>IF(X$25=0,0,X$25/CHI!X$10*1000)</f>
        <v>217.04816154686768</v>
      </c>
      <c r="Y224" s="276">
        <f>IF(Y$25=0,0,Y$25/CHI!Y$10*1000)</f>
        <v>230.08548124941692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106.53185984677135</v>
      </c>
      <c r="C225" s="276">
        <f>IF(C$36=0,0,C$36/CHI!C$10*1000)</f>
        <v>104.88234136193559</v>
      </c>
      <c r="D225" s="276">
        <f>IF(D$36=0,0,D$36/CHI!D$10*1000)</f>
        <v>105.01044163522651</v>
      </c>
      <c r="E225" s="276">
        <f>IF(E$36=0,0,E$36/CHI!E$10*1000)</f>
        <v>106.67412388077581</v>
      </c>
      <c r="F225" s="276">
        <f>IF(F$36=0,0,F$36/CHI!F$10*1000)</f>
        <v>101.47263185586363</v>
      </c>
      <c r="G225" s="276">
        <f>IF(G$36=0,0,G$36/CHI!G$10*1000)</f>
        <v>101.30247063559089</v>
      </c>
      <c r="H225" s="276">
        <f>IF(H$36=0,0,H$36/CHI!H$10*1000)</f>
        <v>97.576556878438709</v>
      </c>
      <c r="I225" s="276">
        <f>IF(I$36=0,0,I$36/CHI!I$10*1000)</f>
        <v>96.830388127731624</v>
      </c>
      <c r="J225" s="276">
        <f>IF(J$36=0,0,J$36/CHI!J$10*1000)</f>
        <v>96.317693078247004</v>
      </c>
      <c r="K225" s="276">
        <f>IF(K$36=0,0,K$36/CHI!K$10*1000)</f>
        <v>101.23001025565262</v>
      </c>
      <c r="L225" s="276">
        <f>IF(L$36=0,0,L$36/CHI!L$10*1000)</f>
        <v>100.03688039400032</v>
      </c>
      <c r="M225" s="276">
        <f>IF(M$36=0,0,M$36/CHI!M$10*1000)</f>
        <v>107.57172135336531</v>
      </c>
      <c r="N225" s="276">
        <f>IF(N$36=0,0,N$36/CHI!N$10*1000)</f>
        <v>105.07737506684558</v>
      </c>
      <c r="O225" s="276">
        <f>IF(O$36=0,0,O$36/CHI!O$10*1000)</f>
        <v>104.88248529568664</v>
      </c>
      <c r="P225" s="276">
        <f>IF(P$36=0,0,P$36/CHI!P$10*1000)</f>
        <v>100.26094890742901</v>
      </c>
      <c r="Q225" s="276">
        <f>IF(Q$36=0,0,Q$36/CHI!Q$10*1000)</f>
        <v>99.633093526882504</v>
      </c>
      <c r="R225" s="276">
        <f>IF(R$36=0,0,R$36/CHI!R$10*1000)</f>
        <v>104.98453254785511</v>
      </c>
      <c r="S225" s="276">
        <f>IF(S$36=0,0,S$36/CHI!S$10*1000)</f>
        <v>98.782172266140108</v>
      </c>
      <c r="T225" s="276">
        <f>IF(T$36=0,0,T$36/CHI!T$10*1000)</f>
        <v>101.32972530290759</v>
      </c>
      <c r="U225" s="276">
        <f>IF(U$36=0,0,U$36/CHI!U$10*1000)</f>
        <v>102.79646802031817</v>
      </c>
      <c r="V225" s="276">
        <f>IF(V$36=0,0,V$36/CHI!V$10*1000)</f>
        <v>105.74340247341908</v>
      </c>
      <c r="W225" s="276">
        <f>IF(W$36=0,0,W$36/CHI!W$10*1000)</f>
        <v>102.57646446608918</v>
      </c>
      <c r="X225" s="276">
        <f>IF(X$36=0,0,X$36/CHI!X$10*1000)</f>
        <v>94.877712789268472</v>
      </c>
      <c r="Y225" s="276">
        <f>IF(Y$36=0,0,Y$36/CHI!Y$10*1000)</f>
        <v>101.65033555549891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17.243837518925083</v>
      </c>
      <c r="C226" s="276">
        <f>IF(C$44=0,0,C$44/CHI!C$10*1000)</f>
        <v>17.136991949244671</v>
      </c>
      <c r="D226" s="276">
        <f>IF(D$44=0,0,D$44/CHI!D$10*1000)</f>
        <v>17.263058516190732</v>
      </c>
      <c r="E226" s="276">
        <f>IF(E$44=0,0,E$44/CHI!E$10*1000)</f>
        <v>17.618348503771724</v>
      </c>
      <c r="F226" s="276">
        <f>IF(F$44=0,0,F$44/CHI!F$10*1000)</f>
        <v>16.874717547722401</v>
      </c>
      <c r="G226" s="276">
        <f>IF(G$44=0,0,G$44/CHI!G$10*1000)</f>
        <v>16.8658435461724</v>
      </c>
      <c r="H226" s="276">
        <f>IF(H$44=0,0,H$44/CHI!H$10*1000)</f>
        <v>16.440601011380927</v>
      </c>
      <c r="I226" s="276">
        <f>IF(I$44=0,0,I$44/CHI!I$10*1000)</f>
        <v>16.280474992296785</v>
      </c>
      <c r="J226" s="276">
        <f>IF(J$44=0,0,J$44/CHI!J$10*1000)</f>
        <v>16.048952849041616</v>
      </c>
      <c r="K226" s="276">
        <f>IF(K$44=0,0,K$44/CHI!K$10*1000)</f>
        <v>16.871667775492611</v>
      </c>
      <c r="L226" s="276">
        <f>IF(L$44=0,0,L$44/CHI!L$10*1000)</f>
        <v>16.961655210827306</v>
      </c>
      <c r="M226" s="276">
        <f>IF(M$44=0,0,M$44/CHI!M$10*1000)</f>
        <v>17.810739351150264</v>
      </c>
      <c r="N226" s="276">
        <f>IF(N$44=0,0,N$44/CHI!N$10*1000)</f>
        <v>17.504810142258989</v>
      </c>
      <c r="O226" s="276">
        <f>IF(O$44=0,0,O$44/CHI!O$10*1000)</f>
        <v>17.320166865343271</v>
      </c>
      <c r="P226" s="276">
        <f>IF(P$44=0,0,P$44/CHI!P$10*1000)</f>
        <v>16.683111428701775</v>
      </c>
      <c r="Q226" s="276">
        <f>IF(Q$44=0,0,Q$44/CHI!Q$10*1000)</f>
        <v>16.426940605426175</v>
      </c>
      <c r="R226" s="276">
        <f>IF(R$44=0,0,R$44/CHI!R$10*1000)</f>
        <v>17.475253407311335</v>
      </c>
      <c r="S226" s="276">
        <f>IF(S$44=0,0,S$44/CHI!S$10*1000)</f>
        <v>16.255029354128602</v>
      </c>
      <c r="T226" s="276">
        <f>IF(T$44=0,0,T$44/CHI!T$10*1000)</f>
        <v>16.739626938663601</v>
      </c>
      <c r="U226" s="276">
        <f>IF(U$44=0,0,U$44/CHI!U$10*1000)</f>
        <v>17.006982819563692</v>
      </c>
      <c r="V226" s="276">
        <f>IF(V$44=0,0,V$44/CHI!V$10*1000)</f>
        <v>17.455065318597747</v>
      </c>
      <c r="W226" s="276">
        <f>IF(W$44=0,0,W$44/CHI!W$10*1000)</f>
        <v>16.875798308753645</v>
      </c>
      <c r="X226" s="276">
        <f>IF(X$44=0,0,X$44/CHI!X$10*1000)</f>
        <v>15.74818169930629</v>
      </c>
      <c r="Y226" s="276">
        <f>IF(Y$44=0,0,Y$44/CHI!Y$10*1000)</f>
        <v>16.913137749603557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44.340099237430429</v>
      </c>
      <c r="C227" s="277">
        <f>IF(C$58=0,0,C$58/CHI!C$10*1000)</f>
        <v>44.983776529618872</v>
      </c>
      <c r="D227" s="277">
        <f>IF(D$58=0,0,D$58/CHI!D$10*1000)</f>
        <v>47.204958523824807</v>
      </c>
      <c r="E227" s="277">
        <f>IF(E$58=0,0,E$58/CHI!E$10*1000)</f>
        <v>45.069048774488536</v>
      </c>
      <c r="F227" s="277">
        <f>IF(F$58=0,0,F$58/CHI!F$10*1000)</f>
        <v>44.251547969742951</v>
      </c>
      <c r="G227" s="277">
        <f>IF(G$58=0,0,G$58/CHI!G$10*1000)</f>
        <v>41.818071045495529</v>
      </c>
      <c r="H227" s="277">
        <f>IF(H$58=0,0,H$58/CHI!H$10*1000)</f>
        <v>40.670896697356397</v>
      </c>
      <c r="I227" s="277">
        <f>IF(I$58=0,0,I$58/CHI!I$10*1000)</f>
        <v>42.10241079456317</v>
      </c>
      <c r="J227" s="277">
        <f>IF(J$58=0,0,J$58/CHI!J$10*1000)</f>
        <v>39.392999995694908</v>
      </c>
      <c r="K227" s="277">
        <f>IF(K$58=0,0,K$58/CHI!K$10*1000)</f>
        <v>40.807168182439327</v>
      </c>
      <c r="L227" s="277">
        <f>IF(L$58=0,0,L$58/CHI!L$10*1000)</f>
        <v>40.760287306409666</v>
      </c>
      <c r="M227" s="277">
        <f>IF(M$58=0,0,M$58/CHI!M$10*1000)</f>
        <v>38.615728704028825</v>
      </c>
      <c r="N227" s="277">
        <f>IF(N$58=0,0,N$58/CHI!N$10*1000)</f>
        <v>37.158493243868293</v>
      </c>
      <c r="O227" s="277">
        <f>IF(O$58=0,0,O$58/CHI!O$10*1000)</f>
        <v>36.601068745158159</v>
      </c>
      <c r="P227" s="277">
        <f>IF(P$58=0,0,P$58/CHI!P$10*1000)</f>
        <v>34.883927810430997</v>
      </c>
      <c r="Q227" s="277">
        <f>IF(Q$58=0,0,Q$58/CHI!Q$10*1000)</f>
        <v>34.327648929427916</v>
      </c>
      <c r="R227" s="277">
        <f>IF(R$58=0,0,R$58/CHI!R$10*1000)</f>
        <v>35.762450679730406</v>
      </c>
      <c r="S227" s="277">
        <f>IF(S$58=0,0,S$58/CHI!S$10*1000)</f>
        <v>33.970904049846752</v>
      </c>
      <c r="T227" s="277">
        <f>IF(T$58=0,0,T$58/CHI!T$10*1000)</f>
        <v>38.587412694881984</v>
      </c>
      <c r="U227" s="277">
        <f>IF(U$58=0,0,U$58/CHI!U$10*1000)</f>
        <v>38.881457690733832</v>
      </c>
      <c r="V227" s="277">
        <f>IF(V$58=0,0,V$58/CHI!V$10*1000)</f>
        <v>41.01504555444702</v>
      </c>
      <c r="W227" s="277">
        <f>IF(W$58=0,0,W$58/CHI!W$10*1000)</f>
        <v>38.205670212571299</v>
      </c>
      <c r="X227" s="277">
        <f>IF(X$58=0,0,X$58/CHI!X$10*1000)</f>
        <v>34.336501056554461</v>
      </c>
      <c r="Y227" s="277">
        <f>IF(Y$58=0,0,Y$58/CHI!Y$10*1000)</f>
        <v>35.617893693379735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408.40740099049071</v>
      </c>
      <c r="C229" s="320">
        <f t="shared" si="57"/>
        <v>445.58442277659253</v>
      </c>
      <c r="D229" s="320">
        <f t="shared" si="57"/>
        <v>465.89466702483406</v>
      </c>
      <c r="E229" s="320">
        <f t="shared" si="57"/>
        <v>496.25823807209781</v>
      </c>
      <c r="F229" s="320">
        <f t="shared" si="57"/>
        <v>479.54371807068475</v>
      </c>
      <c r="G229" s="320">
        <f t="shared" si="57"/>
        <v>472.31275252191676</v>
      </c>
      <c r="H229" s="320">
        <f t="shared" si="57"/>
        <v>471.03533540415134</v>
      </c>
      <c r="I229" s="320">
        <f t="shared" si="57"/>
        <v>469.40788065076151</v>
      </c>
      <c r="J229" s="320">
        <f t="shared" si="57"/>
        <v>479.70439308760365</v>
      </c>
      <c r="K229" s="320">
        <f t="shared" si="57"/>
        <v>474.97462869883299</v>
      </c>
      <c r="L229" s="320">
        <f t="shared" si="57"/>
        <v>481.63787413467242</v>
      </c>
      <c r="M229" s="320">
        <f t="shared" si="57"/>
        <v>517.81358794276912</v>
      </c>
      <c r="N229" s="320">
        <f t="shared" si="57"/>
        <v>529.58687020459479</v>
      </c>
      <c r="O229" s="320">
        <f t="shared" si="57"/>
        <v>534.06757506129918</v>
      </c>
      <c r="P229" s="320">
        <f t="shared" si="57"/>
        <v>458.11026453880737</v>
      </c>
      <c r="Q229" s="320">
        <f t="shared" si="57"/>
        <v>459.89582175700946</v>
      </c>
      <c r="R229" s="320">
        <f t="shared" si="57"/>
        <v>465.51866179533448</v>
      </c>
      <c r="S229" s="320">
        <f t="shared" si="57"/>
        <v>477.87354389133418</v>
      </c>
      <c r="T229" s="320">
        <f t="shared" si="57"/>
        <v>525.01160090019641</v>
      </c>
      <c r="U229" s="320">
        <f t="shared" si="57"/>
        <v>521.25863598220053</v>
      </c>
      <c r="V229" s="320">
        <f t="shared" si="57"/>
        <v>501.71962382940376</v>
      </c>
      <c r="W229" s="320">
        <f t="shared" si="57"/>
        <v>533.10064940656082</v>
      </c>
      <c r="X229" s="320">
        <f t="shared" si="57"/>
        <v>487.56094344911406</v>
      </c>
      <c r="Y229" s="320">
        <f t="shared" si="57"/>
        <v>514.27593918804951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3.3713657863165083</v>
      </c>
      <c r="C230" s="273">
        <f>IF(C$62=0,0,C$62/CHI!C$11*1000)</f>
        <v>3.5721663038017821</v>
      </c>
      <c r="D230" s="273">
        <f>IF(D$62=0,0,D$62/CHI!D$11*1000)</f>
        <v>3.7237663886754846</v>
      </c>
      <c r="E230" s="273">
        <f>IF(E$62=0,0,E$62/CHI!E$11*1000)</f>
        <v>3.7589067388406132</v>
      </c>
      <c r="F230" s="273">
        <f>IF(F$62=0,0,F$62/CHI!F$11*1000)</f>
        <v>3.8480373893070312</v>
      </c>
      <c r="G230" s="273">
        <f>IF(G$62=0,0,G$62/CHI!G$11*1000)</f>
        <v>3.8510246630235461</v>
      </c>
      <c r="H230" s="273">
        <f>IF(H$62=0,0,H$62/CHI!H$11*1000)</f>
        <v>3.9147407822425926</v>
      </c>
      <c r="I230" s="273">
        <f>IF(I$62=0,0,I$62/CHI!I$11*1000)</f>
        <v>3.649443475554051</v>
      </c>
      <c r="J230" s="273">
        <f>IF(J$62=0,0,J$62/CHI!J$11*1000)</f>
        <v>3.8806451722903521</v>
      </c>
      <c r="K230" s="273">
        <f>IF(K$62=0,0,K$62/CHI!K$11*1000)</f>
        <v>3.8385144583325155</v>
      </c>
      <c r="L230" s="273">
        <f>IF(L$62=0,0,L$62/CHI!L$11*1000)</f>
        <v>3.850581082984005</v>
      </c>
      <c r="M230" s="273">
        <f>IF(M$62=0,0,M$62/CHI!M$11*1000)</f>
        <v>3.5249155469208873</v>
      </c>
      <c r="N230" s="273">
        <f>IF(N$62=0,0,N$62/CHI!N$11*1000)</f>
        <v>3.6014799623751954</v>
      </c>
      <c r="O230" s="273">
        <f>IF(O$62=0,0,O$62/CHI!O$11*1000)</f>
        <v>3.6148056098171844</v>
      </c>
      <c r="P230" s="273">
        <f>IF(P$62=0,0,P$62/CHI!P$11*1000)</f>
        <v>3.2692537349577226</v>
      </c>
      <c r="Q230" s="273">
        <f>IF(Q$62=0,0,Q$62/CHI!Q$11*1000)</f>
        <v>3.3163785924149867</v>
      </c>
      <c r="R230" s="273">
        <f>IF(R$62=0,0,R$62/CHI!R$11*1000)</f>
        <v>3.329912195365091</v>
      </c>
      <c r="S230" s="273">
        <f>IF(S$62=0,0,S$62/CHI!S$11*1000)</f>
        <v>3.4305844044904461</v>
      </c>
      <c r="T230" s="273">
        <f>IF(T$62=0,0,T$62/CHI!T$11*1000)</f>
        <v>3.709842671368321</v>
      </c>
      <c r="U230" s="273">
        <f>IF(U$62=0,0,U$62/CHI!U$11*1000)</f>
        <v>3.6821200065757322</v>
      </c>
      <c r="V230" s="273">
        <f>IF(V$62=0,0,V$62/CHI!V$11*1000)</f>
        <v>3.4629795777431545</v>
      </c>
      <c r="W230" s="273">
        <f>IF(W$62=0,0,W$62/CHI!W$11*1000)</f>
        <v>3.8082085462988569</v>
      </c>
      <c r="X230" s="273">
        <f>IF(X$62=0,0,X$62/CHI!X$11*1000)</f>
        <v>3.6802956077568894</v>
      </c>
      <c r="Y230" s="273">
        <f>IF(Y$62=0,0,Y$62/CHI!Y$11*1000)</f>
        <v>3.8775904290875696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26.755397402119478</v>
      </c>
      <c r="C231" s="274">
        <f>IF(C$63=0,0,C$63/CHI!C$11*1000)</f>
        <v>28.348964515387127</v>
      </c>
      <c r="D231" s="274">
        <f>IF(D$63=0,0,D$63/CHI!D$11*1000)</f>
        <v>29.552073514551093</v>
      </c>
      <c r="E231" s="274">
        <f>IF(E$63=0,0,E$63/CHI!E$11*1000)</f>
        <v>29.830949819618219</v>
      </c>
      <c r="F231" s="274">
        <f>IF(F$63=0,0,F$63/CHI!F$11*1000)</f>
        <v>30.538296967654606</v>
      </c>
      <c r="G231" s="274">
        <f>IF(G$63=0,0,G$63/CHI!G$11*1000)</f>
        <v>30.562004183216523</v>
      </c>
      <c r="H231" s="274">
        <f>IF(H$63=0,0,H$63/CHI!H$11*1000)</f>
        <v>31.067659813212408</v>
      </c>
      <c r="I231" s="274">
        <f>IF(I$63=0,0,I$63/CHI!I$11*1000)</f>
        <v>28.962241617722206</v>
      </c>
      <c r="J231" s="274">
        <f>IF(J$63=0,0,J$63/CHI!J$11*1000)</f>
        <v>30.797074640389443</v>
      </c>
      <c r="K231" s="274">
        <f>IF(K$63=0,0,K$63/CHI!K$11*1000)</f>
        <v>30.462722313699754</v>
      </c>
      <c r="L231" s="274">
        <f>IF(L$63=0,0,L$63/CHI!L$11*1000)</f>
        <v>30.558483900639732</v>
      </c>
      <c r="M231" s="274">
        <f>IF(M$63=0,0,M$63/CHI!M$11*1000)</f>
        <v>27.973979165820378</v>
      </c>
      <c r="N231" s="274">
        <f>IF(N$63=0,0,N$63/CHI!N$11*1000)</f>
        <v>28.581599783747794</v>
      </c>
      <c r="O231" s="274">
        <f>IF(O$63=0,0,O$63/CHI!O$11*1000)</f>
        <v>28.687353064628212</v>
      </c>
      <c r="P231" s="274">
        <f>IF(P$63=0,0,P$63/CHI!P$11*1000)</f>
        <v>25.945028938175692</v>
      </c>
      <c r="Q231" s="274">
        <f>IF(Q$63=0,0,Q$63/CHI!Q$11*1000)</f>
        <v>26.319015141009192</v>
      </c>
      <c r="R231" s="274">
        <f>IF(R$63=0,0,R$63/CHI!R$11*1000)</f>
        <v>26.426418771514726</v>
      </c>
      <c r="S231" s="274">
        <f>IF(S$63=0,0,S$63/CHI!S$11*1000)</f>
        <v>27.225360545626121</v>
      </c>
      <c r="T231" s="274">
        <f>IF(T$63=0,0,T$63/CHI!T$11*1000)</f>
        <v>29.441573908907611</v>
      </c>
      <c r="U231" s="274">
        <f>IF(U$63=0,0,U$63/CHI!U$11*1000)</f>
        <v>29.221564879753334</v>
      </c>
      <c r="V231" s="274">
        <f>IF(V$63=0,0,V$63/CHI!V$11*1000)</f>
        <v>27.482450932496807</v>
      </c>
      <c r="W231" s="274">
        <f>IF(W$63=0,0,W$63/CHI!W$11*1000)</f>
        <v>30.222212451677297</v>
      </c>
      <c r="X231" s="274">
        <f>IF(X$63=0,0,X$63/CHI!X$11*1000)</f>
        <v>29.207086321651982</v>
      </c>
      <c r="Y231" s="274">
        <f>IF(Y$63=0,0,Y$63/CHI!Y$11*1000)</f>
        <v>30.772831982211084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29.949511692771789</v>
      </c>
      <c r="C232" s="274">
        <f>IF(C$64=0,0,C$64/CHI!C$11*1000)</f>
        <v>31.733322120803237</v>
      </c>
      <c r="D232" s="274">
        <f>IF(D$64=0,0,D$64/CHI!D$11*1000)</f>
        <v>33.08006074316755</v>
      </c>
      <c r="E232" s="274">
        <f>IF(E$64=0,0,E$64/CHI!E$11*1000)</f>
        <v>33.392229874274669</v>
      </c>
      <c r="F232" s="274">
        <f>IF(F$64=0,0,F$64/CHI!F$11*1000)</f>
        <v>34.184021577554915</v>
      </c>
      <c r="G232" s="274">
        <f>IF(G$64=0,0,G$64/CHI!G$11*1000)</f>
        <v>34.210559009199216</v>
      </c>
      <c r="H232" s="274">
        <f>IF(H$64=0,0,H$64/CHI!H$11*1000)</f>
        <v>34.776580846792193</v>
      </c>
      <c r="I232" s="274">
        <f>IF(I$64=0,0,I$64/CHI!I$11*1000)</f>
        <v>32.419813503130413</v>
      </c>
      <c r="J232" s="274">
        <f>IF(J$64=0,0,J$64/CHI!J$11*1000)</f>
        <v>34.473692660324431</v>
      </c>
      <c r="K232" s="274">
        <f>IF(K$64=0,0,K$64/CHI!K$11*1000)</f>
        <v>34.099424666199816</v>
      </c>
      <c r="L232" s="274">
        <f>IF(L$64=0,0,L$64/CHI!L$11*1000)</f>
        <v>34.206618468058657</v>
      </c>
      <c r="M232" s="274">
        <f>IF(M$64=0,0,M$64/CHI!M$11*1000)</f>
        <v>31.313570250080609</v>
      </c>
      <c r="N232" s="274">
        <f>IF(N$64=0,0,N$64/CHI!N$11*1000)</f>
        <v>31.993729865274531</v>
      </c>
      <c r="O232" s="274">
        <f>IF(O$64=0,0,O$64/CHI!O$11*1000)</f>
        <v>32.112108190016819</v>
      </c>
      <c r="P232" s="274">
        <f>IF(P$64=0,0,P$64/CHI!P$11*1000)</f>
        <v>29.042399777311509</v>
      </c>
      <c r="Q232" s="274">
        <f>IF(Q$64=0,0,Q$64/CHI!Q$11*1000)</f>
        <v>29.461033221111897</v>
      </c>
      <c r="R232" s="274">
        <f>IF(R$64=0,0,R$64/CHI!R$11*1000)</f>
        <v>29.581258917606956</v>
      </c>
      <c r="S232" s="274">
        <f>IF(S$64=0,0,S$64/CHI!S$11*1000)</f>
        <v>30.475580001535143</v>
      </c>
      <c r="T232" s="274">
        <f>IF(T$64=0,0,T$64/CHI!T$11*1000)</f>
        <v>32.956369467664253</v>
      </c>
      <c r="U232" s="274">
        <f>IF(U$64=0,0,U$64/CHI!U$11*1000)</f>
        <v>32.71009530876691</v>
      </c>
      <c r="V232" s="274">
        <f>IF(V$64=0,0,V$64/CHI!V$11*1000)</f>
        <v>30.763362366788783</v>
      </c>
      <c r="W232" s="274">
        <f>IF(W$64=0,0,W$64/CHI!W$11*1000)</f>
        <v>33.830202242902978</v>
      </c>
      <c r="X232" s="274">
        <f>IF(X$64=0,0,X$64/CHI!X$11*1000)</f>
        <v>32.693888270664132</v>
      </c>
      <c r="Y232" s="274">
        <f>IF(Y$64=0,0,Y$64/CHI!Y$11*1000)</f>
        <v>34.446555863824486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48.216170545278793</v>
      </c>
      <c r="C233" s="274">
        <f>IF(C$65=0,0,C$65/CHI!C$11*1000)</f>
        <v>51.087953855160585</v>
      </c>
      <c r="D233" s="274">
        <f>IF(D$65=0,0,D$65/CHI!D$11*1000)</f>
        <v>53.256088673582454</v>
      </c>
      <c r="E233" s="274">
        <f>IF(E$65=0,0,E$65/CHI!E$11*1000)</f>
        <v>53.7586544656005</v>
      </c>
      <c r="F233" s="274">
        <f>IF(F$65=0,0,F$65/CHI!F$11*1000)</f>
        <v>55.033371869788162</v>
      </c>
      <c r="G233" s="274">
        <f>IF(G$65=0,0,G$65/CHI!G$11*1000)</f>
        <v>55.076094881205513</v>
      </c>
      <c r="H233" s="274">
        <f>IF(H$65=0,0,H$65/CHI!H$11*1000)</f>
        <v>55.987341973769006</v>
      </c>
      <c r="I233" s="274">
        <f>IF(I$65=0,0,I$65/CHI!I$11*1000)</f>
        <v>52.193146684602908</v>
      </c>
      <c r="J233" s="274">
        <f>IF(J$65=0,0,J$65/CHI!J$11*1000)</f>
        <v>55.499717714492583</v>
      </c>
      <c r="K233" s="274">
        <f>IF(K$65=0,0,K$65/CHI!K$11*1000)</f>
        <v>54.897178026384459</v>
      </c>
      <c r="L233" s="274">
        <f>IF(L$65=0,0,L$65/CHI!L$11*1000)</f>
        <v>55.069750944595697</v>
      </c>
      <c r="M233" s="274">
        <f>IF(M$65=0,0,M$65/CHI!M$11*1000)</f>
        <v>50.412188988171209</v>
      </c>
      <c r="N233" s="274">
        <f>IF(N$65=0,0,N$65/CHI!N$11*1000)</f>
        <v>51.507188210215823</v>
      </c>
      <c r="O233" s="274">
        <f>IF(O$65=0,0,O$65/CHI!O$11*1000)</f>
        <v>51.697767260491851</v>
      </c>
      <c r="P233" s="274">
        <f>IF(P$65=0,0,P$65/CHI!P$11*1000)</f>
        <v>46.755797392348761</v>
      </c>
      <c r="Q233" s="274">
        <f>IF(Q$65=0,0,Q$65/CHI!Q$11*1000)</f>
        <v>47.429761686968931</v>
      </c>
      <c r="R233" s="274">
        <f>IF(R$65=0,0,R$65/CHI!R$11*1000)</f>
        <v>47.623314848890082</v>
      </c>
      <c r="S233" s="274">
        <f>IF(S$65=0,0,S$65/CHI!S$11*1000)</f>
        <v>49.06309584923698</v>
      </c>
      <c r="T233" s="274">
        <f>IF(T$65=0,0,T$65/CHI!T$11*1000)</f>
        <v>53.056956223751236</v>
      </c>
      <c r="U233" s="274">
        <f>IF(U$65=0,0,U$65/CHI!U$11*1000)</f>
        <v>52.660475741261237</v>
      </c>
      <c r="V233" s="274">
        <f>IF(V$65=0,0,V$65/CHI!V$11*1000)</f>
        <v>49.526401019128691</v>
      </c>
      <c r="W233" s="274">
        <f>IF(W$65=0,0,W$65/CHI!W$11*1000)</f>
        <v>54.46375278695308</v>
      </c>
      <c r="X233" s="274">
        <f>IF(X$65=0,0,X$65/CHI!X$11*1000)</f>
        <v>52.634383786199898</v>
      </c>
      <c r="Y233" s="274">
        <f>IF(Y$65=0,0,Y$65/CHI!Y$11*1000)</f>
        <v>55.456029776555013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12.03574749837173</v>
      </c>
      <c r="C234" s="275">
        <f>IF(C$66=0,0,C$66/CHI!C$11*1000)</f>
        <v>13.332558235731344</v>
      </c>
      <c r="D234" s="275">
        <f>IF(D$66=0,0,D$66/CHI!D$11*1000)</f>
        <v>13.936491979364442</v>
      </c>
      <c r="E234" s="275">
        <f>IF(E$66=0,0,E$66/CHI!E$11*1000)</f>
        <v>14.794566598250141</v>
      </c>
      <c r="F234" s="275">
        <f>IF(F$66=0,0,F$66/CHI!F$11*1000)</f>
        <v>14.107533342463249</v>
      </c>
      <c r="G234" s="275">
        <f>IF(G$66=0,0,G$66/CHI!G$11*1000)</f>
        <v>13.969451878598397</v>
      </c>
      <c r="H234" s="275">
        <f>IF(H$66=0,0,H$66/CHI!H$11*1000)</f>
        <v>13.774041931135855</v>
      </c>
      <c r="I234" s="275">
        <f>IF(I$66=0,0,I$66/CHI!I$11*1000)</f>
        <v>13.560584751336162</v>
      </c>
      <c r="J234" s="275">
        <f>IF(J$66=0,0,J$66/CHI!J$11*1000)</f>
        <v>14.213248886801773</v>
      </c>
      <c r="K234" s="275">
        <f>IF(K$66=0,0,K$66/CHI!K$11*1000)</f>
        <v>13.491192870061933</v>
      </c>
      <c r="L234" s="275">
        <f>IF(L$66=0,0,L$66/CHI!L$11*1000)</f>
        <v>14.250722803131225</v>
      </c>
      <c r="M234" s="275">
        <f>IF(M$66=0,0,M$66/CHI!M$11*1000)</f>
        <v>15.698752932098557</v>
      </c>
      <c r="N234" s="275">
        <f>IF(N$66=0,0,N$66/CHI!N$11*1000)</f>
        <v>16.138060145394853</v>
      </c>
      <c r="O234" s="275">
        <f>IF(O$66=0,0,O$66/CHI!O$11*1000)</f>
        <v>16.08693711530028</v>
      </c>
      <c r="P234" s="275">
        <f>IF(P$66=0,0,P$66/CHI!P$11*1000)</f>
        <v>13.79370156846162</v>
      </c>
      <c r="Q234" s="275">
        <f>IF(Q$66=0,0,Q$66/CHI!Q$11*1000)</f>
        <v>13.799562180888696</v>
      </c>
      <c r="R234" s="275">
        <f>IF(R$66=0,0,R$66/CHI!R$11*1000)</f>
        <v>14.082611002398826</v>
      </c>
      <c r="S234" s="275">
        <f>IF(S$66=0,0,S$66/CHI!S$11*1000)</f>
        <v>14.470933032116706</v>
      </c>
      <c r="T234" s="275">
        <f>IF(T$66=0,0,T$66/CHI!T$11*1000)</f>
        <v>15.721869237127608</v>
      </c>
      <c r="U234" s="275">
        <f>IF(U$66=0,0,U$66/CHI!U$11*1000)</f>
        <v>15.492180009404917</v>
      </c>
      <c r="V234" s="275">
        <f>IF(V$66=0,0,V$66/CHI!V$11*1000)</f>
        <v>15.169013401031915</v>
      </c>
      <c r="W234" s="275">
        <f>IF(W$66=0,0,W$66/CHI!W$11*1000)</f>
        <v>15.972409766782388</v>
      </c>
      <c r="X234" s="275">
        <f>IF(X$66=0,0,X$66/CHI!X$11*1000)</f>
        <v>14.093372681985981</v>
      </c>
      <c r="Y234" s="275">
        <f>IF(Y$66=0,0,Y$66/CHI!Y$11*1000)</f>
        <v>15.047300230616045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175.57300109657788</v>
      </c>
      <c r="C235" s="276">
        <f>IF(C$72=0,0,C$72/CHI!C$11*1000)</f>
        <v>193.71767329077122</v>
      </c>
      <c r="D235" s="276">
        <f>IF(D$72=0,0,D$72/CHI!D$11*1000)</f>
        <v>203.29201217755971</v>
      </c>
      <c r="E235" s="276">
        <f>IF(E$72=0,0,E$72/CHI!E$11*1000)</f>
        <v>223.73502548499715</v>
      </c>
      <c r="F235" s="276">
        <f>IF(F$72=0,0,F$72/CHI!F$11*1000)</f>
        <v>212.38858636942643</v>
      </c>
      <c r="G235" s="276">
        <f>IF(G$72=0,0,G$72/CHI!G$11*1000)</f>
        <v>207.54956200816122</v>
      </c>
      <c r="H235" s="276">
        <f>IF(H$72=0,0,H$72/CHI!H$11*1000)</f>
        <v>206.77237089639041</v>
      </c>
      <c r="I235" s="276">
        <f>IF(I$72=0,0,I$72/CHI!I$11*1000)</f>
        <v>214.12581362925766</v>
      </c>
      <c r="J235" s="276">
        <f>IF(J$72=0,0,J$72/CHI!J$11*1000)</f>
        <v>212.63062913029231</v>
      </c>
      <c r="K235" s="276">
        <f>IF(K$72=0,0,K$72/CHI!K$11*1000)</f>
        <v>214.10923299678518</v>
      </c>
      <c r="L235" s="276">
        <f>IF(L$72=0,0,L$72/CHI!L$11*1000)</f>
        <v>215.5020841735323</v>
      </c>
      <c r="M235" s="276">
        <f>IF(M$72=0,0,M$72/CHI!M$11*1000)</f>
        <v>244.66426218463661</v>
      </c>
      <c r="N235" s="276">
        <f>IF(N$72=0,0,N$72/CHI!N$11*1000)</f>
        <v>251.07811696808469</v>
      </c>
      <c r="O235" s="276">
        <f>IF(O$72=0,0,O$72/CHI!O$11*1000)</f>
        <v>254.4845727007181</v>
      </c>
      <c r="P235" s="276">
        <f>IF(P$72=0,0,P$72/CHI!P$11*1000)</f>
        <v>213.95151345569582</v>
      </c>
      <c r="Q235" s="276">
        <f>IF(Q$72=0,0,Q$72/CHI!Q$11*1000)</f>
        <v>213.55400387165275</v>
      </c>
      <c r="R235" s="276">
        <f>IF(R$72=0,0,R$72/CHI!R$11*1000)</f>
        <v>216.91826222984514</v>
      </c>
      <c r="S235" s="276">
        <f>IF(S$72=0,0,S$72/CHI!S$11*1000)</f>
        <v>222.44243727383514</v>
      </c>
      <c r="T235" s="276">
        <f>IF(T$72=0,0,T$72/CHI!T$11*1000)</f>
        <v>246.72142815495931</v>
      </c>
      <c r="U235" s="276">
        <f>IF(U$72=0,0,U$72/CHI!U$11*1000)</f>
        <v>245.98240573166305</v>
      </c>
      <c r="V235" s="276">
        <f>IF(V$72=0,0,V$72/CHI!V$11*1000)</f>
        <v>237.75741763968307</v>
      </c>
      <c r="W235" s="276">
        <f>IF(W$72=0,0,W$72/CHI!W$11*1000)</f>
        <v>250.01159696315679</v>
      </c>
      <c r="X235" s="276">
        <f>IF(X$72=0,0,X$72/CHI!X$11*1000)</f>
        <v>227.62341760907884</v>
      </c>
      <c r="Y235" s="276">
        <f>IF(Y$72=0,0,Y$72/CHI!Y$11*1000)</f>
        <v>239.24285852893078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86.654891038226353</v>
      </c>
      <c r="C236" s="276">
        <f>IF(C$85=0,0,C$85/CHI!C$11*1000)</f>
        <v>95.684715475303861</v>
      </c>
      <c r="D236" s="276">
        <f>IF(D$85=0,0,D$85/CHI!D$11*1000)</f>
        <v>99.687526305131627</v>
      </c>
      <c r="E236" s="276">
        <f>IF(E$85=0,0,E$85/CHI!E$11*1000)</f>
        <v>106.14267627694917</v>
      </c>
      <c r="F236" s="276">
        <f>IF(F$85=0,0,F$85/CHI!F$11*1000)</f>
        <v>99.325681066487576</v>
      </c>
      <c r="G236" s="276">
        <f>IF(G$85=0,0,G$85/CHI!G$11*1000)</f>
        <v>97.215592345513045</v>
      </c>
      <c r="H236" s="276">
        <f>IF(H$85=0,0,H$85/CHI!H$11*1000)</f>
        <v>94.922867086411827</v>
      </c>
      <c r="I236" s="276">
        <f>IF(I$85=0,0,I$85/CHI!I$11*1000)</f>
        <v>95.456024555391537</v>
      </c>
      <c r="J236" s="276">
        <f>IF(J$85=0,0,J$85/CHI!J$11*1000)</f>
        <v>97.896742552868773</v>
      </c>
      <c r="K236" s="276">
        <f>IF(K$85=0,0,K$85/CHI!K$11*1000)</f>
        <v>94.673868682319608</v>
      </c>
      <c r="L236" s="276">
        <f>IF(L$85=0,0,L$85/CHI!L$11*1000)</f>
        <v>97.923231421945971</v>
      </c>
      <c r="M236" s="276">
        <f>IF(M$85=0,0,M$85/CHI!M$11*1000)</f>
        <v>112.59483137798593</v>
      </c>
      <c r="N236" s="276">
        <f>IF(N$85=0,0,N$85/CHI!N$11*1000)</f>
        <v>114.22824795584961</v>
      </c>
      <c r="O236" s="276">
        <f>IF(O$85=0,0,O$85/CHI!O$11*1000)</f>
        <v>114.88187785378101</v>
      </c>
      <c r="P236" s="276">
        <f>IF(P$85=0,0,P$85/CHI!P$11*1000)</f>
        <v>97.268738220406988</v>
      </c>
      <c r="Q236" s="276">
        <f>IF(Q$85=0,0,Q$85/CHI!Q$11*1000)</f>
        <v>97.850111834016047</v>
      </c>
      <c r="R236" s="276">
        <f>IF(R$85=0,0,R$85/CHI!R$11*1000)</f>
        <v>99.018635941394962</v>
      </c>
      <c r="S236" s="276">
        <f>IF(S$85=0,0,S$85/CHI!S$11*1000)</f>
        <v>101.48504658471224</v>
      </c>
      <c r="T236" s="276">
        <f>IF(T$85=0,0,T$85/CHI!T$11*1000)</f>
        <v>111.5343377795302</v>
      </c>
      <c r="U236" s="276">
        <f>IF(U$85=0,0,U$85/CHI!U$11*1000)</f>
        <v>110.04601468937138</v>
      </c>
      <c r="V236" s="276">
        <f>IF(V$85=0,0,V$85/CHI!V$11*1000)</f>
        <v>107.22468146191775</v>
      </c>
      <c r="W236" s="276">
        <f>IF(W$85=0,0,W$85/CHI!W$11*1000)</f>
        <v>112.48264426952045</v>
      </c>
      <c r="X236" s="276">
        <f>IF(X$85=0,0,X$85/CHI!X$11*1000)</f>
        <v>98.199139465457691</v>
      </c>
      <c r="Y236" s="276">
        <f>IF(Y$85=0,0,Y$85/CHI!Y$11*1000)</f>
        <v>104.25514141206436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16.706243968550044</v>
      </c>
      <c r="C237" s="276">
        <f>IF(C$93=0,0,C$93/CHI!C$11*1000)</f>
        <v>18.417311184118535</v>
      </c>
      <c r="D237" s="276">
        <f>IF(D$93=0,0,D$93/CHI!D$11*1000)</f>
        <v>19.265663323060181</v>
      </c>
      <c r="E237" s="276">
        <f>IF(E$93=0,0,E$93/CHI!E$11*1000)</f>
        <v>20.648924168811625</v>
      </c>
      <c r="F237" s="276">
        <f>IF(F$93=0,0,F$93/CHI!F$11*1000)</f>
        <v>19.680111548913839</v>
      </c>
      <c r="G237" s="276">
        <f>IF(G$93=0,0,G$93/CHI!G$11*1000)</f>
        <v>19.432282419288303</v>
      </c>
      <c r="H237" s="276">
        <f>IF(H$93=0,0,H$93/CHI!H$11*1000)</f>
        <v>19.200716388453738</v>
      </c>
      <c r="I237" s="276">
        <f>IF(I$93=0,0,I$93/CHI!I$11*1000)</f>
        <v>19.141434756723573</v>
      </c>
      <c r="J237" s="276">
        <f>IF(J$93=0,0,J$93/CHI!J$11*1000)</f>
        <v>19.786113436512171</v>
      </c>
      <c r="K237" s="276">
        <f>IF(K$93=0,0,K$93/CHI!K$11*1000)</f>
        <v>18.990248380548504</v>
      </c>
      <c r="L237" s="276">
        <f>IF(L$93=0,0,L$93/CHI!L$11*1000)</f>
        <v>19.831423448806891</v>
      </c>
      <c r="M237" s="276">
        <f>IF(M$93=0,0,M$93/CHI!M$11*1000)</f>
        <v>22.069500775026672</v>
      </c>
      <c r="N237" s="276">
        <f>IF(N$93=0,0,N$93/CHI!N$11*1000)</f>
        <v>22.68917411277279</v>
      </c>
      <c r="O237" s="276">
        <f>IF(O$93=0,0,O$93/CHI!O$11*1000)</f>
        <v>22.696733289396715</v>
      </c>
      <c r="P237" s="276">
        <f>IF(P$93=0,0,P$93/CHI!P$11*1000)</f>
        <v>19.215745766270508</v>
      </c>
      <c r="Q237" s="276">
        <f>IF(Q$93=0,0,Q$93/CHI!Q$11*1000)</f>
        <v>19.17003998151543</v>
      </c>
      <c r="R237" s="276">
        <f>IF(R$93=0,0,R$93/CHI!R$11*1000)</f>
        <v>19.505621770358115</v>
      </c>
      <c r="S237" s="276">
        <f>IF(S$93=0,0,S$93/CHI!S$11*1000)</f>
        <v>19.974799480246929</v>
      </c>
      <c r="T237" s="276">
        <f>IF(T$93=0,0,T$93/CHI!T$11*1000)</f>
        <v>21.806008620902642</v>
      </c>
      <c r="U237" s="276">
        <f>IF(U$93=0,0,U$93/CHI!U$11*1000)</f>
        <v>21.475764499823885</v>
      </c>
      <c r="V237" s="276">
        <f>IF(V$93=0,0,V$93/CHI!V$11*1000)</f>
        <v>20.939736475708816</v>
      </c>
      <c r="W237" s="276">
        <f>IF(W$93=0,0,W$93/CHI!W$11*1000)</f>
        <v>21.979583038946821</v>
      </c>
      <c r="X237" s="276">
        <f>IF(X$93=0,0,X$93/CHI!X$11*1000)</f>
        <v>19.446293403636201</v>
      </c>
      <c r="Y237" s="276">
        <f>IF(Y$93=0,0,Y$93/CHI!Y$11*1000)</f>
        <v>20.659388281580302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9.1450719622781147</v>
      </c>
      <c r="C238" s="277">
        <f>IF(C$107=0,0,C$107/CHI!C$11*1000)</f>
        <v>9.6897577955148204</v>
      </c>
      <c r="D238" s="277">
        <f>IF(D$107=0,0,D$107/CHI!D$11*1000)</f>
        <v>10.100983919741525</v>
      </c>
      <c r="E238" s="277">
        <f>IF(E$107=0,0,E$107/CHI!E$11*1000)</f>
        <v>10.196304644755724</v>
      </c>
      <c r="F238" s="277">
        <f>IF(F$107=0,0,F$107/CHI!F$11*1000)</f>
        <v>10.438077939088945</v>
      </c>
      <c r="G238" s="277">
        <f>IF(G$107=0,0,G$107/CHI!G$11*1000)</f>
        <v>10.446181133710967</v>
      </c>
      <c r="H238" s="277">
        <f>IF(H$107=0,0,H$107/CHI!H$11*1000)</f>
        <v>10.619015685743344</v>
      </c>
      <c r="I238" s="277">
        <f>IF(I$107=0,0,I$107/CHI!I$11*1000)</f>
        <v>9.8993776770429971</v>
      </c>
      <c r="J238" s="277">
        <f>IF(J$107=0,0,J$107/CHI!J$11*1000)</f>
        <v>10.526528893631806</v>
      </c>
      <c r="K238" s="277">
        <f>IF(K$107=0,0,K$107/CHI!K$11*1000)</f>
        <v>10.412246304501204</v>
      </c>
      <c r="L238" s="277">
        <f>IF(L$107=0,0,L$107/CHI!L$11*1000)</f>
        <v>10.444977890977981</v>
      </c>
      <c r="M238" s="277">
        <f>IF(M$107=0,0,M$107/CHI!M$11*1000)</f>
        <v>9.561586722028304</v>
      </c>
      <c r="N238" s="277">
        <f>IF(N$107=0,0,N$107/CHI!N$11*1000)</f>
        <v>9.769273200879482</v>
      </c>
      <c r="O238" s="277">
        <f>IF(O$107=0,0,O$107/CHI!O$11*1000)</f>
        <v>9.8054199771490715</v>
      </c>
      <c r="P238" s="277">
        <f>IF(P$107=0,0,P$107/CHI!P$11*1000)</f>
        <v>8.8680856851787695</v>
      </c>
      <c r="Q238" s="277">
        <f>IF(Q$107=0,0,Q$107/CHI!Q$11*1000)</f>
        <v>8.995915247431526</v>
      </c>
      <c r="R238" s="277">
        <f>IF(R$107=0,0,R$107/CHI!R$11*1000)</f>
        <v>9.0326261179605982</v>
      </c>
      <c r="S238" s="277">
        <f>IF(S$107=0,0,S$107/CHI!S$11*1000)</f>
        <v>9.3057067195344718</v>
      </c>
      <c r="T238" s="277">
        <f>IF(T$107=0,0,T$107/CHI!T$11*1000)</f>
        <v>10.063214835985253</v>
      </c>
      <c r="U238" s="277">
        <f>IF(U$107=0,0,U$107/CHI!U$11*1000)</f>
        <v>9.9880151155801506</v>
      </c>
      <c r="V238" s="277">
        <f>IF(V$107=0,0,V$107/CHI!V$11*1000)</f>
        <v>9.3935809549048681</v>
      </c>
      <c r="W238" s="277">
        <f>IF(W$107=0,0,W$107/CHI!W$11*1000)</f>
        <v>10.330039340322131</v>
      </c>
      <c r="X238" s="277">
        <f>IF(X$107=0,0,X$107/CHI!X$11*1000)</f>
        <v>9.98306630268244</v>
      </c>
      <c r="Y238" s="277">
        <f>IF(Y$107=0,0,Y$107/CHI!Y$11*1000)</f>
        <v>10.518242683179912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382.71460350173442</v>
      </c>
      <c r="C240" s="320">
        <f t="shared" si="58"/>
        <v>405.01741690818727</v>
      </c>
      <c r="D240" s="320">
        <f t="shared" si="58"/>
        <v>417.08854967209282</v>
      </c>
      <c r="E240" s="320">
        <f t="shared" si="58"/>
        <v>394.07541919465905</v>
      </c>
      <c r="F240" s="320">
        <f t="shared" si="58"/>
        <v>418.8821524947536</v>
      </c>
      <c r="G240" s="320">
        <f t="shared" si="58"/>
        <v>407.10920769902333</v>
      </c>
      <c r="H240" s="320">
        <f t="shared" si="58"/>
        <v>409.41555442054386</v>
      </c>
      <c r="I240" s="320">
        <f t="shared" si="58"/>
        <v>410.89359101482944</v>
      </c>
      <c r="J240" s="320">
        <f t="shared" si="58"/>
        <v>431.70163857785383</v>
      </c>
      <c r="K240" s="320">
        <f t="shared" si="58"/>
        <v>382.50433647122549</v>
      </c>
      <c r="L240" s="320">
        <f t="shared" si="58"/>
        <v>448.58177262359987</v>
      </c>
      <c r="M240" s="320">
        <f t="shared" si="58"/>
        <v>443.07796656772985</v>
      </c>
      <c r="N240" s="320">
        <f t="shared" si="58"/>
        <v>422.47417007985393</v>
      </c>
      <c r="O240" s="320">
        <f t="shared" si="58"/>
        <v>404.07292228780085</v>
      </c>
      <c r="P240" s="320">
        <f t="shared" si="58"/>
        <v>387.91135555775907</v>
      </c>
      <c r="Q240" s="320">
        <f t="shared" si="58"/>
        <v>360.83244867495944</v>
      </c>
      <c r="R240" s="320">
        <f t="shared" si="58"/>
        <v>374.47534508759185</v>
      </c>
      <c r="S240" s="320">
        <f t="shared" si="58"/>
        <v>402.90257904286602</v>
      </c>
      <c r="T240" s="320">
        <f t="shared" si="58"/>
        <v>386.95727860211468</v>
      </c>
      <c r="U240" s="320">
        <f t="shared" si="58"/>
        <v>396.72059290516881</v>
      </c>
      <c r="V240" s="320">
        <f t="shared" si="58"/>
        <v>383.06463930191717</v>
      </c>
      <c r="W240" s="320">
        <f t="shared" si="58"/>
        <v>367.59784899499982</v>
      </c>
      <c r="X240" s="320">
        <f t="shared" si="58"/>
        <v>376.53341957065544</v>
      </c>
      <c r="Y240" s="320">
        <f t="shared" si="58"/>
        <v>362.35848885825919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1.3418248191755098</v>
      </c>
      <c r="C241" s="273">
        <f>IF(C$111=0,0,C$111/CHI!C$12*1000)</f>
        <v>1.4519826231050688</v>
      </c>
      <c r="D241" s="273">
        <f>IF(D$111=0,0,D$111/CHI!D$12*1000)</f>
        <v>1.4975941064392824</v>
      </c>
      <c r="E241" s="273">
        <f>IF(E$111=0,0,E$111/CHI!E$12*1000)</f>
        <v>1.3464197815277033</v>
      </c>
      <c r="F241" s="273">
        <f>IF(F$111=0,0,F$111/CHI!F$12*1000)</f>
        <v>1.4865752744236531</v>
      </c>
      <c r="G241" s="273">
        <f>IF(G$111=0,0,G$111/CHI!G$12*1000)</f>
        <v>1.4965649444046651</v>
      </c>
      <c r="H241" s="273">
        <f>IF(H$111=0,0,H$111/CHI!H$12*1000)</f>
        <v>1.5769650280122804</v>
      </c>
      <c r="I241" s="273">
        <f>IF(I$111=0,0,I$111/CHI!I$12*1000)</f>
        <v>1.4995011005278105</v>
      </c>
      <c r="J241" s="273">
        <f>IF(J$111=0,0,J$111/CHI!J$12*1000)</f>
        <v>1.5621066301844084</v>
      </c>
      <c r="K241" s="273">
        <f>IF(K$111=0,0,K$111/CHI!K$12*1000)</f>
        <v>1.4136352715450646</v>
      </c>
      <c r="L241" s="273">
        <f>IF(L$111=0,0,L$111/CHI!L$12*1000)</f>
        <v>1.7220632307581696</v>
      </c>
      <c r="M241" s="273">
        <f>IF(M$111=0,0,M$111/CHI!M$12*1000)</f>
        <v>1.3650974672004097</v>
      </c>
      <c r="N241" s="273">
        <f>IF(N$111=0,0,N$111/CHI!N$12*1000)</f>
        <v>1.3663257348120745</v>
      </c>
      <c r="O241" s="273">
        <f>IF(O$111=0,0,O$111/CHI!O$12*1000)</f>
        <v>1.328368028967579</v>
      </c>
      <c r="P241" s="273">
        <f>IF(P$111=0,0,P$111/CHI!P$12*1000)</f>
        <v>1.3141042046417499</v>
      </c>
      <c r="Q241" s="273">
        <f>IF(Q$111=0,0,Q$111/CHI!Q$12*1000)</f>
        <v>1.4117171824741837</v>
      </c>
      <c r="R241" s="273">
        <f>IF(R$111=0,0,R$111/CHI!R$12*1000)</f>
        <v>1.5074178424877271</v>
      </c>
      <c r="S241" s="273">
        <f>IF(S$111=0,0,S$111/CHI!S$12*1000)</f>
        <v>1.6765352861339191</v>
      </c>
      <c r="T241" s="273">
        <f>IF(T$111=0,0,T$111/CHI!T$12*1000)</f>
        <v>1.6253883352778788</v>
      </c>
      <c r="U241" s="273">
        <f>IF(U$111=0,0,U$111/CHI!U$12*1000)</f>
        <v>1.7621099495120727</v>
      </c>
      <c r="V241" s="273">
        <f>IF(V$111=0,0,V$111/CHI!V$12*1000)</f>
        <v>1.710715096235484</v>
      </c>
      <c r="W241" s="273">
        <f>IF(W$111=0,0,W$111/CHI!W$12*1000)</f>
        <v>1.5012150571454943</v>
      </c>
      <c r="X241" s="273">
        <f>IF(X$111=0,0,X$111/CHI!X$12*1000)</f>
        <v>1.7654272593434299</v>
      </c>
      <c r="Y241" s="273">
        <f>IF(Y$111=0,0,Y$111/CHI!Y$12*1000)</f>
        <v>1.7238093966761683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10.707928476092663</v>
      </c>
      <c r="C242" s="274">
        <f>IF(C$112=0,0,C$112/CHI!C$12*1000)</f>
        <v>11.587001413710512</v>
      </c>
      <c r="D242" s="274">
        <f>IF(D$112=0,0,D$112/CHI!D$12*1000)</f>
        <v>11.950986707656234</v>
      </c>
      <c r="E242" s="274">
        <f>IF(E$112=0,0,E$112/CHI!E$12*1000)</f>
        <v>10.744596845550808</v>
      </c>
      <c r="F242" s="274">
        <f>IF(F$112=0,0,F$112/CHI!F$12*1000)</f>
        <v>11.863055061567026</v>
      </c>
      <c r="G242" s="274">
        <f>IF(G$112=0,0,G$112/CHI!G$12*1000)</f>
        <v>11.942773866978735</v>
      </c>
      <c r="H242" s="274">
        <f>IF(H$112=0,0,H$112/CHI!H$12*1000)</f>
        <v>12.584376505742878</v>
      </c>
      <c r="I242" s="274">
        <f>IF(I$112=0,0,I$112/CHI!I$12*1000)</f>
        <v>11.966204756996557</v>
      </c>
      <c r="J242" s="274">
        <f>IF(J$112=0,0,J$112/CHI!J$12*1000)</f>
        <v>12.46580464827198</v>
      </c>
      <c r="K242" s="274">
        <f>IF(K$112=0,0,K$112/CHI!K$12*1000)</f>
        <v>11.280984792252864</v>
      </c>
      <c r="L242" s="274">
        <f>IF(L$112=0,0,L$112/CHI!L$12*1000)</f>
        <v>13.74227815937844</v>
      </c>
      <c r="M242" s="274">
        <f>IF(M$112=0,0,M$112/CHI!M$12*1000)</f>
        <v>10.893647093708509</v>
      </c>
      <c r="N242" s="274">
        <f>IF(N$112=0,0,N$112/CHI!N$12*1000)</f>
        <v>10.903448821584801</v>
      </c>
      <c r="O242" s="274">
        <f>IF(O$112=0,0,O$112/CHI!O$12*1000)</f>
        <v>10.600541621262504</v>
      </c>
      <c r="P242" s="274">
        <f>IF(P$112=0,0,P$112/CHI!P$12*1000)</f>
        <v>10.486714534079558</v>
      </c>
      <c r="Q242" s="274">
        <f>IF(Q$112=0,0,Q$112/CHI!Q$12*1000)</f>
        <v>11.265678203577318</v>
      </c>
      <c r="R242" s="274">
        <f>IF(R$112=0,0,R$112/CHI!R$12*1000)</f>
        <v>12.029381339706189</v>
      </c>
      <c r="S242" s="274">
        <f>IF(S$112=0,0,S$112/CHI!S$12*1000)</f>
        <v>13.378959514699073</v>
      </c>
      <c r="T242" s="274">
        <f>IF(T$112=0,0,T$112/CHI!T$12*1000)</f>
        <v>12.970800503395937</v>
      </c>
      <c r="U242" s="274">
        <f>IF(U$112=0,0,U$112/CHI!U$12*1000)</f>
        <v>14.061855941806476</v>
      </c>
      <c r="V242" s="274">
        <f>IF(V$112=0,0,V$112/CHI!V$12*1000)</f>
        <v>13.651718638441391</v>
      </c>
      <c r="W242" s="274">
        <f>IF(W$112=0,0,W$112/CHI!W$12*1000)</f>
        <v>11.979882343378188</v>
      </c>
      <c r="X242" s="274">
        <f>IF(X$112=0,0,X$112/CHI!X$12*1000)</f>
        <v>14.088328485688196</v>
      </c>
      <c r="Y242" s="274">
        <f>IF(Y$112=0,0,Y$112/CHI!Y$12*1000)</f>
        <v>13.756212779971325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13.128900281139755</v>
      </c>
      <c r="C243" s="274">
        <f>IF(C$113=0,0,C$113/CHI!C$12*1000)</f>
        <v>14.206724153759126</v>
      </c>
      <c r="D243" s="274">
        <f>IF(D$113=0,0,D$113/CHI!D$12*1000)</f>
        <v>14.65300343538526</v>
      </c>
      <c r="E243" s="274">
        <f>IF(E$113=0,0,E$113/CHI!E$12*1000)</f>
        <v>13.173859057915559</v>
      </c>
      <c r="F243" s="274">
        <f>IF(F$113=0,0,F$113/CHI!F$12*1000)</f>
        <v>14.54519118994123</v>
      </c>
      <c r="G243" s="274">
        <f>IF(G$113=0,0,G$113/CHI!G$12*1000)</f>
        <v>14.642933741090937</v>
      </c>
      <c r="H243" s="274">
        <f>IF(H$113=0,0,H$113/CHI!H$12*1000)</f>
        <v>15.42959729448107</v>
      </c>
      <c r="I243" s="274">
        <f>IF(I$113=0,0,I$113/CHI!I$12*1000)</f>
        <v>14.671662156603711</v>
      </c>
      <c r="J243" s="274">
        <f>IF(J$113=0,0,J$113/CHI!J$12*1000)</f>
        <v>15.284217345748642</v>
      </c>
      <c r="K243" s="274">
        <f>IF(K$113=0,0,K$113/CHI!K$12*1000)</f>
        <v>13.831519769787112</v>
      </c>
      <c r="L243" s="274">
        <f>IF(L$113=0,0,L$113/CHI!L$12*1000)</f>
        <v>16.849290690817181</v>
      </c>
      <c r="M243" s="274">
        <f>IF(M$113=0,0,M$113/CHI!M$12*1000)</f>
        <v>13.356608302954944</v>
      </c>
      <c r="N243" s="274">
        <f>IF(N$113=0,0,N$113/CHI!N$12*1000)</f>
        <v>13.368626118366961</v>
      </c>
      <c r="O243" s="274">
        <f>IF(O$113=0,0,O$113/CHI!O$12*1000)</f>
        <v>12.99723416927525</v>
      </c>
      <c r="P243" s="274">
        <f>IF(P$113=0,0,P$113/CHI!P$12*1000)</f>
        <v>12.857671743148284</v>
      </c>
      <c r="Q243" s="274">
        <f>IF(Q$113=0,0,Q$113/CHI!Q$12*1000)</f>
        <v>13.812752491240714</v>
      </c>
      <c r="R243" s="274">
        <f>IF(R$113=0,0,R$113/CHI!R$12*1000)</f>
        <v>14.749122428807601</v>
      </c>
      <c r="S243" s="274">
        <f>IF(S$113=0,0,S$113/CHI!S$12*1000)</f>
        <v>16.403828782202083</v>
      </c>
      <c r="T243" s="274">
        <f>IF(T$113=0,0,T$113/CHI!T$12*1000)</f>
        <v>15.903388480400315</v>
      </c>
      <c r="U243" s="274">
        <f>IF(U$113=0,0,U$113/CHI!U$12*1000)</f>
        <v>17.241122299230803</v>
      </c>
      <c r="V243" s="274">
        <f>IF(V$113=0,0,V$113/CHI!V$12*1000)</f>
        <v>16.738256430311537</v>
      </c>
      <c r="W243" s="274">
        <f>IF(W$113=0,0,W$113/CHI!W$12*1000)</f>
        <v>14.68843212925454</v>
      </c>
      <c r="X243" s="274">
        <f>IF(X$113=0,0,X$113/CHI!X$12*1000)</f>
        <v>17.273580060747161</v>
      </c>
      <c r="Y243" s="274">
        <f>IF(Y$113=0,0,Y$113/CHI!Y$12*1000)</f>
        <v>16.866375810934287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24.311174213466533</v>
      </c>
      <c r="C244" s="274">
        <f>IF(C$114=0,0,C$114/CHI!C$12*1000)</f>
        <v>26.307012659762336</v>
      </c>
      <c r="D244" s="274">
        <f>IF(D$114=0,0,D$114/CHI!D$12*1000)</f>
        <v>27.1334012476214</v>
      </c>
      <c r="E244" s="274">
        <f>IF(E$114=0,0,E$114/CHI!E$12*1000)</f>
        <v>24.394425714446481</v>
      </c>
      <c r="F244" s="274">
        <f>IF(F$114=0,0,F$114/CHI!F$12*1000)</f>
        <v>26.933762113710099</v>
      </c>
      <c r="G244" s="274">
        <f>IF(G$114=0,0,G$114/CHI!G$12*1000)</f>
        <v>27.114754895907009</v>
      </c>
      <c r="H244" s="274">
        <f>IF(H$114=0,0,H$114/CHI!H$12*1000)</f>
        <v>28.571443139729354</v>
      </c>
      <c r="I244" s="274">
        <f>IF(I$114=0,0,I$114/CHI!I$12*1000)</f>
        <v>27.167952155346253</v>
      </c>
      <c r="J244" s="274">
        <f>IF(J$114=0,0,J$114/CHI!J$12*1000)</f>
        <v>28.302238774923861</v>
      </c>
      <c r="K244" s="274">
        <f>IF(K$114=0,0,K$114/CHI!K$12*1000)</f>
        <v>25.61223556883542</v>
      </c>
      <c r="L244" s="274">
        <f>IF(L$114=0,0,L$114/CHI!L$12*1000)</f>
        <v>31.200331527099976</v>
      </c>
      <c r="M244" s="274">
        <f>IF(M$114=0,0,M$114/CHI!M$12*1000)</f>
        <v>24.732827914051441</v>
      </c>
      <c r="N244" s="274">
        <f>IF(N$114=0,0,N$114/CHI!N$12*1000)</f>
        <v>24.755081659444453</v>
      </c>
      <c r="O244" s="274">
        <f>IF(O$114=0,0,O$114/CHI!O$12*1000)</f>
        <v>24.067364167308586</v>
      </c>
      <c r="P244" s="274">
        <f>IF(P$114=0,0,P$114/CHI!P$12*1000)</f>
        <v>23.808932281730115</v>
      </c>
      <c r="Q244" s="274">
        <f>IF(Q$114=0,0,Q$114/CHI!Q$12*1000)</f>
        <v>25.577483642285298</v>
      </c>
      <c r="R244" s="274">
        <f>IF(R$114=0,0,R$114/CHI!R$12*1000)</f>
        <v>27.311387639800095</v>
      </c>
      <c r="S244" s="274">
        <f>IF(S$114=0,0,S$114/CHI!S$12*1000)</f>
        <v>30.375456493098653</v>
      </c>
      <c r="T244" s="274">
        <f>IF(T$114=0,0,T$114/CHI!T$12*1000)</f>
        <v>29.448776337105716</v>
      </c>
      <c r="U244" s="274">
        <f>IF(U$114=0,0,U$114/CHI!U$12*1000)</f>
        <v>31.925897742891159</v>
      </c>
      <c r="V244" s="274">
        <f>IF(V$114=0,0,V$114/CHI!V$12*1000)</f>
        <v>30.994726092294886</v>
      </c>
      <c r="W244" s="274">
        <f>IF(W$114=0,0,W$114/CHI!W$12*1000)</f>
        <v>27.199005611305182</v>
      </c>
      <c r="X244" s="274">
        <f>IF(X$114=0,0,X$114/CHI!X$12*1000)</f>
        <v>31.986000742983016</v>
      </c>
      <c r="Y244" s="274">
        <f>IF(Y$114=0,0,Y$114/CHI!Y$12*1000)</f>
        <v>31.231968550973306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21.748410646880664</v>
      </c>
      <c r="C245" s="275">
        <f>IF(C$115=0,0,C$115/CHI!C$12*1000)</f>
        <v>23.519919631770133</v>
      </c>
      <c r="D245" s="275">
        <f>IF(D$115=0,0,D$115/CHI!D$12*1000)</f>
        <v>23.939713677924647</v>
      </c>
      <c r="E245" s="275">
        <f>IF(E$115=0,0,E$115/CHI!E$12*1000)</f>
        <v>22.076022747167865</v>
      </c>
      <c r="F245" s="275">
        <f>IF(F$115=0,0,F$115/CHI!F$12*1000)</f>
        <v>22.891085377854303</v>
      </c>
      <c r="G245" s="275">
        <f>IF(G$115=0,0,G$115/CHI!G$12*1000)</f>
        <v>22.194394962787499</v>
      </c>
      <c r="H245" s="275">
        <f>IF(H$115=0,0,H$115/CHI!H$12*1000)</f>
        <v>22.235501913757517</v>
      </c>
      <c r="I245" s="275">
        <f>IF(I$115=0,0,I$115/CHI!I$12*1000)</f>
        <v>21.738175968126551</v>
      </c>
      <c r="J245" s="275">
        <f>IF(J$115=0,0,J$115/CHI!J$12*1000)</f>
        <v>23.181907784179252</v>
      </c>
      <c r="K245" s="275">
        <f>IF(K$115=0,0,K$115/CHI!K$12*1000)</f>
        <v>20.226823200110619</v>
      </c>
      <c r="L245" s="275">
        <f>IF(L$115=0,0,L$115/CHI!L$12*1000)</f>
        <v>24.32738707808161</v>
      </c>
      <c r="M245" s="275">
        <f>IF(M$115=0,0,M$115/CHI!M$12*1000)</f>
        <v>24.229539489956625</v>
      </c>
      <c r="N245" s="275">
        <f>IF(N$115=0,0,N$115/CHI!N$12*1000)</f>
        <v>22.396624807691772</v>
      </c>
      <c r="O245" s="275">
        <f>IF(O$115=0,0,O$115/CHI!O$12*1000)</f>
        <v>21.268455457550481</v>
      </c>
      <c r="P245" s="275">
        <f>IF(P$115=0,0,P$115/CHI!P$12*1000)</f>
        <v>21.011936484625512</v>
      </c>
      <c r="Q245" s="275">
        <f>IF(Q$115=0,0,Q$115/CHI!Q$12*1000)</f>
        <v>19.092089259955394</v>
      </c>
      <c r="R245" s="275">
        <f>IF(R$115=0,0,R$115/CHI!R$12*1000)</f>
        <v>19.302580806589404</v>
      </c>
      <c r="S245" s="275">
        <f>IF(S$115=0,0,S$115/CHI!S$12*1000)</f>
        <v>20.649899893618102</v>
      </c>
      <c r="T245" s="275">
        <f>IF(T$115=0,0,T$115/CHI!T$12*1000)</f>
        <v>19.918975785821218</v>
      </c>
      <c r="U245" s="275">
        <f>IF(U$115=0,0,U$115/CHI!U$12*1000)</f>
        <v>20.069510077931309</v>
      </c>
      <c r="V245" s="275">
        <f>IF(V$115=0,0,V$115/CHI!V$12*1000)</f>
        <v>19.530467770271137</v>
      </c>
      <c r="W245" s="275">
        <f>IF(W$115=0,0,W$115/CHI!W$12*1000)</f>
        <v>19.26719624267237</v>
      </c>
      <c r="X245" s="275">
        <f>IF(X$115=0,0,X$115/CHI!X$12*1000)</f>
        <v>19.102574850587438</v>
      </c>
      <c r="Y245" s="275">
        <f>IF(Y$115=0,0,Y$115/CHI!Y$12*1000)</f>
        <v>18.529281449418974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146.34848962496037</v>
      </c>
      <c r="C246" s="276">
        <f>IF(C$121=0,0,C$121/CHI!C$12*1000)</f>
        <v>151.6968597367196</v>
      </c>
      <c r="D246" s="276">
        <f>IF(D$121=0,0,D$121/CHI!D$12*1000)</f>
        <v>157.44340578610294</v>
      </c>
      <c r="E246" s="276">
        <f>IF(E$121=0,0,E$121/CHI!E$12*1000)</f>
        <v>153.32989374142721</v>
      </c>
      <c r="F246" s="276">
        <f>IF(F$121=0,0,F$121/CHI!F$12*1000)</f>
        <v>165.07903478981063</v>
      </c>
      <c r="G246" s="276">
        <f>IF(G$121=0,0,G$121/CHI!G$12*1000)</f>
        <v>158.70963361176356</v>
      </c>
      <c r="H246" s="276">
        <f>IF(H$121=0,0,H$121/CHI!H$12*1000)</f>
        <v>157.78246574209024</v>
      </c>
      <c r="I246" s="276">
        <f>IF(I$121=0,0,I$121/CHI!I$12*1000)</f>
        <v>163.55723371710729</v>
      </c>
      <c r="J246" s="276">
        <f>IF(J$121=0,0,J$121/CHI!J$12*1000)</f>
        <v>172.21616587619391</v>
      </c>
      <c r="K246" s="276">
        <f>IF(K$121=0,0,K$121/CHI!K$12*1000)</f>
        <v>152.32429417350855</v>
      </c>
      <c r="L246" s="276">
        <f>IF(L$121=0,0,L$121/CHI!L$12*1000)</f>
        <v>175.07254641415338</v>
      </c>
      <c r="M246" s="276">
        <f>IF(M$121=0,0,M$121/CHI!M$12*1000)</f>
        <v>184.96863002999336</v>
      </c>
      <c r="N246" s="276">
        <f>IF(N$121=0,0,N$121/CHI!N$12*1000)</f>
        <v>177.63678943117662</v>
      </c>
      <c r="O246" s="276">
        <f>IF(O$121=0,0,O$121/CHI!O$12*1000)</f>
        <v>169.36360280553347</v>
      </c>
      <c r="P246" s="276">
        <f>IF(P$121=0,0,P$121/CHI!P$12*1000)</f>
        <v>159.1496843059673</v>
      </c>
      <c r="Q246" s="276">
        <f>IF(Q$121=0,0,Q$121/CHI!Q$12*1000)</f>
        <v>140.75364603555275</v>
      </c>
      <c r="R246" s="276">
        <f>IF(R$121=0,0,R$121/CHI!R$12*1000)</f>
        <v>146.72364864458865</v>
      </c>
      <c r="S246" s="276">
        <f>IF(S$121=0,0,S$121/CHI!S$12*1000)</f>
        <v>156.54659049381669</v>
      </c>
      <c r="T246" s="276">
        <f>IF(T$121=0,0,T$121/CHI!T$12*1000)</f>
        <v>149.62280117864017</v>
      </c>
      <c r="U246" s="276">
        <f>IF(U$121=0,0,U$121/CHI!U$12*1000)</f>
        <v>151.27922271423802</v>
      </c>
      <c r="V246" s="276">
        <f>IF(V$121=0,0,V$121/CHI!V$12*1000)</f>
        <v>145.29354680100255</v>
      </c>
      <c r="W246" s="276">
        <f>IF(W$121=0,0,W$121/CHI!W$12*1000)</f>
        <v>142.36755348533413</v>
      </c>
      <c r="X246" s="276">
        <f>IF(X$121=0,0,X$121/CHI!X$12*1000)</f>
        <v>140.89479463913091</v>
      </c>
      <c r="Y246" s="276">
        <f>IF(Y$121=0,0,Y$121/CHI!Y$12*1000)</f>
        <v>134.67649125340844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80.851757329028089</v>
      </c>
      <c r="C247" s="276">
        <f>IF(C$134=0,0,C$134/CHI!C$12*1000)</f>
        <v>85.879008304213102</v>
      </c>
      <c r="D247" s="276">
        <f>IF(D$134=0,0,D$134/CHI!D$12*1000)</f>
        <v>87.796797539975742</v>
      </c>
      <c r="E247" s="276">
        <f>IF(E$134=0,0,E$134/CHI!E$12*1000)</f>
        <v>83.241189444374527</v>
      </c>
      <c r="F247" s="276">
        <f>IF(F$134=0,0,F$134/CHI!F$12*1000)</f>
        <v>84.95732191212862</v>
      </c>
      <c r="G247" s="276">
        <f>IF(G$134=0,0,G$134/CHI!G$12*1000)</f>
        <v>81.873753097689473</v>
      </c>
      <c r="H247" s="276">
        <f>IF(H$134=0,0,H$134/CHI!H$12*1000)</f>
        <v>80.737566934687777</v>
      </c>
      <c r="I247" s="276">
        <f>IF(I$134=0,0,I$134/CHI!I$12*1000)</f>
        <v>81.521423464456063</v>
      </c>
      <c r="J247" s="276">
        <f>IF(J$134=0,0,J$134/CHI!J$12*1000)</f>
        <v>84.920273275134676</v>
      </c>
      <c r="K247" s="276">
        <f>IF(K$134=0,0,K$134/CHI!K$12*1000)</f>
        <v>74.965911610490778</v>
      </c>
      <c r="L247" s="276">
        <f>IF(L$134=0,0,L$134/CHI!L$12*1000)</f>
        <v>86.602064806684041</v>
      </c>
      <c r="M247" s="276">
        <f>IF(M$134=0,0,M$134/CHI!M$12*1000)</f>
        <v>89.749530180913666</v>
      </c>
      <c r="N247" s="276">
        <f>IF(N$134=0,0,N$134/CHI!N$12*1000)</f>
        <v>82.760707618908469</v>
      </c>
      <c r="O247" s="276">
        <f>IF(O$134=0,0,O$134/CHI!O$12*1000)</f>
        <v>79.043463657405098</v>
      </c>
      <c r="P247" s="276">
        <f>IF(P$134=0,0,P$134/CHI!P$12*1000)</f>
        <v>76.225245898789368</v>
      </c>
      <c r="Q247" s="276">
        <f>IF(Q$134=0,0,Q$134/CHI!Q$12*1000)</f>
        <v>70.343925773888202</v>
      </c>
      <c r="R247" s="276">
        <f>IF(R$134=0,0,R$134/CHI!R$12*1000)</f>
        <v>71.518151779548603</v>
      </c>
      <c r="S247" s="276">
        <f>IF(S$134=0,0,S$134/CHI!S$12*1000)</f>
        <v>75.868999669512121</v>
      </c>
      <c r="T247" s="276">
        <f>IF(T$134=0,0,T$134/CHI!T$12*1000)</f>
        <v>72.864293769289944</v>
      </c>
      <c r="U247" s="276">
        <f>IF(U$134=0,0,U$134/CHI!U$12*1000)</f>
        <v>73.087523912356815</v>
      </c>
      <c r="V247" s="276">
        <f>IF(V$134=0,0,V$134/CHI!V$12*1000)</f>
        <v>70.706534703702033</v>
      </c>
      <c r="W247" s="276">
        <f>IF(W$134=0,0,W$134/CHI!W$12*1000)</f>
        <v>70.722578215856231</v>
      </c>
      <c r="X247" s="276">
        <f>IF(X$134=0,0,X$134/CHI!X$12*1000)</f>
        <v>68.152954662701106</v>
      </c>
      <c r="Y247" s="276">
        <f>IF(Y$134=0,0,Y$134/CHI!Y$12*1000)</f>
        <v>65.191890191888092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61.55407461445288</v>
      </c>
      <c r="C248" s="276">
        <f>IF(C$142=0,0,C$142/CHI!C$12*1000)</f>
        <v>65.781486952085302</v>
      </c>
      <c r="D248" s="276">
        <f>IF(D$142=0,0,D$142/CHI!D$12*1000)</f>
        <v>67.313855087560839</v>
      </c>
      <c r="E248" s="276">
        <f>IF(E$142=0,0,E$142/CHI!E$12*1000)</f>
        <v>62.969158704614017</v>
      </c>
      <c r="F248" s="276">
        <f>IF(F$142=0,0,F$142/CHI!F$12*1000)</f>
        <v>65.95292416077173</v>
      </c>
      <c r="G248" s="276">
        <f>IF(G$142=0,0,G$142/CHI!G$12*1000)</f>
        <v>63.792034004275244</v>
      </c>
      <c r="H248" s="276">
        <f>IF(H$142=0,0,H$142/CHI!H$12*1000)</f>
        <v>63.793803317507127</v>
      </c>
      <c r="I248" s="276">
        <f>IF(I$142=0,0,I$142/CHI!I$12*1000)</f>
        <v>63.379353168390637</v>
      </c>
      <c r="J248" s="276">
        <f>IF(J$142=0,0,J$142/CHI!J$12*1000)</f>
        <v>67.316697178964375</v>
      </c>
      <c r="K248" s="276">
        <f>IF(K$142=0,0,K$142/CHI!K$12*1000)</f>
        <v>58.910872757380019</v>
      </c>
      <c r="L248" s="276">
        <f>IF(L$142=0,0,L$142/CHI!L$12*1000)</f>
        <v>69.904928406282963</v>
      </c>
      <c r="M248" s="276">
        <f>IF(M$142=0,0,M$142/CHI!M$12*1000)</f>
        <v>70.665950820413769</v>
      </c>
      <c r="N248" s="276">
        <f>IF(N$142=0,0,N$142/CHI!N$12*1000)</f>
        <v>66.149631518212914</v>
      </c>
      <c r="O248" s="276">
        <f>IF(O$142=0,0,O$142/CHI!O$12*1000)</f>
        <v>62.909721977421064</v>
      </c>
      <c r="P248" s="276">
        <f>IF(P$142=0,0,P$142/CHI!P$12*1000)</f>
        <v>60.804434859514956</v>
      </c>
      <c r="Q248" s="276">
        <f>IF(Q$142=0,0,Q$142/CHI!Q$12*1000)</f>
        <v>54.669577081493514</v>
      </c>
      <c r="R248" s="276">
        <f>IF(R$142=0,0,R$142/CHI!R$12*1000)</f>
        <v>55.807510436581282</v>
      </c>
      <c r="S248" s="276">
        <f>IF(S$142=0,0,S$142/CHI!S$12*1000)</f>
        <v>59.612382631314212</v>
      </c>
      <c r="T248" s="276">
        <f>IF(T$142=0,0,T$142/CHI!T$12*1000)</f>
        <v>57.079034466739756</v>
      </c>
      <c r="U248" s="276">
        <f>IF(U$142=0,0,U$142/CHI!U$12*1000)</f>
        <v>57.454329296418827</v>
      </c>
      <c r="V248" s="276">
        <f>IF(V$142=0,0,V$142/CHI!V$12*1000)</f>
        <v>55.469957234267831</v>
      </c>
      <c r="W248" s="276">
        <f>IF(W$142=0,0,W$142/CHI!W$12*1000)</f>
        <v>54.450877775329303</v>
      </c>
      <c r="X248" s="276">
        <f>IF(X$142=0,0,X$142/CHI!X$12*1000)</f>
        <v>53.374563607380651</v>
      </c>
      <c r="Y248" s="276">
        <f>IF(Y$142=0,0,Y$142/CHI!Y$12*1000)</f>
        <v>51.192008084936653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22.722043496537946</v>
      </c>
      <c r="C249" s="277">
        <f>IF(C$156=0,0,C$156/CHI!C$12*1000)</f>
        <v>24.587421433062119</v>
      </c>
      <c r="D249" s="277">
        <f>IF(D$156=0,0,D$156/CHI!D$12*1000)</f>
        <v>25.359792083426477</v>
      </c>
      <c r="E249" s="277">
        <f>IF(E$156=0,0,E$156/CHI!E$12*1000)</f>
        <v>22.799853157634871</v>
      </c>
      <c r="F249" s="277">
        <f>IF(F$156=0,0,F$156/CHI!F$12*1000)</f>
        <v>25.173202614546312</v>
      </c>
      <c r="G249" s="277">
        <f>IF(G$156=0,0,G$156/CHI!G$12*1000)</f>
        <v>25.342364574126176</v>
      </c>
      <c r="H249" s="277">
        <f>IF(H$156=0,0,H$156/CHI!H$12*1000)</f>
        <v>26.703834544535614</v>
      </c>
      <c r="I249" s="277">
        <f>IF(I$156=0,0,I$156/CHI!I$12*1000)</f>
        <v>25.392084527274541</v>
      </c>
      <c r="J249" s="277">
        <f>IF(J$156=0,0,J$156/CHI!J$12*1000)</f>
        <v>26.452227064252735</v>
      </c>
      <c r="K249" s="277">
        <f>IF(K$156=0,0,K$156/CHI!K$12*1000)</f>
        <v>23.938059327315081</v>
      </c>
      <c r="L249" s="277">
        <f>IF(L$156=0,0,L$156/CHI!L$12*1000)</f>
        <v>29.160882310344093</v>
      </c>
      <c r="M249" s="277">
        <f>IF(M$156=0,0,M$156/CHI!M$12*1000)</f>
        <v>23.11613526853715</v>
      </c>
      <c r="N249" s="277">
        <f>IF(N$156=0,0,N$156/CHI!N$12*1000)</f>
        <v>23.136934369655879</v>
      </c>
      <c r="O249" s="277">
        <f>IF(O$156=0,0,O$156/CHI!O$12*1000)</f>
        <v>22.494170403076865</v>
      </c>
      <c r="P249" s="277">
        <f>IF(P$156=0,0,P$156/CHI!P$12*1000)</f>
        <v>22.252631245262197</v>
      </c>
      <c r="Q249" s="277">
        <f>IF(Q$156=0,0,Q$156/CHI!Q$12*1000)</f>
        <v>23.905579004492051</v>
      </c>
      <c r="R249" s="277">
        <f>IF(R$156=0,0,R$156/CHI!R$12*1000)</f>
        <v>25.526144169482262</v>
      </c>
      <c r="S249" s="277">
        <f>IF(S$156=0,0,S$156/CHI!S$12*1000)</f>
        <v>28.389926278471151</v>
      </c>
      <c r="T249" s="277">
        <f>IF(T$156=0,0,T$156/CHI!T$12*1000)</f>
        <v>27.523819745443756</v>
      </c>
      <c r="U249" s="277">
        <f>IF(U$156=0,0,U$156/CHI!U$12*1000)</f>
        <v>29.839020970783348</v>
      </c>
      <c r="V249" s="277">
        <f>IF(V$156=0,0,V$156/CHI!V$12*1000)</f>
        <v>28.968716535390367</v>
      </c>
      <c r="W249" s="277">
        <f>IF(W$156=0,0,W$156/CHI!W$12*1000)</f>
        <v>25.421108134724378</v>
      </c>
      <c r="X249" s="277">
        <f>IF(X$156=0,0,X$156/CHI!X$12*1000)</f>
        <v>29.895195262093516</v>
      </c>
      <c r="Y249" s="277">
        <f>IF(Y$156=0,0,Y$156/CHI!Y$12*1000)</f>
        <v>29.19045134005194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EU27: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92119.647176699596</v>
      </c>
      <c r="C5" s="223">
        <f t="shared" si="0"/>
        <v>92542.441526729206</v>
      </c>
      <c r="D5" s="223">
        <f t="shared" si="0"/>
        <v>92400.420581949089</v>
      </c>
      <c r="E5" s="223">
        <f t="shared" si="0"/>
        <v>93637.348950846994</v>
      </c>
      <c r="F5" s="223">
        <f t="shared" si="0"/>
        <v>94061.581527658811</v>
      </c>
      <c r="G5" s="223">
        <f t="shared" si="0"/>
        <v>95643.641602456293</v>
      </c>
      <c r="H5" s="223">
        <f t="shared" si="0"/>
        <v>94566.491141814462</v>
      </c>
      <c r="I5" s="223">
        <f t="shared" si="0"/>
        <v>96556.659480569215</v>
      </c>
      <c r="J5" s="223">
        <f t="shared" si="0"/>
        <v>94420.214061195831</v>
      </c>
      <c r="K5" s="223">
        <f t="shared" si="0"/>
        <v>84602.655893325951</v>
      </c>
      <c r="L5" s="223">
        <f t="shared" si="0"/>
        <v>90528.21619524929</v>
      </c>
      <c r="M5" s="223">
        <f t="shared" si="0"/>
        <v>90533.345979729274</v>
      </c>
      <c r="N5" s="223">
        <f t="shared" si="0"/>
        <v>89680.514207978995</v>
      </c>
      <c r="O5" s="223">
        <f t="shared" si="0"/>
        <v>88821.75045748736</v>
      </c>
      <c r="P5" s="223">
        <f t="shared" si="0"/>
        <v>91390.114114065582</v>
      </c>
      <c r="Q5" s="223">
        <f t="shared" si="0"/>
        <v>88080.84016249697</v>
      </c>
      <c r="R5" s="223">
        <f t="shared" si="0"/>
        <v>88523.218688150591</v>
      </c>
      <c r="S5" s="223">
        <f t="shared" si="0"/>
        <v>96315.504030049735</v>
      </c>
      <c r="T5" s="223">
        <f t="shared" si="0"/>
        <v>92281.475998744863</v>
      </c>
      <c r="U5" s="223">
        <f t="shared" si="0"/>
        <v>91500.351368261661</v>
      </c>
      <c r="V5" s="223">
        <f t="shared" si="0"/>
        <v>90296.395311188287</v>
      </c>
      <c r="W5" s="223">
        <f t="shared" si="0"/>
        <v>93261.394490731269</v>
      </c>
      <c r="X5" s="223">
        <f t="shared" si="0"/>
        <v>79124.477198294364</v>
      </c>
      <c r="Y5" s="223">
        <f t="shared" si="0"/>
        <v>73096.145734370424</v>
      </c>
      <c r="DA5" s="89"/>
    </row>
    <row r="6" spans="1:105" ht="12" customHeight="1" x14ac:dyDescent="0.25">
      <c r="A6" s="55" t="s">
        <v>91</v>
      </c>
      <c r="B6" s="259">
        <v>78.084869877019941</v>
      </c>
      <c r="C6" s="259">
        <v>79.645592612359664</v>
      </c>
      <c r="D6" s="259">
        <v>80.454627171846738</v>
      </c>
      <c r="E6" s="259">
        <v>83.622825817971616</v>
      </c>
      <c r="F6" s="259">
        <v>83.678628871276644</v>
      </c>
      <c r="G6" s="259">
        <v>86.685941355123518</v>
      </c>
      <c r="H6" s="259">
        <v>90.165656730591522</v>
      </c>
      <c r="I6" s="259">
        <v>89.800952776329979</v>
      </c>
      <c r="J6" s="259">
        <v>93.295634234239415</v>
      </c>
      <c r="K6" s="259">
        <v>78.238270727435236</v>
      </c>
      <c r="L6" s="259">
        <v>89.706668643967532</v>
      </c>
      <c r="M6" s="259">
        <v>88.156441425071662</v>
      </c>
      <c r="N6" s="259">
        <v>87.290392101687999</v>
      </c>
      <c r="O6" s="259">
        <v>88.490438759564029</v>
      </c>
      <c r="P6" s="259">
        <v>89.625155138294019</v>
      </c>
      <c r="Q6" s="259">
        <v>93.067321943907203</v>
      </c>
      <c r="R6" s="259">
        <v>93.962328210917818</v>
      </c>
      <c r="S6" s="259">
        <v>100.32784432955221</v>
      </c>
      <c r="T6" s="259">
        <v>93.580626216296409</v>
      </c>
      <c r="U6" s="259">
        <v>92.989020554608317</v>
      </c>
      <c r="V6" s="259">
        <v>88.303141550137937</v>
      </c>
      <c r="W6" s="259">
        <v>97.977355320745772</v>
      </c>
      <c r="X6" s="259">
        <v>93.663660821780226</v>
      </c>
      <c r="Y6" s="259">
        <v>83.884434826493873</v>
      </c>
      <c r="DA6" s="67" t="s">
        <v>1134</v>
      </c>
    </row>
    <row r="7" spans="1:105" ht="12" customHeight="1" x14ac:dyDescent="0.25">
      <c r="A7" s="173" t="s">
        <v>92</v>
      </c>
      <c r="B7" s="224">
        <v>161.98259175725681</v>
      </c>
      <c r="C7" s="224">
        <v>165.25054211406049</v>
      </c>
      <c r="D7" s="224">
        <v>166.95040573795271</v>
      </c>
      <c r="E7" s="224">
        <v>173.68045676398461</v>
      </c>
      <c r="F7" s="224">
        <v>173.81162553725031</v>
      </c>
      <c r="G7" s="224">
        <v>180.1182151820216</v>
      </c>
      <c r="H7" s="224">
        <v>187.3265586632626</v>
      </c>
      <c r="I7" s="224">
        <v>186.9388205941294</v>
      </c>
      <c r="J7" s="224">
        <v>194.54151451935161</v>
      </c>
      <c r="K7" s="224">
        <v>163.15339985560789</v>
      </c>
      <c r="L7" s="224">
        <v>187.00664365388849</v>
      </c>
      <c r="M7" s="224">
        <v>183.82467603498671</v>
      </c>
      <c r="N7" s="224">
        <v>182.19917623462561</v>
      </c>
      <c r="O7" s="224">
        <v>185.31352387728961</v>
      </c>
      <c r="P7" s="224">
        <v>187.7842881045226</v>
      </c>
      <c r="Q7" s="224">
        <v>194.9326137334925</v>
      </c>
      <c r="R7" s="224">
        <v>197.2323698723485</v>
      </c>
      <c r="S7" s="224">
        <v>212.36848344017801</v>
      </c>
      <c r="T7" s="224">
        <v>198.1888319390836</v>
      </c>
      <c r="U7" s="224">
        <v>197.30149523968689</v>
      </c>
      <c r="V7" s="224">
        <v>186.44273801373811</v>
      </c>
      <c r="W7" s="224">
        <v>208.76833612951771</v>
      </c>
      <c r="X7" s="224">
        <v>199.5153675447165</v>
      </c>
      <c r="Y7" s="224">
        <v>178.50140932921639</v>
      </c>
      <c r="DA7" s="177" t="s">
        <v>1135</v>
      </c>
    </row>
    <row r="8" spans="1:105" ht="12" customHeight="1" x14ac:dyDescent="0.25">
      <c r="A8" s="173" t="s">
        <v>93</v>
      </c>
      <c r="B8" s="224">
        <v>966.78905029515477</v>
      </c>
      <c r="C8" s="224">
        <v>985.73936807896939</v>
      </c>
      <c r="D8" s="224">
        <v>995.4880012800603</v>
      </c>
      <c r="E8" s="224">
        <v>1034.299311941538</v>
      </c>
      <c r="F8" s="224">
        <v>1034.958225544488</v>
      </c>
      <c r="G8" s="224">
        <v>1071.936085375735</v>
      </c>
      <c r="H8" s="224">
        <v>1115.0064983760169</v>
      </c>
      <c r="I8" s="224">
        <v>1110.3868256681369</v>
      </c>
      <c r="J8" s="224">
        <v>1152.766025878331</v>
      </c>
      <c r="K8" s="224">
        <v>966.85706292784255</v>
      </c>
      <c r="L8" s="224">
        <v>1108.9739327935119</v>
      </c>
      <c r="M8" s="224">
        <v>1090.0683105567659</v>
      </c>
      <c r="N8" s="224">
        <v>1079.3360366108509</v>
      </c>
      <c r="O8" s="224">
        <v>1093.933890509096</v>
      </c>
      <c r="P8" s="224">
        <v>1107.901127089378</v>
      </c>
      <c r="Q8" s="224">
        <v>1150.0934381458401</v>
      </c>
      <c r="R8" s="224">
        <v>1161.5994598235011</v>
      </c>
      <c r="S8" s="224">
        <v>1237.9806406617649</v>
      </c>
      <c r="T8" s="224">
        <v>1155.619437900338</v>
      </c>
      <c r="U8" s="224">
        <v>1148.184381750915</v>
      </c>
      <c r="V8" s="224">
        <v>1091.0182564879251</v>
      </c>
      <c r="W8" s="224">
        <v>1208.9186343891461</v>
      </c>
      <c r="X8" s="224">
        <v>1155.2720550637191</v>
      </c>
      <c r="Y8" s="224">
        <v>1034.747102210737</v>
      </c>
      <c r="DA8" s="177" t="s">
        <v>1136</v>
      </c>
    </row>
    <row r="9" spans="1:105" ht="12" customHeight="1" x14ac:dyDescent="0.25">
      <c r="A9" s="173" t="s">
        <v>94</v>
      </c>
      <c r="B9" s="224">
        <v>1119.0899967855769</v>
      </c>
      <c r="C9" s="224">
        <v>1141.667302869007</v>
      </c>
      <c r="D9" s="224">
        <v>1153.411159765976</v>
      </c>
      <c r="E9" s="224">
        <v>1199.907099233196</v>
      </c>
      <c r="F9" s="224">
        <v>1200.8133056376</v>
      </c>
      <c r="G9" s="224">
        <v>1244.3836751984929</v>
      </c>
      <c r="H9" s="224">
        <v>1294.1839963054681</v>
      </c>
      <c r="I9" s="224">
        <v>1291.505228236427</v>
      </c>
      <c r="J9" s="224">
        <v>1344.037747456681</v>
      </c>
      <c r="K9" s="224">
        <v>1127.192018150522</v>
      </c>
      <c r="L9" s="224">
        <v>1292.0304606740281</v>
      </c>
      <c r="M9" s="224">
        <v>1270.070849713866</v>
      </c>
      <c r="N9" s="224">
        <v>1258.984864359772</v>
      </c>
      <c r="O9" s="224">
        <v>1280.5633223050479</v>
      </c>
      <c r="P9" s="224">
        <v>1297.7480737206461</v>
      </c>
      <c r="Q9" s="224">
        <v>1347.21945765907</v>
      </c>
      <c r="R9" s="224">
        <v>1363.144927354241</v>
      </c>
      <c r="S9" s="224">
        <v>1468.0039328702831</v>
      </c>
      <c r="T9" s="224">
        <v>1369.5999356724251</v>
      </c>
      <c r="U9" s="224">
        <v>1363.606061478948</v>
      </c>
      <c r="V9" s="224">
        <v>1288.2401995367229</v>
      </c>
      <c r="W9" s="224">
        <v>1443.030588296652</v>
      </c>
      <c r="X9" s="224">
        <v>1378.9869391364971</v>
      </c>
      <c r="Y9" s="224">
        <v>1233.875724834844</v>
      </c>
      <c r="DA9" s="177" t="s">
        <v>1137</v>
      </c>
    </row>
    <row r="10" spans="1:105" ht="12" customHeight="1" x14ac:dyDescent="0.25">
      <c r="A10" s="56" t="s">
        <v>95</v>
      </c>
      <c r="B10" s="260">
        <v>469.12663469225731</v>
      </c>
      <c r="C10" s="260">
        <v>472.2398956465928</v>
      </c>
      <c r="D10" s="260">
        <v>478.09524406326989</v>
      </c>
      <c r="E10" s="260">
        <v>511.31332896384981</v>
      </c>
      <c r="F10" s="260">
        <v>497.65777268704772</v>
      </c>
      <c r="G10" s="260">
        <v>516.64936437088795</v>
      </c>
      <c r="H10" s="260">
        <v>513.76668155661844</v>
      </c>
      <c r="I10" s="260">
        <v>526.45727080237612</v>
      </c>
      <c r="J10" s="260">
        <v>547.12180465974131</v>
      </c>
      <c r="K10" s="260">
        <v>471.14559003448619</v>
      </c>
      <c r="L10" s="260">
        <v>524.61822936062981</v>
      </c>
      <c r="M10" s="260">
        <v>570.56934744346199</v>
      </c>
      <c r="N10" s="260">
        <v>565.32016421459207</v>
      </c>
      <c r="O10" s="260">
        <v>581.46735286469027</v>
      </c>
      <c r="P10" s="260">
        <v>565.62794906958334</v>
      </c>
      <c r="Q10" s="260">
        <v>586.51051077433101</v>
      </c>
      <c r="R10" s="260">
        <v>596.88689883894438</v>
      </c>
      <c r="S10" s="260">
        <v>644.58113297466866</v>
      </c>
      <c r="T10" s="260">
        <v>610.00689584074939</v>
      </c>
      <c r="U10" s="260">
        <v>610.22861950982087</v>
      </c>
      <c r="V10" s="260">
        <v>585.35026039903482</v>
      </c>
      <c r="W10" s="260">
        <v>651.4487056850711</v>
      </c>
      <c r="X10" s="260">
        <v>579.00259711079821</v>
      </c>
      <c r="Y10" s="260">
        <v>527.64713348480814</v>
      </c>
      <c r="DA10" s="68" t="s">
        <v>1138</v>
      </c>
    </row>
    <row r="11" spans="1:105" ht="12" customHeight="1" x14ac:dyDescent="0.25">
      <c r="A11" s="37" t="s">
        <v>159</v>
      </c>
      <c r="B11" s="226">
        <v>4.508938960804187</v>
      </c>
      <c r="C11" s="226">
        <v>10.5442436701438</v>
      </c>
      <c r="D11" s="226">
        <v>10.204405939942649</v>
      </c>
      <c r="E11" s="226">
        <v>10.40296834959863</v>
      </c>
      <c r="F11" s="226">
        <v>9.2295988294000093</v>
      </c>
      <c r="G11" s="226">
        <v>8.5036435292990848</v>
      </c>
      <c r="H11" s="226">
        <v>7.1178708209331027</v>
      </c>
      <c r="I11" s="226">
        <v>7.9497812952515758</v>
      </c>
      <c r="J11" s="226">
        <v>9.127572907864776</v>
      </c>
      <c r="K11" s="226">
        <v>7.3161943901271869</v>
      </c>
      <c r="L11" s="226">
        <v>7.5400153842530866</v>
      </c>
      <c r="M11" s="226">
        <v>12.6843589689912</v>
      </c>
      <c r="N11" s="226">
        <v>10.31745057610968</v>
      </c>
      <c r="O11" s="226">
        <v>8.926497409716184</v>
      </c>
      <c r="P11" s="226">
        <v>7.1980375648571284</v>
      </c>
      <c r="Q11" s="226">
        <v>5.9097031016805683</v>
      </c>
      <c r="R11" s="226">
        <v>5.9134273553726242</v>
      </c>
      <c r="S11" s="226">
        <v>5.9952845744333558</v>
      </c>
      <c r="T11" s="226">
        <v>6.7708067817417792</v>
      </c>
      <c r="U11" s="226">
        <v>6.7722329922366837</v>
      </c>
      <c r="V11" s="226">
        <v>6.7771469852468336</v>
      </c>
      <c r="W11" s="226">
        <v>6.3620516843863184</v>
      </c>
      <c r="X11" s="226">
        <v>8.9534951103369842</v>
      </c>
      <c r="Y11" s="226">
        <v>5.9666795876925178</v>
      </c>
      <c r="DA11" s="69" t="s">
        <v>1139</v>
      </c>
    </row>
    <row r="12" spans="1:105" ht="12" customHeight="1" x14ac:dyDescent="0.25">
      <c r="A12" s="37" t="s">
        <v>35</v>
      </c>
      <c r="B12" s="226">
        <v>313.65765927125477</v>
      </c>
      <c r="C12" s="226">
        <v>302.34996193587841</v>
      </c>
      <c r="D12" s="226">
        <v>310.4378580865702</v>
      </c>
      <c r="E12" s="226">
        <v>339.0154287956438</v>
      </c>
      <c r="F12" s="226">
        <v>313.94471641748538</v>
      </c>
      <c r="G12" s="226">
        <v>330.90449153083938</v>
      </c>
      <c r="H12" s="226">
        <v>305.41275914265759</v>
      </c>
      <c r="I12" s="226">
        <v>334.62646188767081</v>
      </c>
      <c r="J12" s="226">
        <v>339.23995560544768</v>
      </c>
      <c r="K12" s="226">
        <v>304.05357084226671</v>
      </c>
      <c r="L12" s="226">
        <v>321.57216009102308</v>
      </c>
      <c r="M12" s="226">
        <v>399.26244060988751</v>
      </c>
      <c r="N12" s="226">
        <v>396.92943065814291</v>
      </c>
      <c r="O12" s="226">
        <v>412.55303606835332</v>
      </c>
      <c r="P12" s="226">
        <v>375.40572344273568</v>
      </c>
      <c r="Q12" s="226">
        <v>389.0086477642019</v>
      </c>
      <c r="R12" s="226">
        <v>396.80109699398139</v>
      </c>
      <c r="S12" s="226">
        <v>432.10279606080678</v>
      </c>
      <c r="T12" s="226">
        <v>408.45351707204259</v>
      </c>
      <c r="U12" s="226">
        <v>403.71956221109048</v>
      </c>
      <c r="V12" s="226">
        <v>388.77016537469501</v>
      </c>
      <c r="W12" s="226">
        <v>442.71882075630998</v>
      </c>
      <c r="X12" s="226">
        <v>350.01693017422542</v>
      </c>
      <c r="Y12" s="226">
        <v>323.47067685776011</v>
      </c>
      <c r="DA12" s="69" t="s">
        <v>1140</v>
      </c>
    </row>
    <row r="13" spans="1:105" ht="12" customHeight="1" x14ac:dyDescent="0.25">
      <c r="A13" s="37" t="s">
        <v>96</v>
      </c>
      <c r="B13" s="226">
        <v>8.5421435940433946E-4</v>
      </c>
      <c r="C13" s="226">
        <v>1.5349802157575241E-3</v>
      </c>
      <c r="D13" s="226">
        <v>2.8386724091917621E-3</v>
      </c>
      <c r="E13" s="226">
        <v>2.8345512646191389E-3</v>
      </c>
      <c r="F13" s="226">
        <v>3.3053160432457728E-3</v>
      </c>
      <c r="G13" s="226">
        <v>3.385680383712261E-3</v>
      </c>
      <c r="H13" s="226">
        <v>4.7465392318710633E-3</v>
      </c>
      <c r="I13" s="226">
        <v>4.6985343506176893E-3</v>
      </c>
      <c r="J13" s="226">
        <v>1.133319152301307E-2</v>
      </c>
      <c r="K13" s="226">
        <v>1.307639934691499E-2</v>
      </c>
      <c r="L13" s="226">
        <v>6.2550344415386983E-2</v>
      </c>
      <c r="M13" s="226">
        <v>7.2588326307094608E-2</v>
      </c>
      <c r="N13" s="226">
        <v>7.233901915206685E-2</v>
      </c>
      <c r="O13" s="226">
        <v>6.4474259200930875E-2</v>
      </c>
      <c r="P13" s="226">
        <v>6.9242723420405314E-2</v>
      </c>
      <c r="Q13" s="226">
        <v>7.7092106424950679E-2</v>
      </c>
      <c r="R13" s="226">
        <v>6.4768045751451869E-2</v>
      </c>
      <c r="S13" s="226">
        <v>6.6857584468847639E-2</v>
      </c>
      <c r="T13" s="226">
        <v>6.5344552738659384E-2</v>
      </c>
      <c r="U13" s="226">
        <v>7.9578503022737307E-2</v>
      </c>
      <c r="V13" s="226">
        <v>0.2193708033155273</v>
      </c>
      <c r="W13" s="226">
        <v>7.379808864480282E-2</v>
      </c>
      <c r="X13" s="226">
        <v>7.5406003933300644E-2</v>
      </c>
      <c r="Y13" s="226">
        <v>6.8001019635678658E-2</v>
      </c>
      <c r="DA13" s="69" t="s">
        <v>1141</v>
      </c>
    </row>
    <row r="14" spans="1:105" ht="12" customHeight="1" x14ac:dyDescent="0.25">
      <c r="A14" s="37" t="s">
        <v>78</v>
      </c>
      <c r="B14" s="226">
        <v>1.4178393040719319E-2</v>
      </c>
      <c r="C14" s="226">
        <v>2.0618532409785669E-2</v>
      </c>
      <c r="D14" s="226">
        <v>5.1556743511407217E-2</v>
      </c>
      <c r="E14" s="226">
        <v>9.4568703648325786E-2</v>
      </c>
      <c r="F14" s="226">
        <v>0.1655461866757495</v>
      </c>
      <c r="G14" s="226">
        <v>0.37314262330924319</v>
      </c>
      <c r="H14" s="226">
        <v>0.42083417318149291</v>
      </c>
      <c r="I14" s="226">
        <v>0.22210224289962499</v>
      </c>
      <c r="J14" s="226">
        <v>0.18393809937673131</v>
      </c>
      <c r="K14" s="226">
        <v>0.35353354076572607</v>
      </c>
      <c r="L14" s="226">
        <v>0.80801810512564398</v>
      </c>
      <c r="M14" s="226">
        <v>1.0599005154606871</v>
      </c>
      <c r="N14" s="226">
        <v>1.359872759073975</v>
      </c>
      <c r="O14" s="226">
        <v>1.7615383563485041</v>
      </c>
      <c r="P14" s="226">
        <v>12.95207448278294</v>
      </c>
      <c r="Q14" s="226">
        <v>15.7757225652656</v>
      </c>
      <c r="R14" s="226">
        <v>17.794938821151369</v>
      </c>
      <c r="S14" s="226">
        <v>20.59668838424318</v>
      </c>
      <c r="T14" s="226">
        <v>23.588502474477799</v>
      </c>
      <c r="U14" s="226">
        <v>27.205915741036449</v>
      </c>
      <c r="V14" s="226">
        <v>31.58900208662083</v>
      </c>
      <c r="W14" s="226">
        <v>34.266649211650858</v>
      </c>
      <c r="X14" s="226">
        <v>36.457257046149863</v>
      </c>
      <c r="Y14" s="226">
        <v>39.507362391290677</v>
      </c>
      <c r="DA14" s="69" t="s">
        <v>1142</v>
      </c>
    </row>
    <row r="15" spans="1:105" ht="12" customHeight="1" x14ac:dyDescent="0.25">
      <c r="A15" s="37" t="s">
        <v>40</v>
      </c>
      <c r="B15" s="226">
        <v>150.94500385279821</v>
      </c>
      <c r="C15" s="226">
        <v>159.32353652794509</v>
      </c>
      <c r="D15" s="226">
        <v>157.39858462083649</v>
      </c>
      <c r="E15" s="226">
        <v>161.79752856369441</v>
      </c>
      <c r="F15" s="226">
        <v>174.3146059374433</v>
      </c>
      <c r="G15" s="226">
        <v>176.8647010070564</v>
      </c>
      <c r="H15" s="226">
        <v>200.8104708806143</v>
      </c>
      <c r="I15" s="226">
        <v>183.65422684220351</v>
      </c>
      <c r="J15" s="226">
        <v>198.55900485552911</v>
      </c>
      <c r="K15" s="226">
        <v>159.40921486197979</v>
      </c>
      <c r="L15" s="226">
        <v>194.6354854358126</v>
      </c>
      <c r="M15" s="226">
        <v>157.4900590228155</v>
      </c>
      <c r="N15" s="226">
        <v>156.64107120211341</v>
      </c>
      <c r="O15" s="226">
        <v>158.16180677107141</v>
      </c>
      <c r="P15" s="226">
        <v>170.00287085578719</v>
      </c>
      <c r="Q15" s="226">
        <v>175.739345236758</v>
      </c>
      <c r="R15" s="226">
        <v>176.31266762268751</v>
      </c>
      <c r="S15" s="226">
        <v>185.81950637071651</v>
      </c>
      <c r="T15" s="226">
        <v>171.12872495974861</v>
      </c>
      <c r="U15" s="226">
        <v>172.45133006243441</v>
      </c>
      <c r="V15" s="226">
        <v>157.9945751491567</v>
      </c>
      <c r="W15" s="226">
        <v>168.02738594407921</v>
      </c>
      <c r="X15" s="226">
        <v>183.49950877615271</v>
      </c>
      <c r="Y15" s="226">
        <v>158.63441362842929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76239.28709696373</v>
      </c>
      <c r="C16" s="314">
        <f>CHI_fec!C16</f>
        <v>76594.2477513513</v>
      </c>
      <c r="D16" s="314">
        <f>CHI_fec!D16</f>
        <v>75853.251250571571</v>
      </c>
      <c r="E16" s="314">
        <f>CHI_fec!E16</f>
        <v>75729.977654837887</v>
      </c>
      <c r="F16" s="314">
        <f>CHI_fec!F16</f>
        <v>76711.166724980882</v>
      </c>
      <c r="G16" s="314">
        <f>CHI_fec!G16</f>
        <v>77972.143996823375</v>
      </c>
      <c r="H16" s="314">
        <f>CHI_fec!H16</f>
        <v>77057.807288896962</v>
      </c>
      <c r="I16" s="314">
        <f>CHI_fec!I16</f>
        <v>78083.764481033693</v>
      </c>
      <c r="J16" s="314">
        <f>CHI_fec!J16</f>
        <v>75827.561701238548</v>
      </c>
      <c r="K16" s="314">
        <f>CHI_fec!K16</f>
        <v>68132.160573993344</v>
      </c>
      <c r="L16" s="314">
        <f>CHI_fec!L16</f>
        <v>72693.302309329942</v>
      </c>
      <c r="M16" s="314">
        <f>CHI_fec!M16</f>
        <v>71201.994152514031</v>
      </c>
      <c r="N16" s="314">
        <f>CHI_fec!N16</f>
        <v>70379.23392479372</v>
      </c>
      <c r="O16" s="314">
        <f>CHI_fec!O16</f>
        <v>69197.832270382758</v>
      </c>
      <c r="P16" s="314">
        <f>CHI_fec!P16</f>
        <v>72448.840909695849</v>
      </c>
      <c r="Q16" s="314">
        <f>CHI_fec!Q16</f>
        <v>68764.648030953656</v>
      </c>
      <c r="R16" s="314">
        <f>CHI_fec!R16</f>
        <v>68834.951230190825</v>
      </c>
      <c r="S16" s="314">
        <f>CHI_fec!S16</f>
        <v>75444.258688923321</v>
      </c>
      <c r="T16" s="314">
        <f>CHI_fec!T16</f>
        <v>72240.808679967624</v>
      </c>
      <c r="U16" s="314">
        <f>CHI_fec!U16</f>
        <v>71563.177112404577</v>
      </c>
      <c r="V16" s="314">
        <f>CHI_fec!V16</f>
        <v>71167.672160909962</v>
      </c>
      <c r="W16" s="314">
        <f>CHI_fec!W16</f>
        <v>72142.966556190149</v>
      </c>
      <c r="X16" s="314">
        <f>CHI_fec!X16</f>
        <v>60321.713942534938</v>
      </c>
      <c r="Y16" s="314">
        <f>CHI_fec!Y16</f>
        <v>56303.640282310917</v>
      </c>
      <c r="DA16" s="136"/>
    </row>
    <row r="17" spans="1:105" ht="12" customHeight="1" x14ac:dyDescent="0.25">
      <c r="A17" s="135" t="s">
        <v>28</v>
      </c>
      <c r="B17" s="315">
        <f>CHI_fec!B17</f>
        <v>261.91696515818228</v>
      </c>
      <c r="C17" s="315">
        <f>CHI_fec!C17</f>
        <v>269.68033979175277</v>
      </c>
      <c r="D17" s="315">
        <f>CHI_fec!D17</f>
        <v>257.49101351120117</v>
      </c>
      <c r="E17" s="315">
        <f>CHI_fec!E17</f>
        <v>278.13320225856808</v>
      </c>
      <c r="F17" s="315">
        <f>CHI_fec!F17</f>
        <v>305.64940889544232</v>
      </c>
      <c r="G17" s="315">
        <f>CHI_fec!G17</f>
        <v>334.88415013864051</v>
      </c>
      <c r="H17" s="315">
        <f>CHI_fec!H17</f>
        <v>386.46524726691769</v>
      </c>
      <c r="I17" s="315">
        <f>CHI_fec!I17</f>
        <v>407.41564721008632</v>
      </c>
      <c r="J17" s="315">
        <f>CHI_fec!J17</f>
        <v>417.88413476038352</v>
      </c>
      <c r="K17" s="315">
        <f>CHI_fec!K17</f>
        <v>287.23678492689078</v>
      </c>
      <c r="L17" s="315">
        <f>CHI_fec!L17</f>
        <v>638.33500479166526</v>
      </c>
      <c r="M17" s="315">
        <f>CHI_fec!M17</f>
        <v>613.46045243414846</v>
      </c>
      <c r="N17" s="315">
        <f>CHI_fec!N17</f>
        <v>650.23430981826175</v>
      </c>
      <c r="O17" s="315">
        <f>CHI_fec!O17</f>
        <v>661.7204387306424</v>
      </c>
      <c r="P17" s="315">
        <f>CHI_fec!P17</f>
        <v>636.36310023047531</v>
      </c>
      <c r="Q17" s="315">
        <f>CHI_fec!Q17</f>
        <v>694.9485286235755</v>
      </c>
      <c r="R17" s="315">
        <f>CHI_fec!R17</f>
        <v>706.65419723846344</v>
      </c>
      <c r="S17" s="315">
        <f>CHI_fec!S17</f>
        <v>702.30841391390265</v>
      </c>
      <c r="T17" s="315">
        <f>CHI_fec!T17</f>
        <v>685.55447699263357</v>
      </c>
      <c r="U17" s="315">
        <f>CHI_fec!U17</f>
        <v>679.5635131762316</v>
      </c>
      <c r="V17" s="315">
        <f>CHI_fec!V17</f>
        <v>580.54479793637142</v>
      </c>
      <c r="W17" s="315">
        <f>CHI_fec!W17</f>
        <v>613.71625107480656</v>
      </c>
      <c r="X17" s="315">
        <f>CHI_fec!X17</f>
        <v>582.68753224419606</v>
      </c>
      <c r="Y17" s="315">
        <f>CHI_fec!Y17</f>
        <v>566.48134135855537</v>
      </c>
      <c r="DA17" s="137"/>
    </row>
    <row r="18" spans="1:105" ht="12" customHeight="1" x14ac:dyDescent="0.25">
      <c r="A18" s="135" t="s">
        <v>30</v>
      </c>
      <c r="B18" s="315">
        <f>CHI_fec!B18</f>
        <v>790.69492691315554</v>
      </c>
      <c r="C18" s="315">
        <f>CHI_fec!C18</f>
        <v>1383.624505588994</v>
      </c>
      <c r="D18" s="315">
        <f>CHI_fec!D18</f>
        <v>1441.0276010318139</v>
      </c>
      <c r="E18" s="315">
        <f>CHI_fec!E18</f>
        <v>820.18013757523647</v>
      </c>
      <c r="F18" s="315">
        <f>CHI_fec!F18</f>
        <v>752.22304385210657</v>
      </c>
      <c r="G18" s="315">
        <f>CHI_fec!G18</f>
        <v>968.44221840068781</v>
      </c>
      <c r="H18" s="315">
        <f>CHI_fec!H18</f>
        <v>1209.320550300946</v>
      </c>
      <c r="I18" s="315">
        <f>CHI_fec!I18</f>
        <v>1398.6718830610489</v>
      </c>
      <c r="J18" s="315">
        <f>CHI_fec!J18</f>
        <v>1235.709372312984</v>
      </c>
      <c r="K18" s="315">
        <f>CHI_fec!K18</f>
        <v>682.28039552880489</v>
      </c>
      <c r="L18" s="315">
        <f>CHI_fec!L18</f>
        <v>589.31470335339645</v>
      </c>
      <c r="M18" s="315">
        <f>CHI_fec!M18</f>
        <v>846.15683576956144</v>
      </c>
      <c r="N18" s="315">
        <f>CHI_fec!N18</f>
        <v>769.22820292347387</v>
      </c>
      <c r="O18" s="315">
        <f>CHI_fec!O18</f>
        <v>717.44453998280289</v>
      </c>
      <c r="P18" s="315">
        <f>CHI_fec!P18</f>
        <v>738.26818572656907</v>
      </c>
      <c r="Q18" s="315">
        <f>CHI_fec!Q18</f>
        <v>669.83224419604471</v>
      </c>
      <c r="R18" s="315">
        <f>CHI_fec!R18</f>
        <v>670.49621668099735</v>
      </c>
      <c r="S18" s="315">
        <f>CHI_fec!S18</f>
        <v>751.14935511607905</v>
      </c>
      <c r="T18" s="315">
        <f>CHI_fec!T18</f>
        <v>727.84660361134991</v>
      </c>
      <c r="U18" s="315">
        <f>CHI_fec!U18</f>
        <v>670.88675838349104</v>
      </c>
      <c r="V18" s="315">
        <f>CHI_fec!V18</f>
        <v>405.31427343078252</v>
      </c>
      <c r="W18" s="315">
        <f>CHI_fec!W18</f>
        <v>531.31272570937233</v>
      </c>
      <c r="X18" s="315">
        <f>CHI_fec!X18</f>
        <v>433.39114359415299</v>
      </c>
      <c r="Y18" s="315">
        <f>CHI_fec!Y18</f>
        <v>547.29604471195171</v>
      </c>
      <c r="DA18" s="137"/>
    </row>
    <row r="19" spans="1:105" ht="12" customHeight="1" x14ac:dyDescent="0.25">
      <c r="A19" s="135" t="s">
        <v>31</v>
      </c>
      <c r="B19" s="315">
        <f>CHI_fec!B19</f>
        <v>2843.253912295786</v>
      </c>
      <c r="C19" s="315">
        <f>CHI_fec!C19</f>
        <v>3403.8380911435938</v>
      </c>
      <c r="D19" s="315">
        <f>CHI_fec!D19</f>
        <v>3543.6628546861562</v>
      </c>
      <c r="E19" s="315">
        <f>CHI_fec!E19</f>
        <v>3229.9532244196039</v>
      </c>
      <c r="F19" s="315">
        <f>CHI_fec!F19</f>
        <v>3682.7002579535679</v>
      </c>
      <c r="G19" s="315">
        <f>CHI_fec!G19</f>
        <v>4076.3671539122952</v>
      </c>
      <c r="H19" s="315">
        <f>CHI_fec!H19</f>
        <v>5131.7844368013748</v>
      </c>
      <c r="I19" s="315">
        <f>CHI_fec!I19</f>
        <v>5590.2232158211518</v>
      </c>
      <c r="J19" s="315">
        <f>CHI_fec!J19</f>
        <v>5678.1146173688721</v>
      </c>
      <c r="K19" s="315">
        <f>CHI_fec!K19</f>
        <v>5739.6532244196051</v>
      </c>
      <c r="L19" s="315">
        <f>CHI_fec!L19</f>
        <v>5708.4558899398098</v>
      </c>
      <c r="M19" s="315">
        <f>CHI_fec!M19</f>
        <v>6261.5361134995701</v>
      </c>
      <c r="N19" s="315">
        <f>CHI_fec!N19</f>
        <v>5920.1582115219262</v>
      </c>
      <c r="O19" s="315">
        <f>CHI_fec!O19</f>
        <v>8620.9101898059398</v>
      </c>
      <c r="P19" s="315">
        <f>CHI_fec!P19</f>
        <v>10227.535249640099</v>
      </c>
      <c r="Q19" s="315">
        <f>CHI_fec!Q19</f>
        <v>10506.94667566432</v>
      </c>
      <c r="R19" s="315">
        <f>CHI_fec!R19</f>
        <v>10158.998812141521</v>
      </c>
      <c r="S19" s="315">
        <f>CHI_fec!S19</f>
        <v>10894.247981941629</v>
      </c>
      <c r="T19" s="315">
        <f>CHI_fec!T19</f>
        <v>11315.010306833439</v>
      </c>
      <c r="U19" s="315">
        <f>CHI_fec!U19</f>
        <v>12005.21933302111</v>
      </c>
      <c r="V19" s="315">
        <f>CHI_fec!V19</f>
        <v>10831.55889574888</v>
      </c>
      <c r="W19" s="315">
        <f>CHI_fec!W19</f>
        <v>10388.38922234544</v>
      </c>
      <c r="X19" s="315">
        <f>CHI_fec!X19</f>
        <v>9309.395634169332</v>
      </c>
      <c r="Y19" s="315">
        <f>CHI_fec!Y19</f>
        <v>9463.7458024344705</v>
      </c>
      <c r="DA19" s="137"/>
    </row>
    <row r="20" spans="1:105" ht="12" customHeight="1" x14ac:dyDescent="0.25">
      <c r="A20" s="135" t="s">
        <v>82</v>
      </c>
      <c r="B20" s="315">
        <f>CHI_fec!B20</f>
        <v>3737.430094582975</v>
      </c>
      <c r="C20" s="315">
        <f>CHI_fec!C20</f>
        <v>3219.17067927773</v>
      </c>
      <c r="D20" s="315">
        <f>CHI_fec!D20</f>
        <v>3192.9123817712798</v>
      </c>
      <c r="E20" s="315">
        <f>CHI_fec!E20</f>
        <v>2998.894239036973</v>
      </c>
      <c r="F20" s="315">
        <f>CHI_fec!F20</f>
        <v>3153.765090283749</v>
      </c>
      <c r="G20" s="315">
        <f>CHI_fec!G20</f>
        <v>3355.7601891659501</v>
      </c>
      <c r="H20" s="315">
        <f>CHI_fec!H20</f>
        <v>3114.6769561478941</v>
      </c>
      <c r="I20" s="315">
        <f>CHI_fec!I20</f>
        <v>3353.6666380051579</v>
      </c>
      <c r="J20" s="315">
        <f>CHI_fec!J20</f>
        <v>3044.2454858125529</v>
      </c>
      <c r="K20" s="315">
        <f>CHI_fec!K20</f>
        <v>2683.643250214961</v>
      </c>
      <c r="L20" s="315">
        <f>CHI_fec!L20</f>
        <v>3403.57901977644</v>
      </c>
      <c r="M20" s="315">
        <f>CHI_fec!M20</f>
        <v>2743.988907996561</v>
      </c>
      <c r="N20" s="315">
        <f>CHI_fec!N20</f>
        <v>2436.5606490316191</v>
      </c>
      <c r="O20" s="315">
        <f>CHI_fec!O20</f>
        <v>2028.3850986903531</v>
      </c>
      <c r="P20" s="315">
        <f>CHI_fec!P20</f>
        <v>1648.233018056749</v>
      </c>
      <c r="Q20" s="315">
        <f>CHI_fec!Q20</f>
        <v>1551.2434221840069</v>
      </c>
      <c r="R20" s="315">
        <f>CHI_fec!R20</f>
        <v>1731.011263972485</v>
      </c>
      <c r="S20" s="315">
        <f>CHI_fec!S20</f>
        <v>1753.4719505762509</v>
      </c>
      <c r="T20" s="315">
        <f>CHI_fec!T20</f>
        <v>1584.7934145728259</v>
      </c>
      <c r="U20" s="315">
        <f>CHI_fec!U20</f>
        <v>1250.478698628101</v>
      </c>
      <c r="V20" s="315">
        <f>CHI_fec!V20</f>
        <v>1495.561650902838</v>
      </c>
      <c r="W20" s="315">
        <f>CHI_fec!W20</f>
        <v>1572.3210367441809</v>
      </c>
      <c r="X20" s="315">
        <f>CHI_fec!X20</f>
        <v>1050.532075818908</v>
      </c>
      <c r="Y20" s="315">
        <f>CHI_fec!Y20</f>
        <v>996.97169188975795</v>
      </c>
      <c r="DA20" s="137"/>
    </row>
    <row r="21" spans="1:105" ht="12" customHeight="1" x14ac:dyDescent="0.25">
      <c r="A21" s="135" t="s">
        <v>32</v>
      </c>
      <c r="B21" s="315">
        <f>CHI_fec!B21</f>
        <v>3078.2293289797722</v>
      </c>
      <c r="C21" s="315">
        <f>CHI_fec!C21</f>
        <v>3232.865090283748</v>
      </c>
      <c r="D21" s="315">
        <f>CHI_fec!D21</f>
        <v>3417.5885640584688</v>
      </c>
      <c r="E21" s="315">
        <f>CHI_fec!E21</f>
        <v>2267.140842648324</v>
      </c>
      <c r="F21" s="315">
        <f>CHI_fec!F21</f>
        <v>1986.791401547722</v>
      </c>
      <c r="G21" s="315">
        <f>CHI_fec!G21</f>
        <v>2092.5616509028382</v>
      </c>
      <c r="H21" s="315">
        <f>CHI_fec!H21</f>
        <v>2201.3465176268269</v>
      </c>
      <c r="I21" s="315">
        <f>CHI_fec!I21</f>
        <v>2085.51728288908</v>
      </c>
      <c r="J21" s="315">
        <f>CHI_fec!J21</f>
        <v>2204.5430782459148</v>
      </c>
      <c r="K21" s="315">
        <f>CHI_fec!K21</f>
        <v>2029.7865934922861</v>
      </c>
      <c r="L21" s="315">
        <f>CHI_fec!L21</f>
        <v>1944.0623387790199</v>
      </c>
      <c r="M21" s="315">
        <f>CHI_fec!M21</f>
        <v>1965.0281169389509</v>
      </c>
      <c r="N21" s="315">
        <f>CHI_fec!N21</f>
        <v>2096.3980223559761</v>
      </c>
      <c r="O21" s="315">
        <f>CHI_fec!O21</f>
        <v>1587.055641895279</v>
      </c>
      <c r="P21" s="315">
        <f>CHI_fec!P21</f>
        <v>1564.7638865004301</v>
      </c>
      <c r="Q21" s="315">
        <f>CHI_fec!Q21</f>
        <v>1634.1937231298359</v>
      </c>
      <c r="R21" s="315">
        <f>CHI_fec!R21</f>
        <v>1003.65649183147</v>
      </c>
      <c r="S21" s="315">
        <f>CHI_fec!S21</f>
        <v>960.19019776440223</v>
      </c>
      <c r="T21" s="315">
        <f>CHI_fec!T21</f>
        <v>968.20192281212076</v>
      </c>
      <c r="U21" s="315">
        <f>CHI_fec!U21</f>
        <v>824.83627214488217</v>
      </c>
      <c r="V21" s="315">
        <f>CHI_fec!V21</f>
        <v>702.53888811581805</v>
      </c>
      <c r="W21" s="315">
        <f>CHI_fec!W21</f>
        <v>525.95339638864994</v>
      </c>
      <c r="X21" s="315">
        <f>CHI_fec!X21</f>
        <v>602.10911435941523</v>
      </c>
      <c r="Y21" s="315">
        <f>CHI_fec!Y21</f>
        <v>317.58856405846939</v>
      </c>
      <c r="DA21" s="137"/>
    </row>
    <row r="22" spans="1:105" ht="12" customHeight="1" x14ac:dyDescent="0.25">
      <c r="A22" s="135" t="s">
        <v>33</v>
      </c>
      <c r="B22" s="315">
        <f>CHI_fec!B22</f>
        <v>7943.4439842531328</v>
      </c>
      <c r="C22" s="315">
        <f>CHI_fec!C22</f>
        <v>9309.2375749301427</v>
      </c>
      <c r="D22" s="315">
        <f>CHI_fec!D22</f>
        <v>9186.339686759422</v>
      </c>
      <c r="E22" s="315">
        <f>CHI_fec!E22</f>
        <v>9393.6834035681495</v>
      </c>
      <c r="F22" s="315">
        <f>CHI_fec!F22</f>
        <v>10062.778193127569</v>
      </c>
      <c r="G22" s="315">
        <f>CHI_fec!G22</f>
        <v>9911.0318207280379</v>
      </c>
      <c r="H22" s="315">
        <f>CHI_fec!H22</f>
        <v>11016.50211516426</v>
      </c>
      <c r="I22" s="315">
        <f>CHI_fec!I22</f>
        <v>9795.8563727515921</v>
      </c>
      <c r="J22" s="315">
        <f>CHI_fec!J22</f>
        <v>10114.820016266851</v>
      </c>
      <c r="K22" s="315">
        <f>CHI_fec!K22</f>
        <v>9373.7048030854876</v>
      </c>
      <c r="L22" s="315">
        <f>CHI_fec!L22</f>
        <v>9363.0935880224824</v>
      </c>
      <c r="M22" s="315">
        <f>CHI_fec!M22</f>
        <v>10310.74330416924</v>
      </c>
      <c r="N22" s="315">
        <f>CHI_fec!N22</f>
        <v>9291.6995405360358</v>
      </c>
      <c r="O22" s="315">
        <f>CHI_fec!O22</f>
        <v>8557.2093673050804</v>
      </c>
      <c r="P22" s="315">
        <f>CHI_fec!P22</f>
        <v>9008.9010807834929</v>
      </c>
      <c r="Q22" s="315">
        <f>CHI_fec!Q22</f>
        <v>7491.9764303060147</v>
      </c>
      <c r="R22" s="315">
        <f>CHI_fec!R22</f>
        <v>9044.5658096517018</v>
      </c>
      <c r="S22" s="315">
        <f>CHI_fec!S22</f>
        <v>9447.5221459815766</v>
      </c>
      <c r="T22" s="315">
        <f>CHI_fec!T22</f>
        <v>11225.60265838964</v>
      </c>
      <c r="U22" s="315">
        <f>CHI_fec!U22</f>
        <v>10673.6190213069</v>
      </c>
      <c r="V22" s="315">
        <f>CHI_fec!V22</f>
        <v>10625.38115026951</v>
      </c>
      <c r="W22" s="315">
        <f>CHI_fec!W22</f>
        <v>9884.6443948628712</v>
      </c>
      <c r="X22" s="315">
        <f>CHI_fec!X22</f>
        <v>8785.1610787140489</v>
      </c>
      <c r="Y22" s="315">
        <f>CHI_fec!Y22</f>
        <v>9750.05026262916</v>
      </c>
      <c r="DA22" s="137"/>
    </row>
    <row r="23" spans="1:105" ht="12" customHeight="1" x14ac:dyDescent="0.25">
      <c r="A23" s="135" t="s">
        <v>83</v>
      </c>
      <c r="B23" s="315">
        <f>CHI_fec!B23</f>
        <v>43467.659157351671</v>
      </c>
      <c r="C23" s="315">
        <f>CHI_fec!C23</f>
        <v>42313.421410146177</v>
      </c>
      <c r="D23" s="315">
        <f>CHI_fec!D23</f>
        <v>42664.248839208944</v>
      </c>
      <c r="E23" s="315">
        <f>CHI_fec!E23</f>
        <v>43742.778847807393</v>
      </c>
      <c r="F23" s="315">
        <f>CHI_fec!F23</f>
        <v>43152.68770421324</v>
      </c>
      <c r="G23" s="315">
        <f>CHI_fec!G23</f>
        <v>43140.832071098463</v>
      </c>
      <c r="H23" s="315">
        <f>CHI_fec!H23</f>
        <v>41171.384006878747</v>
      </c>
      <c r="I23" s="315">
        <f>CHI_fec!I23</f>
        <v>41751.885468615641</v>
      </c>
      <c r="J23" s="315">
        <f>CHI_fec!J23</f>
        <v>39841.856921754079</v>
      </c>
      <c r="K23" s="315">
        <f>CHI_fec!K23</f>
        <v>35852.766552020643</v>
      </c>
      <c r="L23" s="315">
        <f>CHI_fec!L23</f>
        <v>38293.870937231302</v>
      </c>
      <c r="M23" s="315">
        <f>CHI_fec!M23</f>
        <v>34993.561994840929</v>
      </c>
      <c r="N23" s="315">
        <f>CHI_fec!N23</f>
        <v>36031.186242476353</v>
      </c>
      <c r="O23" s="315">
        <f>CHI_fec!O23</f>
        <v>33611.871367153908</v>
      </c>
      <c r="P23" s="315">
        <f>CHI_fec!P23</f>
        <v>34693.879793637141</v>
      </c>
      <c r="Q23" s="315">
        <f>CHI_fec!Q23</f>
        <v>32527.261134995701</v>
      </c>
      <c r="R23" s="315">
        <f>CHI_fec!R23</f>
        <v>31980.76852966466</v>
      </c>
      <c r="S23" s="315">
        <f>CHI_fec!S23</f>
        <v>36193.325836181502</v>
      </c>
      <c r="T23" s="315">
        <f>CHI_fec!T23</f>
        <v>31117.738382291729</v>
      </c>
      <c r="U23" s="315">
        <f>CHI_fec!U23</f>
        <v>30241.792496381469</v>
      </c>
      <c r="V23" s="315">
        <f>CHI_fec!V23</f>
        <v>31774.553034572589</v>
      </c>
      <c r="W23" s="315">
        <f>CHI_fec!W23</f>
        <v>34407.157050093418</v>
      </c>
      <c r="X23" s="315">
        <f>CHI_fec!X23</f>
        <v>29732.81678982039</v>
      </c>
      <c r="Y23" s="315">
        <f>CHI_fec!Y23</f>
        <v>24995.285655390369</v>
      </c>
      <c r="DA23" s="137"/>
    </row>
    <row r="24" spans="1:105" ht="12" customHeight="1" x14ac:dyDescent="0.25">
      <c r="A24" s="135" t="s">
        <v>73</v>
      </c>
      <c r="B24" s="315">
        <f>CHI_fec!B24</f>
        <v>14116.65872742906</v>
      </c>
      <c r="C24" s="315">
        <f>CHI_fec!C24</f>
        <v>13462.410060189161</v>
      </c>
      <c r="D24" s="315">
        <f>CHI_fec!D24</f>
        <v>12149.98030954428</v>
      </c>
      <c r="E24" s="315">
        <f>CHI_fec!E24</f>
        <v>12999.213757523639</v>
      </c>
      <c r="F24" s="315">
        <f>CHI_fec!F24</f>
        <v>13614.571625107479</v>
      </c>
      <c r="G24" s="315">
        <f>CHI_fec!G24</f>
        <v>14092.264742476469</v>
      </c>
      <c r="H24" s="315">
        <f>CHI_fec!H24</f>
        <v>12826.32745870998</v>
      </c>
      <c r="I24" s="315">
        <f>CHI_fec!I24</f>
        <v>13700.527972679931</v>
      </c>
      <c r="J24" s="315">
        <f>CHI_fec!J24</f>
        <v>13290.388074716901</v>
      </c>
      <c r="K24" s="315">
        <f>CHI_fec!K24</f>
        <v>11483.088970304671</v>
      </c>
      <c r="L24" s="315">
        <f>CHI_fec!L24</f>
        <v>12752.590827435841</v>
      </c>
      <c r="M24" s="315">
        <f>CHI_fec!M24</f>
        <v>13467.51842686507</v>
      </c>
      <c r="N24" s="315">
        <f>CHI_fec!N24</f>
        <v>13183.768746130079</v>
      </c>
      <c r="O24" s="315">
        <f>CHI_fec!O24</f>
        <v>13413.23562681875</v>
      </c>
      <c r="P24" s="315">
        <f>CHI_fec!P24</f>
        <v>13930.896595120899</v>
      </c>
      <c r="Q24" s="315">
        <f>CHI_fec!Q24</f>
        <v>13688.24587185416</v>
      </c>
      <c r="R24" s="315">
        <f>CHI_fec!R24</f>
        <v>13538.79990900952</v>
      </c>
      <c r="S24" s="315">
        <f>CHI_fec!S24</f>
        <v>14742.04280744799</v>
      </c>
      <c r="T24" s="315">
        <f>CHI_fec!T24</f>
        <v>14616.06091446388</v>
      </c>
      <c r="U24" s="315">
        <f>CHI_fec!U24</f>
        <v>15216.781019362381</v>
      </c>
      <c r="V24" s="315">
        <f>CHI_fec!V24</f>
        <v>14752.21946993317</v>
      </c>
      <c r="W24" s="315">
        <f>CHI_fec!W24</f>
        <v>14219.4724789714</v>
      </c>
      <c r="X24" s="315">
        <f>CHI_fec!X24</f>
        <v>9825.6205738144999</v>
      </c>
      <c r="Y24" s="315">
        <f>CHI_fec!Y24</f>
        <v>9666.2209198381861</v>
      </c>
      <c r="DA24" s="137"/>
    </row>
    <row r="25" spans="1:105" ht="12" customHeight="1" x14ac:dyDescent="0.25">
      <c r="A25" s="57" t="s">
        <v>998</v>
      </c>
      <c r="B25" s="294">
        <v>8312.1731274999875</v>
      </c>
      <c r="C25" s="294">
        <v>8321.7328598313397</v>
      </c>
      <c r="D25" s="294">
        <v>8711.1262257292692</v>
      </c>
      <c r="E25" s="294">
        <v>9682.8658939784382</v>
      </c>
      <c r="F25" s="294">
        <v>9300.1659588584043</v>
      </c>
      <c r="G25" s="294">
        <v>9454.5644000333632</v>
      </c>
      <c r="H25" s="294">
        <v>9307.1292859624118</v>
      </c>
      <c r="I25" s="294">
        <v>9965.31840600129</v>
      </c>
      <c r="J25" s="294">
        <v>9912.6280070598368</v>
      </c>
      <c r="K25" s="294">
        <v>8983.2780257025952</v>
      </c>
      <c r="L25" s="294">
        <v>9566.0614660378033</v>
      </c>
      <c r="M25" s="294">
        <v>10664.24358256604</v>
      </c>
      <c r="N25" s="294">
        <v>10734.37673625505</v>
      </c>
      <c r="O25" s="294">
        <v>10865.52281516637</v>
      </c>
      <c r="P25" s="294">
        <v>10430.28267005206</v>
      </c>
      <c r="Q25" s="294">
        <v>10520.885130451379</v>
      </c>
      <c r="R25" s="294">
        <v>10797.542725354109</v>
      </c>
      <c r="S25" s="294">
        <v>11296.52932120217</v>
      </c>
      <c r="T25" s="294">
        <v>10857.462977887189</v>
      </c>
      <c r="U25" s="294">
        <v>10810.21366031031</v>
      </c>
      <c r="V25" s="294">
        <v>10356.675105794189</v>
      </c>
      <c r="W25" s="294">
        <v>11432.029817400169</v>
      </c>
      <c r="X25" s="294">
        <v>10156.32169211522</v>
      </c>
      <c r="Y25" s="294">
        <v>9053.8462147018508</v>
      </c>
      <c r="DA25" s="70" t="s">
        <v>1144</v>
      </c>
    </row>
    <row r="26" spans="1:105" ht="12" customHeight="1" x14ac:dyDescent="0.25">
      <c r="A26" s="46" t="s">
        <v>28</v>
      </c>
      <c r="B26" s="229">
        <v>511.33618186220531</v>
      </c>
      <c r="C26" s="229">
        <v>525.677037611267</v>
      </c>
      <c r="D26" s="229">
        <v>560.21892439253656</v>
      </c>
      <c r="E26" s="229">
        <v>532.76405988363763</v>
      </c>
      <c r="F26" s="229">
        <v>547.18723390303683</v>
      </c>
      <c r="G26" s="229">
        <v>491.63048508910629</v>
      </c>
      <c r="H26" s="229">
        <v>476.76974866789988</v>
      </c>
      <c r="I26" s="229">
        <v>400.99529293724919</v>
      </c>
      <c r="J26" s="229">
        <v>522.3756599913421</v>
      </c>
      <c r="K26" s="229">
        <v>468.41342350145902</v>
      </c>
      <c r="L26" s="229">
        <v>418.41576409606529</v>
      </c>
      <c r="M26" s="229">
        <v>455.55325484893211</v>
      </c>
      <c r="N26" s="229">
        <v>513.84298758788339</v>
      </c>
      <c r="O26" s="229">
        <v>559.68987172921175</v>
      </c>
      <c r="P26" s="229">
        <v>551.97350446097653</v>
      </c>
      <c r="Q26" s="229">
        <v>577.36869551150062</v>
      </c>
      <c r="R26" s="229">
        <v>546.58560311965232</v>
      </c>
      <c r="S26" s="229">
        <v>638.46581004684583</v>
      </c>
      <c r="T26" s="229">
        <v>476.48292160992952</v>
      </c>
      <c r="U26" s="229">
        <v>419.28932880668742</v>
      </c>
      <c r="V26" s="229">
        <v>386.45439292239132</v>
      </c>
      <c r="W26" s="229">
        <v>382.60415481486029</v>
      </c>
      <c r="X26" s="229">
        <v>442.40965559765323</v>
      </c>
      <c r="Y26" s="229">
        <v>350.8486377416034</v>
      </c>
      <c r="DA26" s="73" t="s">
        <v>1145</v>
      </c>
    </row>
    <row r="27" spans="1:105" ht="12" customHeight="1" x14ac:dyDescent="0.25">
      <c r="A27" s="46" t="s">
        <v>30</v>
      </c>
      <c r="B27" s="229">
        <v>1253.88648777874</v>
      </c>
      <c r="C27" s="229">
        <v>1362.671941576112</v>
      </c>
      <c r="D27" s="229">
        <v>1512.908728862765</v>
      </c>
      <c r="E27" s="229">
        <v>1798.625207838777</v>
      </c>
      <c r="F27" s="229">
        <v>1667.9742696924111</v>
      </c>
      <c r="G27" s="229">
        <v>1559.10182256452</v>
      </c>
      <c r="H27" s="229">
        <v>1789.245890198172</v>
      </c>
      <c r="I27" s="229">
        <v>2046.8663996495759</v>
      </c>
      <c r="J27" s="229">
        <v>1834.815078439281</v>
      </c>
      <c r="K27" s="229">
        <v>1647.125723822993</v>
      </c>
      <c r="L27" s="229">
        <v>1782.5035861503741</v>
      </c>
      <c r="M27" s="229">
        <v>1591.012211652265</v>
      </c>
      <c r="N27" s="229">
        <v>1751.284125849141</v>
      </c>
      <c r="O27" s="229">
        <v>1613.947850424021</v>
      </c>
      <c r="P27" s="229">
        <v>1628.7383414888111</v>
      </c>
      <c r="Q27" s="229">
        <v>1659.6597798756461</v>
      </c>
      <c r="R27" s="229">
        <v>1827.1950162155961</v>
      </c>
      <c r="S27" s="229">
        <v>1849.000801304725</v>
      </c>
      <c r="T27" s="229">
        <v>1853.9360464183319</v>
      </c>
      <c r="U27" s="229">
        <v>1827.648156122098</v>
      </c>
      <c r="V27" s="229">
        <v>1906.6728020918831</v>
      </c>
      <c r="W27" s="229">
        <v>1983.3779234034</v>
      </c>
      <c r="X27" s="229">
        <v>1789.2173397575471</v>
      </c>
      <c r="Y27" s="229">
        <v>1692.7968646236679</v>
      </c>
      <c r="DA27" s="73" t="s">
        <v>1146</v>
      </c>
    </row>
    <row r="28" spans="1:105" ht="12" customHeight="1" x14ac:dyDescent="0.25">
      <c r="A28" s="46" t="s">
        <v>31</v>
      </c>
      <c r="B28" s="229">
        <v>125.4783378667487</v>
      </c>
      <c r="C28" s="229">
        <v>159.99349014015249</v>
      </c>
      <c r="D28" s="229">
        <v>144.2653939782557</v>
      </c>
      <c r="E28" s="229">
        <v>108.3258393672559</v>
      </c>
      <c r="F28" s="229">
        <v>94.897293240489248</v>
      </c>
      <c r="G28" s="229">
        <v>120.959309289581</v>
      </c>
      <c r="H28" s="229">
        <v>109.3565549596254</v>
      </c>
      <c r="I28" s="229">
        <v>104.9179919601081</v>
      </c>
      <c r="J28" s="229">
        <v>122.44950128884371</v>
      </c>
      <c r="K28" s="229">
        <v>135.58938356134789</v>
      </c>
      <c r="L28" s="229">
        <v>118.8453118783065</v>
      </c>
      <c r="M28" s="229">
        <v>133.96087946556159</v>
      </c>
      <c r="N28" s="229">
        <v>108.2803366330799</v>
      </c>
      <c r="O28" s="229">
        <v>91.760577038851366</v>
      </c>
      <c r="P28" s="229">
        <v>110.073467003617</v>
      </c>
      <c r="Q28" s="229">
        <v>107.7304160015242</v>
      </c>
      <c r="R28" s="229">
        <v>96.942373314664309</v>
      </c>
      <c r="S28" s="229">
        <v>102.7817649841687</v>
      </c>
      <c r="T28" s="229">
        <v>119.6961779141462</v>
      </c>
      <c r="U28" s="229">
        <v>134.70586279753169</v>
      </c>
      <c r="V28" s="229">
        <v>124.431411120546</v>
      </c>
      <c r="W28" s="229">
        <v>144.77160562667879</v>
      </c>
      <c r="X28" s="229">
        <v>138.60539360916891</v>
      </c>
      <c r="Y28" s="229">
        <v>141.38999650080319</v>
      </c>
      <c r="DA28" s="73" t="s">
        <v>1147</v>
      </c>
    </row>
    <row r="29" spans="1:105" ht="12" customHeight="1" x14ac:dyDescent="0.25">
      <c r="A29" s="46" t="s">
        <v>159</v>
      </c>
      <c r="B29" s="229">
        <v>42.036807088197477</v>
      </c>
      <c r="C29" s="229">
        <v>56.16859029199879</v>
      </c>
      <c r="D29" s="229">
        <v>58.613439636277221</v>
      </c>
      <c r="E29" s="229">
        <v>76.867562749708298</v>
      </c>
      <c r="F29" s="229">
        <v>84.756144460142892</v>
      </c>
      <c r="G29" s="229">
        <v>80.310536780874671</v>
      </c>
      <c r="H29" s="229">
        <v>60.676893776295863</v>
      </c>
      <c r="I29" s="229">
        <v>66.975773828871581</v>
      </c>
      <c r="J29" s="229">
        <v>79.74430840150896</v>
      </c>
      <c r="K29" s="229">
        <v>56.643372559372118</v>
      </c>
      <c r="L29" s="229">
        <v>65.518282490980653</v>
      </c>
      <c r="M29" s="229">
        <v>115.745222654325</v>
      </c>
      <c r="N29" s="229">
        <v>91.698757040043404</v>
      </c>
      <c r="O29" s="229">
        <v>70.194915814389958</v>
      </c>
      <c r="P29" s="229">
        <v>65.220354406073298</v>
      </c>
      <c r="Q29" s="229">
        <v>59.801210750794212</v>
      </c>
      <c r="R29" s="229">
        <v>56.504495621663551</v>
      </c>
      <c r="S29" s="229">
        <v>55.611842224953989</v>
      </c>
      <c r="T29" s="229">
        <v>64.185806724478809</v>
      </c>
      <c r="U29" s="229">
        <v>62.331764600435683</v>
      </c>
      <c r="V29" s="229">
        <v>64.466402074828864</v>
      </c>
      <c r="W29" s="229">
        <v>68.193472355303371</v>
      </c>
      <c r="X29" s="229">
        <v>72.241010084326632</v>
      </c>
      <c r="Y29" s="229">
        <v>56.951145721119708</v>
      </c>
      <c r="DA29" s="73" t="s">
        <v>1148</v>
      </c>
    </row>
    <row r="30" spans="1:105" ht="12" customHeight="1" x14ac:dyDescent="0.25">
      <c r="A30" s="46" t="s">
        <v>32</v>
      </c>
      <c r="B30" s="229">
        <v>450.52032828047999</v>
      </c>
      <c r="C30" s="229">
        <v>517.8218144653539</v>
      </c>
      <c r="D30" s="229">
        <v>474.98380419508891</v>
      </c>
      <c r="E30" s="229">
        <v>584.22985058562529</v>
      </c>
      <c r="F30" s="229">
        <v>545.10152866057354</v>
      </c>
      <c r="G30" s="229">
        <v>473.18048274855721</v>
      </c>
      <c r="H30" s="229">
        <v>456.03165140141061</v>
      </c>
      <c r="I30" s="229">
        <v>471.36944815380627</v>
      </c>
      <c r="J30" s="229">
        <v>448.31748514021922</v>
      </c>
      <c r="K30" s="229">
        <v>369.56142206431122</v>
      </c>
      <c r="L30" s="229">
        <v>363.81085606593751</v>
      </c>
      <c r="M30" s="229">
        <v>379.93147615199842</v>
      </c>
      <c r="N30" s="229">
        <v>316.61780458365172</v>
      </c>
      <c r="O30" s="229">
        <v>331.19601067581522</v>
      </c>
      <c r="P30" s="229">
        <v>301.86423278357671</v>
      </c>
      <c r="Q30" s="229">
        <v>341.30489030968579</v>
      </c>
      <c r="R30" s="229">
        <v>193.59648962515649</v>
      </c>
      <c r="S30" s="229">
        <v>188.18173751236361</v>
      </c>
      <c r="T30" s="229">
        <v>190.81192470205789</v>
      </c>
      <c r="U30" s="229">
        <v>159.4785370207739</v>
      </c>
      <c r="V30" s="229">
        <v>139.49680993800089</v>
      </c>
      <c r="W30" s="229">
        <v>149.08566253936451</v>
      </c>
      <c r="X30" s="229">
        <v>134.52401831774691</v>
      </c>
      <c r="Y30" s="229">
        <v>103.0867563029326</v>
      </c>
      <c r="DA30" s="73" t="s">
        <v>1149</v>
      </c>
    </row>
    <row r="31" spans="1:105" ht="12" customHeight="1" x14ac:dyDescent="0.25">
      <c r="A31" s="46" t="s">
        <v>33</v>
      </c>
      <c r="B31" s="229">
        <v>242.02988828007861</v>
      </c>
      <c r="C31" s="229">
        <v>118.2723869081829</v>
      </c>
      <c r="D31" s="229">
        <v>168.64312743980409</v>
      </c>
      <c r="E31" s="229">
        <v>213.9630450072446</v>
      </c>
      <c r="F31" s="229">
        <v>182.17523404688859</v>
      </c>
      <c r="G31" s="229">
        <v>179.56084658100451</v>
      </c>
      <c r="H31" s="229">
        <v>155.6243334291282</v>
      </c>
      <c r="I31" s="229">
        <v>185.55381094104891</v>
      </c>
      <c r="J31" s="229">
        <v>129.5462684709907</v>
      </c>
      <c r="K31" s="229">
        <v>490.4073928577854</v>
      </c>
      <c r="L31" s="229">
        <v>581.28452616428513</v>
      </c>
      <c r="M31" s="229">
        <v>557.50059501519513</v>
      </c>
      <c r="N31" s="229">
        <v>692.19960662630399</v>
      </c>
      <c r="O31" s="229">
        <v>727.69383170446565</v>
      </c>
      <c r="P31" s="229">
        <v>770.41425635919131</v>
      </c>
      <c r="Q31" s="229">
        <v>701.82947385619468</v>
      </c>
      <c r="R31" s="229">
        <v>820.42829947093048</v>
      </c>
      <c r="S31" s="229">
        <v>724.74545933593686</v>
      </c>
      <c r="T31" s="229">
        <v>700.2328081295168</v>
      </c>
      <c r="U31" s="229">
        <v>634.04987713263824</v>
      </c>
      <c r="V31" s="229">
        <v>670.92470061832364</v>
      </c>
      <c r="W31" s="229">
        <v>977.08725025170872</v>
      </c>
      <c r="X31" s="229">
        <v>898.08591797211886</v>
      </c>
      <c r="Y31" s="229">
        <v>712.72665644065148</v>
      </c>
      <c r="DA31" s="73" t="s">
        <v>1150</v>
      </c>
    </row>
    <row r="32" spans="1:105" ht="12" customHeight="1" x14ac:dyDescent="0.25">
      <c r="A32" s="46" t="s">
        <v>35</v>
      </c>
      <c r="B32" s="229">
        <v>3218.2473627084778</v>
      </c>
      <c r="C32" s="229">
        <v>3170.6259863615128</v>
      </c>
      <c r="D32" s="229">
        <v>3263.0984050940342</v>
      </c>
      <c r="E32" s="229">
        <v>3261.2041637530929</v>
      </c>
      <c r="F32" s="229">
        <v>2914.1044464047</v>
      </c>
      <c r="G32" s="229">
        <v>3153.0604802022208</v>
      </c>
      <c r="H32" s="229">
        <v>2827.3706930559042</v>
      </c>
      <c r="I32" s="229">
        <v>3059.9579014465448</v>
      </c>
      <c r="J32" s="229">
        <v>3160.8921908112438</v>
      </c>
      <c r="K32" s="229">
        <v>2500.6089804786211</v>
      </c>
      <c r="L32" s="229">
        <v>2750.2916356624091</v>
      </c>
      <c r="M32" s="229">
        <v>3413.9221259129322</v>
      </c>
      <c r="N32" s="229">
        <v>3365.478476098775</v>
      </c>
      <c r="O32" s="229">
        <v>3384.2263940838729</v>
      </c>
      <c r="P32" s="229">
        <v>3189.379810984944</v>
      </c>
      <c r="Q32" s="229">
        <v>3293.7364050743422</v>
      </c>
      <c r="R32" s="229">
        <v>3356.3617039290311</v>
      </c>
      <c r="S32" s="229">
        <v>3810.5808076901781</v>
      </c>
      <c r="T32" s="229">
        <v>3586.4840518423339</v>
      </c>
      <c r="U32" s="229">
        <v>3588.3085060055082</v>
      </c>
      <c r="V32" s="229">
        <v>3476.1832529734611</v>
      </c>
      <c r="W32" s="229">
        <v>3970.157568090458</v>
      </c>
      <c r="X32" s="229">
        <v>3084.232394543139</v>
      </c>
      <c r="Y32" s="229">
        <v>2984.271241949044</v>
      </c>
      <c r="DA32" s="73" t="s">
        <v>1151</v>
      </c>
    </row>
    <row r="33" spans="1:105" ht="12" customHeight="1" x14ac:dyDescent="0.25">
      <c r="A33" s="46" t="s">
        <v>36</v>
      </c>
      <c r="B33" s="229">
        <v>36.51342732085066</v>
      </c>
      <c r="C33" s="229">
        <v>33.570285896433859</v>
      </c>
      <c r="D33" s="229">
        <v>34.526759360367457</v>
      </c>
      <c r="E33" s="229">
        <v>9.3134570268646542</v>
      </c>
      <c r="F33" s="229">
        <v>6.4019409058840058</v>
      </c>
      <c r="G33" s="229">
        <v>6.7890524292816128</v>
      </c>
      <c r="H33" s="229">
        <v>5.9993645364953796</v>
      </c>
      <c r="I33" s="229">
        <v>11.498245318869269</v>
      </c>
      <c r="J33" s="229">
        <v>7.8937513076565873</v>
      </c>
      <c r="K33" s="229">
        <v>3.3849422670655018</v>
      </c>
      <c r="L33" s="229">
        <v>53.006342319334578</v>
      </c>
      <c r="M33" s="229">
        <v>85.018392753994362</v>
      </c>
      <c r="N33" s="229">
        <v>55.490328590245227</v>
      </c>
      <c r="O33" s="229">
        <v>57.764385826218252</v>
      </c>
      <c r="P33" s="229">
        <v>47.395673475225891</v>
      </c>
      <c r="Q33" s="229">
        <v>44.491294804307977</v>
      </c>
      <c r="R33" s="229">
        <v>37.634640134047842</v>
      </c>
      <c r="S33" s="229">
        <v>33.085607753182842</v>
      </c>
      <c r="T33" s="229">
        <v>41.669493904497401</v>
      </c>
      <c r="U33" s="229">
        <v>33.847792491846903</v>
      </c>
      <c r="V33" s="229">
        <v>28.52790348486166</v>
      </c>
      <c r="W33" s="229">
        <v>36.061578078327322</v>
      </c>
      <c r="X33" s="229">
        <v>21.32231860879585</v>
      </c>
      <c r="Y33" s="229">
        <v>23.075549148276529</v>
      </c>
      <c r="DA33" s="73" t="s">
        <v>1152</v>
      </c>
    </row>
    <row r="34" spans="1:105" ht="12" customHeight="1" x14ac:dyDescent="0.25">
      <c r="A34" s="46" t="s">
        <v>38</v>
      </c>
      <c r="B34" s="229">
        <v>69.973308689688025</v>
      </c>
      <c r="C34" s="229">
        <v>85.169298467658777</v>
      </c>
      <c r="D34" s="229">
        <v>96.065752541612511</v>
      </c>
      <c r="E34" s="229">
        <v>120.3438869156319</v>
      </c>
      <c r="F34" s="229">
        <v>135.4482254994312</v>
      </c>
      <c r="G34" s="229">
        <v>116.6406440167803</v>
      </c>
      <c r="H34" s="229">
        <v>102.1129876708422</v>
      </c>
      <c r="I34" s="229">
        <v>148.77027958818479</v>
      </c>
      <c r="J34" s="229">
        <v>146.4326333171251</v>
      </c>
      <c r="K34" s="229">
        <v>118.11994253036001</v>
      </c>
      <c r="L34" s="229">
        <v>208.25396356701489</v>
      </c>
      <c r="M34" s="229">
        <v>213.53170689962619</v>
      </c>
      <c r="N34" s="229">
        <v>199.97589110869731</v>
      </c>
      <c r="O34" s="229">
        <v>210.95190186073421</v>
      </c>
      <c r="P34" s="229">
        <v>204.78874058515399</v>
      </c>
      <c r="Q34" s="229">
        <v>253.0574850773599</v>
      </c>
      <c r="R34" s="229">
        <v>326.37882896456068</v>
      </c>
      <c r="S34" s="229">
        <v>302.04889986979242</v>
      </c>
      <c r="T34" s="229">
        <v>258.10396918947612</v>
      </c>
      <c r="U34" s="229">
        <v>261.51353096049382</v>
      </c>
      <c r="V34" s="229">
        <v>258.26475152300111</v>
      </c>
      <c r="W34" s="229">
        <v>294.89558911152687</v>
      </c>
      <c r="X34" s="229">
        <v>347.60238022549191</v>
      </c>
      <c r="Y34" s="229">
        <v>285.30738638264432</v>
      </c>
      <c r="DA34" s="73" t="s">
        <v>1153</v>
      </c>
    </row>
    <row r="35" spans="1:105" ht="12" customHeight="1" x14ac:dyDescent="0.25">
      <c r="A35" s="46" t="s">
        <v>39</v>
      </c>
      <c r="B35" s="229">
        <v>2362.150997624522</v>
      </c>
      <c r="C35" s="229">
        <v>2291.7620281126678</v>
      </c>
      <c r="D35" s="229">
        <v>2397.8018902285271</v>
      </c>
      <c r="E35" s="229">
        <v>2977.2288208505988</v>
      </c>
      <c r="F35" s="229">
        <v>3122.1196420448482</v>
      </c>
      <c r="G35" s="229">
        <v>3273.330740331437</v>
      </c>
      <c r="H35" s="229">
        <v>3323.9411682666391</v>
      </c>
      <c r="I35" s="229">
        <v>3468.41326217703</v>
      </c>
      <c r="J35" s="229">
        <v>3460.161129891625</v>
      </c>
      <c r="K35" s="229">
        <v>3193.4234420592811</v>
      </c>
      <c r="L35" s="229">
        <v>3224.1311976430952</v>
      </c>
      <c r="M35" s="229">
        <v>3718.0677172112119</v>
      </c>
      <c r="N35" s="229">
        <v>3639.5084221372249</v>
      </c>
      <c r="O35" s="229">
        <v>3818.097076008788</v>
      </c>
      <c r="P35" s="229">
        <v>3560.4342885044889</v>
      </c>
      <c r="Q35" s="229">
        <v>3481.905479190023</v>
      </c>
      <c r="R35" s="229">
        <v>3535.9152749588029</v>
      </c>
      <c r="S35" s="229">
        <v>3592.0265904800258</v>
      </c>
      <c r="T35" s="229">
        <v>3565.8597774524169</v>
      </c>
      <c r="U35" s="229">
        <v>3689.040304372294</v>
      </c>
      <c r="V35" s="229">
        <v>3301.2526790468942</v>
      </c>
      <c r="W35" s="229">
        <v>3425.795013128542</v>
      </c>
      <c r="X35" s="229">
        <v>3228.0812633992332</v>
      </c>
      <c r="Y35" s="229">
        <v>2703.391979891107</v>
      </c>
      <c r="DA35" s="73" t="s">
        <v>1154</v>
      </c>
    </row>
    <row r="36" spans="1:105" ht="12" customHeight="1" x14ac:dyDescent="0.25">
      <c r="A36" s="57" t="s">
        <v>1010</v>
      </c>
      <c r="B36" s="261">
        <v>2496.7016589868449</v>
      </c>
      <c r="C36" s="261">
        <v>2473.511813568075</v>
      </c>
      <c r="D36" s="261">
        <v>2523.2156377430001</v>
      </c>
      <c r="E36" s="261">
        <v>2717.2163113948159</v>
      </c>
      <c r="F36" s="261">
        <v>2605.0074298422842</v>
      </c>
      <c r="G36" s="261">
        <v>2694.497882892656</v>
      </c>
      <c r="H36" s="261">
        <v>2623.0842923312198</v>
      </c>
      <c r="I36" s="261">
        <v>2750.0137237346739</v>
      </c>
      <c r="J36" s="261">
        <v>2832.6698073153161</v>
      </c>
      <c r="K36" s="261">
        <v>2488.2444131194561</v>
      </c>
      <c r="L36" s="261">
        <v>2687.5098084561992</v>
      </c>
      <c r="M36" s="261">
        <v>3057.624225353482</v>
      </c>
      <c r="N36" s="261">
        <v>3032.5594162234979</v>
      </c>
      <c r="O36" s="261">
        <v>3127.5526742434658</v>
      </c>
      <c r="P36" s="261">
        <v>2966.909398856968</v>
      </c>
      <c r="Q36" s="261">
        <v>3067.867447098889</v>
      </c>
      <c r="R36" s="261">
        <v>3121.2924817270291</v>
      </c>
      <c r="S36" s="261">
        <v>3374.1267207694641</v>
      </c>
      <c r="T36" s="261">
        <v>3198.0563215805569</v>
      </c>
      <c r="U36" s="261">
        <v>3180.9893645397351</v>
      </c>
      <c r="V36" s="261">
        <v>3045.7697778811539</v>
      </c>
      <c r="W36" s="261">
        <v>3416.3356896275059</v>
      </c>
      <c r="X36" s="261">
        <v>2958.7044742234439</v>
      </c>
      <c r="Y36" s="261">
        <v>2670.1924686212651</v>
      </c>
      <c r="DA36" s="70" t="s">
        <v>1155</v>
      </c>
    </row>
    <row r="37" spans="1:105" ht="12" customHeight="1" x14ac:dyDescent="0.25">
      <c r="A37" s="60" t="s">
        <v>1012</v>
      </c>
      <c r="B37" s="262">
        <v>2370.8801589552568</v>
      </c>
      <c r="C37" s="262">
        <v>2343.644270863721</v>
      </c>
      <c r="D37" s="262">
        <v>2395.7958214453902</v>
      </c>
      <c r="E37" s="262">
        <v>2591.397490877418</v>
      </c>
      <c r="F37" s="262">
        <v>2472.0501654882669</v>
      </c>
      <c r="G37" s="262">
        <v>2551.5667411483901</v>
      </c>
      <c r="H37" s="262">
        <v>2449.89038701657</v>
      </c>
      <c r="I37" s="262">
        <v>2602.7952458001942</v>
      </c>
      <c r="J37" s="262">
        <v>2657.0322169517822</v>
      </c>
      <c r="K37" s="262">
        <v>2347.2041509136002</v>
      </c>
      <c r="L37" s="262">
        <v>2499.5879154640929</v>
      </c>
      <c r="M37" s="262">
        <v>2930.035205658884</v>
      </c>
      <c r="N37" s="262">
        <v>2902.5969691061391</v>
      </c>
      <c r="O37" s="262">
        <v>3002.5130711873562</v>
      </c>
      <c r="P37" s="262">
        <v>2839.9320939348499</v>
      </c>
      <c r="Q37" s="262">
        <v>2943.6618467793378</v>
      </c>
      <c r="R37" s="262">
        <v>2982.7975815132399</v>
      </c>
      <c r="S37" s="262">
        <v>3219.4739420802289</v>
      </c>
      <c r="T37" s="262">
        <v>3054.1345604751909</v>
      </c>
      <c r="U37" s="262">
        <v>3039.1738492410859</v>
      </c>
      <c r="V37" s="262">
        <v>2923.7023810583232</v>
      </c>
      <c r="W37" s="262">
        <v>3292.095373317457</v>
      </c>
      <c r="X37" s="262">
        <v>2815.7387381064059</v>
      </c>
      <c r="Y37" s="262">
        <v>2542.4342447208278</v>
      </c>
      <c r="DA37" s="72" t="s">
        <v>1156</v>
      </c>
    </row>
    <row r="38" spans="1:105" ht="12" customHeight="1" x14ac:dyDescent="0.25">
      <c r="A38" s="59" t="s">
        <v>28</v>
      </c>
      <c r="B38" s="230">
        <v>311.07751486654189</v>
      </c>
      <c r="C38" s="230">
        <v>309.17273500401149</v>
      </c>
      <c r="D38" s="230">
        <v>322.62007587799502</v>
      </c>
      <c r="E38" s="230">
        <v>327.07378087109021</v>
      </c>
      <c r="F38" s="230">
        <v>304.19302448626632</v>
      </c>
      <c r="G38" s="230">
        <v>276.99970889103088</v>
      </c>
      <c r="H38" s="230">
        <v>269.92364751989538</v>
      </c>
      <c r="I38" s="230">
        <v>244.60814658290951</v>
      </c>
      <c r="J38" s="230">
        <v>284.65831229164831</v>
      </c>
      <c r="K38" s="230">
        <v>250.8743624542889</v>
      </c>
      <c r="L38" s="230">
        <v>232.07021364308</v>
      </c>
      <c r="M38" s="230">
        <v>257.75179792189329</v>
      </c>
      <c r="N38" s="230">
        <v>277.77094660778943</v>
      </c>
      <c r="O38" s="230">
        <v>304.31570461704081</v>
      </c>
      <c r="P38" s="230">
        <v>300.05935645365457</v>
      </c>
      <c r="Q38" s="230">
        <v>318.11893497275668</v>
      </c>
      <c r="R38" s="230">
        <v>305.0341930160007</v>
      </c>
      <c r="S38" s="230">
        <v>357.30358397268861</v>
      </c>
      <c r="T38" s="230">
        <v>274.58049997894437</v>
      </c>
      <c r="U38" s="230">
        <v>263.92801226675448</v>
      </c>
      <c r="V38" s="230">
        <v>245.69547012243561</v>
      </c>
      <c r="W38" s="230">
        <v>250.40913520430479</v>
      </c>
      <c r="X38" s="230">
        <v>284.82649488036242</v>
      </c>
      <c r="Y38" s="230">
        <v>215.49668584552461</v>
      </c>
      <c r="DA38" s="71" t="s">
        <v>1157</v>
      </c>
    </row>
    <row r="39" spans="1:105" ht="12" customHeight="1" x14ac:dyDescent="0.25">
      <c r="A39" s="59" t="s">
        <v>31</v>
      </c>
      <c r="B39" s="295">
        <v>50.206812406025897</v>
      </c>
      <c r="C39" s="295">
        <v>65.119058370240822</v>
      </c>
      <c r="D39" s="295">
        <v>57.646041783110817</v>
      </c>
      <c r="E39" s="295">
        <v>43.67802527252843</v>
      </c>
      <c r="F39" s="295">
        <v>38.747480632377162</v>
      </c>
      <c r="G39" s="295">
        <v>47.817951457165478</v>
      </c>
      <c r="H39" s="295">
        <v>43.043529455997053</v>
      </c>
      <c r="I39" s="295">
        <v>47.629293688028937</v>
      </c>
      <c r="J39" s="295">
        <v>52.769684338641312</v>
      </c>
      <c r="K39" s="295">
        <v>74.082408258557848</v>
      </c>
      <c r="L39" s="295">
        <v>65.245728144788544</v>
      </c>
      <c r="M39" s="295">
        <v>87.811052985603567</v>
      </c>
      <c r="N39" s="295">
        <v>76.203101921949056</v>
      </c>
      <c r="O39" s="295">
        <v>88.441920030257549</v>
      </c>
      <c r="P39" s="295">
        <v>101.055805396571</v>
      </c>
      <c r="Q39" s="295">
        <v>100.7586965896781</v>
      </c>
      <c r="R39" s="295">
        <v>93.061168283317073</v>
      </c>
      <c r="S39" s="295">
        <v>84.751521369124234</v>
      </c>
      <c r="T39" s="295">
        <v>97.529287455782523</v>
      </c>
      <c r="U39" s="295">
        <v>106.00569633288239</v>
      </c>
      <c r="V39" s="295">
        <v>107.5913963948628</v>
      </c>
      <c r="W39" s="295">
        <v>120.5431255995202</v>
      </c>
      <c r="X39" s="295">
        <v>118.2283248474963</v>
      </c>
      <c r="Y39" s="295">
        <v>110.21372588963681</v>
      </c>
      <c r="DA39" s="122" t="s">
        <v>1158</v>
      </c>
    </row>
    <row r="40" spans="1:105" ht="12" customHeight="1" x14ac:dyDescent="0.25">
      <c r="A40" s="59" t="s">
        <v>159</v>
      </c>
      <c r="B40" s="295">
        <v>18.35293163142671</v>
      </c>
      <c r="C40" s="295">
        <v>28.995309779027149</v>
      </c>
      <c r="D40" s="295">
        <v>29.488937750062981</v>
      </c>
      <c r="E40" s="295">
        <v>41.535235866969792</v>
      </c>
      <c r="F40" s="295">
        <v>43.204792846807841</v>
      </c>
      <c r="G40" s="295">
        <v>42.690794601638643</v>
      </c>
      <c r="H40" s="295">
        <v>34.215179763937407</v>
      </c>
      <c r="I40" s="295">
        <v>37.398920129171167</v>
      </c>
      <c r="J40" s="295">
        <v>40.220812256299041</v>
      </c>
      <c r="K40" s="295">
        <v>30.0625480497479</v>
      </c>
      <c r="L40" s="295">
        <v>32.007186392688439</v>
      </c>
      <c r="M40" s="295">
        <v>72.137393031246887</v>
      </c>
      <c r="N40" s="295">
        <v>53.805818777138043</v>
      </c>
      <c r="O40" s="295">
        <v>41.735644618015023</v>
      </c>
      <c r="P40" s="295">
        <v>39.425376140007543</v>
      </c>
      <c r="Q40" s="295">
        <v>36.114520789260958</v>
      </c>
      <c r="R40" s="295">
        <v>35.508272565529339</v>
      </c>
      <c r="S40" s="295">
        <v>33.772243795145627</v>
      </c>
      <c r="T40" s="295">
        <v>43.514240788124603</v>
      </c>
      <c r="U40" s="295">
        <v>42.486796528306449</v>
      </c>
      <c r="V40" s="295">
        <v>44.264996313743389</v>
      </c>
      <c r="W40" s="295">
        <v>44.519289299432508</v>
      </c>
      <c r="X40" s="295">
        <v>50.653992809053477</v>
      </c>
      <c r="Y40" s="295">
        <v>39.073487039270447</v>
      </c>
      <c r="DA40" s="122" t="s">
        <v>1159</v>
      </c>
    </row>
    <row r="41" spans="1:105" ht="12" customHeight="1" x14ac:dyDescent="0.25">
      <c r="A41" s="59" t="s">
        <v>32</v>
      </c>
      <c r="B41" s="295">
        <v>222.4524891219059</v>
      </c>
      <c r="C41" s="295">
        <v>239.23755912389129</v>
      </c>
      <c r="D41" s="295">
        <v>218.61478718631869</v>
      </c>
      <c r="E41" s="295">
        <v>291.19250194478087</v>
      </c>
      <c r="F41" s="295">
        <v>270.70018772842792</v>
      </c>
      <c r="G41" s="295">
        <v>235.68505838470529</v>
      </c>
      <c r="H41" s="295">
        <v>242.8737707351363</v>
      </c>
      <c r="I41" s="295">
        <v>261.97309833355371</v>
      </c>
      <c r="J41" s="295">
        <v>246.13647018776521</v>
      </c>
      <c r="K41" s="295">
        <v>206.53329452410691</v>
      </c>
      <c r="L41" s="295">
        <v>196.20090782473349</v>
      </c>
      <c r="M41" s="295">
        <v>221.87593931242731</v>
      </c>
      <c r="N41" s="295">
        <v>189.80296736611439</v>
      </c>
      <c r="O41" s="295">
        <v>198.6396870016861</v>
      </c>
      <c r="P41" s="295">
        <v>178.95658293499179</v>
      </c>
      <c r="Q41" s="295">
        <v>204.08292353662611</v>
      </c>
      <c r="R41" s="295">
        <v>126.44913010658669</v>
      </c>
      <c r="S41" s="295">
        <v>116.5731894934377</v>
      </c>
      <c r="T41" s="295">
        <v>123.9062633098813</v>
      </c>
      <c r="U41" s="295">
        <v>105.0839129475012</v>
      </c>
      <c r="V41" s="295">
        <v>90.67017446157314</v>
      </c>
      <c r="W41" s="295">
        <v>95.532020606787029</v>
      </c>
      <c r="X41" s="295">
        <v>92.945132136562975</v>
      </c>
      <c r="Y41" s="295">
        <v>72.808442143142472</v>
      </c>
      <c r="DA41" s="122" t="s">
        <v>1160</v>
      </c>
    </row>
    <row r="42" spans="1:105" ht="12" customHeight="1" x14ac:dyDescent="0.25">
      <c r="A42" s="59" t="s">
        <v>35</v>
      </c>
      <c r="B42" s="295">
        <v>1768.790410929357</v>
      </c>
      <c r="C42" s="295">
        <v>1701.1196085865511</v>
      </c>
      <c r="D42" s="295">
        <v>1767.4259788479019</v>
      </c>
      <c r="E42" s="295">
        <v>1887.917946922048</v>
      </c>
      <c r="F42" s="295">
        <v>1815.2046797943881</v>
      </c>
      <c r="G42" s="295">
        <v>1948.37322781385</v>
      </c>
      <c r="H42" s="295">
        <v>1859.8342595416041</v>
      </c>
      <c r="I42" s="295">
        <v>2011.185787066531</v>
      </c>
      <c r="J42" s="295">
        <v>2033.2469378774281</v>
      </c>
      <c r="K42" s="295">
        <v>1785.6515376268981</v>
      </c>
      <c r="L42" s="295">
        <v>1974.0638794588031</v>
      </c>
      <c r="M42" s="295">
        <v>2290.4590224077128</v>
      </c>
      <c r="N42" s="295">
        <v>2305.0141344331478</v>
      </c>
      <c r="O42" s="295">
        <v>2369.3801149203568</v>
      </c>
      <c r="P42" s="295">
        <v>2220.434973009626</v>
      </c>
      <c r="Q42" s="295">
        <v>2284.5867708910159</v>
      </c>
      <c r="R42" s="295">
        <v>2422.7448175418072</v>
      </c>
      <c r="S42" s="295">
        <v>2627.0734034498332</v>
      </c>
      <c r="T42" s="295">
        <v>2514.604268942458</v>
      </c>
      <c r="U42" s="295">
        <v>2521.669431165642</v>
      </c>
      <c r="V42" s="295">
        <v>2435.4803437657079</v>
      </c>
      <c r="W42" s="295">
        <v>2781.0918026074119</v>
      </c>
      <c r="X42" s="295">
        <v>2269.0847934329308</v>
      </c>
      <c r="Y42" s="295">
        <v>2104.841903803253</v>
      </c>
      <c r="DA42" s="122" t="s">
        <v>1161</v>
      </c>
    </row>
    <row r="43" spans="1:105" ht="12" customHeight="1" x14ac:dyDescent="0.25">
      <c r="A43" s="60" t="s">
        <v>1019</v>
      </c>
      <c r="B43" s="262">
        <v>125.8215000315878</v>
      </c>
      <c r="C43" s="262">
        <v>129.86754270435409</v>
      </c>
      <c r="D43" s="262">
        <v>127.4198162976098</v>
      </c>
      <c r="E43" s="262">
        <v>125.81882051739861</v>
      </c>
      <c r="F43" s="262">
        <v>132.9572643540165</v>
      </c>
      <c r="G43" s="262">
        <v>142.9311417442658</v>
      </c>
      <c r="H43" s="262">
        <v>173.19390531464981</v>
      </c>
      <c r="I43" s="262">
        <v>147.21847793448089</v>
      </c>
      <c r="J43" s="262">
        <v>175.63759036353409</v>
      </c>
      <c r="K43" s="262">
        <v>141.04026220585629</v>
      </c>
      <c r="L43" s="262">
        <v>187.92189299210611</v>
      </c>
      <c r="M43" s="262">
        <v>127.5890196945976</v>
      </c>
      <c r="N43" s="262">
        <v>129.96244711735909</v>
      </c>
      <c r="O43" s="262">
        <v>125.0396030561099</v>
      </c>
      <c r="P43" s="262">
        <v>126.97730492211861</v>
      </c>
      <c r="Q43" s="262">
        <v>124.20560031955149</v>
      </c>
      <c r="R43" s="262">
        <v>138.4949002137879</v>
      </c>
      <c r="S43" s="262">
        <v>154.65277868923431</v>
      </c>
      <c r="T43" s="262">
        <v>143.9217611053657</v>
      </c>
      <c r="U43" s="262">
        <v>141.8155152986489</v>
      </c>
      <c r="V43" s="262">
        <v>122.0673968228308</v>
      </c>
      <c r="W43" s="262">
        <v>124.2403163100489</v>
      </c>
      <c r="X43" s="262">
        <v>142.96573611703809</v>
      </c>
      <c r="Y43" s="262">
        <v>127.7582239004369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590.03453674801722</v>
      </c>
      <c r="C44" s="261">
        <f t="shared" si="1"/>
        <v>593.88780177800811</v>
      </c>
      <c r="D44" s="261">
        <f t="shared" si="1"/>
        <v>606.29598358388523</v>
      </c>
      <c r="E44" s="261">
        <f t="shared" si="1"/>
        <v>655.25238024495525</v>
      </c>
      <c r="F44" s="261">
        <f t="shared" si="1"/>
        <v>639.33918018386089</v>
      </c>
      <c r="G44" s="261">
        <f t="shared" si="1"/>
        <v>658.46699253254587</v>
      </c>
      <c r="H44" s="261">
        <f t="shared" si="1"/>
        <v>658.23828378316512</v>
      </c>
      <c r="I44" s="261">
        <f t="shared" si="1"/>
        <v>678.09319302612289</v>
      </c>
      <c r="J44" s="261">
        <f t="shared" si="1"/>
        <v>697.57354544931422</v>
      </c>
      <c r="K44" s="261">
        <f t="shared" si="1"/>
        <v>606.67358266986537</v>
      </c>
      <c r="L44" s="261">
        <f t="shared" si="1"/>
        <v>670.40397955150206</v>
      </c>
      <c r="M44" s="261">
        <f t="shared" si="1"/>
        <v>724.09693185002857</v>
      </c>
      <c r="N44" s="261">
        <f t="shared" si="1"/>
        <v>719.83303773354646</v>
      </c>
      <c r="O44" s="261">
        <f t="shared" si="1"/>
        <v>735.69214142998169</v>
      </c>
      <c r="P44" s="261">
        <f t="shared" si="1"/>
        <v>710.70790039033864</v>
      </c>
      <c r="Q44" s="261">
        <f t="shared" si="1"/>
        <v>729.70920053363363</v>
      </c>
      <c r="R44" s="261">
        <f t="shared" si="1"/>
        <v>742.80785280272676</v>
      </c>
      <c r="S44" s="261">
        <f t="shared" si="1"/>
        <v>792.98031901302966</v>
      </c>
      <c r="T44" s="261">
        <f t="shared" si="1"/>
        <v>750.83838488311517</v>
      </c>
      <c r="U44" s="261">
        <f t="shared" si="1"/>
        <v>748.30490439597145</v>
      </c>
      <c r="V44" s="261">
        <f t="shared" si="1"/>
        <v>712.82352388414233</v>
      </c>
      <c r="W44" s="261">
        <f t="shared" si="1"/>
        <v>789.94400389905138</v>
      </c>
      <c r="X44" s="261">
        <f t="shared" si="1"/>
        <v>706.73419089543415</v>
      </c>
      <c r="Y44" s="261">
        <f t="shared" si="1"/>
        <v>634.62606894142505</v>
      </c>
      <c r="DA44" s="70"/>
    </row>
    <row r="45" spans="1:105" ht="12" customHeight="1" x14ac:dyDescent="0.25">
      <c r="A45" s="60" t="s">
        <v>1022</v>
      </c>
      <c r="B45" s="262">
        <v>263.81778310138321</v>
      </c>
      <c r="C45" s="262">
        <v>256.56698056249923</v>
      </c>
      <c r="D45" s="262">
        <v>263.0417315408198</v>
      </c>
      <c r="E45" s="262">
        <v>286.74328654936221</v>
      </c>
      <c r="F45" s="262">
        <v>265.80153259891051</v>
      </c>
      <c r="G45" s="262">
        <v>279.97905291106889</v>
      </c>
      <c r="H45" s="262">
        <v>257.8813284826366</v>
      </c>
      <c r="I45" s="262">
        <v>282.93525109725158</v>
      </c>
      <c r="J45" s="262">
        <v>287.27559463244711</v>
      </c>
      <c r="K45" s="262">
        <v>257.12617314597458</v>
      </c>
      <c r="L45" s="262">
        <v>272.28989492189783</v>
      </c>
      <c r="M45" s="262">
        <v>339.05705476897458</v>
      </c>
      <c r="N45" s="262">
        <v>336.4881926424826</v>
      </c>
      <c r="O45" s="262">
        <v>348.67447691147822</v>
      </c>
      <c r="P45" s="262">
        <v>319.93168073732852</v>
      </c>
      <c r="Q45" s="262">
        <v>331.36436307689092</v>
      </c>
      <c r="R45" s="262">
        <v>338.39479159813152</v>
      </c>
      <c r="S45" s="262">
        <v>368.63088687511612</v>
      </c>
      <c r="T45" s="262">
        <v>350.15846579597468</v>
      </c>
      <c r="U45" s="262">
        <v>347.08470765868958</v>
      </c>
      <c r="V45" s="262">
        <v>335.87331470705118</v>
      </c>
      <c r="W45" s="262">
        <v>381.61347284533713</v>
      </c>
      <c r="X45" s="262">
        <v>304.63777714375641</v>
      </c>
      <c r="Y45" s="262">
        <v>282.03529986059948</v>
      </c>
      <c r="DA45" s="72" t="s">
        <v>1163</v>
      </c>
    </row>
    <row r="46" spans="1:105" ht="12" customHeight="1" x14ac:dyDescent="0.25">
      <c r="A46" s="60" t="s">
        <v>1024</v>
      </c>
      <c r="B46" s="262">
        <v>165.32677762273579</v>
      </c>
      <c r="C46" s="262">
        <v>165.5169180008337</v>
      </c>
      <c r="D46" s="262">
        <v>173.2618421529294</v>
      </c>
      <c r="E46" s="262">
        <v>192.58946990749479</v>
      </c>
      <c r="F46" s="262">
        <v>184.97767620453391</v>
      </c>
      <c r="G46" s="262">
        <v>188.04861762477199</v>
      </c>
      <c r="H46" s="262">
        <v>185.11617481542419</v>
      </c>
      <c r="I46" s="262">
        <v>198.2073706571426</v>
      </c>
      <c r="J46" s="262">
        <v>197.1593734926193</v>
      </c>
      <c r="K46" s="262">
        <v>178.6748646470061</v>
      </c>
      <c r="L46" s="262">
        <v>190.26626280060671</v>
      </c>
      <c r="M46" s="262">
        <v>212.10879516652429</v>
      </c>
      <c r="N46" s="262">
        <v>213.5037238002366</v>
      </c>
      <c r="O46" s="262">
        <v>216.11218229739339</v>
      </c>
      <c r="P46" s="262">
        <v>207.4553786456818</v>
      </c>
      <c r="Q46" s="262">
        <v>209.25743601296099</v>
      </c>
      <c r="R46" s="262">
        <v>214.76007749654619</v>
      </c>
      <c r="S46" s="262">
        <v>224.68478006266221</v>
      </c>
      <c r="T46" s="262">
        <v>215.9518744085789</v>
      </c>
      <c r="U46" s="262">
        <v>215.01209881680069</v>
      </c>
      <c r="V46" s="262">
        <v>205.99134496631211</v>
      </c>
      <c r="W46" s="262">
        <v>227.379846690736</v>
      </c>
      <c r="X46" s="262">
        <v>202.00637211250179</v>
      </c>
      <c r="Y46" s="262">
        <v>180.07844601026241</v>
      </c>
      <c r="DA46" s="72" t="s">
        <v>1164</v>
      </c>
    </row>
    <row r="47" spans="1:105" ht="12" customHeight="1" x14ac:dyDescent="0.25">
      <c r="A47" s="64" t="s">
        <v>28</v>
      </c>
      <c r="B47" s="229">
        <v>10.17033234660471</v>
      </c>
      <c r="C47" s="229">
        <v>10.45556792013973</v>
      </c>
      <c r="D47" s="229">
        <v>11.14259629971756</v>
      </c>
      <c r="E47" s="229">
        <v>10.59652679301923</v>
      </c>
      <c r="F47" s="229">
        <v>10.883399653719181</v>
      </c>
      <c r="G47" s="229">
        <v>9.7783915991810506</v>
      </c>
      <c r="H47" s="229">
        <v>9.4828157457991562</v>
      </c>
      <c r="I47" s="229">
        <v>7.9756832065815821</v>
      </c>
      <c r="J47" s="229">
        <v>10.389904451002851</v>
      </c>
      <c r="K47" s="229">
        <v>9.3166107965825891</v>
      </c>
      <c r="L47" s="229">
        <v>8.3221714614795097</v>
      </c>
      <c r="M47" s="229">
        <v>9.0608256715142588</v>
      </c>
      <c r="N47" s="229">
        <v>10.22019200501118</v>
      </c>
      <c r="O47" s="229">
        <v>11.13207359155466</v>
      </c>
      <c r="P47" s="229">
        <v>10.97859722432281</v>
      </c>
      <c r="Q47" s="229">
        <v>11.4837004072205</v>
      </c>
      <c r="R47" s="229">
        <v>10.87143338723148</v>
      </c>
      <c r="S47" s="229">
        <v>12.698904772341059</v>
      </c>
      <c r="T47" s="229">
        <v>9.4771108365652079</v>
      </c>
      <c r="U47" s="229">
        <v>8.3395464170340592</v>
      </c>
      <c r="V47" s="229">
        <v>7.6864688090568913</v>
      </c>
      <c r="W47" s="229">
        <v>7.6098886597223663</v>
      </c>
      <c r="X47" s="229">
        <v>8.7994031918272793</v>
      </c>
      <c r="Y47" s="229">
        <v>6.9782803872603676</v>
      </c>
      <c r="DA47" s="73" t="s">
        <v>1165</v>
      </c>
    </row>
    <row r="48" spans="1:105" ht="12" customHeight="1" x14ac:dyDescent="0.25">
      <c r="A48" s="64" t="s">
        <v>30</v>
      </c>
      <c r="B48" s="229">
        <v>24.93944836679524</v>
      </c>
      <c r="C48" s="229">
        <v>27.103160341109689</v>
      </c>
      <c r="D48" s="229">
        <v>30.0913276400222</v>
      </c>
      <c r="E48" s="229">
        <v>35.774147771203147</v>
      </c>
      <c r="F48" s="229">
        <v>33.175537484121399</v>
      </c>
      <c r="G48" s="229">
        <v>31.010095237014401</v>
      </c>
      <c r="H48" s="229">
        <v>35.587595790387063</v>
      </c>
      <c r="I48" s="229">
        <v>40.711595017041567</v>
      </c>
      <c r="J48" s="229">
        <v>36.493954083847228</v>
      </c>
      <c r="K48" s="229">
        <v>32.760865790709794</v>
      </c>
      <c r="L48" s="229">
        <v>35.453493265707039</v>
      </c>
      <c r="M48" s="229">
        <v>31.64478387013618</v>
      </c>
      <c r="N48" s="229">
        <v>34.832547011153252</v>
      </c>
      <c r="O48" s="229">
        <v>32.100967252350451</v>
      </c>
      <c r="P48" s="229">
        <v>32.395145945418072</v>
      </c>
      <c r="Q48" s="229">
        <v>33.010164628202993</v>
      </c>
      <c r="R48" s="229">
        <v>36.342393196772043</v>
      </c>
      <c r="S48" s="229">
        <v>36.776104108109109</v>
      </c>
      <c r="T48" s="229">
        <v>36.87426474058099</v>
      </c>
      <c r="U48" s="229">
        <v>36.351406021626033</v>
      </c>
      <c r="V48" s="229">
        <v>37.923183927422777</v>
      </c>
      <c r="W48" s="229">
        <v>39.448827142388922</v>
      </c>
      <c r="X48" s="229">
        <v>35.587027930180611</v>
      </c>
      <c r="Y48" s="229">
        <v>33.669251891806432</v>
      </c>
      <c r="DA48" s="73" t="s">
        <v>1166</v>
      </c>
    </row>
    <row r="49" spans="1:105" ht="12" customHeight="1" x14ac:dyDescent="0.25">
      <c r="A49" s="64" t="s">
        <v>31</v>
      </c>
      <c r="B49" s="229">
        <v>2.4957287273449529</v>
      </c>
      <c r="C49" s="229">
        <v>3.1822253651064121</v>
      </c>
      <c r="D49" s="229">
        <v>2.8693979712707169</v>
      </c>
      <c r="E49" s="229">
        <v>2.1545703730130268</v>
      </c>
      <c r="F49" s="229">
        <v>1.8874803803910469</v>
      </c>
      <c r="G49" s="229">
        <v>2.4058465243171501</v>
      </c>
      <c r="H49" s="229">
        <v>2.175071015254006</v>
      </c>
      <c r="I49" s="229">
        <v>2.086789249856464</v>
      </c>
      <c r="J49" s="229">
        <v>2.4354860226166029</v>
      </c>
      <c r="K49" s="229">
        <v>2.6968345726447729</v>
      </c>
      <c r="L49" s="229">
        <v>2.3637997124247812</v>
      </c>
      <c r="M49" s="229">
        <v>2.6644440857802669</v>
      </c>
      <c r="N49" s="229">
        <v>2.1536653364721658</v>
      </c>
      <c r="O49" s="229">
        <v>1.825091980392719</v>
      </c>
      <c r="P49" s="229">
        <v>2.189330193480207</v>
      </c>
      <c r="Q49" s="229">
        <v>2.142727570310563</v>
      </c>
      <c r="R49" s="229">
        <v>1.928156445898541</v>
      </c>
      <c r="S49" s="229">
        <v>2.0443002981965939</v>
      </c>
      <c r="T49" s="229">
        <v>2.380723197743992</v>
      </c>
      <c r="U49" s="229">
        <v>2.6792615940020079</v>
      </c>
      <c r="V49" s="229">
        <v>2.4749056498293869</v>
      </c>
      <c r="W49" s="229">
        <v>2.8794663780934768</v>
      </c>
      <c r="X49" s="229">
        <v>2.7568221613096879</v>
      </c>
      <c r="Y49" s="229">
        <v>2.812207126946384</v>
      </c>
      <c r="DA49" s="73" t="s">
        <v>1167</v>
      </c>
    </row>
    <row r="50" spans="1:105" ht="12" customHeight="1" x14ac:dyDescent="0.25">
      <c r="A50" s="64" t="s">
        <v>159</v>
      </c>
      <c r="B50" s="229">
        <v>0.83610022924661187</v>
      </c>
      <c r="C50" s="229">
        <v>1.117177408861405</v>
      </c>
      <c r="D50" s="229">
        <v>1.165804772327327</v>
      </c>
      <c r="E50" s="229">
        <v>1.528874129327106</v>
      </c>
      <c r="F50" s="229">
        <v>1.685775793211489</v>
      </c>
      <c r="G50" s="229">
        <v>1.5973539111218691</v>
      </c>
      <c r="H50" s="229">
        <v>1.2068462928188739</v>
      </c>
      <c r="I50" s="229">
        <v>1.3321292393782029</v>
      </c>
      <c r="J50" s="229">
        <v>1.58609178845874</v>
      </c>
      <c r="K50" s="229">
        <v>1.1266206941651671</v>
      </c>
      <c r="L50" s="229">
        <v>1.3031401480045699</v>
      </c>
      <c r="M50" s="229">
        <v>2.3021398126750761</v>
      </c>
      <c r="N50" s="229">
        <v>1.8238623980634301</v>
      </c>
      <c r="O50" s="229">
        <v>1.3961570649554931</v>
      </c>
      <c r="P50" s="229">
        <v>1.2972144424778049</v>
      </c>
      <c r="Q50" s="229">
        <v>1.1894292045792001</v>
      </c>
      <c r="R50" s="229">
        <v>1.1238584710683559</v>
      </c>
      <c r="S50" s="229">
        <v>1.106103846934779</v>
      </c>
      <c r="T50" s="229">
        <v>1.2766375810636439</v>
      </c>
      <c r="U50" s="229">
        <v>1.2397612064690431</v>
      </c>
      <c r="V50" s="229">
        <v>1.282218543391753</v>
      </c>
      <c r="W50" s="229">
        <v>1.356348919406869</v>
      </c>
      <c r="X50" s="229">
        <v>1.436853302530458</v>
      </c>
      <c r="Y50" s="229">
        <v>1.1327422154917799</v>
      </c>
      <c r="DA50" s="73" t="s">
        <v>1168</v>
      </c>
    </row>
    <row r="51" spans="1:105" ht="12" customHeight="1" x14ac:dyDescent="0.25">
      <c r="A51" s="64" t="s">
        <v>32</v>
      </c>
      <c r="B51" s="229">
        <v>8.9607221824734467</v>
      </c>
      <c r="C51" s="229">
        <v>10.299329748689139</v>
      </c>
      <c r="D51" s="229">
        <v>9.4472938142688641</v>
      </c>
      <c r="E51" s="229">
        <v>11.62016684527171</v>
      </c>
      <c r="F51" s="229">
        <v>10.84191556507978</v>
      </c>
      <c r="G51" s="229">
        <v>9.4114262596354443</v>
      </c>
      <c r="H51" s="229">
        <v>9.0703408439287312</v>
      </c>
      <c r="I51" s="229">
        <v>9.3754052926607692</v>
      </c>
      <c r="J51" s="229">
        <v>8.9169082541058149</v>
      </c>
      <c r="K51" s="229">
        <v>7.350472386268093</v>
      </c>
      <c r="L51" s="229">
        <v>7.2360952515002177</v>
      </c>
      <c r="M51" s="229">
        <v>7.5567298354084071</v>
      </c>
      <c r="N51" s="229">
        <v>6.2974387764639683</v>
      </c>
      <c r="O51" s="229">
        <v>6.5873951813376488</v>
      </c>
      <c r="P51" s="229">
        <v>6.0039943971520913</v>
      </c>
      <c r="Q51" s="229">
        <v>6.7884579443008883</v>
      </c>
      <c r="R51" s="229">
        <v>3.8505795413367458</v>
      </c>
      <c r="S51" s="229">
        <v>3.7428816499787971</v>
      </c>
      <c r="T51" s="229">
        <v>3.79519533088351</v>
      </c>
      <c r="U51" s="229">
        <v>3.171983092893389</v>
      </c>
      <c r="V51" s="229">
        <v>2.774552180512309</v>
      </c>
      <c r="W51" s="229">
        <v>2.9652717525623729</v>
      </c>
      <c r="X51" s="229">
        <v>2.675644758619713</v>
      </c>
      <c r="Y51" s="229">
        <v>2.0503664894513611</v>
      </c>
      <c r="DA51" s="73" t="s">
        <v>1169</v>
      </c>
    </row>
    <row r="52" spans="1:105" ht="12" customHeight="1" x14ac:dyDescent="0.25">
      <c r="A52" s="64" t="s">
        <v>33</v>
      </c>
      <c r="B52" s="229">
        <v>4.8139061715827092</v>
      </c>
      <c r="C52" s="229">
        <v>2.352404396461405</v>
      </c>
      <c r="D52" s="229">
        <v>3.354264209873222</v>
      </c>
      <c r="E52" s="229">
        <v>4.2556645799839536</v>
      </c>
      <c r="F52" s="229">
        <v>3.6234139912216179</v>
      </c>
      <c r="G52" s="229">
        <v>3.5714145623644491</v>
      </c>
      <c r="H52" s="229">
        <v>3.0953240711989718</v>
      </c>
      <c r="I52" s="229">
        <v>3.690612932135656</v>
      </c>
      <c r="J52" s="229">
        <v>2.5766387190013131</v>
      </c>
      <c r="K52" s="229">
        <v>9.7540646398843762</v>
      </c>
      <c r="L52" s="229">
        <v>11.561585173768419</v>
      </c>
      <c r="M52" s="229">
        <v>11.088529495576269</v>
      </c>
      <c r="N52" s="229">
        <v>13.767654821413879</v>
      </c>
      <c r="O52" s="229">
        <v>14.47362494094549</v>
      </c>
      <c r="P52" s="229">
        <v>15.323322130657999</v>
      </c>
      <c r="Q52" s="229">
        <v>13.959190162850099</v>
      </c>
      <c r="R52" s="229">
        <v>16.31808733305645</v>
      </c>
      <c r="S52" s="229">
        <v>14.41498264663281</v>
      </c>
      <c r="T52" s="229">
        <v>13.927432932161651</v>
      </c>
      <c r="U52" s="229">
        <v>12.61107311295361</v>
      </c>
      <c r="V52" s="229">
        <v>13.34450294517478</v>
      </c>
      <c r="W52" s="229">
        <v>19.433989651387321</v>
      </c>
      <c r="X52" s="229">
        <v>17.862675448308899</v>
      </c>
      <c r="Y52" s="229">
        <v>14.175932049023571</v>
      </c>
      <c r="DA52" s="73" t="s">
        <v>1170</v>
      </c>
    </row>
    <row r="53" spans="1:105" ht="12" customHeight="1" x14ac:dyDescent="0.25">
      <c r="A53" s="64" t="s">
        <v>35</v>
      </c>
      <c r="B53" s="229">
        <v>64.010031782084198</v>
      </c>
      <c r="C53" s="229">
        <v>63.062856046372431</v>
      </c>
      <c r="D53" s="229">
        <v>64.902106357154423</v>
      </c>
      <c r="E53" s="229">
        <v>64.864430431480841</v>
      </c>
      <c r="F53" s="229">
        <v>57.960715012811313</v>
      </c>
      <c r="G53" s="229">
        <v>62.713483086247209</v>
      </c>
      <c r="H53" s="229">
        <v>56.235605136930467</v>
      </c>
      <c r="I53" s="229">
        <v>60.861699070450072</v>
      </c>
      <c r="J53" s="229">
        <v>62.86925359997484</v>
      </c>
      <c r="K53" s="229">
        <v>49.736406893313408</v>
      </c>
      <c r="L53" s="229">
        <v>54.702524438827027</v>
      </c>
      <c r="M53" s="229">
        <v>67.901947598377348</v>
      </c>
      <c r="N53" s="229">
        <v>66.938417075467328</v>
      </c>
      <c r="O53" s="229">
        <v>67.311307873104468</v>
      </c>
      <c r="P53" s="229">
        <v>63.43586432537905</v>
      </c>
      <c r="Q53" s="229">
        <v>65.511487530026258</v>
      </c>
      <c r="R53" s="229">
        <v>66.757087049970394</v>
      </c>
      <c r="S53" s="229">
        <v>75.79137683287621</v>
      </c>
      <c r="T53" s="229">
        <v>71.334155604235164</v>
      </c>
      <c r="U53" s="229">
        <v>71.370443482638464</v>
      </c>
      <c r="V53" s="229">
        <v>69.140303844113177</v>
      </c>
      <c r="W53" s="229">
        <v>78.965313561067134</v>
      </c>
      <c r="X53" s="229">
        <v>61.344511887330412</v>
      </c>
      <c r="Y53" s="229">
        <v>59.356312773531762</v>
      </c>
      <c r="DA53" s="73" t="s">
        <v>1171</v>
      </c>
    </row>
    <row r="54" spans="1:105" ht="12" customHeight="1" x14ac:dyDescent="0.25">
      <c r="A54" s="64" t="s">
        <v>36</v>
      </c>
      <c r="B54" s="229">
        <v>0.72624176449676692</v>
      </c>
      <c r="C54" s="229">
        <v>0.66770351218618684</v>
      </c>
      <c r="D54" s="229">
        <v>0.68672749944538392</v>
      </c>
      <c r="E54" s="229">
        <v>0.18524203179613821</v>
      </c>
      <c r="F54" s="229">
        <v>0.12733279784552731</v>
      </c>
      <c r="G54" s="229">
        <v>0.13503233679427909</v>
      </c>
      <c r="H54" s="229">
        <v>0.1193256674745434</v>
      </c>
      <c r="I54" s="229">
        <v>0.22869685432744449</v>
      </c>
      <c r="J54" s="229">
        <v>0.15700448571415079</v>
      </c>
      <c r="K54" s="229">
        <v>6.7325546384673529E-2</v>
      </c>
      <c r="L54" s="229">
        <v>1.0542811891430071</v>
      </c>
      <c r="M54" s="229">
        <v>1.690991837763794</v>
      </c>
      <c r="N54" s="229">
        <v>1.1036869750343179</v>
      </c>
      <c r="O54" s="229">
        <v>1.148917331667441</v>
      </c>
      <c r="P54" s="229">
        <v>0.94268656929132011</v>
      </c>
      <c r="Q54" s="229">
        <v>0.88491929720810691</v>
      </c>
      <c r="R54" s="229">
        <v>0.74854237091964648</v>
      </c>
      <c r="S54" s="229">
        <v>0.65806340070405722</v>
      </c>
      <c r="T54" s="229">
        <v>0.82879447368690462</v>
      </c>
      <c r="U54" s="229">
        <v>0.67322304005031508</v>
      </c>
      <c r="V54" s="229">
        <v>0.56741194909436743</v>
      </c>
      <c r="W54" s="229">
        <v>0.71725461058505269</v>
      </c>
      <c r="X54" s="229">
        <v>0.42409489948842721</v>
      </c>
      <c r="Y54" s="229">
        <v>0.45896616011738972</v>
      </c>
      <c r="DA54" s="73" t="s">
        <v>1172</v>
      </c>
    </row>
    <row r="55" spans="1:105" ht="12" customHeight="1" x14ac:dyDescent="0.25">
      <c r="A55" s="64" t="s">
        <v>38</v>
      </c>
      <c r="B55" s="229">
        <v>1.3917493617877139</v>
      </c>
      <c r="C55" s="229">
        <v>1.693993309819575</v>
      </c>
      <c r="D55" s="229">
        <v>1.9107207061247491</v>
      </c>
      <c r="E55" s="229">
        <v>2.393605946985415</v>
      </c>
      <c r="F55" s="229">
        <v>2.6940269786312458</v>
      </c>
      <c r="G55" s="229">
        <v>2.3199494908661529</v>
      </c>
      <c r="H55" s="229">
        <v>2.030998506178614</v>
      </c>
      <c r="I55" s="229">
        <v>2.9589988746716092</v>
      </c>
      <c r="J55" s="229">
        <v>2.912503750076874</v>
      </c>
      <c r="K55" s="229">
        <v>2.3493723208097581</v>
      </c>
      <c r="L55" s="229">
        <v>4.1421125613696788</v>
      </c>
      <c r="M55" s="229">
        <v>4.2470853867567921</v>
      </c>
      <c r="N55" s="229">
        <v>3.9774640364330009</v>
      </c>
      <c r="O55" s="229">
        <v>4.1957737926125533</v>
      </c>
      <c r="P55" s="229">
        <v>4.073190254224758</v>
      </c>
      <c r="Q55" s="229">
        <v>5.0332419596434237</v>
      </c>
      <c r="R55" s="229">
        <v>6.4915827966184176</v>
      </c>
      <c r="S55" s="229">
        <v>6.0076673733796957</v>
      </c>
      <c r="T55" s="229">
        <v>5.1336151044014731</v>
      </c>
      <c r="U55" s="229">
        <v>5.2014303257715753</v>
      </c>
      <c r="V55" s="229">
        <v>5.1368130196388737</v>
      </c>
      <c r="W55" s="229">
        <v>5.8653900412238658</v>
      </c>
      <c r="X55" s="229">
        <v>6.9137132414321956</v>
      </c>
      <c r="Y55" s="229">
        <v>5.6746833949540409</v>
      </c>
      <c r="DA55" s="73" t="s">
        <v>1173</v>
      </c>
    </row>
    <row r="56" spans="1:105" ht="12" customHeight="1" x14ac:dyDescent="0.25">
      <c r="A56" s="64" t="s">
        <v>39</v>
      </c>
      <c r="B56" s="229">
        <v>46.982516690319407</v>
      </c>
      <c r="C56" s="229">
        <v>45.582499952087701</v>
      </c>
      <c r="D56" s="229">
        <v>47.691602882724943</v>
      </c>
      <c r="E56" s="229">
        <v>59.216241005414211</v>
      </c>
      <c r="F56" s="229">
        <v>62.098078547501302</v>
      </c>
      <c r="G56" s="229">
        <v>65.10562461722995</v>
      </c>
      <c r="H56" s="229">
        <v>66.112251745453761</v>
      </c>
      <c r="I56" s="229">
        <v>68.985760920039269</v>
      </c>
      <c r="J56" s="229">
        <v>68.821628337820911</v>
      </c>
      <c r="K56" s="229">
        <v>63.51629100624347</v>
      </c>
      <c r="L56" s="229">
        <v>64.127059598382431</v>
      </c>
      <c r="M56" s="229">
        <v>73.951317572535928</v>
      </c>
      <c r="N56" s="229">
        <v>72.388795364724061</v>
      </c>
      <c r="O56" s="229">
        <v>75.940873288472474</v>
      </c>
      <c r="P56" s="229">
        <v>70.816033163277737</v>
      </c>
      <c r="Q56" s="229">
        <v>69.25411730861893</v>
      </c>
      <c r="R56" s="229">
        <v>70.328356903674162</v>
      </c>
      <c r="S56" s="229">
        <v>71.444395133509062</v>
      </c>
      <c r="T56" s="229">
        <v>70.923944607256345</v>
      </c>
      <c r="U56" s="229">
        <v>73.373970523362217</v>
      </c>
      <c r="V56" s="229">
        <v>65.660984098077819</v>
      </c>
      <c r="W56" s="229">
        <v>68.138095974298579</v>
      </c>
      <c r="X56" s="229">
        <v>64.205625291474121</v>
      </c>
      <c r="Y56" s="229">
        <v>53.769703521679332</v>
      </c>
      <c r="DA56" s="73" t="s">
        <v>1174</v>
      </c>
    </row>
    <row r="57" spans="1:105" ht="12" customHeight="1" x14ac:dyDescent="0.25">
      <c r="A57" s="60" t="s">
        <v>1036</v>
      </c>
      <c r="B57" s="262">
        <v>160.88997602389821</v>
      </c>
      <c r="C57" s="262">
        <v>171.80390321467519</v>
      </c>
      <c r="D57" s="262">
        <v>169.99240989013609</v>
      </c>
      <c r="E57" s="262">
        <v>175.91962378809831</v>
      </c>
      <c r="F57" s="262">
        <v>188.55997138041641</v>
      </c>
      <c r="G57" s="262">
        <v>190.43932199670499</v>
      </c>
      <c r="H57" s="262">
        <v>215.2407804851043</v>
      </c>
      <c r="I57" s="262">
        <v>196.95057127172871</v>
      </c>
      <c r="J57" s="262">
        <v>213.13857732424779</v>
      </c>
      <c r="K57" s="262">
        <v>170.87254487688469</v>
      </c>
      <c r="L57" s="262">
        <v>207.8478218289975</v>
      </c>
      <c r="M57" s="262">
        <v>172.9310819145297</v>
      </c>
      <c r="N57" s="262">
        <v>169.8411212908272</v>
      </c>
      <c r="O57" s="262">
        <v>170.90548222111011</v>
      </c>
      <c r="P57" s="262">
        <v>183.3208410073284</v>
      </c>
      <c r="Q57" s="262">
        <v>189.08740144378169</v>
      </c>
      <c r="R57" s="262">
        <v>189.65298370804911</v>
      </c>
      <c r="S57" s="262">
        <v>199.6646520752513</v>
      </c>
      <c r="T57" s="262">
        <v>184.7280446785615</v>
      </c>
      <c r="U57" s="262">
        <v>186.20809792048121</v>
      </c>
      <c r="V57" s="262">
        <v>170.95886421077901</v>
      </c>
      <c r="W57" s="262">
        <v>180.95068436297819</v>
      </c>
      <c r="X57" s="262">
        <v>200.09004163917601</v>
      </c>
      <c r="Y57" s="262">
        <v>172.51232307056321</v>
      </c>
      <c r="DA57" s="72" t="s">
        <v>1175</v>
      </c>
    </row>
    <row r="58" spans="1:105" ht="12" customHeight="1" x14ac:dyDescent="0.25">
      <c r="A58" s="132" t="s">
        <v>1038</v>
      </c>
      <c r="B58" s="316">
        <v>1686.3776130937499</v>
      </c>
      <c r="C58" s="316">
        <v>1714.5185988795181</v>
      </c>
      <c r="D58" s="316">
        <v>1832.132046302276</v>
      </c>
      <c r="E58" s="316">
        <v>1849.2136876703601</v>
      </c>
      <c r="F58" s="316">
        <v>1814.9826755157239</v>
      </c>
      <c r="G58" s="316">
        <v>1764.19504869208</v>
      </c>
      <c r="H58" s="316">
        <v>1719.7825992087489</v>
      </c>
      <c r="I58" s="316">
        <v>1874.3805786960229</v>
      </c>
      <c r="J58" s="316">
        <v>1818.018273384482</v>
      </c>
      <c r="K58" s="316">
        <v>1585.712956144788</v>
      </c>
      <c r="L58" s="316">
        <v>1708.602696747806</v>
      </c>
      <c r="M58" s="316">
        <v>1682.6974622715411</v>
      </c>
      <c r="N58" s="316">
        <v>1641.380459451656</v>
      </c>
      <c r="O58" s="316">
        <v>1665.3820279490949</v>
      </c>
      <c r="P58" s="316">
        <v>1584.6866419479611</v>
      </c>
      <c r="Q58" s="316">
        <v>1625.9070112027721</v>
      </c>
      <c r="R58" s="316">
        <v>1613.7984139759451</v>
      </c>
      <c r="S58" s="316">
        <v>1744.3469458653101</v>
      </c>
      <c r="T58" s="316">
        <v>1807.313906857476</v>
      </c>
      <c r="U58" s="316">
        <v>1785.3567480770701</v>
      </c>
      <c r="V58" s="316">
        <v>1774.100146731274</v>
      </c>
      <c r="W58" s="316">
        <v>1869.97480379326</v>
      </c>
      <c r="X58" s="316">
        <v>1574.5622788478199</v>
      </c>
      <c r="Y58" s="316">
        <v>1375.184895108883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8350.4194625097061</v>
      </c>
      <c r="C61" s="223">
        <v>8003.8798575926021</v>
      </c>
      <c r="D61" s="223">
        <v>7488.7086713160788</v>
      </c>
      <c r="E61" s="223">
        <v>8040.1817843439303</v>
      </c>
      <c r="F61" s="223">
        <v>7674.4117129605092</v>
      </c>
      <c r="G61" s="223">
        <v>7747.885346905392</v>
      </c>
      <c r="H61" s="223">
        <v>7228.4285094995485</v>
      </c>
      <c r="I61" s="223">
        <v>7746.993998542086</v>
      </c>
      <c r="J61" s="223">
        <v>6855.2629691048523</v>
      </c>
      <c r="K61" s="223">
        <v>6731.8342571446092</v>
      </c>
      <c r="L61" s="223">
        <v>6395.3892424317837</v>
      </c>
      <c r="M61" s="223">
        <v>7177.4589205982284</v>
      </c>
      <c r="N61" s="223">
        <v>7481.0895646396229</v>
      </c>
      <c r="O61" s="223">
        <v>7356.6090608164568</v>
      </c>
      <c r="P61" s="223">
        <v>7324.7247389451331</v>
      </c>
      <c r="Q61" s="223">
        <v>6826.1727464123805</v>
      </c>
      <c r="R61" s="223">
        <v>7077.9628508152737</v>
      </c>
      <c r="S61" s="223">
        <v>6635.0951665724988</v>
      </c>
      <c r="T61" s="223">
        <v>7535.6238935324573</v>
      </c>
      <c r="U61" s="223">
        <v>7266.5455068291612</v>
      </c>
      <c r="V61" s="223">
        <v>7892.470955132716</v>
      </c>
      <c r="W61" s="223">
        <v>7069.6558385617009</v>
      </c>
      <c r="X61" s="223">
        <v>6177.7437014979569</v>
      </c>
      <c r="Y61" s="223">
        <v>6938.7259310987038</v>
      </c>
      <c r="DA61" s="89" t="s">
        <v>1177</v>
      </c>
    </row>
    <row r="62" spans="1:105" ht="12" customHeight="1" x14ac:dyDescent="0.25">
      <c r="A62" s="55" t="s">
        <v>91</v>
      </c>
      <c r="B62" s="259">
        <v>56.651024792592523</v>
      </c>
      <c r="C62" s="259">
        <v>53.300487808800312</v>
      </c>
      <c r="D62" s="259">
        <v>49.934632344332563</v>
      </c>
      <c r="E62" s="259">
        <v>50.467046490001302</v>
      </c>
      <c r="F62" s="259">
        <v>50.342411458965742</v>
      </c>
      <c r="G62" s="259">
        <v>51.439251288950921</v>
      </c>
      <c r="H62" s="259">
        <v>48.584817100478013</v>
      </c>
      <c r="I62" s="259">
        <v>48.473044508777427</v>
      </c>
      <c r="J62" s="259">
        <v>45.119483132127307</v>
      </c>
      <c r="K62" s="259">
        <v>43.428402537695654</v>
      </c>
      <c r="L62" s="259">
        <v>41.318401416560228</v>
      </c>
      <c r="M62" s="259">
        <v>39.93277734763145</v>
      </c>
      <c r="N62" s="259">
        <v>41.567064404039627</v>
      </c>
      <c r="O62" s="259">
        <v>40.416997997565453</v>
      </c>
      <c r="P62" s="259">
        <v>42.251561298001079</v>
      </c>
      <c r="Q62" s="259">
        <v>39.980145128813867</v>
      </c>
      <c r="R62" s="259">
        <v>40.794572901610849</v>
      </c>
      <c r="S62" s="259">
        <v>38.52120626449485</v>
      </c>
      <c r="T62" s="259">
        <v>43.181198136407133</v>
      </c>
      <c r="U62" s="259">
        <v>41.302551896579672</v>
      </c>
      <c r="V62" s="259">
        <v>43.844933136682997</v>
      </c>
      <c r="W62" s="259">
        <v>40.701615781688751</v>
      </c>
      <c r="X62" s="259">
        <v>37.576795375076181</v>
      </c>
      <c r="Y62" s="259">
        <v>42.012455230430142</v>
      </c>
      <c r="DA62" s="67" t="s">
        <v>1178</v>
      </c>
    </row>
    <row r="63" spans="1:105" ht="12" customHeight="1" x14ac:dyDescent="0.25">
      <c r="A63" s="173" t="s">
        <v>92</v>
      </c>
      <c r="B63" s="224">
        <v>120.20878895135731</v>
      </c>
      <c r="C63" s="224">
        <v>113.1246319191669</v>
      </c>
      <c r="D63" s="224">
        <v>105.838827386221</v>
      </c>
      <c r="E63" s="224">
        <v>106.9278240095521</v>
      </c>
      <c r="F63" s="224">
        <v>106.5372071261618</v>
      </c>
      <c r="G63" s="224">
        <v>108.89555032838339</v>
      </c>
      <c r="H63" s="224">
        <v>102.8772591236158</v>
      </c>
      <c r="I63" s="224">
        <v>102.767893038927</v>
      </c>
      <c r="J63" s="224">
        <v>95.648722627461581</v>
      </c>
      <c r="K63" s="224">
        <v>92.2380213949357</v>
      </c>
      <c r="L63" s="224">
        <v>87.802672384358075</v>
      </c>
      <c r="M63" s="224">
        <v>84.754340994381522</v>
      </c>
      <c r="N63" s="224">
        <v>88.304422787085926</v>
      </c>
      <c r="O63" s="224">
        <v>85.867112857779745</v>
      </c>
      <c r="P63" s="224">
        <v>90.24440329615328</v>
      </c>
      <c r="Q63" s="224">
        <v>85.070037950024982</v>
      </c>
      <c r="R63" s="224">
        <v>86.992137755320442</v>
      </c>
      <c r="S63" s="224">
        <v>81.906552471821556</v>
      </c>
      <c r="T63" s="224">
        <v>91.870624168529446</v>
      </c>
      <c r="U63" s="224">
        <v>88.032108716342563</v>
      </c>
      <c r="V63" s="224">
        <v>93.382577579076681</v>
      </c>
      <c r="W63" s="224">
        <v>86.548622092612646</v>
      </c>
      <c r="X63" s="224">
        <v>79.952905057994357</v>
      </c>
      <c r="Y63" s="224">
        <v>89.73458153493489</v>
      </c>
      <c r="DA63" s="177" t="s">
        <v>1179</v>
      </c>
    </row>
    <row r="64" spans="1:105" ht="12" customHeight="1" x14ac:dyDescent="0.25">
      <c r="A64" s="173" t="s">
        <v>93</v>
      </c>
      <c r="B64" s="224">
        <v>711.39453380795771</v>
      </c>
      <c r="C64" s="224">
        <v>669.31779823171314</v>
      </c>
      <c r="D64" s="224">
        <v>627.17723669447969</v>
      </c>
      <c r="E64" s="224">
        <v>633.66757226641801</v>
      </c>
      <c r="F64" s="224">
        <v>632.35112743881791</v>
      </c>
      <c r="G64" s="224">
        <v>646.02864196076041</v>
      </c>
      <c r="H64" s="224">
        <v>610.16174140604471</v>
      </c>
      <c r="I64" s="224">
        <v>608.60761216723142</v>
      </c>
      <c r="J64" s="224">
        <v>566.3612956661226</v>
      </c>
      <c r="K64" s="224">
        <v>545.24328643443391</v>
      </c>
      <c r="L64" s="224">
        <v>518.59885875280361</v>
      </c>
      <c r="M64" s="224">
        <v>501.13222737727472</v>
      </c>
      <c r="N64" s="224">
        <v>521.77735945307688</v>
      </c>
      <c r="O64" s="224">
        <v>507.27659701025988</v>
      </c>
      <c r="P64" s="224">
        <v>530.00994927789361</v>
      </c>
      <c r="Q64" s="224">
        <v>501.34536656818591</v>
      </c>
      <c r="R64" s="224">
        <v>511.24034856634921</v>
      </c>
      <c r="S64" s="224">
        <v>483.22267692924908</v>
      </c>
      <c r="T64" s="224">
        <v>541.44136583326429</v>
      </c>
      <c r="U64" s="224">
        <v>518.07065996244921</v>
      </c>
      <c r="V64" s="224">
        <v>549.69740436989446</v>
      </c>
      <c r="W64" s="224">
        <v>510.55989224011722</v>
      </c>
      <c r="X64" s="224">
        <v>471.28966956923148</v>
      </c>
      <c r="Y64" s="224">
        <v>526.61810343120339</v>
      </c>
      <c r="DA64" s="177" t="s">
        <v>1180</v>
      </c>
    </row>
    <row r="65" spans="1:105" ht="12" customHeight="1" x14ac:dyDescent="0.25">
      <c r="A65" s="173" t="s">
        <v>94</v>
      </c>
      <c r="B65" s="224">
        <v>846.70243368206695</v>
      </c>
      <c r="C65" s="224">
        <v>796.79394645695174</v>
      </c>
      <c r="D65" s="224">
        <v>745.52364519005926</v>
      </c>
      <c r="E65" s="224">
        <v>753.22600943505643</v>
      </c>
      <c r="F65" s="224">
        <v>750.50210292116526</v>
      </c>
      <c r="G65" s="224">
        <v>767.11067109710086</v>
      </c>
      <c r="H65" s="224">
        <v>724.7041057591739</v>
      </c>
      <c r="I65" s="224">
        <v>723.93841350647529</v>
      </c>
      <c r="J65" s="224">
        <v>673.75035911211444</v>
      </c>
      <c r="K65" s="224">
        <v>649.70198480650697</v>
      </c>
      <c r="L65" s="224">
        <v>618.44785890909861</v>
      </c>
      <c r="M65" s="224">
        <v>597.00623269661628</v>
      </c>
      <c r="N65" s="224">
        <v>622.01174974893047</v>
      </c>
      <c r="O65" s="224">
        <v>604.8213765978561</v>
      </c>
      <c r="P65" s="224">
        <v>635.48121059169807</v>
      </c>
      <c r="Q65" s="224">
        <v>599.15811362072259</v>
      </c>
      <c r="R65" s="224">
        <v>612.74140621410288</v>
      </c>
      <c r="S65" s="224">
        <v>576.89262768399396</v>
      </c>
      <c r="T65" s="224">
        <v>647.07888024994463</v>
      </c>
      <c r="U65" s="224">
        <v>619.9411008280033</v>
      </c>
      <c r="V65" s="224">
        <v>657.77745259437415</v>
      </c>
      <c r="W65" s="224">
        <v>609.65155102851088</v>
      </c>
      <c r="X65" s="224">
        <v>563.13143739427937</v>
      </c>
      <c r="Y65" s="224">
        <v>631.97369496546673</v>
      </c>
      <c r="DA65" s="177" t="s">
        <v>1181</v>
      </c>
    </row>
    <row r="66" spans="1:105" ht="12" customHeight="1" x14ac:dyDescent="0.25">
      <c r="A66" s="56" t="s">
        <v>95</v>
      </c>
      <c r="B66" s="260">
        <v>310.66037824382067</v>
      </c>
      <c r="C66" s="260">
        <v>299.49475604687228</v>
      </c>
      <c r="D66" s="260">
        <v>279.48836749246829</v>
      </c>
      <c r="E66" s="260">
        <v>293.88666340025623</v>
      </c>
      <c r="F66" s="260">
        <v>279.58532988769349</v>
      </c>
      <c r="G66" s="260">
        <v>283.85129414874751</v>
      </c>
      <c r="H66" s="260">
        <v>263.89739517921907</v>
      </c>
      <c r="I66" s="260">
        <v>276.30521063976391</v>
      </c>
      <c r="J66" s="260">
        <v>253.3948691744165</v>
      </c>
      <c r="K66" s="260">
        <v>239.44344416572119</v>
      </c>
      <c r="L66" s="260">
        <v>237.03857309977769</v>
      </c>
      <c r="M66" s="260">
        <v>260.96353306354018</v>
      </c>
      <c r="N66" s="260">
        <v>272.76648144464127</v>
      </c>
      <c r="O66" s="260">
        <v>265.83576613791422</v>
      </c>
      <c r="P66" s="260">
        <v>271.65846787458082</v>
      </c>
      <c r="Q66" s="260">
        <v>253.61871358105961</v>
      </c>
      <c r="R66" s="260">
        <v>263.95224525728162</v>
      </c>
      <c r="S66" s="260">
        <v>248.51350393702629</v>
      </c>
      <c r="T66" s="260">
        <v>278.93164307585732</v>
      </c>
      <c r="U66" s="260">
        <v>267.98589294627749</v>
      </c>
      <c r="V66" s="260">
        <v>293.65134581481999</v>
      </c>
      <c r="W66" s="260">
        <v>262.93407297339871</v>
      </c>
      <c r="X66" s="260">
        <v>227.6815021674411</v>
      </c>
      <c r="Y66" s="260">
        <v>259.27169168130013</v>
      </c>
      <c r="DA66" s="68" t="s">
        <v>1182</v>
      </c>
    </row>
    <row r="67" spans="1:105" ht="12" customHeight="1" x14ac:dyDescent="0.25">
      <c r="A67" s="37" t="s">
        <v>159</v>
      </c>
      <c r="B67" s="226">
        <v>3.4878812852495349</v>
      </c>
      <c r="C67" s="226">
        <v>7.0349518297777989</v>
      </c>
      <c r="D67" s="226">
        <v>6.4967968852833398</v>
      </c>
      <c r="E67" s="226">
        <v>6.5272125103384599</v>
      </c>
      <c r="F67" s="226">
        <v>6.6559775105771317</v>
      </c>
      <c r="G67" s="226">
        <v>6.3676553075165891</v>
      </c>
      <c r="H67" s="226">
        <v>5.4206722141013897</v>
      </c>
      <c r="I67" s="226">
        <v>5.8327113167931151</v>
      </c>
      <c r="J67" s="226">
        <v>5.4634629446718073</v>
      </c>
      <c r="K67" s="226">
        <v>6.930049800575941</v>
      </c>
      <c r="L67" s="226">
        <v>6.936541286351761</v>
      </c>
      <c r="M67" s="226">
        <v>7.0276981626027997</v>
      </c>
      <c r="N67" s="226">
        <v>4.9093256151779734</v>
      </c>
      <c r="O67" s="226">
        <v>3.8534180186003399</v>
      </c>
      <c r="P67" s="226">
        <v>3.4957545313170519</v>
      </c>
      <c r="Q67" s="226">
        <v>3.2008846118104701</v>
      </c>
      <c r="R67" s="226">
        <v>3.0669633105734149</v>
      </c>
      <c r="S67" s="226">
        <v>2.5467796277646442</v>
      </c>
      <c r="T67" s="226">
        <v>3.9488038589214569</v>
      </c>
      <c r="U67" s="226">
        <v>4.0392103914193473</v>
      </c>
      <c r="V67" s="226">
        <v>4.1498775636856031</v>
      </c>
      <c r="W67" s="226">
        <v>3.0228646367240102</v>
      </c>
      <c r="X67" s="226">
        <v>4.7769091978273091</v>
      </c>
      <c r="Y67" s="226">
        <v>3.9878314904149019</v>
      </c>
      <c r="DA67" s="69" t="s">
        <v>1183</v>
      </c>
    </row>
    <row r="68" spans="1:105" ht="12" customHeight="1" x14ac:dyDescent="0.25">
      <c r="A68" s="37" t="s">
        <v>35</v>
      </c>
      <c r="B68" s="226">
        <v>190.01090396406281</v>
      </c>
      <c r="C68" s="226">
        <v>184.95341669219229</v>
      </c>
      <c r="D68" s="226">
        <v>171.9671178907511</v>
      </c>
      <c r="E68" s="226">
        <v>191.8074898604404</v>
      </c>
      <c r="F68" s="226">
        <v>165.2263810795296</v>
      </c>
      <c r="G68" s="226">
        <v>165.96891953575241</v>
      </c>
      <c r="H68" s="226">
        <v>143.8117800569712</v>
      </c>
      <c r="I68" s="226">
        <v>163.1285549776473</v>
      </c>
      <c r="J68" s="226">
        <v>138.2930983508025</v>
      </c>
      <c r="K68" s="226">
        <v>129.930348277365</v>
      </c>
      <c r="L68" s="226">
        <v>127.55586738281001</v>
      </c>
      <c r="M68" s="226">
        <v>180.27129866735311</v>
      </c>
      <c r="N68" s="226">
        <v>190.29102030672999</v>
      </c>
      <c r="O68" s="226">
        <v>186.4433880743012</v>
      </c>
      <c r="P68" s="226">
        <v>178.55239841093641</v>
      </c>
      <c r="Q68" s="226">
        <v>162.76962385583369</v>
      </c>
      <c r="R68" s="226">
        <v>171.35110936314041</v>
      </c>
      <c r="S68" s="226">
        <v>159.66272347413511</v>
      </c>
      <c r="T68" s="226">
        <v>177.36142104911829</v>
      </c>
      <c r="U68" s="226">
        <v>168.1760751608289</v>
      </c>
      <c r="V68" s="226">
        <v>191.71421154496471</v>
      </c>
      <c r="W68" s="226">
        <v>166.79761515326939</v>
      </c>
      <c r="X68" s="226">
        <v>125.8828998084491</v>
      </c>
      <c r="Y68" s="226">
        <v>146.96678419097071</v>
      </c>
      <c r="DA68" s="69" t="s">
        <v>1184</v>
      </c>
    </row>
    <row r="69" spans="1:105" ht="12" customHeight="1" x14ac:dyDescent="0.25">
      <c r="A69" s="37" t="s">
        <v>96</v>
      </c>
      <c r="B69" s="226">
        <v>5.2619315341614046E-4</v>
      </c>
      <c r="C69" s="226">
        <v>9.4385561557659985E-4</v>
      </c>
      <c r="D69" s="226">
        <v>1.7402824748906859E-3</v>
      </c>
      <c r="E69" s="226">
        <v>1.736425198745824E-3</v>
      </c>
      <c r="F69" s="226">
        <v>1.997258094264793E-3</v>
      </c>
      <c r="G69" s="226">
        <v>2.097565434815147E-3</v>
      </c>
      <c r="H69" s="226">
        <v>2.7938294762930292E-3</v>
      </c>
      <c r="I69" s="226">
        <v>2.7409304781200799E-3</v>
      </c>
      <c r="J69" s="226">
        <v>6.4951269879214464E-3</v>
      </c>
      <c r="K69" s="226">
        <v>1.0821586038844311E-2</v>
      </c>
      <c r="L69" s="226">
        <v>4.3299516021519192E-2</v>
      </c>
      <c r="M69" s="226">
        <v>3.8586719003525928E-2</v>
      </c>
      <c r="N69" s="226">
        <v>4.2906198057431538E-2</v>
      </c>
      <c r="O69" s="226">
        <v>5.239854183652129E-2</v>
      </c>
      <c r="P69" s="226">
        <v>4.4461267840132351E-2</v>
      </c>
      <c r="Q69" s="226">
        <v>4.5323169093203892E-2</v>
      </c>
      <c r="R69" s="226">
        <v>4.2726716878924799E-2</v>
      </c>
      <c r="S69" s="226">
        <v>4.5364708298773898E-2</v>
      </c>
      <c r="T69" s="226">
        <v>8.9719387007589996E-2</v>
      </c>
      <c r="U69" s="226">
        <v>9.501856598250355E-2</v>
      </c>
      <c r="V69" s="226">
        <v>0.16050133334021541</v>
      </c>
      <c r="W69" s="226">
        <v>7.5741902198617039E-2</v>
      </c>
      <c r="X69" s="226">
        <v>8.1563914653822539E-2</v>
      </c>
      <c r="Y69" s="226">
        <v>8.9697035339341147E-2</v>
      </c>
      <c r="DA69" s="69" t="s">
        <v>1185</v>
      </c>
    </row>
    <row r="70" spans="1:105" ht="12" customHeight="1" x14ac:dyDescent="0.25">
      <c r="A70" s="37" t="s">
        <v>78</v>
      </c>
      <c r="B70" s="226">
        <v>1.4121956927689341</v>
      </c>
      <c r="C70" s="226">
        <v>1.4597582843768711</v>
      </c>
      <c r="D70" s="226">
        <v>1.58214024581558</v>
      </c>
      <c r="E70" s="226">
        <v>1.462121116372233</v>
      </c>
      <c r="F70" s="226">
        <v>1.3469956595446251</v>
      </c>
      <c r="G70" s="226">
        <v>1.6832733888524181</v>
      </c>
      <c r="H70" s="226">
        <v>1.743235273349043</v>
      </c>
      <c r="I70" s="226">
        <v>1.602072622988471</v>
      </c>
      <c r="J70" s="226">
        <v>1.883788635164755</v>
      </c>
      <c r="K70" s="226">
        <v>2.2391237110625668</v>
      </c>
      <c r="L70" s="226">
        <v>2.3522398854959281</v>
      </c>
      <c r="M70" s="226">
        <v>2.7977185104332438</v>
      </c>
      <c r="N70" s="226">
        <v>3.7273473399081678</v>
      </c>
      <c r="O70" s="226">
        <v>4.0346111551220307</v>
      </c>
      <c r="P70" s="226">
        <v>11.28174623975505</v>
      </c>
      <c r="Q70" s="226">
        <v>12.32638821052959</v>
      </c>
      <c r="R70" s="226">
        <v>14.047919400011949</v>
      </c>
      <c r="S70" s="226">
        <v>15.909367396680549</v>
      </c>
      <c r="T70" s="226">
        <v>17.573393216928881</v>
      </c>
      <c r="U70" s="226">
        <v>19.698823586963641</v>
      </c>
      <c r="V70" s="226">
        <v>22.875874328425368</v>
      </c>
      <c r="W70" s="226">
        <v>23.058461089203899</v>
      </c>
      <c r="X70" s="226">
        <v>21.632889555340519</v>
      </c>
      <c r="Y70" s="226">
        <v>25.752041547229059</v>
      </c>
      <c r="DA70" s="69" t="s">
        <v>1186</v>
      </c>
    </row>
    <row r="71" spans="1:105" ht="12" customHeight="1" x14ac:dyDescent="0.25">
      <c r="A71" s="37" t="s">
        <v>40</v>
      </c>
      <c r="B71" s="226">
        <v>115.7488711085861</v>
      </c>
      <c r="C71" s="226">
        <v>106.0456853849098</v>
      </c>
      <c r="D71" s="226">
        <v>99.440572188143463</v>
      </c>
      <c r="E71" s="226">
        <v>94.088103487906253</v>
      </c>
      <c r="F71" s="226">
        <v>106.3539783799479</v>
      </c>
      <c r="G71" s="226">
        <v>109.8293483511912</v>
      </c>
      <c r="H71" s="226">
        <v>112.9189138053212</v>
      </c>
      <c r="I71" s="226">
        <v>105.73913079185689</v>
      </c>
      <c r="J71" s="226">
        <v>107.74802411678949</v>
      </c>
      <c r="K71" s="226">
        <v>100.3331007906789</v>
      </c>
      <c r="L71" s="226">
        <v>100.15062502909851</v>
      </c>
      <c r="M71" s="226">
        <v>70.82823100414754</v>
      </c>
      <c r="N71" s="226">
        <v>73.795881984767661</v>
      </c>
      <c r="O71" s="226">
        <v>71.451950348054069</v>
      </c>
      <c r="P71" s="226">
        <v>78.284107424732127</v>
      </c>
      <c r="Q71" s="226">
        <v>75.276493733792719</v>
      </c>
      <c r="R71" s="226">
        <v>75.443526466676872</v>
      </c>
      <c r="S71" s="226">
        <v>70.349268730147287</v>
      </c>
      <c r="T71" s="226">
        <v>79.958305563881112</v>
      </c>
      <c r="U71" s="226">
        <v>75.9767652410831</v>
      </c>
      <c r="V71" s="226">
        <v>74.750881044404096</v>
      </c>
      <c r="W71" s="226">
        <v>69.979390192002711</v>
      </c>
      <c r="X71" s="226">
        <v>75.307239691170281</v>
      </c>
      <c r="Y71" s="226">
        <v>82.475337417346097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4286.9748236894629</v>
      </c>
      <c r="C72" s="261">
        <f t="shared" si="2"/>
        <v>4137.0915488051523</v>
      </c>
      <c r="D72" s="261">
        <f t="shared" si="2"/>
        <v>3878.9636729238196</v>
      </c>
      <c r="E72" s="261">
        <f t="shared" si="2"/>
        <v>4296.4762269044268</v>
      </c>
      <c r="F72" s="261">
        <f t="shared" si="2"/>
        <v>4062.5639546478433</v>
      </c>
      <c r="G72" s="261">
        <f t="shared" si="2"/>
        <v>4081.5483310357245</v>
      </c>
      <c r="H72" s="261">
        <f t="shared" si="2"/>
        <v>3810.2288231238622</v>
      </c>
      <c r="I72" s="261">
        <f t="shared" si="2"/>
        <v>4217.4705392065962</v>
      </c>
      <c r="J72" s="261">
        <f t="shared" si="2"/>
        <v>3629.0873471957852</v>
      </c>
      <c r="K72" s="261">
        <f t="shared" si="2"/>
        <v>3630.1194118195267</v>
      </c>
      <c r="L72" s="261">
        <f t="shared" si="2"/>
        <v>3407.7263825693221</v>
      </c>
      <c r="M72" s="261">
        <f t="shared" si="2"/>
        <v>4009.2605798402219</v>
      </c>
      <c r="N72" s="261">
        <f t="shared" si="2"/>
        <v>4188.0152904222041</v>
      </c>
      <c r="O72" s="261">
        <f t="shared" si="2"/>
        <v>4144.7775779525527</v>
      </c>
      <c r="P72" s="261">
        <f t="shared" si="2"/>
        <v>4043.8859364773239</v>
      </c>
      <c r="Q72" s="261">
        <f t="shared" si="2"/>
        <v>3753.3383751858041</v>
      </c>
      <c r="R72" s="261">
        <f t="shared" si="2"/>
        <v>3910.1286558252655</v>
      </c>
      <c r="S72" s="261">
        <f t="shared" si="2"/>
        <v>3658.7864693617275</v>
      </c>
      <c r="T72" s="261">
        <f t="shared" si="2"/>
        <v>4182.1609725499738</v>
      </c>
      <c r="U72" s="261">
        <f t="shared" si="2"/>
        <v>4053.7071604975276</v>
      </c>
      <c r="V72" s="261">
        <f t="shared" si="2"/>
        <v>4421.9043521018957</v>
      </c>
      <c r="W72" s="261">
        <f t="shared" si="2"/>
        <v>3923.4445750420764</v>
      </c>
      <c r="X72" s="261">
        <f t="shared" si="2"/>
        <v>3399.1758523899052</v>
      </c>
      <c r="Y72" s="261">
        <f t="shared" si="2"/>
        <v>3806.0799215319425</v>
      </c>
      <c r="DA72" s="70"/>
    </row>
    <row r="73" spans="1:105" ht="12" customHeight="1" x14ac:dyDescent="0.25">
      <c r="A73" s="60" t="s">
        <v>1052</v>
      </c>
      <c r="B73" s="262">
        <v>4283.814721375963</v>
      </c>
      <c r="C73" s="262">
        <v>4134.1177184516273</v>
      </c>
      <c r="D73" s="262">
        <v>3876.1811906206231</v>
      </c>
      <c r="E73" s="262">
        <v>4293.664993913897</v>
      </c>
      <c r="F73" s="262">
        <v>4059.762884883</v>
      </c>
      <c r="G73" s="262">
        <v>4078.6852742945812</v>
      </c>
      <c r="H73" s="262">
        <v>3807.524039946451</v>
      </c>
      <c r="I73" s="262">
        <v>4214.7686132634017</v>
      </c>
      <c r="J73" s="262">
        <v>3626.5727403063529</v>
      </c>
      <c r="K73" s="262">
        <v>3627.6945621604891</v>
      </c>
      <c r="L73" s="262">
        <v>3405.4181838655918</v>
      </c>
      <c r="M73" s="262">
        <v>4007.0324019056879</v>
      </c>
      <c r="N73" s="262">
        <v>4185.6937857120502</v>
      </c>
      <c r="O73" s="262">
        <v>4142.5202345173157</v>
      </c>
      <c r="P73" s="262">
        <v>4041.5141821966508</v>
      </c>
      <c r="Q73" s="262">
        <v>3751.102173916654</v>
      </c>
      <c r="R73" s="262">
        <v>3907.8417533545639</v>
      </c>
      <c r="S73" s="262">
        <v>3656.6333676699151</v>
      </c>
      <c r="T73" s="262">
        <v>4179.7459169077683</v>
      </c>
      <c r="U73" s="262">
        <v>4051.3934010027201</v>
      </c>
      <c r="V73" s="262">
        <v>4419.4493624417482</v>
      </c>
      <c r="W73" s="262">
        <v>3921.169200865063</v>
      </c>
      <c r="X73" s="262">
        <v>3397.074109735463</v>
      </c>
      <c r="Y73" s="262">
        <v>3803.7212488417899</v>
      </c>
      <c r="DA73" s="72" t="s">
        <v>1188</v>
      </c>
    </row>
    <row r="74" spans="1:105" ht="12" customHeight="1" x14ac:dyDescent="0.25">
      <c r="A74" s="64" t="s">
        <v>28</v>
      </c>
      <c r="B74" s="229">
        <v>261.62809655315101</v>
      </c>
      <c r="C74" s="229">
        <v>271.28433061536049</v>
      </c>
      <c r="D74" s="229">
        <v>285.01017915921022</v>
      </c>
      <c r="E74" s="229">
        <v>245.8700049081429</v>
      </c>
      <c r="F74" s="229">
        <v>225.8435975674727</v>
      </c>
      <c r="G74" s="229">
        <v>202.46956861595791</v>
      </c>
      <c r="H74" s="229">
        <v>187.3476575535235</v>
      </c>
      <c r="I74" s="229">
        <v>200.0619421039674</v>
      </c>
      <c r="J74" s="229">
        <v>286.99547003577368</v>
      </c>
      <c r="K74" s="229">
        <v>272.20917097272059</v>
      </c>
      <c r="L74" s="229">
        <v>303.2686959273866</v>
      </c>
      <c r="M74" s="229">
        <v>235.8985870452363</v>
      </c>
      <c r="N74" s="229">
        <v>195.50579212550599</v>
      </c>
      <c r="O74" s="229">
        <v>229.3146718687442</v>
      </c>
      <c r="P74" s="229">
        <v>238.69108924478269</v>
      </c>
      <c r="Q74" s="229">
        <v>282.30517552357878</v>
      </c>
      <c r="R74" s="229">
        <v>280.17202387114298</v>
      </c>
      <c r="S74" s="229">
        <v>262.18888247795229</v>
      </c>
      <c r="T74" s="229">
        <v>309.9015601946104</v>
      </c>
      <c r="U74" s="229">
        <v>284.54680818884572</v>
      </c>
      <c r="V74" s="229">
        <v>279.39639123795888</v>
      </c>
      <c r="W74" s="229">
        <v>221.68295985937459</v>
      </c>
      <c r="X74" s="229">
        <v>210.46891313812469</v>
      </c>
      <c r="Y74" s="229">
        <v>248.11499474757559</v>
      </c>
      <c r="DA74" s="73" t="s">
        <v>1189</v>
      </c>
    </row>
    <row r="75" spans="1:105" ht="12" customHeight="1" x14ac:dyDescent="0.25">
      <c r="A75" s="64" t="s">
        <v>30</v>
      </c>
      <c r="B75" s="229">
        <v>331.00836674259529</v>
      </c>
      <c r="C75" s="229">
        <v>358.25996266958589</v>
      </c>
      <c r="D75" s="229">
        <v>333.91561390202241</v>
      </c>
      <c r="E75" s="229">
        <v>408.64098336561568</v>
      </c>
      <c r="F75" s="229">
        <v>350.947346438225</v>
      </c>
      <c r="G75" s="229">
        <v>315.321378832964</v>
      </c>
      <c r="H75" s="229">
        <v>344.03761527435978</v>
      </c>
      <c r="I75" s="229">
        <v>492.01462502482678</v>
      </c>
      <c r="J75" s="229">
        <v>393.62476467996038</v>
      </c>
      <c r="K75" s="229">
        <v>356.67056774305519</v>
      </c>
      <c r="L75" s="229">
        <v>317.43232518856172</v>
      </c>
      <c r="M75" s="229">
        <v>241.1877464427819</v>
      </c>
      <c r="N75" s="229">
        <v>189.16461423969869</v>
      </c>
      <c r="O75" s="229">
        <v>175.66995210720569</v>
      </c>
      <c r="P75" s="229">
        <v>212.00134404570369</v>
      </c>
      <c r="Q75" s="229">
        <v>206.43688720768941</v>
      </c>
      <c r="R75" s="229">
        <v>232.6268877439733</v>
      </c>
      <c r="S75" s="229">
        <v>240.7113227335052</v>
      </c>
      <c r="T75" s="229">
        <v>288.87986102358832</v>
      </c>
      <c r="U75" s="229">
        <v>355.37046043439648</v>
      </c>
      <c r="V75" s="229">
        <v>423.5236639672583</v>
      </c>
      <c r="W75" s="229">
        <v>325.1457448959984</v>
      </c>
      <c r="X75" s="229">
        <v>286.41357236666158</v>
      </c>
      <c r="Y75" s="229">
        <v>368.34682521412111</v>
      </c>
      <c r="DA75" s="73" t="s">
        <v>1190</v>
      </c>
    </row>
    <row r="76" spans="1:105" ht="12" customHeight="1" x14ac:dyDescent="0.25">
      <c r="A76" s="64" t="s">
        <v>31</v>
      </c>
      <c r="B76" s="229">
        <v>185.76327974333711</v>
      </c>
      <c r="C76" s="229">
        <v>208.5417807400876</v>
      </c>
      <c r="D76" s="229">
        <v>142.74307224125249</v>
      </c>
      <c r="E76" s="229">
        <v>97.913333543991158</v>
      </c>
      <c r="F76" s="229">
        <v>81.525203896933746</v>
      </c>
      <c r="G76" s="229">
        <v>93.216743009910942</v>
      </c>
      <c r="H76" s="229">
        <v>80.756778690055228</v>
      </c>
      <c r="I76" s="229">
        <v>75.460927192282597</v>
      </c>
      <c r="J76" s="229">
        <v>72.306366017940633</v>
      </c>
      <c r="K76" s="229">
        <v>70.938680214263613</v>
      </c>
      <c r="L76" s="229">
        <v>74.871537510649645</v>
      </c>
      <c r="M76" s="229">
        <v>63.685076916231438</v>
      </c>
      <c r="N76" s="229">
        <v>53.316550347828283</v>
      </c>
      <c r="O76" s="229">
        <v>35.346607439983963</v>
      </c>
      <c r="P76" s="229">
        <v>48.07881675253148</v>
      </c>
      <c r="Q76" s="229">
        <v>38.872245825090737</v>
      </c>
      <c r="R76" s="229">
        <v>34.926767500337697</v>
      </c>
      <c r="S76" s="229">
        <v>35.872253087167579</v>
      </c>
      <c r="T76" s="229">
        <v>52.358116202909258</v>
      </c>
      <c r="U76" s="229">
        <v>45.654437277759982</v>
      </c>
      <c r="V76" s="229">
        <v>38.039746837084429</v>
      </c>
      <c r="W76" s="229">
        <v>46.429094129903532</v>
      </c>
      <c r="X76" s="229">
        <v>52.879440462071791</v>
      </c>
      <c r="Y76" s="229">
        <v>61.613885837408517</v>
      </c>
      <c r="DA76" s="73" t="s">
        <v>1191</v>
      </c>
    </row>
    <row r="77" spans="1:105" ht="12" customHeight="1" x14ac:dyDescent="0.25">
      <c r="A77" s="64" t="s">
        <v>159</v>
      </c>
      <c r="B77" s="229">
        <v>32.733247683888628</v>
      </c>
      <c r="C77" s="229">
        <v>42.764626769958618</v>
      </c>
      <c r="D77" s="229">
        <v>39.840728226504133</v>
      </c>
      <c r="E77" s="229">
        <v>43.170633699080639</v>
      </c>
      <c r="F77" s="229">
        <v>52.204909250394643</v>
      </c>
      <c r="G77" s="229">
        <v>54.365152156003766</v>
      </c>
      <c r="H77" s="229">
        <v>38.470284825311253</v>
      </c>
      <c r="I77" s="229">
        <v>40.187657178394659</v>
      </c>
      <c r="J77" s="229">
        <v>42.225482396299853</v>
      </c>
      <c r="K77" s="229">
        <v>44.489970351932577</v>
      </c>
      <c r="L77" s="229">
        <v>47.164603647936708</v>
      </c>
      <c r="M77" s="229">
        <v>60.669953774736079</v>
      </c>
      <c r="N77" s="229">
        <v>47.62148560436615</v>
      </c>
      <c r="O77" s="229">
        <v>33.767368049042517</v>
      </c>
      <c r="P77" s="229">
        <v>35.166011121715819</v>
      </c>
      <c r="Q77" s="229">
        <v>33.833501422604513</v>
      </c>
      <c r="R77" s="229">
        <v>29.133906625187681</v>
      </c>
      <c r="S77" s="229">
        <v>24.371036452351799</v>
      </c>
      <c r="T77" s="229">
        <v>34.806396798059339</v>
      </c>
      <c r="U77" s="229">
        <v>32.358496757081141</v>
      </c>
      <c r="V77" s="229">
        <v>36.233129943426071</v>
      </c>
      <c r="W77" s="229">
        <v>33.668504234152699</v>
      </c>
      <c r="X77" s="229">
        <v>37.704038510489447</v>
      </c>
      <c r="Y77" s="229">
        <v>34.590915632464039</v>
      </c>
      <c r="DA77" s="73" t="s">
        <v>1192</v>
      </c>
    </row>
    <row r="78" spans="1:105" ht="12" customHeight="1" x14ac:dyDescent="0.25">
      <c r="A78" s="64" t="s">
        <v>32</v>
      </c>
      <c r="B78" s="229">
        <v>394.75996786382672</v>
      </c>
      <c r="C78" s="229">
        <v>379.1493209776707</v>
      </c>
      <c r="D78" s="229">
        <v>317.92958942007311</v>
      </c>
      <c r="E78" s="229">
        <v>354.92327945637061</v>
      </c>
      <c r="F78" s="229">
        <v>305.26206431499457</v>
      </c>
      <c r="G78" s="229">
        <v>265.58286552022122</v>
      </c>
      <c r="H78" s="229">
        <v>264.50600951821679</v>
      </c>
      <c r="I78" s="229">
        <v>272.92652910488738</v>
      </c>
      <c r="J78" s="229">
        <v>196.75072974593289</v>
      </c>
      <c r="K78" s="229">
        <v>193.06985575949469</v>
      </c>
      <c r="L78" s="229">
        <v>164.181399964251</v>
      </c>
      <c r="M78" s="229">
        <v>190.97944171853649</v>
      </c>
      <c r="N78" s="229">
        <v>150.10251636534261</v>
      </c>
      <c r="O78" s="229">
        <v>155.45412224273781</v>
      </c>
      <c r="P78" s="229">
        <v>145.13243043177729</v>
      </c>
      <c r="Q78" s="229">
        <v>140.51023000737209</v>
      </c>
      <c r="R78" s="229">
        <v>90.375761074151256</v>
      </c>
      <c r="S78" s="229">
        <v>70.096669505651064</v>
      </c>
      <c r="T78" s="229">
        <v>80.465861163220907</v>
      </c>
      <c r="U78" s="229">
        <v>61.941973548338197</v>
      </c>
      <c r="V78" s="229">
        <v>56.232175192105593</v>
      </c>
      <c r="W78" s="229">
        <v>63.912213979420329</v>
      </c>
      <c r="X78" s="229">
        <v>54.784065395962152</v>
      </c>
      <c r="Y78" s="229">
        <v>53.689332994732837</v>
      </c>
      <c r="DA78" s="73" t="s">
        <v>1193</v>
      </c>
    </row>
    <row r="79" spans="1:105" ht="12" customHeight="1" x14ac:dyDescent="0.25">
      <c r="A79" s="64" t="s">
        <v>33</v>
      </c>
      <c r="B79" s="229">
        <v>189.6556404275336</v>
      </c>
      <c r="C79" s="229">
        <v>53.346896690867908</v>
      </c>
      <c r="D79" s="229">
        <v>92.264637451076794</v>
      </c>
      <c r="E79" s="229">
        <v>167.96258793507289</v>
      </c>
      <c r="F79" s="229">
        <v>146.97135713257441</v>
      </c>
      <c r="G79" s="229">
        <v>136.6330723041869</v>
      </c>
      <c r="H79" s="229">
        <v>118.1899037972243</v>
      </c>
      <c r="I79" s="229">
        <v>162.16901317582179</v>
      </c>
      <c r="J79" s="229">
        <v>80.113527507291948</v>
      </c>
      <c r="K79" s="229">
        <v>195.5654321023741</v>
      </c>
      <c r="L79" s="229">
        <v>186.26066868788331</v>
      </c>
      <c r="M79" s="229">
        <v>154.280651676687</v>
      </c>
      <c r="N79" s="229">
        <v>245.7327548812641</v>
      </c>
      <c r="O79" s="229">
        <v>251.36150052471291</v>
      </c>
      <c r="P79" s="229">
        <v>266.00417064110388</v>
      </c>
      <c r="Q79" s="229">
        <v>186.95240441300359</v>
      </c>
      <c r="R79" s="229">
        <v>141.3837315985738</v>
      </c>
      <c r="S79" s="229">
        <v>151.7223421531483</v>
      </c>
      <c r="T79" s="229">
        <v>239.1998569655114</v>
      </c>
      <c r="U79" s="229">
        <v>196.52832032887639</v>
      </c>
      <c r="V79" s="229">
        <v>164.3404226685455</v>
      </c>
      <c r="W79" s="229">
        <v>272.52734259462778</v>
      </c>
      <c r="X79" s="229">
        <v>318.88293088898268</v>
      </c>
      <c r="Y79" s="229">
        <v>327.30241039562981</v>
      </c>
      <c r="DA79" s="73" t="s">
        <v>1194</v>
      </c>
    </row>
    <row r="80" spans="1:105" ht="12" customHeight="1" x14ac:dyDescent="0.25">
      <c r="A80" s="64" t="s">
        <v>35</v>
      </c>
      <c r="B80" s="229">
        <v>2295.3659207483661</v>
      </c>
      <c r="C80" s="229">
        <v>2224.6267996676752</v>
      </c>
      <c r="D80" s="229">
        <v>2100.8363517590728</v>
      </c>
      <c r="E80" s="229">
        <v>2186.603787330233</v>
      </c>
      <c r="F80" s="229">
        <v>1817.573556516051</v>
      </c>
      <c r="G80" s="229">
        <v>1866.1857670242559</v>
      </c>
      <c r="H80" s="229">
        <v>1525.4854098180881</v>
      </c>
      <c r="I80" s="229">
        <v>1591.524636284774</v>
      </c>
      <c r="J80" s="229">
        <v>1474.350910375382</v>
      </c>
      <c r="K80" s="229">
        <v>1251.296873887788</v>
      </c>
      <c r="L80" s="229">
        <v>1226.703419401159</v>
      </c>
      <c r="M80" s="229">
        <v>1748.343475375882</v>
      </c>
      <c r="N80" s="229">
        <v>1889.583854295428</v>
      </c>
      <c r="O80" s="229">
        <v>1794.979245938234</v>
      </c>
      <c r="P80" s="229">
        <v>1781.9229559746079</v>
      </c>
      <c r="Q80" s="229">
        <v>1606.268523194313</v>
      </c>
      <c r="R80" s="229">
        <v>1711.675675451821</v>
      </c>
      <c r="S80" s="229">
        <v>1610.7792295375709</v>
      </c>
      <c r="T80" s="229">
        <v>1715.383111112073</v>
      </c>
      <c r="U80" s="229">
        <v>1640.2606921609381</v>
      </c>
      <c r="V80" s="229">
        <v>1887.72778790334</v>
      </c>
      <c r="W80" s="229">
        <v>1655.4850211273169</v>
      </c>
      <c r="X80" s="229">
        <v>1182.056403038112</v>
      </c>
      <c r="Y80" s="229">
        <v>1426.9308228828779</v>
      </c>
      <c r="DA80" s="73" t="s">
        <v>1195</v>
      </c>
    </row>
    <row r="81" spans="1:105" ht="12" customHeight="1" x14ac:dyDescent="0.25">
      <c r="A81" s="64" t="s">
        <v>36</v>
      </c>
      <c r="B81" s="229">
        <v>13.232690088401061</v>
      </c>
      <c r="C81" s="229">
        <v>12.48791989137392</v>
      </c>
      <c r="D81" s="229">
        <v>13.108493257100349</v>
      </c>
      <c r="E81" s="229">
        <v>3.7543021936106009</v>
      </c>
      <c r="F81" s="229">
        <v>3.6939018237188779</v>
      </c>
      <c r="G81" s="229">
        <v>3.844884009897386</v>
      </c>
      <c r="H81" s="229">
        <v>3.493178958885272</v>
      </c>
      <c r="I81" s="229">
        <v>5.9864817895745448</v>
      </c>
      <c r="J81" s="229">
        <v>4.0957216005559136</v>
      </c>
      <c r="K81" s="229">
        <v>3.9535979380038029</v>
      </c>
      <c r="L81" s="229">
        <v>19.327279023922699</v>
      </c>
      <c r="M81" s="229">
        <v>32.344293136091203</v>
      </c>
      <c r="N81" s="229">
        <v>18.146942101974219</v>
      </c>
      <c r="O81" s="229">
        <v>18.656998743387589</v>
      </c>
      <c r="P81" s="229">
        <v>15.609603655163211</v>
      </c>
      <c r="Q81" s="229">
        <v>15.85485980847116</v>
      </c>
      <c r="R81" s="229">
        <v>15.44821990058281</v>
      </c>
      <c r="S81" s="229">
        <v>11.43108776324121</v>
      </c>
      <c r="T81" s="229">
        <v>18.383460820254811</v>
      </c>
      <c r="U81" s="229">
        <v>15.64398181422145</v>
      </c>
      <c r="V81" s="229">
        <v>12.65862089785243</v>
      </c>
      <c r="W81" s="229">
        <v>14.34221998997832</v>
      </c>
      <c r="X81" s="229">
        <v>7.7576311243649734</v>
      </c>
      <c r="Y81" s="229">
        <v>9.418267289869414</v>
      </c>
      <c r="DA81" s="73" t="s">
        <v>1196</v>
      </c>
    </row>
    <row r="82" spans="1:105" ht="12" customHeight="1" x14ac:dyDescent="0.25">
      <c r="A82" s="64" t="s">
        <v>38</v>
      </c>
      <c r="B82" s="229">
        <v>48.813137213860649</v>
      </c>
      <c r="C82" s="229">
        <v>52.990239652812718</v>
      </c>
      <c r="D82" s="229">
        <v>57.901063833942089</v>
      </c>
      <c r="E82" s="229">
        <v>75.616061677454766</v>
      </c>
      <c r="F82" s="229">
        <v>83.039002572864149</v>
      </c>
      <c r="G82" s="229">
        <v>74.193430910885979</v>
      </c>
      <c r="H82" s="229">
        <v>65.461487833619543</v>
      </c>
      <c r="I82" s="229">
        <v>84.595790661620299</v>
      </c>
      <c r="J82" s="229">
        <v>72.629924807280062</v>
      </c>
      <c r="K82" s="229">
        <v>68.385346614270844</v>
      </c>
      <c r="L82" s="229">
        <v>91.613771303251227</v>
      </c>
      <c r="M82" s="229">
        <v>96.586704531880287</v>
      </c>
      <c r="N82" s="229">
        <v>104.97960956965809</v>
      </c>
      <c r="O82" s="229">
        <v>100.8259161516728</v>
      </c>
      <c r="P82" s="229">
        <v>107.55665526409609</v>
      </c>
      <c r="Q82" s="229">
        <v>127.7030494253313</v>
      </c>
      <c r="R82" s="229">
        <v>148.29093183341419</v>
      </c>
      <c r="S82" s="229">
        <v>112.0013774327051</v>
      </c>
      <c r="T82" s="229">
        <v>112.7024739408298</v>
      </c>
      <c r="U82" s="229">
        <v>110.02783428969271</v>
      </c>
      <c r="V82" s="229">
        <v>136.89778912042809</v>
      </c>
      <c r="W82" s="229">
        <v>127.01012923994369</v>
      </c>
      <c r="X82" s="229">
        <v>143.49796413562581</v>
      </c>
      <c r="Y82" s="229">
        <v>142.90872830062571</v>
      </c>
      <c r="DA82" s="73" t="s">
        <v>1197</v>
      </c>
    </row>
    <row r="83" spans="1:105" ht="12" customHeight="1" x14ac:dyDescent="0.25">
      <c r="A83" s="64" t="s">
        <v>39</v>
      </c>
      <c r="B83" s="229">
        <v>530.85437431100377</v>
      </c>
      <c r="C83" s="229">
        <v>530.66584077623486</v>
      </c>
      <c r="D83" s="229">
        <v>492.63146137036807</v>
      </c>
      <c r="E83" s="229">
        <v>709.2100198043247</v>
      </c>
      <c r="F83" s="229">
        <v>992.70194536976987</v>
      </c>
      <c r="G83" s="229">
        <v>1066.872411910296</v>
      </c>
      <c r="H83" s="229">
        <v>1179.775713677167</v>
      </c>
      <c r="I83" s="229">
        <v>1289.8410107472521</v>
      </c>
      <c r="J83" s="229">
        <v>1003.479843139935</v>
      </c>
      <c r="K83" s="229">
        <v>1171.1150665765849</v>
      </c>
      <c r="L83" s="229">
        <v>974.5944832105896</v>
      </c>
      <c r="M83" s="229">
        <v>1183.056471287626</v>
      </c>
      <c r="N83" s="229">
        <v>1291.5396661809841</v>
      </c>
      <c r="O83" s="229">
        <v>1347.1438514515939</v>
      </c>
      <c r="P83" s="229">
        <v>1191.351105065168</v>
      </c>
      <c r="Q83" s="229">
        <v>1112.3652970892001</v>
      </c>
      <c r="R83" s="229">
        <v>1223.807847755379</v>
      </c>
      <c r="S83" s="229">
        <v>1137.4591665266221</v>
      </c>
      <c r="T83" s="229">
        <v>1327.6652186867109</v>
      </c>
      <c r="U83" s="229">
        <v>1309.06039620257</v>
      </c>
      <c r="V83" s="229">
        <v>1384.3996346737481</v>
      </c>
      <c r="W83" s="229">
        <v>1160.965970814347</v>
      </c>
      <c r="X83" s="229">
        <v>1102.629150675067</v>
      </c>
      <c r="Y83" s="229">
        <v>1130.805065546486</v>
      </c>
      <c r="DA83" s="73" t="s">
        <v>1198</v>
      </c>
    </row>
    <row r="84" spans="1:105" ht="12" customHeight="1" x14ac:dyDescent="0.25">
      <c r="A84" s="60" t="s">
        <v>1064</v>
      </c>
      <c r="B84" s="262">
        <v>3.1601023135002229</v>
      </c>
      <c r="C84" s="262">
        <v>2.973830353525043</v>
      </c>
      <c r="D84" s="262">
        <v>2.7824823031964652</v>
      </c>
      <c r="E84" s="262">
        <v>2.8112329905302271</v>
      </c>
      <c r="F84" s="262">
        <v>2.8010697648435019</v>
      </c>
      <c r="G84" s="262">
        <v>2.8630567411432049</v>
      </c>
      <c r="H84" s="262">
        <v>2.7047831774113269</v>
      </c>
      <c r="I84" s="262">
        <v>2.7019259431942761</v>
      </c>
      <c r="J84" s="262">
        <v>2.514606889432224</v>
      </c>
      <c r="K84" s="262">
        <v>2.4248496590376831</v>
      </c>
      <c r="L84" s="262">
        <v>2.308198703730155</v>
      </c>
      <c r="M84" s="262">
        <v>2.2281779345339139</v>
      </c>
      <c r="N84" s="262">
        <v>2.3215047101535831</v>
      </c>
      <c r="O84" s="262">
        <v>2.2573434352369279</v>
      </c>
      <c r="P84" s="262">
        <v>2.3717542806730512</v>
      </c>
      <c r="Q84" s="262">
        <v>2.2362012691503059</v>
      </c>
      <c r="R84" s="262">
        <v>2.2869024707016758</v>
      </c>
      <c r="S84" s="262">
        <v>2.1531016918124761</v>
      </c>
      <c r="T84" s="262">
        <v>2.4150556422056129</v>
      </c>
      <c r="U84" s="262">
        <v>2.3137594948075311</v>
      </c>
      <c r="V84" s="262">
        <v>2.454989660147763</v>
      </c>
      <c r="W84" s="262">
        <v>2.2753741770133402</v>
      </c>
      <c r="X84" s="262">
        <v>2.1017426544420279</v>
      </c>
      <c r="Y84" s="262">
        <v>2.3586726901527588</v>
      </c>
      <c r="DA84" s="72" t="s">
        <v>1199</v>
      </c>
    </row>
    <row r="85" spans="1:105" ht="12" customHeight="1" x14ac:dyDescent="0.25">
      <c r="A85" s="57" t="s">
        <v>1010</v>
      </c>
      <c r="B85" s="261">
        <v>1393.794203408057</v>
      </c>
      <c r="C85" s="261">
        <v>1340.1762760054669</v>
      </c>
      <c r="D85" s="261">
        <v>1245.7746891667721</v>
      </c>
      <c r="E85" s="261">
        <v>1327.350092069762</v>
      </c>
      <c r="F85" s="261">
        <v>1229.2103411970229</v>
      </c>
      <c r="G85" s="261">
        <v>1236.1587040091499</v>
      </c>
      <c r="H85" s="261">
        <v>1129.657656651663</v>
      </c>
      <c r="I85" s="261">
        <v>1214.359339848251</v>
      </c>
      <c r="J85" s="261">
        <v>1081.824195209274</v>
      </c>
      <c r="K85" s="261">
        <v>1044.089286302773</v>
      </c>
      <c r="L85" s="261">
        <v>1011.5987589052839</v>
      </c>
      <c r="M85" s="261">
        <v>1189.929354163032</v>
      </c>
      <c r="N85" s="261">
        <v>1231.4896786632669</v>
      </c>
      <c r="O85" s="261">
        <v>1205.48349894694</v>
      </c>
      <c r="P85" s="261">
        <v>1200.73033752335</v>
      </c>
      <c r="Q85" s="261">
        <v>1115.886649587994</v>
      </c>
      <c r="R85" s="261">
        <v>1159.5379561247789</v>
      </c>
      <c r="S85" s="261">
        <v>1085.370166829757</v>
      </c>
      <c r="T85" s="261">
        <v>1230.9042716668771</v>
      </c>
      <c r="U85" s="261">
        <v>1180.0228091226279</v>
      </c>
      <c r="V85" s="261">
        <v>1296.001924055874</v>
      </c>
      <c r="W85" s="261">
        <v>1151.572026449069</v>
      </c>
      <c r="X85" s="261">
        <v>967.33420815585066</v>
      </c>
      <c r="Y85" s="261">
        <v>1097.508143148892</v>
      </c>
      <c r="DA85" s="70" t="s">
        <v>1200</v>
      </c>
    </row>
    <row r="86" spans="1:105" ht="12" customHeight="1" x14ac:dyDescent="0.25">
      <c r="A86" s="60" t="s">
        <v>1012</v>
      </c>
      <c r="B86" s="262">
        <v>1324.472549149205</v>
      </c>
      <c r="C86" s="262">
        <v>1278.006960233889</v>
      </c>
      <c r="D86" s="262">
        <v>1185.267929779222</v>
      </c>
      <c r="E86" s="262">
        <v>1271.0399926570001</v>
      </c>
      <c r="F86" s="262">
        <v>1162.2679449116431</v>
      </c>
      <c r="G86" s="262">
        <v>1163.946223579409</v>
      </c>
      <c r="H86" s="262">
        <v>1046.7570660938891</v>
      </c>
      <c r="I86" s="262">
        <v>1142.2729189568331</v>
      </c>
      <c r="J86" s="262">
        <v>1002.870502147413</v>
      </c>
      <c r="K86" s="262">
        <v>965.74900769200246</v>
      </c>
      <c r="L86" s="262">
        <v>925.1950379065654</v>
      </c>
      <c r="M86" s="262">
        <v>1141.568783232646</v>
      </c>
      <c r="N86" s="262">
        <v>1176.76709309943</v>
      </c>
      <c r="O86" s="262">
        <v>1158.6828101133831</v>
      </c>
      <c r="P86" s="262">
        <v>1151.5213145733101</v>
      </c>
      <c r="Q86" s="262">
        <v>1071.420762417114</v>
      </c>
      <c r="R86" s="262">
        <v>1111.645480512386</v>
      </c>
      <c r="S86" s="262">
        <v>1038.8380669681289</v>
      </c>
      <c r="T86" s="262">
        <v>1180.041471362887</v>
      </c>
      <c r="U86" s="262">
        <v>1133.994615079989</v>
      </c>
      <c r="V86" s="262">
        <v>1249.2699527928071</v>
      </c>
      <c r="W86" s="262">
        <v>1108.97415865676</v>
      </c>
      <c r="X86" s="262">
        <v>916.89656386392437</v>
      </c>
      <c r="Y86" s="262">
        <v>1042.600771245058</v>
      </c>
      <c r="DA86" s="72" t="s">
        <v>1201</v>
      </c>
    </row>
    <row r="87" spans="1:105" ht="12" customHeight="1" x14ac:dyDescent="0.25">
      <c r="A87" s="59" t="s">
        <v>28</v>
      </c>
      <c r="B87" s="230">
        <v>159.10547811743859</v>
      </c>
      <c r="C87" s="230">
        <v>156.92806114229131</v>
      </c>
      <c r="D87" s="230">
        <v>153.54271995041549</v>
      </c>
      <c r="E87" s="230">
        <v>148.66655516458769</v>
      </c>
      <c r="F87" s="230">
        <v>127.43742769999039</v>
      </c>
      <c r="G87" s="230">
        <v>117.2840681762337</v>
      </c>
      <c r="H87" s="230">
        <v>112.6761859363439</v>
      </c>
      <c r="I87" s="230">
        <v>120.74844465299169</v>
      </c>
      <c r="J87" s="230">
        <v>145.14510164119099</v>
      </c>
      <c r="K87" s="230">
        <v>149.59633850270129</v>
      </c>
      <c r="L87" s="230">
        <v>156.9959116171452</v>
      </c>
      <c r="M87" s="230">
        <v>120.2256060140846</v>
      </c>
      <c r="N87" s="230">
        <v>99.592621925505426</v>
      </c>
      <c r="O87" s="230">
        <v>113.6912749201063</v>
      </c>
      <c r="P87" s="230">
        <v>117.8467876639621</v>
      </c>
      <c r="Q87" s="230">
        <v>138.6030370023947</v>
      </c>
      <c r="R87" s="230">
        <v>141.10969185310381</v>
      </c>
      <c r="S87" s="230">
        <v>136.12869957106389</v>
      </c>
      <c r="T87" s="230">
        <v>164.2071211218948</v>
      </c>
      <c r="U87" s="230">
        <v>165.32746460575851</v>
      </c>
      <c r="V87" s="230">
        <v>164.19550294600629</v>
      </c>
      <c r="W87" s="230">
        <v>134.5628603382973</v>
      </c>
      <c r="X87" s="230">
        <v>121.5036674148627</v>
      </c>
      <c r="Y87" s="230">
        <v>139.8070324668802</v>
      </c>
      <c r="DA87" s="71" t="s">
        <v>1202</v>
      </c>
    </row>
    <row r="88" spans="1:105" ht="12" customHeight="1" x14ac:dyDescent="0.25">
      <c r="A88" s="59" t="s">
        <v>31</v>
      </c>
      <c r="B88" s="295">
        <v>67.707449893066013</v>
      </c>
      <c r="C88" s="295">
        <v>77.61294942161139</v>
      </c>
      <c r="D88" s="295">
        <v>51.883130914630598</v>
      </c>
      <c r="E88" s="295">
        <v>35.886771105847998</v>
      </c>
      <c r="F88" s="295">
        <v>30.56008385558755</v>
      </c>
      <c r="G88" s="295">
        <v>34.6850950704751</v>
      </c>
      <c r="H88" s="295">
        <v>30.39569363742816</v>
      </c>
      <c r="I88" s="295">
        <v>32.596003894265507</v>
      </c>
      <c r="J88" s="295">
        <v>29.57311608201988</v>
      </c>
      <c r="K88" s="295">
        <v>32.695864316838261</v>
      </c>
      <c r="L88" s="295">
        <v>33.524325309520442</v>
      </c>
      <c r="M88" s="295">
        <v>35.273126365449968</v>
      </c>
      <c r="N88" s="295">
        <v>33.060810714656327</v>
      </c>
      <c r="O88" s="295">
        <v>34.139108215385008</v>
      </c>
      <c r="P88" s="295">
        <v>41.229358674469943</v>
      </c>
      <c r="Q88" s="295">
        <v>34.718301324610593</v>
      </c>
      <c r="R88" s="295">
        <v>29.380097163036851</v>
      </c>
      <c r="S88" s="295">
        <v>29.005119182209931</v>
      </c>
      <c r="T88" s="295">
        <v>41.254379522639759</v>
      </c>
      <c r="U88" s="295">
        <v>34.977910889119073</v>
      </c>
      <c r="V88" s="295">
        <v>29.853584083933161</v>
      </c>
      <c r="W88" s="295">
        <v>35.527767572939339</v>
      </c>
      <c r="X88" s="295">
        <v>43.154765892798153</v>
      </c>
      <c r="Y88" s="295">
        <v>45.775582969759007</v>
      </c>
      <c r="DA88" s="122" t="s">
        <v>1203</v>
      </c>
    </row>
    <row r="89" spans="1:105" ht="12" customHeight="1" x14ac:dyDescent="0.25">
      <c r="A89" s="59" t="s">
        <v>159</v>
      </c>
      <c r="B89" s="295">
        <v>12.71042798459583</v>
      </c>
      <c r="C89" s="295">
        <v>18.724611425087559</v>
      </c>
      <c r="D89" s="295">
        <v>17.605453000589939</v>
      </c>
      <c r="E89" s="295">
        <v>21.651123884791659</v>
      </c>
      <c r="F89" s="295">
        <v>25.244627448719651</v>
      </c>
      <c r="G89" s="295">
        <v>26.731067291554432</v>
      </c>
      <c r="H89" s="295">
        <v>20.472081793514061</v>
      </c>
      <c r="I89" s="295">
        <v>21.827224955077732</v>
      </c>
      <c r="J89" s="295">
        <v>19.962571277755341</v>
      </c>
      <c r="K89" s="295">
        <v>21.61744836847037</v>
      </c>
      <c r="L89" s="295">
        <v>21.203226924401282</v>
      </c>
      <c r="M89" s="295">
        <v>34.031446148557727</v>
      </c>
      <c r="N89" s="295">
        <v>26.335484998462341</v>
      </c>
      <c r="O89" s="295">
        <v>18.772803584139801</v>
      </c>
      <c r="P89" s="295">
        <v>18.83980330599951</v>
      </c>
      <c r="Q89" s="295">
        <v>17.219526675278932</v>
      </c>
      <c r="R89" s="295">
        <v>15.61688328219673</v>
      </c>
      <c r="S89" s="295">
        <v>12.52447569972643</v>
      </c>
      <c r="T89" s="295">
        <v>19.559175383961019</v>
      </c>
      <c r="U89" s="295">
        <v>18.679661906162561</v>
      </c>
      <c r="V89" s="295">
        <v>20.962259967445931</v>
      </c>
      <c r="W89" s="295">
        <v>18.512842444561969</v>
      </c>
      <c r="X89" s="295">
        <v>22.935880936451589</v>
      </c>
      <c r="Y89" s="295">
        <v>20.31191662987575</v>
      </c>
      <c r="DA89" s="122" t="s">
        <v>1204</v>
      </c>
    </row>
    <row r="90" spans="1:105" ht="12" customHeight="1" x14ac:dyDescent="0.25">
      <c r="A90" s="59" t="s">
        <v>32</v>
      </c>
      <c r="B90" s="295">
        <v>170.2728221877733</v>
      </c>
      <c r="C90" s="295">
        <v>155.51140533241579</v>
      </c>
      <c r="D90" s="295">
        <v>132.62163744600781</v>
      </c>
      <c r="E90" s="295">
        <v>154.8173859381312</v>
      </c>
      <c r="F90" s="295">
        <v>137.43830193150379</v>
      </c>
      <c r="G90" s="295">
        <v>119.2496682870667</v>
      </c>
      <c r="H90" s="295">
        <v>123.40548319878771</v>
      </c>
      <c r="I90" s="295">
        <v>140.00606599328381</v>
      </c>
      <c r="J90" s="295">
        <v>97.953927233686173</v>
      </c>
      <c r="K90" s="295">
        <v>97.349184315516595</v>
      </c>
      <c r="L90" s="295">
        <v>75.704148762524639</v>
      </c>
      <c r="M90" s="295">
        <v>98.416183167428329</v>
      </c>
      <c r="N90" s="295">
        <v>80.769198747089675</v>
      </c>
      <c r="O90" s="295">
        <v>81.925975627568207</v>
      </c>
      <c r="P90" s="295">
        <v>76.016262116680878</v>
      </c>
      <c r="Q90" s="295">
        <v>75.943329326092197</v>
      </c>
      <c r="R90" s="295">
        <v>52.755701944244471</v>
      </c>
      <c r="S90" s="295">
        <v>39.104806689657373</v>
      </c>
      <c r="T90" s="295">
        <v>47.586836990550111</v>
      </c>
      <c r="U90" s="295">
        <v>37.264448519869092</v>
      </c>
      <c r="V90" s="295">
        <v>32.84046840690182</v>
      </c>
      <c r="W90" s="295">
        <v>37.391709364817849</v>
      </c>
      <c r="X90" s="295">
        <v>35.040084936876362</v>
      </c>
      <c r="Y90" s="295">
        <v>35.14851269173716</v>
      </c>
      <c r="DA90" s="122" t="s">
        <v>1205</v>
      </c>
    </row>
    <row r="91" spans="1:105" ht="12" customHeight="1" x14ac:dyDescent="0.25">
      <c r="A91" s="59" t="s">
        <v>35</v>
      </c>
      <c r="B91" s="295">
        <v>914.67637096633143</v>
      </c>
      <c r="C91" s="295">
        <v>869.22993291248315</v>
      </c>
      <c r="D91" s="295">
        <v>829.61498846757797</v>
      </c>
      <c r="E91" s="295">
        <v>910.01815656364147</v>
      </c>
      <c r="F91" s="295">
        <v>841.58750397584208</v>
      </c>
      <c r="G91" s="295">
        <v>865.99632475407861</v>
      </c>
      <c r="H91" s="295">
        <v>759.8076215278154</v>
      </c>
      <c r="I91" s="295">
        <v>827.09517946121457</v>
      </c>
      <c r="J91" s="295">
        <v>710.23578591276055</v>
      </c>
      <c r="K91" s="295">
        <v>664.49017218847587</v>
      </c>
      <c r="L91" s="295">
        <v>637.76742529297383</v>
      </c>
      <c r="M91" s="295">
        <v>853.62242153712555</v>
      </c>
      <c r="N91" s="295">
        <v>937.00897671371592</v>
      </c>
      <c r="O91" s="295">
        <v>910.15364776618367</v>
      </c>
      <c r="P91" s="295">
        <v>897.58910281219778</v>
      </c>
      <c r="Q91" s="295">
        <v>804.93656808873709</v>
      </c>
      <c r="R91" s="295">
        <v>872.78310626980419</v>
      </c>
      <c r="S91" s="295">
        <v>822.07496582547139</v>
      </c>
      <c r="T91" s="295">
        <v>907.43395834384182</v>
      </c>
      <c r="U91" s="295">
        <v>877.74512915907951</v>
      </c>
      <c r="V91" s="295">
        <v>1001.418137388519</v>
      </c>
      <c r="W91" s="295">
        <v>882.97897893614379</v>
      </c>
      <c r="X91" s="295">
        <v>694.26216468293558</v>
      </c>
      <c r="Y91" s="295">
        <v>801.55772648680579</v>
      </c>
      <c r="DA91" s="122" t="s">
        <v>1206</v>
      </c>
    </row>
    <row r="92" spans="1:105" ht="12" customHeight="1" x14ac:dyDescent="0.25">
      <c r="A92" s="60" t="s">
        <v>1019</v>
      </c>
      <c r="B92" s="262">
        <v>69.321654258852291</v>
      </c>
      <c r="C92" s="262">
        <v>62.169315771577523</v>
      </c>
      <c r="D92" s="262">
        <v>60.506759387550368</v>
      </c>
      <c r="E92" s="262">
        <v>56.310099412761943</v>
      </c>
      <c r="F92" s="262">
        <v>66.942396285379843</v>
      </c>
      <c r="G92" s="262">
        <v>72.212480429741262</v>
      </c>
      <c r="H92" s="262">
        <v>82.900590557773995</v>
      </c>
      <c r="I92" s="262">
        <v>72.086420891417632</v>
      </c>
      <c r="J92" s="262">
        <v>78.953693061861145</v>
      </c>
      <c r="K92" s="262">
        <v>78.340278610771136</v>
      </c>
      <c r="L92" s="262">
        <v>86.403720998718839</v>
      </c>
      <c r="M92" s="262">
        <v>48.360570930385308</v>
      </c>
      <c r="N92" s="262">
        <v>54.722585563836986</v>
      </c>
      <c r="O92" s="262">
        <v>46.800688833557572</v>
      </c>
      <c r="P92" s="262">
        <v>49.209022950040293</v>
      </c>
      <c r="Q92" s="262">
        <v>44.465887170880492</v>
      </c>
      <c r="R92" s="262">
        <v>47.892475612393071</v>
      </c>
      <c r="S92" s="262">
        <v>46.532099861627593</v>
      </c>
      <c r="T92" s="262">
        <v>50.862800303989971</v>
      </c>
      <c r="U92" s="262">
        <v>46.028194042639257</v>
      </c>
      <c r="V92" s="262">
        <v>46.731971263066917</v>
      </c>
      <c r="W92" s="262">
        <v>42.597867792308733</v>
      </c>
      <c r="X92" s="262">
        <v>50.437644291926361</v>
      </c>
      <c r="Y92" s="262">
        <v>54.907371903833543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403.02342758967467</v>
      </c>
      <c r="C93" s="261">
        <f t="shared" si="3"/>
        <v>386.64185779968045</v>
      </c>
      <c r="D93" s="261">
        <f t="shared" si="3"/>
        <v>361.19961103419314</v>
      </c>
      <c r="E93" s="261">
        <f t="shared" si="3"/>
        <v>381.29602415376439</v>
      </c>
      <c r="F93" s="261">
        <f t="shared" si="3"/>
        <v>366.91997737946281</v>
      </c>
      <c r="G93" s="261">
        <f t="shared" si="3"/>
        <v>372.17500373879079</v>
      </c>
      <c r="H93" s="261">
        <f t="shared" si="3"/>
        <v>348.77466187103539</v>
      </c>
      <c r="I93" s="261">
        <f t="shared" si="3"/>
        <v>365.96662580896253</v>
      </c>
      <c r="J93" s="261">
        <f t="shared" si="3"/>
        <v>334.05509118219209</v>
      </c>
      <c r="K93" s="261">
        <f t="shared" si="3"/>
        <v>318.14568747696228</v>
      </c>
      <c r="L93" s="261">
        <f t="shared" si="3"/>
        <v>311.66521089768128</v>
      </c>
      <c r="M93" s="261">
        <f t="shared" si="3"/>
        <v>338.69321632262955</v>
      </c>
      <c r="N93" s="261">
        <f t="shared" si="3"/>
        <v>352.99452315247493</v>
      </c>
      <c r="O93" s="261">
        <f t="shared" si="3"/>
        <v>344.45404338697369</v>
      </c>
      <c r="P93" s="261">
        <f t="shared" si="3"/>
        <v>345.63078024664634</v>
      </c>
      <c r="Q93" s="261">
        <f t="shared" si="3"/>
        <v>321.80518313176532</v>
      </c>
      <c r="R93" s="261">
        <f t="shared" si="3"/>
        <v>333.4294497754243</v>
      </c>
      <c r="S93" s="261">
        <f t="shared" si="3"/>
        <v>311.60227608212244</v>
      </c>
      <c r="T93" s="261">
        <f t="shared" si="3"/>
        <v>351.59679867076801</v>
      </c>
      <c r="U93" s="261">
        <f t="shared" si="3"/>
        <v>336.35354970051918</v>
      </c>
      <c r="V93" s="261">
        <f t="shared" si="3"/>
        <v>365.16400298365232</v>
      </c>
      <c r="W93" s="261">
        <f t="shared" si="3"/>
        <v>325.45814575708852</v>
      </c>
      <c r="X93" s="261">
        <f t="shared" si="3"/>
        <v>285.00582898899904</v>
      </c>
      <c r="Y93" s="261">
        <f t="shared" si="3"/>
        <v>321.62848596525407</v>
      </c>
      <c r="DA93" s="70"/>
    </row>
    <row r="94" spans="1:105" ht="12" customHeight="1" x14ac:dyDescent="0.25">
      <c r="A94" s="60" t="s">
        <v>1022</v>
      </c>
      <c r="B94" s="262">
        <v>185.798923130699</v>
      </c>
      <c r="C94" s="262">
        <v>182.51334130599511</v>
      </c>
      <c r="D94" s="262">
        <v>169.59292249553761</v>
      </c>
      <c r="E94" s="262">
        <v>188.71230691329151</v>
      </c>
      <c r="F94" s="262">
        <v>163.40313726491749</v>
      </c>
      <c r="G94" s="262">
        <v>164.2003836096105</v>
      </c>
      <c r="H94" s="262">
        <v>142.08115908438629</v>
      </c>
      <c r="I94" s="262">
        <v>161.3363606029051</v>
      </c>
      <c r="J94" s="262">
        <v>136.84997101547191</v>
      </c>
      <c r="K94" s="262">
        <v>129.55443694035719</v>
      </c>
      <c r="L94" s="262">
        <v>127.78737627669619</v>
      </c>
      <c r="M94" s="262">
        <v>178.66434218405709</v>
      </c>
      <c r="N94" s="262">
        <v>187.6664877462018</v>
      </c>
      <c r="O94" s="262">
        <v>183.25701013489211</v>
      </c>
      <c r="P94" s="262">
        <v>177.7346703256456</v>
      </c>
      <c r="Q94" s="262">
        <v>162.41890946621999</v>
      </c>
      <c r="R94" s="262">
        <v>171.1595695843591</v>
      </c>
      <c r="S94" s="262">
        <v>160.10062927866861</v>
      </c>
      <c r="T94" s="262">
        <v>178.439226420436</v>
      </c>
      <c r="U94" s="262">
        <v>170.20447316676299</v>
      </c>
      <c r="V94" s="262">
        <v>194.03966894996799</v>
      </c>
      <c r="W94" s="262">
        <v>169.44467536854751</v>
      </c>
      <c r="X94" s="262">
        <v>129.22089034807209</v>
      </c>
      <c r="Y94" s="262">
        <v>150.94912012286599</v>
      </c>
      <c r="DA94" s="72" t="s">
        <v>1208</v>
      </c>
    </row>
    <row r="95" spans="1:105" ht="12" customHeight="1" x14ac:dyDescent="0.25">
      <c r="A95" s="60" t="s">
        <v>1024</v>
      </c>
      <c r="B95" s="262">
        <v>73.450736521703533</v>
      </c>
      <c r="C95" s="262">
        <v>70.884016008554838</v>
      </c>
      <c r="D95" s="262">
        <v>66.461409248626424</v>
      </c>
      <c r="E95" s="262">
        <v>73.619630327787249</v>
      </c>
      <c r="F95" s="262">
        <v>69.609120233461596</v>
      </c>
      <c r="G95" s="262">
        <v>69.933565506992181</v>
      </c>
      <c r="H95" s="262">
        <v>65.284206542044444</v>
      </c>
      <c r="I95" s="262">
        <v>72.26686471008702</v>
      </c>
      <c r="J95" s="262">
        <v>62.181596579292467</v>
      </c>
      <c r="K95" s="262">
        <v>62.200831454466041</v>
      </c>
      <c r="L95" s="262">
        <v>58.389657358707552</v>
      </c>
      <c r="M95" s="262">
        <v>68.70499784168257</v>
      </c>
      <c r="N95" s="262">
        <v>71.768344667370911</v>
      </c>
      <c r="O95" s="262">
        <v>71.028086430317131</v>
      </c>
      <c r="P95" s="262">
        <v>69.296226063181663</v>
      </c>
      <c r="Q95" s="262">
        <v>64.316791309275857</v>
      </c>
      <c r="R95" s="262">
        <v>67.004264577988707</v>
      </c>
      <c r="S95" s="262">
        <v>62.697019248984617</v>
      </c>
      <c r="T95" s="262">
        <v>71.666361885008982</v>
      </c>
      <c r="U95" s="262">
        <v>69.465616185014881</v>
      </c>
      <c r="V95" s="262">
        <v>75.776342303491134</v>
      </c>
      <c r="W95" s="262">
        <v>67.232778390856424</v>
      </c>
      <c r="X95" s="262">
        <v>58.246588988502033</v>
      </c>
      <c r="Y95" s="262">
        <v>65.219003486907212</v>
      </c>
      <c r="DA95" s="72" t="s">
        <v>1209</v>
      </c>
    </row>
    <row r="96" spans="1:105" ht="12" customHeight="1" x14ac:dyDescent="0.25">
      <c r="A96" s="64" t="s">
        <v>28</v>
      </c>
      <c r="B96" s="229">
        <v>4.4859027844294523</v>
      </c>
      <c r="C96" s="229">
        <v>4.65146958645665</v>
      </c>
      <c r="D96" s="229">
        <v>4.8868144252285939</v>
      </c>
      <c r="E96" s="229">
        <v>4.2157128922927134</v>
      </c>
      <c r="F96" s="229">
        <v>3.872338011554779</v>
      </c>
      <c r="G96" s="229">
        <v>3.4715644595611619</v>
      </c>
      <c r="H96" s="229">
        <v>3.2122825864191942</v>
      </c>
      <c r="I96" s="229">
        <v>3.4302830428620581</v>
      </c>
      <c r="J96" s="229">
        <v>4.9208544308258872</v>
      </c>
      <c r="K96" s="229">
        <v>4.66732699622606</v>
      </c>
      <c r="L96" s="229">
        <v>5.1998768687848989</v>
      </c>
      <c r="M96" s="229">
        <v>4.0447419157606292</v>
      </c>
      <c r="N96" s="229">
        <v>3.352162817458415</v>
      </c>
      <c r="O96" s="229">
        <v>3.9318534155888858</v>
      </c>
      <c r="P96" s="229">
        <v>4.0926224513663527</v>
      </c>
      <c r="Q96" s="229">
        <v>4.8404341491770682</v>
      </c>
      <c r="R96" s="229">
        <v>4.8038589072082543</v>
      </c>
      <c r="S96" s="229">
        <v>4.4955180787142686</v>
      </c>
      <c r="T96" s="229">
        <v>5.3136046552003657</v>
      </c>
      <c r="U96" s="229">
        <v>4.8788694179699412</v>
      </c>
      <c r="V96" s="229">
        <v>4.7905598287272531</v>
      </c>
      <c r="W96" s="229">
        <v>3.8009992810221869</v>
      </c>
      <c r="X96" s="229">
        <v>3.6087220597515088</v>
      </c>
      <c r="Y96" s="229">
        <v>4.2542057235459536</v>
      </c>
      <c r="DA96" s="73" t="s">
        <v>1210</v>
      </c>
    </row>
    <row r="97" spans="1:105" ht="12" customHeight="1" x14ac:dyDescent="0.25">
      <c r="A97" s="64" t="s">
        <v>30</v>
      </c>
      <c r="B97" s="229">
        <v>5.6755041740648613</v>
      </c>
      <c r="C97" s="229">
        <v>6.1427628961195797</v>
      </c>
      <c r="D97" s="229">
        <v>5.725352138787752</v>
      </c>
      <c r="E97" s="229">
        <v>7.0066011611998116</v>
      </c>
      <c r="F97" s="229">
        <v>6.0173800112310589</v>
      </c>
      <c r="G97" s="229">
        <v>5.4065334340326263</v>
      </c>
      <c r="H97" s="229">
        <v>5.8989050359665267</v>
      </c>
      <c r="I97" s="229">
        <v>8.4361343657541514</v>
      </c>
      <c r="J97" s="229">
        <v>6.7491315006356682</v>
      </c>
      <c r="K97" s="229">
        <v>6.1155109640051926</v>
      </c>
      <c r="L97" s="229">
        <v>5.442727941652846</v>
      </c>
      <c r="M97" s="229">
        <v>4.1354303975457682</v>
      </c>
      <c r="N97" s="229">
        <v>3.243436316332315</v>
      </c>
      <c r="O97" s="229">
        <v>3.0120554240175359</v>
      </c>
      <c r="P97" s="229">
        <v>3.634997280822263</v>
      </c>
      <c r="Q97" s="229">
        <v>3.5395885202482051</v>
      </c>
      <c r="R97" s="229">
        <v>3.988645016388165</v>
      </c>
      <c r="S97" s="229">
        <v>4.1272615866566884</v>
      </c>
      <c r="T97" s="229">
        <v>4.953164396347784</v>
      </c>
      <c r="U97" s="229">
        <v>6.093219187728848</v>
      </c>
      <c r="V97" s="229">
        <v>7.2617811637692968</v>
      </c>
      <c r="W97" s="229">
        <v>5.5749830449805344</v>
      </c>
      <c r="X97" s="229">
        <v>4.9108771523588093</v>
      </c>
      <c r="Y97" s="229">
        <v>6.3157132992713088</v>
      </c>
      <c r="DA97" s="73" t="s">
        <v>1211</v>
      </c>
    </row>
    <row r="98" spans="1:105" ht="12" customHeight="1" x14ac:dyDescent="0.25">
      <c r="A98" s="64" t="s">
        <v>31</v>
      </c>
      <c r="B98" s="229">
        <v>3.1851166783078702</v>
      </c>
      <c r="C98" s="229">
        <v>3.5756792455269948</v>
      </c>
      <c r="D98" s="229">
        <v>2.447487688291774</v>
      </c>
      <c r="E98" s="229">
        <v>1.6788322866100429</v>
      </c>
      <c r="F98" s="229">
        <v>1.397839696808471</v>
      </c>
      <c r="G98" s="229">
        <v>1.598304052709616</v>
      </c>
      <c r="H98" s="229">
        <v>1.384664197614859</v>
      </c>
      <c r="I98" s="229">
        <v>1.2938609723773249</v>
      </c>
      <c r="J98" s="229">
        <v>1.2397725356151099</v>
      </c>
      <c r="K98" s="229">
        <v>1.216322051375192</v>
      </c>
      <c r="L98" s="229">
        <v>1.2837552350777599</v>
      </c>
      <c r="M98" s="229">
        <v>1.091951008431115</v>
      </c>
      <c r="N98" s="229">
        <v>0.91417116438374124</v>
      </c>
      <c r="O98" s="229">
        <v>0.60605663850383251</v>
      </c>
      <c r="P98" s="229">
        <v>0.82436443479776844</v>
      </c>
      <c r="Q98" s="229">
        <v>0.66650760404234766</v>
      </c>
      <c r="R98" s="229">
        <v>0.59885801886363932</v>
      </c>
      <c r="S98" s="229">
        <v>0.61506941390291958</v>
      </c>
      <c r="T98" s="229">
        <v>0.89773775200935169</v>
      </c>
      <c r="U98" s="229">
        <v>0.78279577004168144</v>
      </c>
      <c r="V98" s="229">
        <v>0.65223348907712431</v>
      </c>
      <c r="W98" s="229">
        <v>0.79607811767861481</v>
      </c>
      <c r="X98" s="229">
        <v>0.90667643243617946</v>
      </c>
      <c r="Y98" s="229">
        <v>1.0564381489562169</v>
      </c>
      <c r="DA98" s="73" t="s">
        <v>1212</v>
      </c>
    </row>
    <row r="99" spans="1:105" ht="12" customHeight="1" x14ac:dyDescent="0.25">
      <c r="A99" s="64" t="s">
        <v>159</v>
      </c>
      <c r="B99" s="229">
        <v>0.56124769802292229</v>
      </c>
      <c r="C99" s="229">
        <v>0.73324677597641286</v>
      </c>
      <c r="D99" s="229">
        <v>0.68311330487650312</v>
      </c>
      <c r="E99" s="229">
        <v>0.74020821336727838</v>
      </c>
      <c r="F99" s="229">
        <v>0.89511084953238607</v>
      </c>
      <c r="G99" s="229">
        <v>0.93215060096958391</v>
      </c>
      <c r="H99" s="229">
        <v>0.65961553858034727</v>
      </c>
      <c r="I99" s="229">
        <v>0.68906178507334914</v>
      </c>
      <c r="J99" s="229">
        <v>0.72400254999736546</v>
      </c>
      <c r="K99" s="229">
        <v>0.76282969799603662</v>
      </c>
      <c r="L99" s="229">
        <v>0.8086892410189136</v>
      </c>
      <c r="M99" s="229">
        <v>1.0402533908050819</v>
      </c>
      <c r="N99" s="229">
        <v>0.81652298696403236</v>
      </c>
      <c r="O99" s="229">
        <v>0.57897883426782726</v>
      </c>
      <c r="P99" s="229">
        <v>0.60296011508891634</v>
      </c>
      <c r="Q99" s="229">
        <v>0.58011276402733669</v>
      </c>
      <c r="R99" s="229">
        <v>0.499533018712638</v>
      </c>
      <c r="S99" s="229">
        <v>0.41786834717435029</v>
      </c>
      <c r="T99" s="229">
        <v>0.59679413017726302</v>
      </c>
      <c r="U99" s="229">
        <v>0.55482217932603528</v>
      </c>
      <c r="V99" s="229">
        <v>0.62125704633098777</v>
      </c>
      <c r="W99" s="229">
        <v>0.57728370492837011</v>
      </c>
      <c r="X99" s="229">
        <v>0.646477398898474</v>
      </c>
      <c r="Y99" s="229">
        <v>0.59309946751116938</v>
      </c>
      <c r="DA99" s="73" t="s">
        <v>1213</v>
      </c>
    </row>
    <row r="100" spans="1:105" ht="12" customHeight="1" x14ac:dyDescent="0.25">
      <c r="A100" s="64" t="s">
        <v>32</v>
      </c>
      <c r="B100" s="229">
        <v>6.7685958134923139</v>
      </c>
      <c r="C100" s="229">
        <v>6.5009340246556331</v>
      </c>
      <c r="D100" s="229">
        <v>5.4512540863220256</v>
      </c>
      <c r="E100" s="229">
        <v>6.0855517757769251</v>
      </c>
      <c r="F100" s="229">
        <v>5.2340553722337742</v>
      </c>
      <c r="G100" s="229">
        <v>4.5537116679357803</v>
      </c>
      <c r="H100" s="229">
        <v>4.5352477819790993</v>
      </c>
      <c r="I100" s="229">
        <v>4.6796268940004806</v>
      </c>
      <c r="J100" s="229">
        <v>3.373508648473853</v>
      </c>
      <c r="K100" s="229">
        <v>3.310395997032983</v>
      </c>
      <c r="L100" s="229">
        <v>2.8150715039947358</v>
      </c>
      <c r="M100" s="229">
        <v>3.2745535386331088</v>
      </c>
      <c r="N100" s="229">
        <v>2.5736734891405839</v>
      </c>
      <c r="O100" s="229">
        <v>2.6654326848189389</v>
      </c>
      <c r="P100" s="229">
        <v>2.4884558744349521</v>
      </c>
      <c r="Q100" s="229">
        <v>2.4092031411574379</v>
      </c>
      <c r="R100" s="229">
        <v>1.549592278461972</v>
      </c>
      <c r="S100" s="229">
        <v>1.2018848474508159</v>
      </c>
      <c r="T100" s="229">
        <v>1.379676095186799</v>
      </c>
      <c r="U100" s="229">
        <v>1.062063575259379</v>
      </c>
      <c r="V100" s="229">
        <v>0.96416277376976944</v>
      </c>
      <c r="W100" s="229">
        <v>1.0958455243398799</v>
      </c>
      <c r="X100" s="229">
        <v>0.93933333131973185</v>
      </c>
      <c r="Y100" s="229">
        <v>0.92056293474696882</v>
      </c>
      <c r="DA100" s="73" t="s">
        <v>1214</v>
      </c>
    </row>
    <row r="101" spans="1:105" ht="12" customHeight="1" x14ac:dyDescent="0.25">
      <c r="A101" s="64" t="s">
        <v>33</v>
      </c>
      <c r="B101" s="229">
        <v>3.2518555028503391</v>
      </c>
      <c r="C101" s="229">
        <v>0.91469148596438266</v>
      </c>
      <c r="D101" s="229">
        <v>1.5819791509360139</v>
      </c>
      <c r="E101" s="229">
        <v>2.879904149533306</v>
      </c>
      <c r="F101" s="229">
        <v>2.519986304523111</v>
      </c>
      <c r="G101" s="229">
        <v>2.342724988521959</v>
      </c>
      <c r="H101" s="229">
        <v>2.0264964868851809</v>
      </c>
      <c r="I101" s="229">
        <v>2.780566909050632</v>
      </c>
      <c r="J101" s="229">
        <v>1.3736349453676371</v>
      </c>
      <c r="K101" s="229">
        <v>3.353185410757149</v>
      </c>
      <c r="L101" s="229">
        <v>3.193644961319825</v>
      </c>
      <c r="M101" s="229">
        <v>2.645312235413674</v>
      </c>
      <c r="N101" s="229">
        <v>4.2133595889363464</v>
      </c>
      <c r="O101" s="229">
        <v>4.3098706521113277</v>
      </c>
      <c r="P101" s="229">
        <v>4.5609354097271293</v>
      </c>
      <c r="Q101" s="229">
        <v>3.205505534615614</v>
      </c>
      <c r="R101" s="229">
        <v>2.42418029105762</v>
      </c>
      <c r="S101" s="229">
        <v>2.6014471919941382</v>
      </c>
      <c r="T101" s="229">
        <v>4.1013458360681962</v>
      </c>
      <c r="U101" s="229">
        <v>3.369695193281534</v>
      </c>
      <c r="V101" s="229">
        <v>2.8177981239617069</v>
      </c>
      <c r="W101" s="229">
        <v>4.6727824002267919</v>
      </c>
      <c r="X101" s="229">
        <v>5.4676001791394144</v>
      </c>
      <c r="Y101" s="229">
        <v>5.6119614578396204</v>
      </c>
      <c r="DA101" s="73" t="s">
        <v>1215</v>
      </c>
    </row>
    <row r="102" spans="1:105" ht="12" customHeight="1" x14ac:dyDescent="0.25">
      <c r="A102" s="64" t="s">
        <v>35</v>
      </c>
      <c r="B102" s="229">
        <v>39.356584827187021</v>
      </c>
      <c r="C102" s="229">
        <v>38.143684437646883</v>
      </c>
      <c r="D102" s="229">
        <v>36.021160434013531</v>
      </c>
      <c r="E102" s="229">
        <v>37.491737880055808</v>
      </c>
      <c r="F102" s="229">
        <v>31.16430683668672</v>
      </c>
      <c r="G102" s="229">
        <v>31.997816896764402</v>
      </c>
      <c r="H102" s="229">
        <v>26.156132837664249</v>
      </c>
      <c r="I102" s="229">
        <v>27.288448341203011</v>
      </c>
      <c r="J102" s="229">
        <v>25.279375346964692</v>
      </c>
      <c r="K102" s="229">
        <v>21.454867442269329</v>
      </c>
      <c r="L102" s="229">
        <v>21.033185492150889</v>
      </c>
      <c r="M102" s="229">
        <v>29.977280604242779</v>
      </c>
      <c r="N102" s="229">
        <v>32.399002955230223</v>
      </c>
      <c r="O102" s="229">
        <v>30.776902417709479</v>
      </c>
      <c r="P102" s="229">
        <v>30.553037900580868</v>
      </c>
      <c r="Q102" s="229">
        <v>27.541248572570279</v>
      </c>
      <c r="R102" s="229">
        <v>29.348570660833349</v>
      </c>
      <c r="S102" s="229">
        <v>27.61858961663836</v>
      </c>
      <c r="T102" s="229">
        <v>29.412138741519382</v>
      </c>
      <c r="U102" s="229">
        <v>28.124081866949279</v>
      </c>
      <c r="V102" s="229">
        <v>32.36717864619748</v>
      </c>
      <c r="W102" s="229">
        <v>28.385119808214409</v>
      </c>
      <c r="X102" s="229">
        <v>20.267663066776478</v>
      </c>
      <c r="Y102" s="229">
        <v>24.46630555315032</v>
      </c>
      <c r="DA102" s="73" t="s">
        <v>1216</v>
      </c>
    </row>
    <row r="103" spans="1:105" ht="12" customHeight="1" x14ac:dyDescent="0.25">
      <c r="A103" s="64" t="s">
        <v>36</v>
      </c>
      <c r="B103" s="229">
        <v>0.22688909216977349</v>
      </c>
      <c r="C103" s="229">
        <v>0.21411918425613569</v>
      </c>
      <c r="D103" s="229">
        <v>0.22475960027387551</v>
      </c>
      <c r="E103" s="229">
        <v>6.4371659182583155E-2</v>
      </c>
      <c r="F103" s="229">
        <v>6.3336028105311581E-2</v>
      </c>
      <c r="G103" s="229">
        <v>6.5924784505333053E-2</v>
      </c>
      <c r="H103" s="229">
        <v>5.9894412812006088E-2</v>
      </c>
      <c r="I103" s="229">
        <v>0.10264484465770279</v>
      </c>
      <c r="J103" s="229">
        <v>7.0225672143928358E-2</v>
      </c>
      <c r="K103" s="229">
        <v>6.7788804919133569E-2</v>
      </c>
      <c r="L103" s="229">
        <v>0.33138755329073077</v>
      </c>
      <c r="M103" s="229">
        <v>0.55457864255079126</v>
      </c>
      <c r="N103" s="229">
        <v>0.31114937262706538</v>
      </c>
      <c r="O103" s="229">
        <v>0.31989485729815892</v>
      </c>
      <c r="P103" s="229">
        <v>0.26764390148865852</v>
      </c>
      <c r="Q103" s="229">
        <v>0.27184908921703022</v>
      </c>
      <c r="R103" s="229">
        <v>0.26487679870584691</v>
      </c>
      <c r="S103" s="229">
        <v>0.19599862974106699</v>
      </c>
      <c r="T103" s="229">
        <v>0.31520474737803</v>
      </c>
      <c r="U103" s="229">
        <v>0.26823335300963302</v>
      </c>
      <c r="V103" s="229">
        <v>0.2170460416172344</v>
      </c>
      <c r="W103" s="229">
        <v>0.24591320823554191</v>
      </c>
      <c r="X103" s="229">
        <v>0.13301315691946569</v>
      </c>
      <c r="Y103" s="229">
        <v>0.1614865987894494</v>
      </c>
      <c r="DA103" s="73" t="s">
        <v>1217</v>
      </c>
    </row>
    <row r="104" spans="1:105" ht="12" customHeight="1" x14ac:dyDescent="0.25">
      <c r="A104" s="64" t="s">
        <v>38</v>
      </c>
      <c r="B104" s="229">
        <v>0.83695517044710588</v>
      </c>
      <c r="C104" s="229">
        <v>0.90857620698182462</v>
      </c>
      <c r="D104" s="229">
        <v>0.99277771346450583</v>
      </c>
      <c r="E104" s="229">
        <v>1.2965209245314071</v>
      </c>
      <c r="F104" s="229">
        <v>1.423795447681131</v>
      </c>
      <c r="G104" s="229">
        <v>1.27212834819483</v>
      </c>
      <c r="H104" s="229">
        <v>1.12240953633996</v>
      </c>
      <c r="I104" s="229">
        <v>1.4504882995350561</v>
      </c>
      <c r="J104" s="229">
        <v>1.2453203085536699</v>
      </c>
      <c r="K104" s="229">
        <v>1.172542325662675</v>
      </c>
      <c r="L104" s="229">
        <v>1.570819331699135</v>
      </c>
      <c r="M104" s="229">
        <v>1.6560857664245701</v>
      </c>
      <c r="N104" s="229">
        <v>1.799991396494278</v>
      </c>
      <c r="O104" s="229">
        <v>1.7287717334883159</v>
      </c>
      <c r="P104" s="229">
        <v>1.8441776922652009</v>
      </c>
      <c r="Q104" s="229">
        <v>2.1896098796133909</v>
      </c>
      <c r="R104" s="229">
        <v>2.5426118707476371</v>
      </c>
      <c r="S104" s="229">
        <v>1.9203873647539811</v>
      </c>
      <c r="T104" s="229">
        <v>1.9324084390169709</v>
      </c>
      <c r="U104" s="229">
        <v>1.8865487870283191</v>
      </c>
      <c r="V104" s="229">
        <v>2.3472638508181221</v>
      </c>
      <c r="W104" s="229">
        <v>2.1777289974376259</v>
      </c>
      <c r="X104" s="229">
        <v>2.4604311438897271</v>
      </c>
      <c r="Y104" s="229">
        <v>2.4503280444606652</v>
      </c>
      <c r="DA104" s="73" t="s">
        <v>1218</v>
      </c>
    </row>
    <row r="105" spans="1:105" ht="12" customHeight="1" x14ac:dyDescent="0.25">
      <c r="A105" s="64" t="s">
        <v>39</v>
      </c>
      <c r="B105" s="229">
        <v>9.102084780731877</v>
      </c>
      <c r="C105" s="229">
        <v>9.0988521649703422</v>
      </c>
      <c r="D105" s="229">
        <v>8.4467107064318387</v>
      </c>
      <c r="E105" s="229">
        <v>12.160189385237381</v>
      </c>
      <c r="F105" s="229">
        <v>17.02097167510486</v>
      </c>
      <c r="G105" s="229">
        <v>18.292706273796892</v>
      </c>
      <c r="H105" s="229">
        <v>20.228558127783032</v>
      </c>
      <c r="I105" s="229">
        <v>22.115749255573249</v>
      </c>
      <c r="J105" s="229">
        <v>17.205770640714661</v>
      </c>
      <c r="K105" s="229">
        <v>20.08006176422229</v>
      </c>
      <c r="L105" s="229">
        <v>16.710499229717811</v>
      </c>
      <c r="M105" s="229">
        <v>20.284810341875051</v>
      </c>
      <c r="N105" s="229">
        <v>22.144874579803918</v>
      </c>
      <c r="O105" s="229">
        <v>23.09826977251284</v>
      </c>
      <c r="P105" s="229">
        <v>20.427031002609549</v>
      </c>
      <c r="Q105" s="229">
        <v>19.07273205460714</v>
      </c>
      <c r="R105" s="229">
        <v>20.98353771700959</v>
      </c>
      <c r="S105" s="229">
        <v>19.502994171958029</v>
      </c>
      <c r="T105" s="229">
        <v>22.764287092104841</v>
      </c>
      <c r="U105" s="229">
        <v>22.445286854420239</v>
      </c>
      <c r="V105" s="229">
        <v>23.737061339222151</v>
      </c>
      <c r="W105" s="229">
        <v>19.906044303792481</v>
      </c>
      <c r="X105" s="229">
        <v>18.905795067012249</v>
      </c>
      <c r="Y105" s="229">
        <v>19.38890225863554</v>
      </c>
      <c r="DA105" s="73" t="s">
        <v>1219</v>
      </c>
    </row>
    <row r="106" spans="1:105" ht="12" customHeight="1" x14ac:dyDescent="0.25">
      <c r="A106" s="60" t="s">
        <v>1036</v>
      </c>
      <c r="B106" s="262">
        <v>143.77376793727211</v>
      </c>
      <c r="C106" s="262">
        <v>133.24450048513049</v>
      </c>
      <c r="D106" s="262">
        <v>125.14527929002909</v>
      </c>
      <c r="E106" s="262">
        <v>118.9640869126856</v>
      </c>
      <c r="F106" s="262">
        <v>133.90771988108369</v>
      </c>
      <c r="G106" s="262">
        <v>138.04105462218811</v>
      </c>
      <c r="H106" s="262">
        <v>141.40929624460469</v>
      </c>
      <c r="I106" s="262">
        <v>132.36340049597041</v>
      </c>
      <c r="J106" s="262">
        <v>135.02352358742769</v>
      </c>
      <c r="K106" s="262">
        <v>126.390419082139</v>
      </c>
      <c r="L106" s="262">
        <v>125.4881772622775</v>
      </c>
      <c r="M106" s="262">
        <v>91.323876296889893</v>
      </c>
      <c r="N106" s="262">
        <v>93.559690738902219</v>
      </c>
      <c r="O106" s="262">
        <v>90.168946821764422</v>
      </c>
      <c r="P106" s="262">
        <v>98.599883857819052</v>
      </c>
      <c r="Q106" s="262">
        <v>95.069482356269461</v>
      </c>
      <c r="R106" s="262">
        <v>95.265615613076491</v>
      </c>
      <c r="S106" s="262">
        <v>88.804627554469235</v>
      </c>
      <c r="T106" s="262">
        <v>101.491210365323</v>
      </c>
      <c r="U106" s="262">
        <v>96.683460348741292</v>
      </c>
      <c r="V106" s="262">
        <v>95.347991730193201</v>
      </c>
      <c r="W106" s="262">
        <v>88.780691997684571</v>
      </c>
      <c r="X106" s="262">
        <v>97.538349652424941</v>
      </c>
      <c r="Y106" s="262">
        <v>105.4603623554809</v>
      </c>
      <c r="DA106" s="72" t="s">
        <v>1220</v>
      </c>
    </row>
    <row r="107" spans="1:105" ht="12" customHeight="1" x14ac:dyDescent="0.25">
      <c r="A107" s="132" t="s">
        <v>1038</v>
      </c>
      <c r="B107" s="316">
        <v>221.0098483447114</v>
      </c>
      <c r="C107" s="316">
        <v>207.9385545187977</v>
      </c>
      <c r="D107" s="316">
        <v>194.80798908373339</v>
      </c>
      <c r="E107" s="316">
        <v>196.88432561469401</v>
      </c>
      <c r="F107" s="316">
        <v>196.39926090337619</v>
      </c>
      <c r="G107" s="316">
        <v>200.67789929778371</v>
      </c>
      <c r="H107" s="316">
        <v>189.542049284455</v>
      </c>
      <c r="I107" s="316">
        <v>189.10531981710221</v>
      </c>
      <c r="J107" s="316">
        <v>176.02160580535821</v>
      </c>
      <c r="K107" s="316">
        <v>169.42473220605319</v>
      </c>
      <c r="L107" s="316">
        <v>161.1925254968983</v>
      </c>
      <c r="M107" s="316">
        <v>155.78665879289881</v>
      </c>
      <c r="N107" s="316">
        <v>162.16299456390371</v>
      </c>
      <c r="O107" s="316">
        <v>157.67608992861381</v>
      </c>
      <c r="P107" s="316">
        <v>164.8320923594847</v>
      </c>
      <c r="Q107" s="316">
        <v>155.97016165800991</v>
      </c>
      <c r="R107" s="316">
        <v>159.1460783951394</v>
      </c>
      <c r="S107" s="316">
        <v>150.27968701230529</v>
      </c>
      <c r="T107" s="316">
        <v>168.4581391808326</v>
      </c>
      <c r="U107" s="316">
        <v>161.12967315883441</v>
      </c>
      <c r="V107" s="316">
        <v>171.04696249644579</v>
      </c>
      <c r="W107" s="316">
        <v>158.7853371971396</v>
      </c>
      <c r="X107" s="316">
        <v>146.59550239917891</v>
      </c>
      <c r="Y107" s="316">
        <v>163.89885360928011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1805.046399375424</v>
      </c>
      <c r="C110" s="223">
        <v>1953.2740928623739</v>
      </c>
      <c r="D110" s="223">
        <v>2004.0195069179181</v>
      </c>
      <c r="E110" s="223">
        <v>2044.550345826583</v>
      </c>
      <c r="F110" s="223">
        <v>2035.0854104087559</v>
      </c>
      <c r="G110" s="223">
        <v>2067.691948798215</v>
      </c>
      <c r="H110" s="223">
        <v>2122.5465580980458</v>
      </c>
      <c r="I110" s="223">
        <v>2140.510409553382</v>
      </c>
      <c r="J110" s="223">
        <v>2174.3798878093739</v>
      </c>
      <c r="K110" s="223">
        <v>2095.0680633363058</v>
      </c>
      <c r="L110" s="223">
        <v>2092.8669089326131</v>
      </c>
      <c r="M110" s="223">
        <v>2071.044946146319</v>
      </c>
      <c r="N110" s="223">
        <v>2082.0462758542681</v>
      </c>
      <c r="O110" s="223">
        <v>2049.019567033647</v>
      </c>
      <c r="P110" s="223">
        <v>2082.1760196265641</v>
      </c>
      <c r="Q110" s="223">
        <v>1971.616319917468</v>
      </c>
      <c r="R110" s="223">
        <v>2094.3662926984521</v>
      </c>
      <c r="S110" s="223">
        <v>2025.7105081553541</v>
      </c>
      <c r="T110" s="223">
        <v>1974.250930473969</v>
      </c>
      <c r="U110" s="223">
        <v>2097.1064050148402</v>
      </c>
      <c r="V110" s="223">
        <v>2114.7525764137781</v>
      </c>
      <c r="W110" s="223">
        <v>2103.879560689581</v>
      </c>
      <c r="X110" s="223">
        <v>2015.0266479226309</v>
      </c>
      <c r="Y110" s="223">
        <v>2038.947797327799</v>
      </c>
      <c r="DA110" s="89" t="s">
        <v>1222</v>
      </c>
    </row>
    <row r="111" spans="1:105" ht="12" customHeight="1" x14ac:dyDescent="0.25">
      <c r="A111" s="55" t="s">
        <v>91</v>
      </c>
      <c r="B111" s="259">
        <v>5.1279990200059</v>
      </c>
      <c r="C111" s="259">
        <v>5.573427683645428</v>
      </c>
      <c r="D111" s="259">
        <v>5.7616709587273034</v>
      </c>
      <c r="E111" s="259">
        <v>5.5774098555893188</v>
      </c>
      <c r="F111" s="259">
        <v>5.699225537165181</v>
      </c>
      <c r="G111" s="259">
        <v>6.0039992471934864</v>
      </c>
      <c r="H111" s="259">
        <v>6.4661981620751199</v>
      </c>
      <c r="I111" s="259">
        <v>6.1737061108880411</v>
      </c>
      <c r="J111" s="259">
        <v>6.2006248866660014</v>
      </c>
      <c r="K111" s="259">
        <v>6.1674334324111344</v>
      </c>
      <c r="L111" s="259">
        <v>6.3778704638684802</v>
      </c>
      <c r="M111" s="259">
        <v>4.9549101910609847</v>
      </c>
      <c r="N111" s="259">
        <v>5.2005084562556299</v>
      </c>
      <c r="O111" s="259">
        <v>5.1692227114987501</v>
      </c>
      <c r="P111" s="259">
        <v>5.4269474078233406</v>
      </c>
      <c r="Q111" s="259">
        <v>5.8684889185117859</v>
      </c>
      <c r="R111" s="259">
        <v>6.3214327187964514</v>
      </c>
      <c r="S111" s="259">
        <v>6.3971798499154131</v>
      </c>
      <c r="T111" s="259">
        <v>6.3470851817586142</v>
      </c>
      <c r="U111" s="259">
        <v>7.0800215652261507</v>
      </c>
      <c r="V111" s="259">
        <v>7.1618552110642932</v>
      </c>
      <c r="W111" s="259">
        <v>6.5617439592842546</v>
      </c>
      <c r="X111" s="259">
        <v>7.1286585645326292</v>
      </c>
      <c r="Y111" s="259">
        <v>7.3169544294789883</v>
      </c>
      <c r="DA111" s="67" t="s">
        <v>1223</v>
      </c>
    </row>
    <row r="112" spans="1:105" ht="12" customHeight="1" x14ac:dyDescent="0.25">
      <c r="A112" s="173" t="s">
        <v>92</v>
      </c>
      <c r="B112" s="224">
        <v>11.51977198478199</v>
      </c>
      <c r="C112" s="224">
        <v>12.47760628751376</v>
      </c>
      <c r="D112" s="224">
        <v>12.902058494273501</v>
      </c>
      <c r="E112" s="224">
        <v>12.490663129295379</v>
      </c>
      <c r="F112" s="224">
        <v>12.794740863958999</v>
      </c>
      <c r="G112" s="224">
        <v>13.50355652710002</v>
      </c>
      <c r="H112" s="224">
        <v>14.602372422023899</v>
      </c>
      <c r="I112" s="224">
        <v>13.91747088674459</v>
      </c>
      <c r="J112" s="224">
        <v>13.991413231489011</v>
      </c>
      <c r="K112" s="224">
        <v>13.928143354064581</v>
      </c>
      <c r="L112" s="224">
        <v>14.402307130231399</v>
      </c>
      <c r="M112" s="224">
        <v>11.02502253019189</v>
      </c>
      <c r="N112" s="224">
        <v>11.5506744460583</v>
      </c>
      <c r="O112" s="224">
        <v>11.48243080721176</v>
      </c>
      <c r="P112" s="224">
        <v>12.063025995813859</v>
      </c>
      <c r="Q112" s="224">
        <v>13.017662578193081</v>
      </c>
      <c r="R112" s="224">
        <v>13.999763754683549</v>
      </c>
      <c r="S112" s="224">
        <v>14.196240207243131</v>
      </c>
      <c r="T112" s="224">
        <v>14.096336459017831</v>
      </c>
      <c r="U112" s="224">
        <v>15.715740217897601</v>
      </c>
      <c r="V112" s="224">
        <v>15.91253006336632</v>
      </c>
      <c r="W112" s="224">
        <v>14.669277300918649</v>
      </c>
      <c r="X112" s="224">
        <v>15.960594348805049</v>
      </c>
      <c r="Y112" s="224">
        <v>16.415574986060619</v>
      </c>
      <c r="DA112" s="177" t="s">
        <v>1224</v>
      </c>
    </row>
    <row r="113" spans="1:105" ht="12" customHeight="1" x14ac:dyDescent="0.25">
      <c r="A113" s="173" t="s">
        <v>93</v>
      </c>
      <c r="B113" s="224">
        <v>70.556437277456794</v>
      </c>
      <c r="C113" s="224">
        <v>76.717053700071673</v>
      </c>
      <c r="D113" s="224">
        <v>79.305027401757656</v>
      </c>
      <c r="E113" s="224">
        <v>76.761926417960979</v>
      </c>
      <c r="F113" s="224">
        <v>78.417983555841559</v>
      </c>
      <c r="G113" s="224">
        <v>82.57324840065381</v>
      </c>
      <c r="H113" s="224">
        <v>88.86504148154404</v>
      </c>
      <c r="I113" s="224">
        <v>84.838355680819802</v>
      </c>
      <c r="J113" s="224">
        <v>85.177618675368976</v>
      </c>
      <c r="K113" s="224">
        <v>84.742113421775414</v>
      </c>
      <c r="L113" s="224">
        <v>87.699136681358084</v>
      </c>
      <c r="M113" s="224">
        <v>68.245487467065047</v>
      </c>
      <c r="N113" s="224">
        <v>71.620665647828275</v>
      </c>
      <c r="O113" s="224">
        <v>71.173818534427909</v>
      </c>
      <c r="P113" s="224">
        <v>74.703184798267941</v>
      </c>
      <c r="Q113" s="224">
        <v>80.781355074637077</v>
      </c>
      <c r="R113" s="224">
        <v>87.051619217712442</v>
      </c>
      <c r="S113" s="224">
        <v>88.114253243841105</v>
      </c>
      <c r="T113" s="224">
        <v>87.445584279153024</v>
      </c>
      <c r="U113" s="224">
        <v>97.504682973434399</v>
      </c>
      <c r="V113" s="224">
        <v>98.646825234696735</v>
      </c>
      <c r="W113" s="224">
        <v>90.3163036581184</v>
      </c>
      <c r="X113" s="224">
        <v>98.095858188460866</v>
      </c>
      <c r="Y113" s="224">
        <v>100.6211901030676</v>
      </c>
      <c r="DA113" s="177" t="s">
        <v>1225</v>
      </c>
    </row>
    <row r="114" spans="1:105" ht="12" customHeight="1" x14ac:dyDescent="0.25">
      <c r="A114" s="173" t="s">
        <v>94</v>
      </c>
      <c r="B114" s="224">
        <v>102.7501989329936</v>
      </c>
      <c r="C114" s="224">
        <v>111.3398122550355</v>
      </c>
      <c r="D114" s="224">
        <v>115.1237422878542</v>
      </c>
      <c r="E114" s="224">
        <v>111.44954639754771</v>
      </c>
      <c r="F114" s="224">
        <v>114.1220563748542</v>
      </c>
      <c r="G114" s="224">
        <v>120.4283260363453</v>
      </c>
      <c r="H114" s="224">
        <v>130.1413754970196</v>
      </c>
      <c r="I114" s="224">
        <v>124.0835694568437</v>
      </c>
      <c r="J114" s="224">
        <v>124.75273858396859</v>
      </c>
      <c r="K114" s="224">
        <v>124.16380755301211</v>
      </c>
      <c r="L114" s="224">
        <v>128.37662534637261</v>
      </c>
      <c r="M114" s="224">
        <v>98.497518768863173</v>
      </c>
      <c r="N114" s="224">
        <v>103.21801264016111</v>
      </c>
      <c r="O114" s="224">
        <v>102.6037238737521</v>
      </c>
      <c r="P114" s="224">
        <v>107.7867199469439</v>
      </c>
      <c r="Q114" s="224">
        <v>116.3313709714138</v>
      </c>
      <c r="R114" s="224">
        <v>125.1220192219496</v>
      </c>
      <c r="S114" s="224">
        <v>126.8438328357357</v>
      </c>
      <c r="T114" s="224">
        <v>125.9392165419108</v>
      </c>
      <c r="U114" s="224">
        <v>140.429652907882</v>
      </c>
      <c r="V114" s="224">
        <v>142.14500927931181</v>
      </c>
      <c r="W114" s="224">
        <v>130.93399419011311</v>
      </c>
      <c r="X114" s="224">
        <v>142.5422560154681</v>
      </c>
      <c r="Y114" s="224">
        <v>146.55598379287869</v>
      </c>
      <c r="DA114" s="177" t="s">
        <v>1226</v>
      </c>
    </row>
    <row r="115" spans="1:105" ht="12" customHeight="1" x14ac:dyDescent="0.25">
      <c r="A115" s="56" t="s">
        <v>95</v>
      </c>
      <c r="B115" s="260">
        <v>119.2126025298647</v>
      </c>
      <c r="C115" s="260">
        <v>131.219622747112</v>
      </c>
      <c r="D115" s="260">
        <v>133.12435919407889</v>
      </c>
      <c r="E115" s="260">
        <v>132.26625852528881</v>
      </c>
      <c r="F115" s="260">
        <v>128.06689280602859</v>
      </c>
      <c r="G115" s="260">
        <v>130.20356025333791</v>
      </c>
      <c r="H115" s="260">
        <v>134.1412912851932</v>
      </c>
      <c r="I115" s="260">
        <v>131.13504934899979</v>
      </c>
      <c r="J115" s="260">
        <v>135.72208114873879</v>
      </c>
      <c r="K115" s="260">
        <v>128.53616449958079</v>
      </c>
      <c r="L115" s="260">
        <v>133.14450800630399</v>
      </c>
      <c r="M115" s="260">
        <v>128.9796863817644</v>
      </c>
      <c r="N115" s="260">
        <v>126.94423109219851</v>
      </c>
      <c r="O115" s="260">
        <v>124.48432123895731</v>
      </c>
      <c r="P115" s="260">
        <v>131.75315507759541</v>
      </c>
      <c r="Q115" s="260">
        <v>123.0170101071844</v>
      </c>
      <c r="R115" s="260">
        <v>127.8409250555563</v>
      </c>
      <c r="S115" s="260">
        <v>122.7669905568728</v>
      </c>
      <c r="T115" s="260">
        <v>119.6668222626199</v>
      </c>
      <c r="U115" s="260">
        <v>125.6707729580813</v>
      </c>
      <c r="V115" s="260">
        <v>127.7275151442792</v>
      </c>
      <c r="W115" s="260">
        <v>131.5116903902597</v>
      </c>
      <c r="X115" s="260">
        <v>124.72521137625679</v>
      </c>
      <c r="Y115" s="260">
        <v>128.44648723353791</v>
      </c>
      <c r="DA115" s="68" t="s">
        <v>1227</v>
      </c>
    </row>
    <row r="116" spans="1:105" ht="12" customHeight="1" x14ac:dyDescent="0.25">
      <c r="A116" s="37" t="s">
        <v>159</v>
      </c>
      <c r="B116" s="226">
        <v>0.67493238383556597</v>
      </c>
      <c r="C116" s="226">
        <v>1.0983289564797301</v>
      </c>
      <c r="D116" s="226">
        <v>1.0260889642906681</v>
      </c>
      <c r="E116" s="226">
        <v>1.3470940759605361</v>
      </c>
      <c r="F116" s="226">
        <v>1.741894562192889</v>
      </c>
      <c r="G116" s="226">
        <v>1.655373286795893</v>
      </c>
      <c r="H116" s="226">
        <v>1.232889157958619</v>
      </c>
      <c r="I116" s="226">
        <v>1.6384811582779379</v>
      </c>
      <c r="J116" s="226">
        <v>1.838585425567788</v>
      </c>
      <c r="K116" s="226">
        <v>1.574759098188065</v>
      </c>
      <c r="L116" s="226">
        <v>1.5094341269495479</v>
      </c>
      <c r="M116" s="226">
        <v>6.9795176106565311</v>
      </c>
      <c r="N116" s="226">
        <v>3.573685309527336</v>
      </c>
      <c r="O116" s="226">
        <v>2.15286743768459</v>
      </c>
      <c r="P116" s="226">
        <v>2.4974213835351269</v>
      </c>
      <c r="Q116" s="226">
        <v>2.0321877794324048</v>
      </c>
      <c r="R116" s="226">
        <v>1.8624901308859549</v>
      </c>
      <c r="S116" s="226">
        <v>1.525247201787274</v>
      </c>
      <c r="T116" s="226">
        <v>2.1974011070911241</v>
      </c>
      <c r="U116" s="226">
        <v>2.3306513978942029</v>
      </c>
      <c r="V116" s="226">
        <v>2.4250132950090451</v>
      </c>
      <c r="W116" s="226">
        <v>2.2094997663768852</v>
      </c>
      <c r="X116" s="226">
        <v>2.1641042619663229</v>
      </c>
      <c r="Y116" s="226">
        <v>1.9568782917299259</v>
      </c>
      <c r="DA116" s="69" t="s">
        <v>1228</v>
      </c>
    </row>
    <row r="117" spans="1:105" ht="12" customHeight="1" x14ac:dyDescent="0.25">
      <c r="A117" s="37" t="s">
        <v>35</v>
      </c>
      <c r="B117" s="226">
        <v>74.155454495671279</v>
      </c>
      <c r="C117" s="226">
        <v>78.74055489745129</v>
      </c>
      <c r="D117" s="226">
        <v>80.902815425515584</v>
      </c>
      <c r="E117" s="226">
        <v>86.597212193407685</v>
      </c>
      <c r="F117" s="226">
        <v>75.533329910733158</v>
      </c>
      <c r="G117" s="226">
        <v>74.896457914965993</v>
      </c>
      <c r="H117" s="226">
        <v>69.590416776437934</v>
      </c>
      <c r="I117" s="226">
        <v>76.504018999911423</v>
      </c>
      <c r="J117" s="226">
        <v>71.689324340126731</v>
      </c>
      <c r="K117" s="226">
        <v>72.584738492991463</v>
      </c>
      <c r="L117" s="226">
        <v>67.445447354035366</v>
      </c>
      <c r="M117" s="226">
        <v>74.729561114517722</v>
      </c>
      <c r="N117" s="226">
        <v>77.369874467656473</v>
      </c>
      <c r="O117" s="226">
        <v>78.569162945640713</v>
      </c>
      <c r="P117" s="226">
        <v>76.537570253369935</v>
      </c>
      <c r="Q117" s="226">
        <v>74.651161168440822</v>
      </c>
      <c r="R117" s="226">
        <v>78.864889911797462</v>
      </c>
      <c r="S117" s="226">
        <v>74.280188442463398</v>
      </c>
      <c r="T117" s="226">
        <v>71.677424816243004</v>
      </c>
      <c r="U117" s="226">
        <v>73.0904141392746</v>
      </c>
      <c r="V117" s="226">
        <v>74.749275339243539</v>
      </c>
      <c r="W117" s="226">
        <v>82.462545699860016</v>
      </c>
      <c r="X117" s="226">
        <v>66.870729572615744</v>
      </c>
      <c r="Y117" s="226">
        <v>66.566420301256471</v>
      </c>
      <c r="DA117" s="69" t="s">
        <v>1229</v>
      </c>
    </row>
    <row r="118" spans="1:105" ht="12" customHeight="1" x14ac:dyDescent="0.25">
      <c r="A118" s="37" t="s">
        <v>96</v>
      </c>
      <c r="B118" s="226">
        <v>1.8272615398161541E-4</v>
      </c>
      <c r="C118" s="226">
        <v>3.6396889308830079E-4</v>
      </c>
      <c r="D118" s="226">
        <v>6.1681999180587322E-4</v>
      </c>
      <c r="E118" s="226">
        <v>6.3513359795261165E-4</v>
      </c>
      <c r="F118" s="226">
        <v>6.8846726049927873E-4</v>
      </c>
      <c r="G118" s="226">
        <v>7.0524220740475106E-4</v>
      </c>
      <c r="H118" s="226">
        <v>1.098737117320017E-3</v>
      </c>
      <c r="I118" s="226">
        <v>1.1893447034348149E-3</v>
      </c>
      <c r="J118" s="226">
        <v>3.0986033610852139E-3</v>
      </c>
      <c r="K118" s="226">
        <v>5.7380921507195846E-3</v>
      </c>
      <c r="L118" s="226">
        <v>1.96037839728486E-2</v>
      </c>
      <c r="M118" s="226">
        <v>1.4786278667160171E-2</v>
      </c>
      <c r="N118" s="226">
        <v>1.473151946242926E-2</v>
      </c>
      <c r="O118" s="226">
        <v>1.8221737025002099E-2</v>
      </c>
      <c r="P118" s="226">
        <v>2.0930843654804489E-2</v>
      </c>
      <c r="Q118" s="226">
        <v>2.222236748618641E-2</v>
      </c>
      <c r="R118" s="226">
        <v>1.4440635032531939E-2</v>
      </c>
      <c r="S118" s="226">
        <v>1.340612965710907E-2</v>
      </c>
      <c r="T118" s="226">
        <v>0.12771956860115499</v>
      </c>
      <c r="U118" s="226">
        <v>0.1306774269053127</v>
      </c>
      <c r="V118" s="226">
        <v>0.15828869953492691</v>
      </c>
      <c r="W118" s="226">
        <v>0.1421915679667054</v>
      </c>
      <c r="X118" s="226">
        <v>0.14905900939544739</v>
      </c>
      <c r="Y118" s="226">
        <v>0.14015496315749909</v>
      </c>
      <c r="DA118" s="69" t="s">
        <v>1230</v>
      </c>
    </row>
    <row r="119" spans="1:105" ht="12" customHeight="1" x14ac:dyDescent="0.25">
      <c r="A119" s="37" t="s">
        <v>78</v>
      </c>
      <c r="B119" s="226">
        <v>0.3791403933984131</v>
      </c>
      <c r="C119" s="226">
        <v>0.42273465467815102</v>
      </c>
      <c r="D119" s="226">
        <v>0.40918130895017613</v>
      </c>
      <c r="E119" s="226">
        <v>0.47121742034658931</v>
      </c>
      <c r="F119" s="226">
        <v>0.45486928720946929</v>
      </c>
      <c r="G119" s="226">
        <v>0.54669249012125332</v>
      </c>
      <c r="H119" s="226">
        <v>0.57132468423522065</v>
      </c>
      <c r="I119" s="226">
        <v>0.55730259957029193</v>
      </c>
      <c r="J119" s="226">
        <v>0.64656295453374324</v>
      </c>
      <c r="K119" s="226">
        <v>0.8993856853654838</v>
      </c>
      <c r="L119" s="226">
        <v>1.207790452383789</v>
      </c>
      <c r="M119" s="226">
        <v>1.287264690346448</v>
      </c>
      <c r="N119" s="226">
        <v>1.348328134883398</v>
      </c>
      <c r="O119" s="226">
        <v>1.431064886551338</v>
      </c>
      <c r="P119" s="226">
        <v>4.5813973615862773</v>
      </c>
      <c r="Q119" s="226">
        <v>5.1102676912135276</v>
      </c>
      <c r="R119" s="226">
        <v>4.8984463607937521</v>
      </c>
      <c r="S119" s="226">
        <v>5.0691628734397716</v>
      </c>
      <c r="T119" s="226">
        <v>6.3261956672841384</v>
      </c>
      <c r="U119" s="226">
        <v>7.1975276604795981</v>
      </c>
      <c r="V119" s="226">
        <v>8.7514583953476635</v>
      </c>
      <c r="W119" s="226">
        <v>9.9992152514669712</v>
      </c>
      <c r="X119" s="226">
        <v>12.59155745881268</v>
      </c>
      <c r="Y119" s="226">
        <v>15.30239286943317</v>
      </c>
      <c r="DA119" s="69" t="s">
        <v>1231</v>
      </c>
    </row>
    <row r="120" spans="1:105" ht="12" customHeight="1" x14ac:dyDescent="0.25">
      <c r="A120" s="37" t="s">
        <v>40</v>
      </c>
      <c r="B120" s="226">
        <v>44.002892530805447</v>
      </c>
      <c r="C120" s="226">
        <v>50.957640269609733</v>
      </c>
      <c r="D120" s="226">
        <v>50.785656675330607</v>
      </c>
      <c r="E120" s="226">
        <v>43.850099701976063</v>
      </c>
      <c r="F120" s="226">
        <v>50.336110578632628</v>
      </c>
      <c r="G120" s="226">
        <v>53.104331319247329</v>
      </c>
      <c r="H120" s="226">
        <v>62.745561929444079</v>
      </c>
      <c r="I120" s="226">
        <v>52.434057246536703</v>
      </c>
      <c r="J120" s="226">
        <v>61.544509825149461</v>
      </c>
      <c r="K120" s="226">
        <v>53.471543130885117</v>
      </c>
      <c r="L120" s="226">
        <v>62.96223228896244</v>
      </c>
      <c r="M120" s="226">
        <v>45.968556687576523</v>
      </c>
      <c r="N120" s="226">
        <v>44.637611660668867</v>
      </c>
      <c r="O120" s="226">
        <v>42.313004232055647</v>
      </c>
      <c r="P120" s="226">
        <v>48.115835235449268</v>
      </c>
      <c r="Q120" s="226">
        <v>41.201171100611433</v>
      </c>
      <c r="R120" s="226">
        <v>42.200658017046578</v>
      </c>
      <c r="S120" s="226">
        <v>41.878985909525213</v>
      </c>
      <c r="T120" s="226">
        <v>39.338081103400441</v>
      </c>
      <c r="U120" s="226">
        <v>42.921502333527627</v>
      </c>
      <c r="V120" s="226">
        <v>41.643479415144022</v>
      </c>
      <c r="W120" s="226">
        <v>36.698238104589123</v>
      </c>
      <c r="X120" s="226">
        <v>42.949761073466618</v>
      </c>
      <c r="Y120" s="226">
        <v>44.48064080796081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779.25087100546205</v>
      </c>
      <c r="C121" s="261">
        <f t="shared" si="4"/>
        <v>834.36734025243959</v>
      </c>
      <c r="D121" s="261">
        <f t="shared" si="4"/>
        <v>859.94669190627133</v>
      </c>
      <c r="E121" s="261">
        <f t="shared" si="4"/>
        <v>906.37431330788831</v>
      </c>
      <c r="F121" s="261">
        <f t="shared" si="4"/>
        <v>913.53421695213035</v>
      </c>
      <c r="G121" s="261">
        <f t="shared" si="4"/>
        <v>917.36497455862843</v>
      </c>
      <c r="H121" s="261">
        <f t="shared" si="4"/>
        <v>926.70928632469759</v>
      </c>
      <c r="I121" s="261">
        <f t="shared" si="4"/>
        <v>967.58890356759048</v>
      </c>
      <c r="J121" s="261">
        <f t="shared" si="4"/>
        <v>980.07489207365415</v>
      </c>
      <c r="K121" s="261">
        <f t="shared" si="4"/>
        <v>943.01437219619027</v>
      </c>
      <c r="L121" s="261">
        <f t="shared" si="4"/>
        <v>915.27389133831343</v>
      </c>
      <c r="M121" s="261">
        <f t="shared" si="4"/>
        <v>982.2311041297246</v>
      </c>
      <c r="N121" s="261">
        <f t="shared" si="4"/>
        <v>990.10817412092047</v>
      </c>
      <c r="O121" s="261">
        <f t="shared" si="4"/>
        <v>974.46096871740372</v>
      </c>
      <c r="P121" s="261">
        <f t="shared" si="4"/>
        <v>965.97779652500128</v>
      </c>
      <c r="Q121" s="261">
        <f t="shared" si="4"/>
        <v>881.00626222378492</v>
      </c>
      <c r="R121" s="261">
        <f t="shared" si="4"/>
        <v>942.83165381207289</v>
      </c>
      <c r="S121" s="261">
        <f t="shared" si="4"/>
        <v>901.51599324512677</v>
      </c>
      <c r="T121" s="261">
        <f t="shared" si="4"/>
        <v>874.95051523353811</v>
      </c>
      <c r="U121" s="261">
        <f t="shared" si="4"/>
        <v>918.68841829159567</v>
      </c>
      <c r="V121" s="261">
        <f t="shared" si="4"/>
        <v>923.84137057708551</v>
      </c>
      <c r="W121" s="261">
        <f t="shared" si="4"/>
        <v>928.49970839789717</v>
      </c>
      <c r="X121" s="261">
        <f t="shared" si="4"/>
        <v>858.5214757109876</v>
      </c>
      <c r="Y121" s="261">
        <f t="shared" si="4"/>
        <v>860.11535020241627</v>
      </c>
      <c r="DA121" s="70"/>
    </row>
    <row r="122" spans="1:105" ht="12" customHeight="1" x14ac:dyDescent="0.25">
      <c r="A122" s="60" t="s">
        <v>1052</v>
      </c>
      <c r="B122" s="262">
        <v>778.35994387613755</v>
      </c>
      <c r="C122" s="262">
        <v>833.35606539752416</v>
      </c>
      <c r="D122" s="262">
        <v>858.93061165387348</v>
      </c>
      <c r="E122" s="262">
        <v>905.42325755672471</v>
      </c>
      <c r="F122" s="262">
        <v>912.58076394093371</v>
      </c>
      <c r="G122" s="262">
        <v>916.38768372974664</v>
      </c>
      <c r="H122" s="262">
        <v>925.67827806725199</v>
      </c>
      <c r="I122" s="262">
        <v>966.63774252705252</v>
      </c>
      <c r="J122" s="262">
        <v>979.06544940164929</v>
      </c>
      <c r="K122" s="262">
        <v>942.08078178846631</v>
      </c>
      <c r="L122" s="262">
        <v>914.27653200178111</v>
      </c>
      <c r="M122" s="262">
        <v>981.35241812941297</v>
      </c>
      <c r="N122" s="262">
        <v>989.25683462306392</v>
      </c>
      <c r="O122" s="262">
        <v>973.64928060501245</v>
      </c>
      <c r="P122" s="262">
        <v>965.09221468219687</v>
      </c>
      <c r="Q122" s="262">
        <v>880.21403370329654</v>
      </c>
      <c r="R122" s="262">
        <v>942.00325976005411</v>
      </c>
      <c r="S122" s="262">
        <v>900.71259460721012</v>
      </c>
      <c r="T122" s="262">
        <v>874.18349324500377</v>
      </c>
      <c r="U122" s="262">
        <v>917.87323512538535</v>
      </c>
      <c r="V122" s="262">
        <v>923.02977280809671</v>
      </c>
      <c r="W122" s="262">
        <v>927.68647101527085</v>
      </c>
      <c r="X122" s="262">
        <v>857.71071765751776</v>
      </c>
      <c r="Y122" s="262">
        <v>859.2918825684369</v>
      </c>
      <c r="DA122" s="72" t="s">
        <v>1233</v>
      </c>
    </row>
    <row r="123" spans="1:105" ht="12" customHeight="1" x14ac:dyDescent="0.25">
      <c r="A123" s="64" t="s">
        <v>28</v>
      </c>
      <c r="B123" s="229">
        <v>16.563988805800939</v>
      </c>
      <c r="C123" s="229">
        <v>24.44956426083893</v>
      </c>
      <c r="D123" s="229">
        <v>33.933568592871971</v>
      </c>
      <c r="E123" s="229">
        <v>33.327068243565442</v>
      </c>
      <c r="F123" s="229">
        <v>30.517826149639351</v>
      </c>
      <c r="G123" s="229">
        <v>27.56762986411351</v>
      </c>
      <c r="H123" s="229">
        <v>30.48202489151776</v>
      </c>
      <c r="I123" s="229">
        <v>32.512341513401097</v>
      </c>
      <c r="J123" s="229">
        <v>37.479672457391104</v>
      </c>
      <c r="K123" s="229">
        <v>31.198218653821431</v>
      </c>
      <c r="L123" s="229">
        <v>35.393158656707641</v>
      </c>
      <c r="M123" s="229">
        <v>25.40210356565365</v>
      </c>
      <c r="N123" s="229">
        <v>26.558337065168221</v>
      </c>
      <c r="O123" s="229">
        <v>32.375701924784643</v>
      </c>
      <c r="P123" s="229">
        <v>34.772816539373402</v>
      </c>
      <c r="Q123" s="229">
        <v>40.888742033892107</v>
      </c>
      <c r="R123" s="229">
        <v>39.337395594817522</v>
      </c>
      <c r="S123" s="229">
        <v>35.263734608355087</v>
      </c>
      <c r="T123" s="229">
        <v>26.75413312310722</v>
      </c>
      <c r="U123" s="229">
        <v>24.74348850261946</v>
      </c>
      <c r="V123" s="229">
        <v>24.920024941170698</v>
      </c>
      <c r="W123" s="229">
        <v>23.432760879277751</v>
      </c>
      <c r="X123" s="229">
        <v>29.25981686897066</v>
      </c>
      <c r="Y123" s="229">
        <v>26.475399009878121</v>
      </c>
      <c r="DA123" s="73" t="s">
        <v>1234</v>
      </c>
    </row>
    <row r="124" spans="1:105" ht="12" customHeight="1" x14ac:dyDescent="0.25">
      <c r="A124" s="64" t="s">
        <v>30</v>
      </c>
      <c r="B124" s="229">
        <v>33.825902101335132</v>
      </c>
      <c r="C124" s="229">
        <v>40.94834178399514</v>
      </c>
      <c r="D124" s="229">
        <v>40.837317565551231</v>
      </c>
      <c r="E124" s="229">
        <v>65.693439833872603</v>
      </c>
      <c r="F124" s="229">
        <v>43.183377632274073</v>
      </c>
      <c r="G124" s="229">
        <v>40.74750153767669</v>
      </c>
      <c r="H124" s="229">
        <v>44.775417706526753</v>
      </c>
      <c r="I124" s="229">
        <v>86.119034171281584</v>
      </c>
      <c r="J124" s="229">
        <v>81.942677480762441</v>
      </c>
      <c r="K124" s="229">
        <v>49.585180332218769</v>
      </c>
      <c r="L124" s="229">
        <v>46.097843858347638</v>
      </c>
      <c r="M124" s="229">
        <v>44.57169399575109</v>
      </c>
      <c r="N124" s="229">
        <v>49.979963984772318</v>
      </c>
      <c r="O124" s="229">
        <v>35.975423150437017</v>
      </c>
      <c r="P124" s="229">
        <v>40.805496349476002</v>
      </c>
      <c r="Q124" s="229">
        <v>43.191770169669887</v>
      </c>
      <c r="R124" s="229">
        <v>49.067289068843913</v>
      </c>
      <c r="S124" s="229">
        <v>43.137694113133968</v>
      </c>
      <c r="T124" s="229">
        <v>42.454264887305627</v>
      </c>
      <c r="U124" s="229">
        <v>46.63110291033275</v>
      </c>
      <c r="V124" s="229">
        <v>49.096530303825503</v>
      </c>
      <c r="W124" s="229">
        <v>47.295326570751413</v>
      </c>
      <c r="X124" s="229">
        <v>50.595956933157822</v>
      </c>
      <c r="Y124" s="229">
        <v>55.160203176972082</v>
      </c>
      <c r="DA124" s="73" t="s">
        <v>1235</v>
      </c>
    </row>
    <row r="125" spans="1:105" ht="12" customHeight="1" x14ac:dyDescent="0.25">
      <c r="A125" s="64" t="s">
        <v>31</v>
      </c>
      <c r="B125" s="229">
        <v>22.668571644948901</v>
      </c>
      <c r="C125" s="229">
        <v>34.961318360467871</v>
      </c>
      <c r="D125" s="229">
        <v>25.72688185980461</v>
      </c>
      <c r="E125" s="229">
        <v>17.326417780756248</v>
      </c>
      <c r="F125" s="229">
        <v>12.90811676870416</v>
      </c>
      <c r="G125" s="229">
        <v>15.98170374682735</v>
      </c>
      <c r="H125" s="229">
        <v>17.149998938432759</v>
      </c>
      <c r="I125" s="229">
        <v>12.790510545640281</v>
      </c>
      <c r="J125" s="229">
        <v>12.758276666790071</v>
      </c>
      <c r="K125" s="229">
        <v>15.86145994736499</v>
      </c>
      <c r="L125" s="229">
        <v>13.067692981157579</v>
      </c>
      <c r="M125" s="229">
        <v>12.042775844098889</v>
      </c>
      <c r="N125" s="229">
        <v>9.4648055358225651</v>
      </c>
      <c r="O125" s="229">
        <v>5.7261257430294856</v>
      </c>
      <c r="P125" s="229">
        <v>7.6683524730563599</v>
      </c>
      <c r="Q125" s="229">
        <v>7.3245529147665849</v>
      </c>
      <c r="R125" s="229">
        <v>6.5821300741260131</v>
      </c>
      <c r="S125" s="229">
        <v>7.2099372478343362</v>
      </c>
      <c r="T125" s="229">
        <v>8.2765270173415928</v>
      </c>
      <c r="U125" s="229">
        <v>9.2130833570146535</v>
      </c>
      <c r="V125" s="229">
        <v>8.2418986056740433</v>
      </c>
      <c r="W125" s="229">
        <v>9.5879492929053267</v>
      </c>
      <c r="X125" s="229">
        <v>9.1952892334818657</v>
      </c>
      <c r="Y125" s="229">
        <v>10.737596262815581</v>
      </c>
      <c r="DA125" s="73" t="s">
        <v>1236</v>
      </c>
    </row>
    <row r="126" spans="1:105" ht="12" customHeight="1" x14ac:dyDescent="0.25">
      <c r="A126" s="64" t="s">
        <v>159</v>
      </c>
      <c r="B126" s="229">
        <v>4.6520660974554842</v>
      </c>
      <c r="C126" s="229">
        <v>6.0172186775576106</v>
      </c>
      <c r="D126" s="229">
        <v>6.2790574416650253</v>
      </c>
      <c r="E126" s="229">
        <v>8.328445330429048</v>
      </c>
      <c r="F126" s="229">
        <v>10.209564638976239</v>
      </c>
      <c r="G126" s="229">
        <v>9.7305368099087239</v>
      </c>
      <c r="H126" s="229">
        <v>6.9886555240382364</v>
      </c>
      <c r="I126" s="229">
        <v>8.2332560130313137</v>
      </c>
      <c r="J126" s="229">
        <v>9.3002807023429312</v>
      </c>
      <c r="K126" s="229">
        <v>7.8893166950380316</v>
      </c>
      <c r="L126" s="229">
        <v>8.172629837198043</v>
      </c>
      <c r="M126" s="229">
        <v>32.486748954605893</v>
      </c>
      <c r="N126" s="229">
        <v>16.326309885515361</v>
      </c>
      <c r="O126" s="229">
        <v>9.1078391746714047</v>
      </c>
      <c r="P126" s="229">
        <v>12.16475191206999</v>
      </c>
      <c r="Q126" s="229">
        <v>11.82646147334045</v>
      </c>
      <c r="R126" s="229">
        <v>9.2928001774941915</v>
      </c>
      <c r="S126" s="229">
        <v>7.6268996720497189</v>
      </c>
      <c r="T126" s="229">
        <v>11.33079339676857</v>
      </c>
      <c r="U126" s="229">
        <v>11.59681168963751</v>
      </c>
      <c r="V126" s="229">
        <v>12.884832267593779</v>
      </c>
      <c r="W126" s="229">
        <v>12.560663037887659</v>
      </c>
      <c r="X126" s="229">
        <v>11.56115724233792</v>
      </c>
      <c r="Y126" s="229">
        <v>10.64378037901955</v>
      </c>
      <c r="DA126" s="73" t="s">
        <v>1237</v>
      </c>
    </row>
    <row r="127" spans="1:105" ht="12" customHeight="1" x14ac:dyDescent="0.25">
      <c r="A127" s="64" t="s">
        <v>32</v>
      </c>
      <c r="B127" s="229">
        <v>79.821122563935745</v>
      </c>
      <c r="C127" s="229">
        <v>85.13640812100796</v>
      </c>
      <c r="D127" s="229">
        <v>77.803400764471704</v>
      </c>
      <c r="E127" s="229">
        <v>94.5453205514507</v>
      </c>
      <c r="F127" s="229">
        <v>63.603965816941781</v>
      </c>
      <c r="G127" s="229">
        <v>57.330135081188338</v>
      </c>
      <c r="H127" s="229">
        <v>59.78706399766812</v>
      </c>
      <c r="I127" s="229">
        <v>62.26912458457285</v>
      </c>
      <c r="J127" s="229">
        <v>57.27185800901831</v>
      </c>
      <c r="K127" s="229">
        <v>55.30280380809868</v>
      </c>
      <c r="L127" s="229">
        <v>42.634324043598767</v>
      </c>
      <c r="M127" s="229">
        <v>47.855766931359561</v>
      </c>
      <c r="N127" s="229">
        <v>31.85914924878611</v>
      </c>
      <c r="O127" s="229">
        <v>34.140154196710817</v>
      </c>
      <c r="P127" s="229">
        <v>31.016502018186529</v>
      </c>
      <c r="Q127" s="229">
        <v>36.489715566870643</v>
      </c>
      <c r="R127" s="229">
        <v>25.865370620931049</v>
      </c>
      <c r="S127" s="229">
        <v>18.811395765872309</v>
      </c>
      <c r="T127" s="229">
        <v>18.8114363116294</v>
      </c>
      <c r="U127" s="229">
        <v>15.846301952243209</v>
      </c>
      <c r="V127" s="229">
        <v>14.00995391134734</v>
      </c>
      <c r="W127" s="229">
        <v>13.64323582548141</v>
      </c>
      <c r="X127" s="229">
        <v>13.13400275520404</v>
      </c>
      <c r="Y127" s="229">
        <v>13.445213942149641</v>
      </c>
      <c r="DA127" s="73" t="s">
        <v>1238</v>
      </c>
    </row>
    <row r="128" spans="1:105" ht="12" customHeight="1" x14ac:dyDescent="0.25">
      <c r="A128" s="64" t="s">
        <v>33</v>
      </c>
      <c r="B128" s="229">
        <v>70.29121841756114</v>
      </c>
      <c r="C128" s="229">
        <v>7.1335451955642073</v>
      </c>
      <c r="D128" s="229">
        <v>35.365022177314103</v>
      </c>
      <c r="E128" s="229">
        <v>48.971700091599921</v>
      </c>
      <c r="F128" s="229">
        <v>41.43774898835153</v>
      </c>
      <c r="G128" s="229">
        <v>40.759550579706023</v>
      </c>
      <c r="H128" s="229">
        <v>37.17435701937162</v>
      </c>
      <c r="I128" s="229">
        <v>46.971606493647514</v>
      </c>
      <c r="J128" s="229">
        <v>36.06884666950134</v>
      </c>
      <c r="K128" s="229">
        <v>44.302190322941797</v>
      </c>
      <c r="L128" s="229">
        <v>38.984025102193648</v>
      </c>
      <c r="M128" s="229">
        <v>37.381806696425031</v>
      </c>
      <c r="N128" s="229">
        <v>101.1265210015972</v>
      </c>
      <c r="O128" s="229">
        <v>71.28645007050936</v>
      </c>
      <c r="P128" s="229">
        <v>77.419637316960532</v>
      </c>
      <c r="Q128" s="229">
        <v>33.300971204347881</v>
      </c>
      <c r="R128" s="229">
        <v>47.655942344360383</v>
      </c>
      <c r="S128" s="229">
        <v>49.245303555247261</v>
      </c>
      <c r="T128" s="229">
        <v>51.790875606162423</v>
      </c>
      <c r="U128" s="229">
        <v>52.644079780426281</v>
      </c>
      <c r="V128" s="229">
        <v>43.986401950406027</v>
      </c>
      <c r="W128" s="229">
        <v>107.6624988124186</v>
      </c>
      <c r="X128" s="229">
        <v>104.34215795006899</v>
      </c>
      <c r="Y128" s="229">
        <v>115.8203701292703</v>
      </c>
      <c r="DA128" s="73" t="s">
        <v>1239</v>
      </c>
    </row>
    <row r="129" spans="1:105" ht="12" customHeight="1" x14ac:dyDescent="0.25">
      <c r="A129" s="64" t="s">
        <v>35</v>
      </c>
      <c r="B129" s="229">
        <v>472.57151910504052</v>
      </c>
      <c r="C129" s="229">
        <v>552.56037302909544</v>
      </c>
      <c r="D129" s="229">
        <v>552.24906615895145</v>
      </c>
      <c r="E129" s="229">
        <v>515.46025870013375</v>
      </c>
      <c r="F129" s="229">
        <v>424.97598558025391</v>
      </c>
      <c r="G129" s="229">
        <v>426.98754213013291</v>
      </c>
      <c r="H129" s="229">
        <v>392.1298160366668</v>
      </c>
      <c r="I129" s="229">
        <v>389.06873228196412</v>
      </c>
      <c r="J129" s="229">
        <v>371.72811392427019</v>
      </c>
      <c r="K129" s="229">
        <v>361.45667531303047</v>
      </c>
      <c r="L129" s="229">
        <v>354.89752206333219</v>
      </c>
      <c r="M129" s="229">
        <v>353.85201916307</v>
      </c>
      <c r="N129" s="229">
        <v>361.19224831642651</v>
      </c>
      <c r="O129" s="229">
        <v>355.27599613433091</v>
      </c>
      <c r="P129" s="229">
        <v>368.11091282228352</v>
      </c>
      <c r="Q129" s="229">
        <v>369.21611655815258</v>
      </c>
      <c r="R129" s="229">
        <v>374.68574320516979</v>
      </c>
      <c r="S129" s="229">
        <v>358.34221304438529</v>
      </c>
      <c r="T129" s="229">
        <v>351.91566444954071</v>
      </c>
      <c r="U129" s="229">
        <v>359.91715060231712</v>
      </c>
      <c r="V129" s="229">
        <v>377.95931886874001</v>
      </c>
      <c r="W129" s="229">
        <v>420.3430251602195</v>
      </c>
      <c r="X129" s="229">
        <v>343.63021114202132</v>
      </c>
      <c r="Y129" s="229">
        <v>344.13188932925709</v>
      </c>
      <c r="DA129" s="73" t="s">
        <v>1240</v>
      </c>
    </row>
    <row r="130" spans="1:105" ht="12" customHeight="1" x14ac:dyDescent="0.25">
      <c r="A130" s="64" t="s">
        <v>36</v>
      </c>
      <c r="B130" s="229">
        <v>3.1955786593415398</v>
      </c>
      <c r="C130" s="229">
        <v>3.0857384665714691</v>
      </c>
      <c r="D130" s="229">
        <v>2.9440218466818031</v>
      </c>
      <c r="E130" s="229">
        <v>0.14030315985362679</v>
      </c>
      <c r="F130" s="229">
        <v>0.14018102839541061</v>
      </c>
      <c r="G130" s="229">
        <v>0.21634892903039879</v>
      </c>
      <c r="H130" s="229">
        <v>0.2015926971095291</v>
      </c>
      <c r="I130" s="229">
        <v>0.80933340556595346</v>
      </c>
      <c r="J130" s="229">
        <v>0.27585353255607392</v>
      </c>
      <c r="K130" s="229">
        <v>0.17204512163579189</v>
      </c>
      <c r="L130" s="229">
        <v>4.0099372394183401</v>
      </c>
      <c r="M130" s="229">
        <v>6.4449567301736712</v>
      </c>
      <c r="N130" s="229">
        <v>3.704594069273055</v>
      </c>
      <c r="O130" s="229">
        <v>3.8633666547547798</v>
      </c>
      <c r="P130" s="229">
        <v>3.118257334752184</v>
      </c>
      <c r="Q130" s="229">
        <v>2.8165532892588252</v>
      </c>
      <c r="R130" s="229">
        <v>2.899565480807766</v>
      </c>
      <c r="S130" s="229">
        <v>1.6753414546433889</v>
      </c>
      <c r="T130" s="229">
        <v>2.5969483932667461</v>
      </c>
      <c r="U130" s="229">
        <v>2.109580628420177</v>
      </c>
      <c r="V130" s="229">
        <v>1.8134889280177759</v>
      </c>
      <c r="W130" s="229">
        <v>2.224556639300689</v>
      </c>
      <c r="X130" s="229">
        <v>0.99559632907482443</v>
      </c>
      <c r="Y130" s="229">
        <v>1.501788282948546</v>
      </c>
      <c r="DA130" s="73" t="s">
        <v>1241</v>
      </c>
    </row>
    <row r="131" spans="1:105" ht="12" customHeight="1" x14ac:dyDescent="0.25">
      <c r="A131" s="64" t="s">
        <v>38</v>
      </c>
      <c r="B131" s="229">
        <v>6.4381613595435363</v>
      </c>
      <c r="C131" s="229">
        <v>6.3217390244956313</v>
      </c>
      <c r="D131" s="229">
        <v>6.5941676088176768</v>
      </c>
      <c r="E131" s="229">
        <v>7.7692961267670739</v>
      </c>
      <c r="F131" s="229">
        <v>8.4238571106921913</v>
      </c>
      <c r="G131" s="229">
        <v>9.4727241020052713</v>
      </c>
      <c r="H131" s="229">
        <v>9.4387983422146018</v>
      </c>
      <c r="I131" s="229">
        <v>16.49395552528868</v>
      </c>
      <c r="J131" s="229">
        <v>16.51719766812948</v>
      </c>
      <c r="K131" s="229">
        <v>14.98377871602055</v>
      </c>
      <c r="L131" s="229">
        <v>28.94011069343928</v>
      </c>
      <c r="M131" s="229">
        <v>28.47787107795947</v>
      </c>
      <c r="N131" s="229">
        <v>26.228082364781368</v>
      </c>
      <c r="O131" s="229">
        <v>27.444931135168702</v>
      </c>
      <c r="P131" s="229">
        <v>31.433044409389531</v>
      </c>
      <c r="Q131" s="229">
        <v>33.667333666699747</v>
      </c>
      <c r="R131" s="229">
        <v>43.667563870502377</v>
      </c>
      <c r="S131" s="229">
        <v>36.750301471379323</v>
      </c>
      <c r="T131" s="229">
        <v>31.98272145398855</v>
      </c>
      <c r="U131" s="229">
        <v>35.549151514970681</v>
      </c>
      <c r="V131" s="229">
        <v>36.716949674720489</v>
      </c>
      <c r="W131" s="229">
        <v>37.844654663237563</v>
      </c>
      <c r="X131" s="229">
        <v>43.141888581596632</v>
      </c>
      <c r="Y131" s="229">
        <v>43.837257044981577</v>
      </c>
      <c r="DA131" s="73" t="s">
        <v>1242</v>
      </c>
    </row>
    <row r="132" spans="1:105" ht="12" customHeight="1" x14ac:dyDescent="0.25">
      <c r="A132" s="64" t="s">
        <v>39</v>
      </c>
      <c r="B132" s="229">
        <v>68.331815121174557</v>
      </c>
      <c r="C132" s="229">
        <v>72.741818477929954</v>
      </c>
      <c r="D132" s="229">
        <v>77.198107637743874</v>
      </c>
      <c r="E132" s="229">
        <v>113.86100773829619</v>
      </c>
      <c r="F132" s="229">
        <v>277.18014022670502</v>
      </c>
      <c r="G132" s="229">
        <v>287.59401094915751</v>
      </c>
      <c r="H132" s="229">
        <v>327.55055291370593</v>
      </c>
      <c r="I132" s="229">
        <v>311.36984799265917</v>
      </c>
      <c r="J132" s="229">
        <v>355.7226722908872</v>
      </c>
      <c r="K132" s="229">
        <v>361.32911287829569</v>
      </c>
      <c r="L132" s="229">
        <v>342.07928752638799</v>
      </c>
      <c r="M132" s="229">
        <v>392.83667517031569</v>
      </c>
      <c r="N132" s="229">
        <v>362.81682315092121</v>
      </c>
      <c r="O132" s="229">
        <v>398.45329242061541</v>
      </c>
      <c r="P132" s="229">
        <v>358.58244350664881</v>
      </c>
      <c r="Q132" s="229">
        <v>301.49181682629779</v>
      </c>
      <c r="R132" s="229">
        <v>342.94945932300112</v>
      </c>
      <c r="S132" s="229">
        <v>342.64977367430942</v>
      </c>
      <c r="T132" s="229">
        <v>328.27012860589298</v>
      </c>
      <c r="U132" s="229">
        <v>359.62248418740347</v>
      </c>
      <c r="V132" s="229">
        <v>353.40037335660111</v>
      </c>
      <c r="W132" s="229">
        <v>253.09180013379091</v>
      </c>
      <c r="X132" s="229">
        <v>251.85464062160369</v>
      </c>
      <c r="Y132" s="229">
        <v>237.5383850111443</v>
      </c>
      <c r="DA132" s="73" t="s">
        <v>1243</v>
      </c>
    </row>
    <row r="133" spans="1:105" ht="12" customHeight="1" x14ac:dyDescent="0.25">
      <c r="A133" s="60" t="s">
        <v>1064</v>
      </c>
      <c r="B133" s="262">
        <v>0.89092712932453844</v>
      </c>
      <c r="C133" s="262">
        <v>1.0112748549154831</v>
      </c>
      <c r="D133" s="262">
        <v>1.016080252397805</v>
      </c>
      <c r="E133" s="262">
        <v>0.95105575116356433</v>
      </c>
      <c r="F133" s="262">
        <v>0.95345301119661574</v>
      </c>
      <c r="G133" s="262">
        <v>0.97729082888178354</v>
      </c>
      <c r="H133" s="262">
        <v>1.0310082574455439</v>
      </c>
      <c r="I133" s="262">
        <v>0.95116104053795392</v>
      </c>
      <c r="J133" s="262">
        <v>1.009442672004818</v>
      </c>
      <c r="K133" s="262">
        <v>0.93359040772400836</v>
      </c>
      <c r="L133" s="262">
        <v>0.99735933653233555</v>
      </c>
      <c r="M133" s="262">
        <v>0.87868600031167976</v>
      </c>
      <c r="N133" s="262">
        <v>0.85133949785658647</v>
      </c>
      <c r="O133" s="262">
        <v>0.8116881123912626</v>
      </c>
      <c r="P133" s="262">
        <v>0.88558184280446139</v>
      </c>
      <c r="Q133" s="262">
        <v>0.79222852048838788</v>
      </c>
      <c r="R133" s="262">
        <v>0.82839405201880412</v>
      </c>
      <c r="S133" s="262">
        <v>0.8033986379166359</v>
      </c>
      <c r="T133" s="262">
        <v>0.76702198853432357</v>
      </c>
      <c r="U133" s="262">
        <v>0.81518316621030673</v>
      </c>
      <c r="V133" s="262">
        <v>0.81159776898882241</v>
      </c>
      <c r="W133" s="262">
        <v>0.81323738262629286</v>
      </c>
      <c r="X133" s="262">
        <v>0.81075805346980423</v>
      </c>
      <c r="Y133" s="262">
        <v>0.82346763397936573</v>
      </c>
      <c r="DA133" s="72" t="s">
        <v>1244</v>
      </c>
    </row>
    <row r="134" spans="1:105" ht="12" customHeight="1" x14ac:dyDescent="0.25">
      <c r="A134" s="57" t="s">
        <v>1010</v>
      </c>
      <c r="B134" s="261">
        <v>270.88243909093342</v>
      </c>
      <c r="C134" s="261">
        <v>293.46400267545658</v>
      </c>
      <c r="D134" s="261">
        <v>299.19790585827758</v>
      </c>
      <c r="E134" s="261">
        <v>306.53397855277808</v>
      </c>
      <c r="F134" s="261">
        <v>290.42653967727978</v>
      </c>
      <c r="G134" s="261">
        <v>292.4162619269743</v>
      </c>
      <c r="H134" s="261">
        <v>292.04692862632942</v>
      </c>
      <c r="I134" s="261">
        <v>297.86708726757672</v>
      </c>
      <c r="J134" s="261">
        <v>298.5397933513521</v>
      </c>
      <c r="K134" s="261">
        <v>287.10448696997429</v>
      </c>
      <c r="L134" s="261">
        <v>283.97686651000811</v>
      </c>
      <c r="M134" s="261">
        <v>294.64013633058482</v>
      </c>
      <c r="N134" s="261">
        <v>291.55825859548281</v>
      </c>
      <c r="O134" s="261">
        <v>286.8723280671955</v>
      </c>
      <c r="P134" s="261">
        <v>292.59221453717902</v>
      </c>
      <c r="Q134" s="261">
        <v>277.52200334203991</v>
      </c>
      <c r="R134" s="261">
        <v>290.69670063250538</v>
      </c>
      <c r="S134" s="261">
        <v>277.32801135427002</v>
      </c>
      <c r="T134" s="261">
        <v>269.27467533275848</v>
      </c>
      <c r="U134" s="261">
        <v>281.28172704097449</v>
      </c>
      <c r="V134" s="261">
        <v>284.72607858941018</v>
      </c>
      <c r="W134" s="261">
        <v>298.85111504233657</v>
      </c>
      <c r="X134" s="261">
        <v>270.27302338537697</v>
      </c>
      <c r="Y134" s="261">
        <v>272.61461324626561</v>
      </c>
      <c r="DA134" s="70" t="s">
        <v>1245</v>
      </c>
    </row>
    <row r="135" spans="1:105" ht="12" customHeight="1" x14ac:dyDescent="0.25">
      <c r="A135" s="60" t="s">
        <v>1012</v>
      </c>
      <c r="B135" s="262">
        <v>256.41808220180911</v>
      </c>
      <c r="C135" s="262">
        <v>276.70015868918591</v>
      </c>
      <c r="D135" s="262">
        <v>282.2161371477743</v>
      </c>
      <c r="E135" s="262">
        <v>292.77063413304029</v>
      </c>
      <c r="F135" s="262">
        <v>273.79188171687031</v>
      </c>
      <c r="G135" s="262">
        <v>274.05707931168951</v>
      </c>
      <c r="H135" s="262">
        <v>269.0393872544899</v>
      </c>
      <c r="I135" s="262">
        <v>279.76090434124762</v>
      </c>
      <c r="J135" s="262">
        <v>275.45312835990052</v>
      </c>
      <c r="K135" s="262">
        <v>266.25760599078973</v>
      </c>
      <c r="L135" s="262">
        <v>255.86567371440799</v>
      </c>
      <c r="M135" s="262">
        <v>278.37747107334678</v>
      </c>
      <c r="N135" s="262">
        <v>274.54177264466648</v>
      </c>
      <c r="O135" s="262">
        <v>271.0275406935383</v>
      </c>
      <c r="P135" s="262">
        <v>275.06577258410749</v>
      </c>
      <c r="Q135" s="262">
        <v>263.44055544411032</v>
      </c>
      <c r="R135" s="262">
        <v>276.19235972745008</v>
      </c>
      <c r="S135" s="262">
        <v>261.86697948324252</v>
      </c>
      <c r="T135" s="262">
        <v>254.52674398662469</v>
      </c>
      <c r="U135" s="262">
        <v>265.05282231683049</v>
      </c>
      <c r="V135" s="262">
        <v>269.15497703373279</v>
      </c>
      <c r="W135" s="262">
        <v>286.18612890206572</v>
      </c>
      <c r="X135" s="262">
        <v>253.76474875047609</v>
      </c>
      <c r="Y135" s="262">
        <v>254.42152326372241</v>
      </c>
      <c r="DA135" s="72" t="s">
        <v>1246</v>
      </c>
    </row>
    <row r="136" spans="1:105" ht="12" customHeight="1" x14ac:dyDescent="0.25">
      <c r="A136" s="59" t="s">
        <v>28</v>
      </c>
      <c r="B136" s="230">
        <v>8.1184376612956335</v>
      </c>
      <c r="C136" s="230">
        <v>11.011979456483189</v>
      </c>
      <c r="D136" s="230">
        <v>14.75069892977077</v>
      </c>
      <c r="E136" s="230">
        <v>15.43174426036666</v>
      </c>
      <c r="F136" s="230">
        <v>13.693556107325429</v>
      </c>
      <c r="G136" s="230">
        <v>12.58689785924285</v>
      </c>
      <c r="H136" s="230">
        <v>13.793143176838299</v>
      </c>
      <c r="I136" s="230">
        <v>15.77287581637443</v>
      </c>
      <c r="J136" s="230">
        <v>17.565604906100091</v>
      </c>
      <c r="K136" s="230">
        <v>15.172875345190761</v>
      </c>
      <c r="L136" s="230">
        <v>16.970999360423701</v>
      </c>
      <c r="M136" s="230">
        <v>13.66280895810617</v>
      </c>
      <c r="N136" s="230">
        <v>14.102209005936899</v>
      </c>
      <c r="O136" s="230">
        <v>16.946248423800011</v>
      </c>
      <c r="P136" s="230">
        <v>18.31947210666587</v>
      </c>
      <c r="Q136" s="230">
        <v>21.74383732928197</v>
      </c>
      <c r="R136" s="230">
        <v>22.20047865593887</v>
      </c>
      <c r="S136" s="230">
        <v>19.718711739777859</v>
      </c>
      <c r="T136" s="230">
        <v>15.2720376938745</v>
      </c>
      <c r="U136" s="230">
        <v>15.26033752726684</v>
      </c>
      <c r="V136" s="230">
        <v>15.23055019191221</v>
      </c>
      <c r="W136" s="230">
        <v>14.74007090186352</v>
      </c>
      <c r="X136" s="230">
        <v>18.242933182847711</v>
      </c>
      <c r="Y136" s="230">
        <v>16.096786104477498</v>
      </c>
      <c r="DA136" s="71" t="s">
        <v>1247</v>
      </c>
    </row>
    <row r="137" spans="1:105" ht="12" customHeight="1" x14ac:dyDescent="0.25">
      <c r="A137" s="59" t="s">
        <v>31</v>
      </c>
      <c r="B137" s="295">
        <v>8.7059150579254272</v>
      </c>
      <c r="C137" s="295">
        <v>13.485209221782601</v>
      </c>
      <c r="D137" s="295">
        <v>9.8632351330061567</v>
      </c>
      <c r="E137" s="295">
        <v>6.6800421865806374</v>
      </c>
      <c r="F137" s="295">
        <v>5.163957494376759</v>
      </c>
      <c r="G137" s="295">
        <v>6.3939628503487809</v>
      </c>
      <c r="H137" s="295">
        <v>6.8265470597591049</v>
      </c>
      <c r="I137" s="295">
        <v>5.5565762452494036</v>
      </c>
      <c r="J137" s="295">
        <v>5.4403356075985849</v>
      </c>
      <c r="K137" s="295">
        <v>6.8351895635696813</v>
      </c>
      <c r="L137" s="295">
        <v>5.1413331377184353</v>
      </c>
      <c r="M137" s="295">
        <v>8.1194589442779019</v>
      </c>
      <c r="N137" s="295">
        <v>7.6745450798823329</v>
      </c>
      <c r="O137" s="295">
        <v>5.5452696052345036</v>
      </c>
      <c r="P137" s="295">
        <v>7.0571808148242896</v>
      </c>
      <c r="Q137" s="295">
        <v>6.6358707177182898</v>
      </c>
      <c r="R137" s="295">
        <v>5.9655971793740816</v>
      </c>
      <c r="S137" s="295">
        <v>6.2202891405875711</v>
      </c>
      <c r="T137" s="295">
        <v>6.6600116044709088</v>
      </c>
      <c r="U137" s="295">
        <v>7.2073726827255369</v>
      </c>
      <c r="V137" s="295">
        <v>7.009266022489931</v>
      </c>
      <c r="W137" s="295">
        <v>7.9104073893175348</v>
      </c>
      <c r="X137" s="295">
        <v>7.4747338319354766</v>
      </c>
      <c r="Y137" s="295">
        <v>7.9944196309520921</v>
      </c>
      <c r="DA137" s="122" t="s">
        <v>1248</v>
      </c>
    </row>
    <row r="138" spans="1:105" ht="12" customHeight="1" x14ac:dyDescent="0.25">
      <c r="A138" s="59" t="s">
        <v>159</v>
      </c>
      <c r="B138" s="295">
        <v>1.7280960749507059</v>
      </c>
      <c r="C138" s="295">
        <v>2.3088523078789729</v>
      </c>
      <c r="D138" s="295">
        <v>2.3672027717385831</v>
      </c>
      <c r="E138" s="295">
        <v>3.4062878525872482</v>
      </c>
      <c r="F138" s="295">
        <v>4.8011348480118334</v>
      </c>
      <c r="G138" s="295">
        <v>4.7736367662332118</v>
      </c>
      <c r="H138" s="295">
        <v>3.5442027721405118</v>
      </c>
      <c r="I138" s="295">
        <v>4.3756999543812931</v>
      </c>
      <c r="J138" s="295">
        <v>4.7819785197754392</v>
      </c>
      <c r="K138" s="295">
        <v>3.550346796670842</v>
      </c>
      <c r="L138" s="295">
        <v>3.536508609761944</v>
      </c>
      <c r="M138" s="295">
        <v>23.39258561726799</v>
      </c>
      <c r="N138" s="295">
        <v>12.404389663614371</v>
      </c>
      <c r="O138" s="295">
        <v>7.2331786158648468</v>
      </c>
      <c r="P138" s="295">
        <v>9.1440026781136403</v>
      </c>
      <c r="Q138" s="295">
        <v>7.153874164861751</v>
      </c>
      <c r="R138" s="295">
        <v>6.3046710380392099</v>
      </c>
      <c r="S138" s="295">
        <v>5.2831555384098987</v>
      </c>
      <c r="T138" s="295">
        <v>8.0091066997974139</v>
      </c>
      <c r="U138" s="295">
        <v>8.6540007677415165</v>
      </c>
      <c r="V138" s="295">
        <v>9.0911174546888329</v>
      </c>
      <c r="W138" s="295">
        <v>7.6460362618779731</v>
      </c>
      <c r="X138" s="295">
        <v>7.7823964695770416</v>
      </c>
      <c r="Y138" s="295">
        <v>7.4333720802138679</v>
      </c>
      <c r="DA138" s="122" t="s">
        <v>1249</v>
      </c>
    </row>
    <row r="139" spans="1:105" ht="12" customHeight="1" x14ac:dyDescent="0.25">
      <c r="A139" s="59" t="s">
        <v>32</v>
      </c>
      <c r="B139" s="295">
        <v>34.119080242324003</v>
      </c>
      <c r="C139" s="295">
        <v>32.841619365250331</v>
      </c>
      <c r="D139" s="295">
        <v>30.792313590746598</v>
      </c>
      <c r="E139" s="295">
        <v>40.893133288364503</v>
      </c>
      <c r="F139" s="295">
        <v>29.81882232839542</v>
      </c>
      <c r="G139" s="295">
        <v>27.88425568172077</v>
      </c>
      <c r="H139" s="295">
        <v>30.462254766286019</v>
      </c>
      <c r="I139" s="295">
        <v>35.028806549731719</v>
      </c>
      <c r="J139" s="295">
        <v>34.418158661531827</v>
      </c>
      <c r="K139" s="295">
        <v>30.56426975154514</v>
      </c>
      <c r="L139" s="295">
        <v>20.75774347918993</v>
      </c>
      <c r="M139" s="295">
        <v>29.44904843810923</v>
      </c>
      <c r="N139" s="295">
        <v>19.476476155891529</v>
      </c>
      <c r="O139" s="295">
        <v>21.32652165998536</v>
      </c>
      <c r="P139" s="295">
        <v>18.82884533392</v>
      </c>
      <c r="Q139" s="295">
        <v>21.52975128585383</v>
      </c>
      <c r="R139" s="295">
        <v>17.224197441279671</v>
      </c>
      <c r="S139" s="295">
        <v>12.403801294559459</v>
      </c>
      <c r="T139" s="295">
        <v>12.580569178530419</v>
      </c>
      <c r="U139" s="295">
        <v>10.810269814726469</v>
      </c>
      <c r="V139" s="295">
        <v>9.3560997934066688</v>
      </c>
      <c r="W139" s="295">
        <v>8.392739324651826</v>
      </c>
      <c r="X139" s="295">
        <v>9.5776310382368983</v>
      </c>
      <c r="Y139" s="295">
        <v>10.662763092413069</v>
      </c>
      <c r="DA139" s="122" t="s">
        <v>1250</v>
      </c>
    </row>
    <row r="140" spans="1:105" ht="12" customHeight="1" x14ac:dyDescent="0.25">
      <c r="A140" s="59" t="s">
        <v>35</v>
      </c>
      <c r="B140" s="295">
        <v>203.74655316531329</v>
      </c>
      <c r="C140" s="295">
        <v>217.05249833779081</v>
      </c>
      <c r="D140" s="295">
        <v>224.44268672251221</v>
      </c>
      <c r="E140" s="295">
        <v>226.3594265451413</v>
      </c>
      <c r="F140" s="295">
        <v>220.31441093876089</v>
      </c>
      <c r="G140" s="295">
        <v>222.4183261541439</v>
      </c>
      <c r="H140" s="295">
        <v>214.41323947946589</v>
      </c>
      <c r="I140" s="295">
        <v>219.02694577551071</v>
      </c>
      <c r="J140" s="295">
        <v>213.24705066489449</v>
      </c>
      <c r="K140" s="295">
        <v>210.13492453381329</v>
      </c>
      <c r="L140" s="295">
        <v>209.459089127314</v>
      </c>
      <c r="M140" s="295">
        <v>203.75356911558549</v>
      </c>
      <c r="N140" s="295">
        <v>220.8841527393414</v>
      </c>
      <c r="O140" s="295">
        <v>219.97632238865361</v>
      </c>
      <c r="P140" s="295">
        <v>221.71627165058379</v>
      </c>
      <c r="Q140" s="295">
        <v>206.37722194639451</v>
      </c>
      <c r="R140" s="295">
        <v>224.4974154128183</v>
      </c>
      <c r="S140" s="295">
        <v>218.24102176990769</v>
      </c>
      <c r="T140" s="295">
        <v>212.00501880995151</v>
      </c>
      <c r="U140" s="295">
        <v>223.12084152437021</v>
      </c>
      <c r="V140" s="295">
        <v>228.4679435712352</v>
      </c>
      <c r="W140" s="295">
        <v>247.49687502435489</v>
      </c>
      <c r="X140" s="295">
        <v>210.687054227879</v>
      </c>
      <c r="Y140" s="295">
        <v>212.23418235566589</v>
      </c>
      <c r="DA140" s="122" t="s">
        <v>1251</v>
      </c>
    </row>
    <row r="141" spans="1:105" ht="12" customHeight="1" x14ac:dyDescent="0.25">
      <c r="A141" s="60" t="s">
        <v>1019</v>
      </c>
      <c r="B141" s="262">
        <v>14.46435688912438</v>
      </c>
      <c r="C141" s="262">
        <v>16.7638439862707</v>
      </c>
      <c r="D141" s="262">
        <v>16.981768710503289</v>
      </c>
      <c r="E141" s="262">
        <v>13.76334441973777</v>
      </c>
      <c r="F141" s="262">
        <v>16.634657960409459</v>
      </c>
      <c r="G141" s="262">
        <v>18.359182615284819</v>
      </c>
      <c r="H141" s="262">
        <v>23.007541371839501</v>
      </c>
      <c r="I141" s="262">
        <v>18.10618292632909</v>
      </c>
      <c r="J141" s="262">
        <v>23.08666499145162</v>
      </c>
      <c r="K141" s="262">
        <v>20.84688097918464</v>
      </c>
      <c r="L141" s="262">
        <v>28.111192795600019</v>
      </c>
      <c r="M141" s="262">
        <v>16.262665257237959</v>
      </c>
      <c r="N141" s="262">
        <v>17.01648595081619</v>
      </c>
      <c r="O141" s="262">
        <v>15.84478737365721</v>
      </c>
      <c r="P141" s="262">
        <v>17.52644195307149</v>
      </c>
      <c r="Q141" s="262">
        <v>14.08144789792957</v>
      </c>
      <c r="R141" s="262">
        <v>14.50434090505529</v>
      </c>
      <c r="S141" s="262">
        <v>15.461031871027449</v>
      </c>
      <c r="T141" s="262">
        <v>14.747931346133759</v>
      </c>
      <c r="U141" s="262">
        <v>16.228904724143991</v>
      </c>
      <c r="V141" s="262">
        <v>15.57110155567748</v>
      </c>
      <c r="W141" s="262">
        <v>12.664986140270869</v>
      </c>
      <c r="X141" s="262">
        <v>16.508274634900911</v>
      </c>
      <c r="Y141" s="262">
        <v>18.193089982543231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319.0557873911772</v>
      </c>
      <c r="C142" s="261">
        <f t="shared" si="5"/>
        <v>350.33246248224481</v>
      </c>
      <c r="D142" s="261">
        <f t="shared" si="5"/>
        <v>356.23033738092744</v>
      </c>
      <c r="E142" s="261">
        <f t="shared" si="5"/>
        <v>355.24239732655155</v>
      </c>
      <c r="F142" s="261">
        <f t="shared" si="5"/>
        <v>351.21544458847245</v>
      </c>
      <c r="G142" s="261">
        <f t="shared" si="5"/>
        <v>356.96503827295237</v>
      </c>
      <c r="H142" s="261">
        <f t="shared" si="5"/>
        <v>370.10828991163453</v>
      </c>
      <c r="I142" s="261">
        <f t="shared" si="5"/>
        <v>362.67388039120107</v>
      </c>
      <c r="J142" s="261">
        <f t="shared" si="5"/>
        <v>377.10797131981087</v>
      </c>
      <c r="K142" s="261">
        <f t="shared" si="5"/>
        <v>355.40269240376136</v>
      </c>
      <c r="L142" s="261">
        <f t="shared" si="5"/>
        <v>366.27582814567916</v>
      </c>
      <c r="M142" s="261">
        <f t="shared" si="5"/>
        <v>359.86279306326952</v>
      </c>
      <c r="N142" s="261">
        <f t="shared" si="5"/>
        <v>353.18088123695924</v>
      </c>
      <c r="O142" s="261">
        <f t="shared" si="5"/>
        <v>344.9259064657009</v>
      </c>
      <c r="P142" s="261">
        <f t="shared" si="5"/>
        <v>357.70479580261622</v>
      </c>
      <c r="Q142" s="261">
        <f t="shared" si="5"/>
        <v>328.98725247335307</v>
      </c>
      <c r="R142" s="261">
        <f t="shared" si="5"/>
        <v>344.1487702076351</v>
      </c>
      <c r="S142" s="261">
        <f t="shared" si="5"/>
        <v>330.31797310937742</v>
      </c>
      <c r="T142" s="261">
        <f t="shared" si="5"/>
        <v>319.52774889071475</v>
      </c>
      <c r="U142" s="261">
        <f t="shared" si="5"/>
        <v>335.68560869033865</v>
      </c>
      <c r="V142" s="261">
        <f t="shared" si="5"/>
        <v>337.45838006696005</v>
      </c>
      <c r="W142" s="261">
        <f t="shared" si="5"/>
        <v>340.42435927814364</v>
      </c>
      <c r="X142" s="261">
        <f t="shared" si="5"/>
        <v>321.7137556564237</v>
      </c>
      <c r="Y142" s="261">
        <f t="shared" si="5"/>
        <v>326.33655968167426</v>
      </c>
      <c r="DA142" s="70"/>
    </row>
    <row r="143" spans="1:105" ht="12" customHeight="1" x14ac:dyDescent="0.25">
      <c r="A143" s="60" t="s">
        <v>1022</v>
      </c>
      <c r="B143" s="262">
        <v>143.311433455328</v>
      </c>
      <c r="C143" s="262">
        <v>152.63781250289779</v>
      </c>
      <c r="D143" s="262">
        <v>156.63183116296079</v>
      </c>
      <c r="E143" s="262">
        <v>167.9431370602135</v>
      </c>
      <c r="F143" s="262">
        <v>147.28760241680931</v>
      </c>
      <c r="G143" s="262">
        <v>145.9956970697298</v>
      </c>
      <c r="H143" s="262">
        <v>135.18768197611601</v>
      </c>
      <c r="I143" s="262">
        <v>149.04353779893421</v>
      </c>
      <c r="J143" s="262">
        <v>140.0372642550997</v>
      </c>
      <c r="K143" s="262">
        <v>141.62987530417919</v>
      </c>
      <c r="L143" s="262">
        <v>131.9054172804822</v>
      </c>
      <c r="M143" s="262">
        <v>150.41204407377231</v>
      </c>
      <c r="N143" s="262">
        <v>152.85123662734989</v>
      </c>
      <c r="O143" s="262">
        <v>153.6552277353596</v>
      </c>
      <c r="P143" s="262">
        <v>152.07941581519739</v>
      </c>
      <c r="Q143" s="262">
        <v>148.288071769108</v>
      </c>
      <c r="R143" s="262">
        <v>155.8444026620771</v>
      </c>
      <c r="S143" s="262">
        <v>146.84991880179001</v>
      </c>
      <c r="T143" s="262">
        <v>143.1771933996429</v>
      </c>
      <c r="U143" s="262">
        <v>146.48829012855001</v>
      </c>
      <c r="V143" s="262">
        <v>150.6012891414388</v>
      </c>
      <c r="W143" s="262">
        <v>166.33222177180261</v>
      </c>
      <c r="X143" s="262">
        <v>136.515515602947</v>
      </c>
      <c r="Y143" s="262">
        <v>136.49762720312259</v>
      </c>
      <c r="DA143" s="72" t="s">
        <v>1253</v>
      </c>
    </row>
    <row r="144" spans="1:105" ht="12" customHeight="1" x14ac:dyDescent="0.25">
      <c r="A144" s="60" t="s">
        <v>1024</v>
      </c>
      <c r="B144" s="262">
        <v>68.085304435660873</v>
      </c>
      <c r="C144" s="262">
        <v>72.895967813220409</v>
      </c>
      <c r="D144" s="262">
        <v>75.133044350068133</v>
      </c>
      <c r="E144" s="262">
        <v>79.199885115988579</v>
      </c>
      <c r="F144" s="262">
        <v>79.825972063297627</v>
      </c>
      <c r="G144" s="262">
        <v>80.158973902385995</v>
      </c>
      <c r="H144" s="262">
        <v>80.97164797282602</v>
      </c>
      <c r="I144" s="262">
        <v>84.554486001951162</v>
      </c>
      <c r="J144" s="262">
        <v>85.641572012287668</v>
      </c>
      <c r="K144" s="262">
        <v>82.406420494398162</v>
      </c>
      <c r="L144" s="262">
        <v>79.974305601763263</v>
      </c>
      <c r="M144" s="262">
        <v>85.841619513819197</v>
      </c>
      <c r="N144" s="262">
        <v>86.533040761264729</v>
      </c>
      <c r="O144" s="262">
        <v>85.167804696413796</v>
      </c>
      <c r="P144" s="262">
        <v>84.419294392132727</v>
      </c>
      <c r="Q144" s="262">
        <v>76.994764343585999</v>
      </c>
      <c r="R144" s="262">
        <v>82.399639427429776</v>
      </c>
      <c r="S144" s="262">
        <v>78.787830354518803</v>
      </c>
      <c r="T144" s="262">
        <v>76.467256233431016</v>
      </c>
      <c r="U144" s="262">
        <v>80.288919205741649</v>
      </c>
      <c r="V144" s="262">
        <v>80.73997586753876</v>
      </c>
      <c r="W144" s="262">
        <v>81.147310183230232</v>
      </c>
      <c r="X144" s="262">
        <v>75.026336836693929</v>
      </c>
      <c r="Y144" s="262">
        <v>75.164645719582751</v>
      </c>
      <c r="DA144" s="72" t="s">
        <v>1254</v>
      </c>
    </row>
    <row r="145" spans="1:105" ht="12" customHeight="1" x14ac:dyDescent="0.25">
      <c r="A145" s="64" t="s">
        <v>28</v>
      </c>
      <c r="B145" s="229">
        <v>1.448898070082727</v>
      </c>
      <c r="C145" s="229">
        <v>2.1386712395921732</v>
      </c>
      <c r="D145" s="229">
        <v>2.9682634190149502</v>
      </c>
      <c r="E145" s="229">
        <v>2.915211150269938</v>
      </c>
      <c r="F145" s="229">
        <v>2.6694789479601182</v>
      </c>
      <c r="G145" s="229">
        <v>2.4114170913276971</v>
      </c>
      <c r="H145" s="229">
        <v>2.6663473125547168</v>
      </c>
      <c r="I145" s="229">
        <v>2.843944742110661</v>
      </c>
      <c r="J145" s="229">
        <v>3.2784509653754812</v>
      </c>
      <c r="K145" s="229">
        <v>2.728994768561428</v>
      </c>
      <c r="L145" s="229">
        <v>3.0959378126285708</v>
      </c>
      <c r="M145" s="229">
        <v>2.2219924961207109</v>
      </c>
      <c r="N145" s="229">
        <v>2.3231314491623212</v>
      </c>
      <c r="O145" s="229">
        <v>2.8319924980851172</v>
      </c>
      <c r="P145" s="229">
        <v>3.0416747660197831</v>
      </c>
      <c r="Q145" s="229">
        <v>3.576651742258413</v>
      </c>
      <c r="R145" s="229">
        <v>3.4409511638556012</v>
      </c>
      <c r="S145" s="229">
        <v>3.0846167319348541</v>
      </c>
      <c r="T145" s="229">
        <v>2.3402582737336028</v>
      </c>
      <c r="U145" s="229">
        <v>2.1643816087344891</v>
      </c>
      <c r="V145" s="229">
        <v>2.1798237409476302</v>
      </c>
      <c r="W145" s="229">
        <v>2.049728625921627</v>
      </c>
      <c r="X145" s="229">
        <v>2.5594373848875391</v>
      </c>
      <c r="Y145" s="229">
        <v>2.315876627292111</v>
      </c>
      <c r="DA145" s="73" t="s">
        <v>1255</v>
      </c>
    </row>
    <row r="146" spans="1:105" ht="12" customHeight="1" x14ac:dyDescent="0.25">
      <c r="A146" s="64" t="s">
        <v>30</v>
      </c>
      <c r="B146" s="229">
        <v>2.9588455321986018</v>
      </c>
      <c r="C146" s="229">
        <v>3.581865097804239</v>
      </c>
      <c r="D146" s="229">
        <v>3.57215350129679</v>
      </c>
      <c r="E146" s="229">
        <v>5.7463874981042853</v>
      </c>
      <c r="F146" s="229">
        <v>3.7773698862403999</v>
      </c>
      <c r="G146" s="229">
        <v>3.5642970440765138</v>
      </c>
      <c r="H146" s="229">
        <v>3.9166300498473219</v>
      </c>
      <c r="I146" s="229">
        <v>7.5330709209643683</v>
      </c>
      <c r="J146" s="229">
        <v>7.1677534108033454</v>
      </c>
      <c r="K146" s="229">
        <v>4.3373533350188627</v>
      </c>
      <c r="L146" s="229">
        <v>4.0323063354126187</v>
      </c>
      <c r="M146" s="229">
        <v>3.898809771481186</v>
      </c>
      <c r="N146" s="229">
        <v>4.3718861567317537</v>
      </c>
      <c r="O146" s="229">
        <v>3.1468701038256479</v>
      </c>
      <c r="P146" s="229">
        <v>3.569370011214803</v>
      </c>
      <c r="Q146" s="229">
        <v>3.7781040047778158</v>
      </c>
      <c r="R146" s="229">
        <v>4.2920519489328157</v>
      </c>
      <c r="S146" s="229">
        <v>3.7733738220379478</v>
      </c>
      <c r="T146" s="229">
        <v>3.713592370966571</v>
      </c>
      <c r="U146" s="229">
        <v>4.0789519846178868</v>
      </c>
      <c r="V146" s="229">
        <v>4.294609760908445</v>
      </c>
      <c r="W146" s="229">
        <v>4.1370534715825986</v>
      </c>
      <c r="X146" s="229">
        <v>4.4257687694625556</v>
      </c>
      <c r="Y146" s="229">
        <v>4.8250160553414752</v>
      </c>
      <c r="DA146" s="73" t="s">
        <v>1256</v>
      </c>
    </row>
    <row r="147" spans="1:105" ht="12" customHeight="1" x14ac:dyDescent="0.25">
      <c r="A147" s="64" t="s">
        <v>31</v>
      </c>
      <c r="B147" s="229">
        <v>1.9828828727773551</v>
      </c>
      <c r="C147" s="229">
        <v>3.05816354345093</v>
      </c>
      <c r="D147" s="229">
        <v>2.2504017548516342</v>
      </c>
      <c r="E147" s="229">
        <v>1.515589848454435</v>
      </c>
      <c r="F147" s="229">
        <v>1.129108797032516</v>
      </c>
      <c r="G147" s="229">
        <v>1.397963979986665</v>
      </c>
      <c r="H147" s="229">
        <v>1.500158002709693</v>
      </c>
      <c r="I147" s="229">
        <v>1.1188214543142401</v>
      </c>
      <c r="J147" s="229">
        <v>1.116001867474081</v>
      </c>
      <c r="K147" s="229">
        <v>1.3874459211408749</v>
      </c>
      <c r="L147" s="229">
        <v>1.143067371199983</v>
      </c>
      <c r="M147" s="229">
        <v>1.053415024818356</v>
      </c>
      <c r="N147" s="229">
        <v>0.82791280743675455</v>
      </c>
      <c r="O147" s="229">
        <v>0.50088011018341627</v>
      </c>
      <c r="P147" s="229">
        <v>0.67077207242704517</v>
      </c>
      <c r="Q147" s="229">
        <v>0.64069897093310446</v>
      </c>
      <c r="R147" s="229">
        <v>0.57575718465196801</v>
      </c>
      <c r="S147" s="229">
        <v>0.6306732204592076</v>
      </c>
      <c r="T147" s="229">
        <v>0.72397078765315737</v>
      </c>
      <c r="U147" s="229">
        <v>0.8058939698640033</v>
      </c>
      <c r="V147" s="229">
        <v>0.72094174438203595</v>
      </c>
      <c r="W147" s="229">
        <v>0.83868453362371398</v>
      </c>
      <c r="X147" s="229">
        <v>0.80433746849541732</v>
      </c>
      <c r="Y147" s="229">
        <v>0.93924734464155724</v>
      </c>
      <c r="DA147" s="73" t="s">
        <v>1257</v>
      </c>
    </row>
    <row r="148" spans="1:105" ht="12" customHeight="1" x14ac:dyDescent="0.25">
      <c r="A148" s="64" t="s">
        <v>159</v>
      </c>
      <c r="B148" s="229">
        <v>0.40692913219912141</v>
      </c>
      <c r="C148" s="229">
        <v>0.52634281702277419</v>
      </c>
      <c r="D148" s="229">
        <v>0.54924658038774432</v>
      </c>
      <c r="E148" s="229">
        <v>0.72851222658530779</v>
      </c>
      <c r="F148" s="229">
        <v>0.89305895308362859</v>
      </c>
      <c r="G148" s="229">
        <v>0.85115705945226083</v>
      </c>
      <c r="H148" s="229">
        <v>0.61131709396626643</v>
      </c>
      <c r="I148" s="229">
        <v>0.72018575281820585</v>
      </c>
      <c r="J148" s="229">
        <v>0.81352136365445493</v>
      </c>
      <c r="K148" s="229">
        <v>0.69010042615513101</v>
      </c>
      <c r="L148" s="229">
        <v>0.71488261296516775</v>
      </c>
      <c r="M148" s="229">
        <v>2.8417060899670492</v>
      </c>
      <c r="N148" s="229">
        <v>1.428107635306503</v>
      </c>
      <c r="O148" s="229">
        <v>0.79668796915533557</v>
      </c>
      <c r="P148" s="229">
        <v>1.0640846099980881</v>
      </c>
      <c r="Q148" s="229">
        <v>1.034493406481275</v>
      </c>
      <c r="R148" s="229">
        <v>0.81286702138559574</v>
      </c>
      <c r="S148" s="229">
        <v>0.66714608088103478</v>
      </c>
      <c r="T148" s="229">
        <v>0.99113594421982298</v>
      </c>
      <c r="U148" s="229">
        <v>1.014405302564809</v>
      </c>
      <c r="V148" s="229">
        <v>1.1270720371000369</v>
      </c>
      <c r="W148" s="229">
        <v>1.0987160549264141</v>
      </c>
      <c r="X148" s="229">
        <v>1.011286509109445</v>
      </c>
      <c r="Y148" s="229">
        <v>0.93104100892321973</v>
      </c>
      <c r="DA148" s="73" t="s">
        <v>1258</v>
      </c>
    </row>
    <row r="149" spans="1:105" ht="12" customHeight="1" x14ac:dyDescent="0.25">
      <c r="A149" s="64" t="s">
        <v>32</v>
      </c>
      <c r="B149" s="229">
        <v>6.9821751143794684</v>
      </c>
      <c r="C149" s="229">
        <v>7.4471178933122451</v>
      </c>
      <c r="D149" s="229">
        <v>6.8056793888943448</v>
      </c>
      <c r="E149" s="229">
        <v>8.27014157570399</v>
      </c>
      <c r="F149" s="229">
        <v>5.5636154070268722</v>
      </c>
      <c r="G149" s="229">
        <v>5.0148260211106379</v>
      </c>
      <c r="H149" s="229">
        <v>5.2297404120314601</v>
      </c>
      <c r="I149" s="229">
        <v>5.4468531399110631</v>
      </c>
      <c r="J149" s="229">
        <v>5.0097283638743777</v>
      </c>
      <c r="K149" s="229">
        <v>4.8374897282987739</v>
      </c>
      <c r="L149" s="229">
        <v>3.7293426450770251</v>
      </c>
      <c r="M149" s="229">
        <v>4.1860767452880978</v>
      </c>
      <c r="N149" s="229">
        <v>2.7868082019517959</v>
      </c>
      <c r="O149" s="229">
        <v>2.986334035109798</v>
      </c>
      <c r="P149" s="229">
        <v>2.713099510133028</v>
      </c>
      <c r="Q149" s="229">
        <v>3.191856688782039</v>
      </c>
      <c r="R149" s="229">
        <v>2.2625157511285421</v>
      </c>
      <c r="S149" s="229">
        <v>1.645484994000324</v>
      </c>
      <c r="T149" s="229">
        <v>1.645488540650222</v>
      </c>
      <c r="U149" s="229">
        <v>1.3861200092403201</v>
      </c>
      <c r="V149" s="229">
        <v>1.225489549775</v>
      </c>
      <c r="W149" s="229">
        <v>1.193411701069288</v>
      </c>
      <c r="X149" s="229">
        <v>1.1488676711621451</v>
      </c>
      <c r="Y149" s="229">
        <v>1.176090177373676</v>
      </c>
      <c r="DA149" s="73" t="s">
        <v>1259</v>
      </c>
    </row>
    <row r="150" spans="1:105" ht="12" customHeight="1" x14ac:dyDescent="0.25">
      <c r="A150" s="64" t="s">
        <v>33</v>
      </c>
      <c r="B150" s="229">
        <v>6.1485679508126942</v>
      </c>
      <c r="C150" s="229">
        <v>0.62399099563996074</v>
      </c>
      <c r="D150" s="229">
        <v>3.0934766366902031</v>
      </c>
      <c r="E150" s="229">
        <v>4.2836905158098064</v>
      </c>
      <c r="F150" s="229">
        <v>3.6246749041975042</v>
      </c>
      <c r="G150" s="229">
        <v>3.565351007221945</v>
      </c>
      <c r="H150" s="229">
        <v>3.2517441766847068</v>
      </c>
      <c r="I150" s="229">
        <v>4.1087367780336006</v>
      </c>
      <c r="J150" s="229">
        <v>3.1550421183119921</v>
      </c>
      <c r="K150" s="229">
        <v>3.8752355372800089</v>
      </c>
      <c r="L150" s="229">
        <v>3.4100408661737029</v>
      </c>
      <c r="M150" s="229">
        <v>3.2698903756616509</v>
      </c>
      <c r="N150" s="229">
        <v>8.845817443566526</v>
      </c>
      <c r="O150" s="229">
        <v>6.2356236255144823</v>
      </c>
      <c r="P150" s="229">
        <v>6.7721105351003503</v>
      </c>
      <c r="Q150" s="229">
        <v>2.9129283698237232</v>
      </c>
      <c r="R150" s="229">
        <v>4.1685975340997397</v>
      </c>
      <c r="S150" s="229">
        <v>4.3076233700935358</v>
      </c>
      <c r="T150" s="229">
        <v>4.5302916219904343</v>
      </c>
      <c r="U150" s="229">
        <v>4.6049237589696954</v>
      </c>
      <c r="V150" s="229">
        <v>3.847612651942065</v>
      </c>
      <c r="W150" s="229">
        <v>9.4175375616630923</v>
      </c>
      <c r="X150" s="229">
        <v>9.1270981316514987</v>
      </c>
      <c r="Y150" s="229">
        <v>10.13112920589495</v>
      </c>
      <c r="DA150" s="73" t="s">
        <v>1260</v>
      </c>
    </row>
    <row r="151" spans="1:105" ht="12" customHeight="1" x14ac:dyDescent="0.25">
      <c r="A151" s="64" t="s">
        <v>35</v>
      </c>
      <c r="B151" s="229">
        <v>41.337142281064679</v>
      </c>
      <c r="C151" s="229">
        <v>48.333989323010528</v>
      </c>
      <c r="D151" s="229">
        <v>48.306758447124089</v>
      </c>
      <c r="E151" s="229">
        <v>45.08873936049816</v>
      </c>
      <c r="F151" s="229">
        <v>37.17382887406275</v>
      </c>
      <c r="G151" s="229">
        <v>37.349785308056553</v>
      </c>
      <c r="H151" s="229">
        <v>34.300683267694893</v>
      </c>
      <c r="I151" s="229">
        <v>34.032921776392918</v>
      </c>
      <c r="J151" s="229">
        <v>32.516089764063572</v>
      </c>
      <c r="K151" s="229">
        <v>31.61761852291021</v>
      </c>
      <c r="L151" s="229">
        <v>31.043871184857391</v>
      </c>
      <c r="M151" s="229">
        <v>30.952418144637679</v>
      </c>
      <c r="N151" s="229">
        <v>31.59448835966576</v>
      </c>
      <c r="O151" s="229">
        <v>31.076977362208481</v>
      </c>
      <c r="P151" s="229">
        <v>32.19968314502902</v>
      </c>
      <c r="Q151" s="229">
        <v>32.296358383024121</v>
      </c>
      <c r="R151" s="229">
        <v>32.77480180542976</v>
      </c>
      <c r="S151" s="229">
        <v>31.345187864854871</v>
      </c>
      <c r="T151" s="229">
        <v>30.783039823973429</v>
      </c>
      <c r="U151" s="229">
        <v>31.482952023895411</v>
      </c>
      <c r="V151" s="229">
        <v>33.061150553718917</v>
      </c>
      <c r="W151" s="229">
        <v>36.768570968490707</v>
      </c>
      <c r="X151" s="229">
        <v>30.05828822894571</v>
      </c>
      <c r="Y151" s="229">
        <v>30.1021714122665</v>
      </c>
      <c r="DA151" s="73" t="s">
        <v>1261</v>
      </c>
    </row>
    <row r="152" spans="1:105" ht="12" customHeight="1" x14ac:dyDescent="0.25">
      <c r="A152" s="64" t="s">
        <v>36</v>
      </c>
      <c r="B152" s="229">
        <v>0.27952613386794828</v>
      </c>
      <c r="C152" s="229">
        <v>0.26991810737216032</v>
      </c>
      <c r="D152" s="229">
        <v>0.25752176133111032</v>
      </c>
      <c r="E152" s="229">
        <v>1.2272706768990029E-2</v>
      </c>
      <c r="F152" s="229">
        <v>1.2262023591394319E-2</v>
      </c>
      <c r="G152" s="229">
        <v>1.89246412450381E-2</v>
      </c>
      <c r="H152" s="229">
        <v>1.763387268666082E-2</v>
      </c>
      <c r="I152" s="229">
        <v>7.079463908882358E-2</v>
      </c>
      <c r="J152" s="229">
        <v>2.4129674055685401E-2</v>
      </c>
      <c r="K152" s="229">
        <v>1.504926425801177E-2</v>
      </c>
      <c r="L152" s="229">
        <v>0.35076033891736003</v>
      </c>
      <c r="M152" s="229">
        <v>0.56375825156589043</v>
      </c>
      <c r="N152" s="229">
        <v>0.32405112442057732</v>
      </c>
      <c r="O152" s="229">
        <v>0.33793940310656312</v>
      </c>
      <c r="P152" s="229">
        <v>0.27276262301997389</v>
      </c>
      <c r="Q152" s="229">
        <v>0.24637173285598229</v>
      </c>
      <c r="R152" s="229">
        <v>0.25363303963049999</v>
      </c>
      <c r="S152" s="229">
        <v>0.14654676653200149</v>
      </c>
      <c r="T152" s="229">
        <v>0.2271622831446779</v>
      </c>
      <c r="U152" s="229">
        <v>0.1845308721852946</v>
      </c>
      <c r="V152" s="229">
        <v>0.15863090942207969</v>
      </c>
      <c r="W152" s="229">
        <v>0.19458814294439111</v>
      </c>
      <c r="X152" s="229">
        <v>8.7087573934653467E-2</v>
      </c>
      <c r="Y152" s="229">
        <v>0.13136558895010589</v>
      </c>
      <c r="DA152" s="73" t="s">
        <v>1262</v>
      </c>
    </row>
    <row r="153" spans="1:105" ht="12" customHeight="1" x14ac:dyDescent="0.25">
      <c r="A153" s="64" t="s">
        <v>38</v>
      </c>
      <c r="B153" s="229">
        <v>0.56316384163800814</v>
      </c>
      <c r="C153" s="229">
        <v>0.55298005689007601</v>
      </c>
      <c r="D153" s="229">
        <v>0.57681014121863727</v>
      </c>
      <c r="E153" s="229">
        <v>0.67960189396117532</v>
      </c>
      <c r="F153" s="229">
        <v>0.73685815979663727</v>
      </c>
      <c r="G153" s="229">
        <v>0.8286054663967708</v>
      </c>
      <c r="H153" s="229">
        <v>0.82563788603535593</v>
      </c>
      <c r="I153" s="229">
        <v>1.4427720646763349</v>
      </c>
      <c r="J153" s="229">
        <v>1.444805119413417</v>
      </c>
      <c r="K153" s="229">
        <v>1.3106727080487821</v>
      </c>
      <c r="L153" s="229">
        <v>2.5314717984486781</v>
      </c>
      <c r="M153" s="229">
        <v>2.4910384164513468</v>
      </c>
      <c r="N153" s="229">
        <v>2.29424315397954</v>
      </c>
      <c r="O153" s="229">
        <v>2.4006842929870289</v>
      </c>
      <c r="P153" s="229">
        <v>2.7495356291015649</v>
      </c>
      <c r="Q153" s="229">
        <v>2.944975111153715</v>
      </c>
      <c r="R153" s="229">
        <v>3.8197230002369449</v>
      </c>
      <c r="S153" s="229">
        <v>3.214650861040905</v>
      </c>
      <c r="T153" s="229">
        <v>2.797617405684834</v>
      </c>
      <c r="U153" s="229">
        <v>3.109582940860296</v>
      </c>
      <c r="V153" s="229">
        <v>3.2117334868275251</v>
      </c>
      <c r="W153" s="229">
        <v>3.3103769718383829</v>
      </c>
      <c r="X153" s="229">
        <v>3.7737407238350809</v>
      </c>
      <c r="Y153" s="229">
        <v>3.8345665331499239</v>
      </c>
      <c r="DA153" s="73" t="s">
        <v>1263</v>
      </c>
    </row>
    <row r="154" spans="1:105" ht="12" customHeight="1" x14ac:dyDescent="0.25">
      <c r="A154" s="64" t="s">
        <v>39</v>
      </c>
      <c r="B154" s="229">
        <v>5.9771735066402814</v>
      </c>
      <c r="C154" s="229">
        <v>6.3629287391253158</v>
      </c>
      <c r="D154" s="229">
        <v>6.7527327192586357</v>
      </c>
      <c r="E154" s="229">
        <v>9.9597383398324997</v>
      </c>
      <c r="F154" s="229">
        <v>24.2457161103058</v>
      </c>
      <c r="G154" s="229">
        <v>25.156646283511911</v>
      </c>
      <c r="H154" s="229">
        <v>28.65175589861494</v>
      </c>
      <c r="I154" s="229">
        <v>27.23638473364095</v>
      </c>
      <c r="J154" s="229">
        <v>31.116049365261269</v>
      </c>
      <c r="K154" s="229">
        <v>31.60646028272609</v>
      </c>
      <c r="L154" s="229">
        <v>29.922624636082752</v>
      </c>
      <c r="M154" s="229">
        <v>34.362514197827217</v>
      </c>
      <c r="N154" s="229">
        <v>31.736594429043201</v>
      </c>
      <c r="O154" s="229">
        <v>34.853815296237933</v>
      </c>
      <c r="P154" s="229">
        <v>31.366201490089072</v>
      </c>
      <c r="Q154" s="229">
        <v>26.372325933495809</v>
      </c>
      <c r="R154" s="229">
        <v>29.99874097807832</v>
      </c>
      <c r="S154" s="229">
        <v>29.97252664268413</v>
      </c>
      <c r="T154" s="229">
        <v>28.714699181414261</v>
      </c>
      <c r="U154" s="229">
        <v>31.45717673480944</v>
      </c>
      <c r="V154" s="229">
        <v>30.91291143251502</v>
      </c>
      <c r="W154" s="229">
        <v>22.138642151170021</v>
      </c>
      <c r="X154" s="229">
        <v>22.03042437520989</v>
      </c>
      <c r="Y154" s="229">
        <v>20.778141765749218</v>
      </c>
      <c r="DA154" s="73" t="s">
        <v>1264</v>
      </c>
    </row>
    <row r="155" spans="1:105" ht="12" customHeight="1" x14ac:dyDescent="0.25">
      <c r="A155" s="60" t="s">
        <v>1036</v>
      </c>
      <c r="B155" s="262">
        <v>107.6590495001883</v>
      </c>
      <c r="C155" s="262">
        <v>124.7986821661266</v>
      </c>
      <c r="D155" s="262">
        <v>124.4654618678985</v>
      </c>
      <c r="E155" s="262">
        <v>108.0993751503495</v>
      </c>
      <c r="F155" s="262">
        <v>124.1018701083655</v>
      </c>
      <c r="G155" s="262">
        <v>130.81036730083659</v>
      </c>
      <c r="H155" s="262">
        <v>153.9489599626925</v>
      </c>
      <c r="I155" s="262">
        <v>129.07585659031571</v>
      </c>
      <c r="J155" s="262">
        <v>151.4291350524235</v>
      </c>
      <c r="K155" s="262">
        <v>131.36639660518401</v>
      </c>
      <c r="L155" s="262">
        <v>154.3961052634337</v>
      </c>
      <c r="M155" s="262">
        <v>123.609129475678</v>
      </c>
      <c r="N155" s="262">
        <v>113.7966038483446</v>
      </c>
      <c r="O155" s="262">
        <v>106.10287403392751</v>
      </c>
      <c r="P155" s="262">
        <v>121.2060855952861</v>
      </c>
      <c r="Q155" s="262">
        <v>103.7044163606591</v>
      </c>
      <c r="R155" s="262">
        <v>105.9047281181282</v>
      </c>
      <c r="S155" s="262">
        <v>104.68022395306861</v>
      </c>
      <c r="T155" s="262">
        <v>99.883299257640829</v>
      </c>
      <c r="U155" s="262">
        <v>108.908399356047</v>
      </c>
      <c r="V155" s="262">
        <v>106.1171150579825</v>
      </c>
      <c r="W155" s="262">
        <v>92.944827323110815</v>
      </c>
      <c r="X155" s="262">
        <v>110.17190321678279</v>
      </c>
      <c r="Y155" s="262">
        <v>114.6742867589689</v>
      </c>
      <c r="DA155" s="72" t="s">
        <v>1265</v>
      </c>
    </row>
    <row r="156" spans="1:105" ht="12" customHeight="1" x14ac:dyDescent="0.25">
      <c r="A156" s="132" t="s">
        <v>1038</v>
      </c>
      <c r="B156" s="316">
        <v>126.69029214274769</v>
      </c>
      <c r="C156" s="316">
        <v>137.78276477885521</v>
      </c>
      <c r="D156" s="316">
        <v>142.42771343575021</v>
      </c>
      <c r="E156" s="316">
        <v>137.85385231368309</v>
      </c>
      <c r="F156" s="316">
        <v>140.80831005302531</v>
      </c>
      <c r="G156" s="316">
        <v>148.2329835750287</v>
      </c>
      <c r="H156" s="316">
        <v>159.46577438752871</v>
      </c>
      <c r="I156" s="316">
        <v>152.232386842718</v>
      </c>
      <c r="J156" s="316">
        <v>152.81275453832609</v>
      </c>
      <c r="K156" s="316">
        <v>152.0088495055362</v>
      </c>
      <c r="L156" s="316">
        <v>157.33987531047759</v>
      </c>
      <c r="M156" s="316">
        <v>122.6082872837946</v>
      </c>
      <c r="N156" s="316">
        <v>128.6648696184038</v>
      </c>
      <c r="O156" s="316">
        <v>127.8468466174989</v>
      </c>
      <c r="P156" s="316">
        <v>134.16817953532279</v>
      </c>
      <c r="Q156" s="316">
        <v>145.0849142283495</v>
      </c>
      <c r="R156" s="316">
        <v>156.35340807754031</v>
      </c>
      <c r="S156" s="316">
        <v>158.23003375297171</v>
      </c>
      <c r="T156" s="316">
        <v>157.00294629249689</v>
      </c>
      <c r="U156" s="316">
        <v>175.04978036940969</v>
      </c>
      <c r="V156" s="316">
        <v>177.13301224760389</v>
      </c>
      <c r="W156" s="316">
        <v>162.11136847251001</v>
      </c>
      <c r="X156" s="316">
        <v>176.06581467631921</v>
      </c>
      <c r="Y156" s="316">
        <v>180.52508365241849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1.0000000000000002</v>
      </c>
      <c r="D160" s="232">
        <f t="shared" si="6"/>
        <v>1.0000000000000002</v>
      </c>
      <c r="E160" s="232">
        <f t="shared" si="6"/>
        <v>1</v>
      </c>
      <c r="F160" s="232">
        <f t="shared" si="6"/>
        <v>1.0000000000000002</v>
      </c>
      <c r="G160" s="232">
        <f t="shared" si="6"/>
        <v>0.99999999999999978</v>
      </c>
      <c r="H160" s="232">
        <f t="shared" si="6"/>
        <v>1</v>
      </c>
      <c r="I160" s="232">
        <f t="shared" si="6"/>
        <v>1</v>
      </c>
      <c r="J160" s="232">
        <f t="shared" si="6"/>
        <v>1</v>
      </c>
      <c r="K160" s="232">
        <f t="shared" si="6"/>
        <v>0.99999999999999989</v>
      </c>
      <c r="L160" s="232">
        <f t="shared" si="6"/>
        <v>0.99999999999999989</v>
      </c>
      <c r="M160" s="232">
        <f t="shared" si="6"/>
        <v>0.99999999999999989</v>
      </c>
      <c r="N160" s="232">
        <f t="shared" si="6"/>
        <v>1</v>
      </c>
      <c r="O160" s="232">
        <f t="shared" si="6"/>
        <v>0.99999999999999989</v>
      </c>
      <c r="P160" s="232">
        <f t="shared" si="6"/>
        <v>1.0000000000000002</v>
      </c>
      <c r="Q160" s="232">
        <f t="shared" si="6"/>
        <v>0.99999999999999989</v>
      </c>
      <c r="R160" s="232">
        <f t="shared" si="6"/>
        <v>1</v>
      </c>
      <c r="S160" s="232">
        <f t="shared" si="6"/>
        <v>1.0000000000000002</v>
      </c>
      <c r="T160" s="232">
        <f t="shared" si="6"/>
        <v>0.99999999999999989</v>
      </c>
      <c r="U160" s="232">
        <f t="shared" si="6"/>
        <v>0.99999999999999978</v>
      </c>
      <c r="V160" s="232">
        <f t="shared" si="6"/>
        <v>1</v>
      </c>
      <c r="W160" s="232">
        <f t="shared" si="6"/>
        <v>1</v>
      </c>
      <c r="X160" s="232">
        <f t="shared" si="6"/>
        <v>1</v>
      </c>
      <c r="Y160" s="232">
        <f t="shared" si="6"/>
        <v>1.0000000000000002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8.4764621088095568E-4</v>
      </c>
      <c r="C161" s="266">
        <f t="shared" si="7"/>
        <v>8.6063854917157632E-4</v>
      </c>
      <c r="D161" s="266">
        <f t="shared" si="7"/>
        <v>8.7071710999943189E-4</v>
      </c>
      <c r="E161" s="266">
        <f t="shared" si="7"/>
        <v>8.9304990748795873E-4</v>
      </c>
      <c r="F161" s="266">
        <f t="shared" si="7"/>
        <v>8.8961537231511403E-4</v>
      </c>
      <c r="G161" s="266">
        <f t="shared" si="7"/>
        <v>9.0634296125438694E-4</v>
      </c>
      <c r="H161" s="266">
        <f t="shared" si="7"/>
        <v>9.5346306754024183E-4</v>
      </c>
      <c r="I161" s="266">
        <f t="shared" si="7"/>
        <v>9.3003375696112673E-4</v>
      </c>
      <c r="J161" s="266">
        <f t="shared" si="7"/>
        <v>9.8808962849599607E-4</v>
      </c>
      <c r="K161" s="266">
        <f t="shared" si="7"/>
        <v>9.2477322255798381E-4</v>
      </c>
      <c r="L161" s="266">
        <f t="shared" si="7"/>
        <v>9.9092495593296713E-4</v>
      </c>
      <c r="M161" s="266">
        <f t="shared" si="7"/>
        <v>9.7374553509609811E-4</v>
      </c>
      <c r="N161" s="266">
        <f t="shared" si="7"/>
        <v>9.733484790157643E-4</v>
      </c>
      <c r="O161" s="266">
        <f t="shared" si="7"/>
        <v>9.9626992604607699E-4</v>
      </c>
      <c r="P161" s="266">
        <f t="shared" si="7"/>
        <v>9.806876379039348E-4</v>
      </c>
      <c r="Q161" s="266">
        <f t="shared" si="7"/>
        <v>1.0566125592377509E-3</v>
      </c>
      <c r="R161" s="266">
        <f t="shared" si="7"/>
        <v>1.0614427446648557E-3</v>
      </c>
      <c r="S161" s="266">
        <f t="shared" si="7"/>
        <v>1.0416583014324532E-3</v>
      </c>
      <c r="T161" s="266">
        <f t="shared" si="7"/>
        <v>1.0140781256854758E-3</v>
      </c>
      <c r="U161" s="266">
        <f t="shared" si="7"/>
        <v>1.0162695461174264E-3</v>
      </c>
      <c r="V161" s="266">
        <f t="shared" si="7"/>
        <v>9.7792543374316328E-4</v>
      </c>
      <c r="W161" s="266">
        <f t="shared" si="7"/>
        <v>1.0505671275426102E-3</v>
      </c>
      <c r="X161" s="266">
        <f t="shared" si="7"/>
        <v>1.1837507701573701E-3</v>
      </c>
      <c r="Y161" s="266">
        <f t="shared" si="7"/>
        <v>1.1475903959605178E-3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1.7583935319090984E-3</v>
      </c>
      <c r="C162" s="267">
        <f t="shared" si="8"/>
        <v>1.7856730316146983E-3</v>
      </c>
      <c r="D162" s="267">
        <f t="shared" si="8"/>
        <v>1.8068143487494834E-3</v>
      </c>
      <c r="E162" s="267">
        <f t="shared" si="8"/>
        <v>1.8548203116595559E-3</v>
      </c>
      <c r="F162" s="267">
        <f t="shared" si="8"/>
        <v>1.8478492782533216E-3</v>
      </c>
      <c r="G162" s="267">
        <f t="shared" si="8"/>
        <v>1.8832220539101248E-3</v>
      </c>
      <c r="H162" s="267">
        <f t="shared" si="8"/>
        <v>1.9808978465992002E-3</v>
      </c>
      <c r="I162" s="267">
        <f t="shared" si="8"/>
        <v>1.9360531070541896E-3</v>
      </c>
      <c r="J162" s="267">
        <f t="shared" si="8"/>
        <v>2.06037993509806E-3</v>
      </c>
      <c r="K162" s="267">
        <f t="shared" si="8"/>
        <v>1.9284666436633531E-3</v>
      </c>
      <c r="L162" s="267">
        <f t="shared" si="8"/>
        <v>2.0657276980975371E-3</v>
      </c>
      <c r="M162" s="267">
        <f t="shared" si="8"/>
        <v>2.030463737374135E-3</v>
      </c>
      <c r="N162" s="267">
        <f t="shared" si="8"/>
        <v>2.0316473187484813E-3</v>
      </c>
      <c r="O162" s="267">
        <f t="shared" si="8"/>
        <v>2.086352981367846E-3</v>
      </c>
      <c r="P162" s="267">
        <f t="shared" si="8"/>
        <v>2.0547549362959082E-3</v>
      </c>
      <c r="Q162" s="267">
        <f t="shared" si="8"/>
        <v>2.2131102902046436E-3</v>
      </c>
      <c r="R162" s="267">
        <f t="shared" si="8"/>
        <v>2.2280298072662528E-3</v>
      </c>
      <c r="S162" s="267">
        <f t="shared" si="8"/>
        <v>2.2049252150922721E-3</v>
      </c>
      <c r="T162" s="267">
        <f t="shared" si="8"/>
        <v>2.1476556350461841E-3</v>
      </c>
      <c r="U162" s="267">
        <f t="shared" si="8"/>
        <v>2.1562922140660108E-3</v>
      </c>
      <c r="V162" s="267">
        <f t="shared" si="8"/>
        <v>2.0647860567545458E-3</v>
      </c>
      <c r="W162" s="267">
        <f t="shared" si="8"/>
        <v>2.2385289998024427E-3</v>
      </c>
      <c r="X162" s="267">
        <f t="shared" si="8"/>
        <v>2.5215378933210486E-3</v>
      </c>
      <c r="Y162" s="267">
        <f t="shared" si="8"/>
        <v>2.4420085017599433E-3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1.049492784574723E-2</v>
      </c>
      <c r="C163" s="267">
        <f t="shared" si="9"/>
        <v>1.0651754501141581E-2</v>
      </c>
      <c r="D163" s="267">
        <f t="shared" si="9"/>
        <v>1.0773630628630864E-2</v>
      </c>
      <c r="E163" s="267">
        <f t="shared" si="9"/>
        <v>1.1045798749433544E-2</v>
      </c>
      <c r="F163" s="267">
        <f t="shared" si="9"/>
        <v>1.100298558386623E-2</v>
      </c>
      <c r="G163" s="267">
        <f t="shared" si="9"/>
        <v>1.1207604263242585E-2</v>
      </c>
      <c r="H163" s="267">
        <f t="shared" si="9"/>
        <v>1.1790714500593271E-2</v>
      </c>
      <c r="I163" s="267">
        <f t="shared" si="9"/>
        <v>1.1499847153386535E-2</v>
      </c>
      <c r="J163" s="267">
        <f t="shared" si="9"/>
        <v>1.2208890197296077E-2</v>
      </c>
      <c r="K163" s="267">
        <f t="shared" si="9"/>
        <v>1.1428211711780493E-2</v>
      </c>
      <c r="L163" s="267">
        <f t="shared" si="9"/>
        <v>1.225003628042003E-2</v>
      </c>
      <c r="M163" s="267">
        <f t="shared" si="9"/>
        <v>1.2040517212308003E-2</v>
      </c>
      <c r="N163" s="267">
        <f t="shared" si="9"/>
        <v>1.2035346208070927E-2</v>
      </c>
      <c r="O163" s="267">
        <f t="shared" si="9"/>
        <v>1.2316058677910026E-2</v>
      </c>
      <c r="P163" s="267">
        <f t="shared" si="9"/>
        <v>1.2122767739479868E-2</v>
      </c>
      <c r="Q163" s="267">
        <f t="shared" si="9"/>
        <v>1.3057248727692388E-2</v>
      </c>
      <c r="R163" s="267">
        <f t="shared" si="9"/>
        <v>1.3121974969251641E-2</v>
      </c>
      <c r="S163" s="267">
        <f t="shared" si="9"/>
        <v>1.2853389006566627E-2</v>
      </c>
      <c r="T163" s="267">
        <f t="shared" si="9"/>
        <v>1.252276716852747E-2</v>
      </c>
      <c r="U163" s="267">
        <f t="shared" si="9"/>
        <v>1.2548415001487971E-2</v>
      </c>
      <c r="V163" s="267">
        <f t="shared" si="9"/>
        <v>1.2082633561704774E-2</v>
      </c>
      <c r="W163" s="267">
        <f t="shared" si="9"/>
        <v>1.2962690950426372E-2</v>
      </c>
      <c r="X163" s="267">
        <f t="shared" si="9"/>
        <v>1.460069116372781E-2</v>
      </c>
      <c r="Y163" s="267">
        <f t="shared" si="9"/>
        <v>1.4155973503322353E-2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1.2148222785080699E-2</v>
      </c>
      <c r="C164" s="267">
        <f t="shared" si="10"/>
        <v>1.2336688810390389E-2</v>
      </c>
      <c r="D164" s="267">
        <f t="shared" si="10"/>
        <v>1.2482747940990444E-2</v>
      </c>
      <c r="E164" s="267">
        <f t="shared" si="10"/>
        <v>1.2814406993336202E-2</v>
      </c>
      <c r="F164" s="267">
        <f t="shared" si="10"/>
        <v>1.2766246177611854E-2</v>
      </c>
      <c r="G164" s="267">
        <f t="shared" si="10"/>
        <v>1.3010626261709958E-2</v>
      </c>
      <c r="H164" s="267">
        <f t="shared" si="10"/>
        <v>1.3685439532325197E-2</v>
      </c>
      <c r="I164" s="267">
        <f t="shared" si="10"/>
        <v>1.3375620440725022E-2</v>
      </c>
      <c r="J164" s="267">
        <f t="shared" si="10"/>
        <v>1.4234639910746022E-2</v>
      </c>
      <c r="K164" s="267">
        <f t="shared" si="10"/>
        <v>1.3323364452905346E-2</v>
      </c>
      <c r="L164" s="267">
        <f t="shared" si="10"/>
        <v>1.4272129894699403E-2</v>
      </c>
      <c r="M164" s="267">
        <f t="shared" si="10"/>
        <v>1.402876294882815E-2</v>
      </c>
      <c r="N164" s="267">
        <f t="shared" si="10"/>
        <v>1.4038555370457036E-2</v>
      </c>
      <c r="O164" s="267">
        <f t="shared" si="10"/>
        <v>1.4417226813357638E-2</v>
      </c>
      <c r="P164" s="267">
        <f t="shared" si="10"/>
        <v>1.4200092496885431E-2</v>
      </c>
      <c r="Q164" s="267">
        <f t="shared" si="10"/>
        <v>1.5295261207473003E-2</v>
      </c>
      <c r="R164" s="267">
        <f t="shared" si="10"/>
        <v>1.5398727560464391E-2</v>
      </c>
      <c r="S164" s="267">
        <f t="shared" si="10"/>
        <v>1.5241616058119538E-2</v>
      </c>
      <c r="T164" s="267">
        <f t="shared" si="10"/>
        <v>1.4841547784639392E-2</v>
      </c>
      <c r="U164" s="267">
        <f t="shared" si="10"/>
        <v>1.4902741258236702E-2</v>
      </c>
      <c r="V164" s="267">
        <f t="shared" si="10"/>
        <v>1.4266795425189048E-2</v>
      </c>
      <c r="W164" s="267">
        <f t="shared" si="10"/>
        <v>1.5472968168410421E-2</v>
      </c>
      <c r="X164" s="267">
        <f t="shared" si="10"/>
        <v>1.7428070149273896E-2</v>
      </c>
      <c r="Y164" s="267">
        <f t="shared" si="10"/>
        <v>1.6880174904415859E-2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5.0925795861158753E-3</v>
      </c>
      <c r="C165" s="268">
        <f t="shared" si="11"/>
        <v>5.1029547941005516E-3</v>
      </c>
      <c r="D165" s="268">
        <f t="shared" si="11"/>
        <v>5.1741674015352733E-3</v>
      </c>
      <c r="E165" s="268">
        <f t="shared" si="11"/>
        <v>5.4605703246922684E-3</v>
      </c>
      <c r="F165" s="268">
        <f t="shared" si="11"/>
        <v>5.2907655240807478E-3</v>
      </c>
      <c r="G165" s="268">
        <f t="shared" si="11"/>
        <v>5.4018161135932687E-3</v>
      </c>
      <c r="H165" s="268">
        <f t="shared" si="11"/>
        <v>5.432861845176851E-3</v>
      </c>
      <c r="I165" s="268">
        <f t="shared" si="11"/>
        <v>5.4523144611099443E-3</v>
      </c>
      <c r="J165" s="268">
        <f t="shared" si="11"/>
        <v>5.7945410323380492E-3</v>
      </c>
      <c r="K165" s="268">
        <f t="shared" si="11"/>
        <v>5.5689219807537205E-3</v>
      </c>
      <c r="L165" s="268">
        <f t="shared" si="11"/>
        <v>5.7950797155788929E-3</v>
      </c>
      <c r="M165" s="268">
        <f t="shared" si="11"/>
        <v>6.3023114993586383E-3</v>
      </c>
      <c r="N165" s="268">
        <f t="shared" si="11"/>
        <v>6.3037123416080365E-3</v>
      </c>
      <c r="O165" s="268">
        <f t="shared" si="11"/>
        <v>6.5464523032902535E-3</v>
      </c>
      <c r="P165" s="268">
        <f t="shared" si="11"/>
        <v>6.1891590195807533E-3</v>
      </c>
      <c r="Q165" s="268">
        <f t="shared" si="11"/>
        <v>6.6587751625926846E-3</v>
      </c>
      <c r="R165" s="268">
        <f t="shared" si="11"/>
        <v>6.7427157268383593E-3</v>
      </c>
      <c r="S165" s="268">
        <f t="shared" si="11"/>
        <v>6.6923922525864996E-3</v>
      </c>
      <c r="T165" s="268">
        <f t="shared" si="11"/>
        <v>6.6102854255283717E-3</v>
      </c>
      <c r="U165" s="268">
        <f t="shared" si="11"/>
        <v>6.6691396304461434E-3</v>
      </c>
      <c r="V165" s="268">
        <f t="shared" si="11"/>
        <v>6.4825429451723223E-3</v>
      </c>
      <c r="W165" s="268">
        <f t="shared" si="11"/>
        <v>6.9851915601563839E-3</v>
      </c>
      <c r="X165" s="268">
        <f t="shared" si="11"/>
        <v>7.3176167175140515E-3</v>
      </c>
      <c r="Y165" s="268">
        <f t="shared" si="11"/>
        <v>7.218535644851436E-3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0.82761158377783506</v>
      </c>
      <c r="C166" s="317">
        <f t="shared" si="12"/>
        <v>0.82766616579084351</v>
      </c>
      <c r="D166" s="317">
        <f t="shared" si="12"/>
        <v>0.82091889596214573</v>
      </c>
      <c r="E166" s="317">
        <f t="shared" si="12"/>
        <v>0.80875824127176843</v>
      </c>
      <c r="F166" s="317">
        <f t="shared" si="12"/>
        <v>0.81554196175644744</v>
      </c>
      <c r="G166" s="317">
        <f t="shared" si="12"/>
        <v>0.81523604382312553</v>
      </c>
      <c r="H166" s="317">
        <f t="shared" si="12"/>
        <v>0.81485319332974926</v>
      </c>
      <c r="I166" s="317">
        <f t="shared" si="12"/>
        <v>0.80868336685515774</v>
      </c>
      <c r="J166" s="317">
        <f t="shared" si="12"/>
        <v>0.80308610243239897</v>
      </c>
      <c r="K166" s="317">
        <f t="shared" si="12"/>
        <v>0.80531940581038053</v>
      </c>
      <c r="L166" s="317">
        <f t="shared" si="12"/>
        <v>0.80299055216714543</v>
      </c>
      <c r="M166" s="317">
        <f t="shared" si="12"/>
        <v>0.78647257960018846</v>
      </c>
      <c r="N166" s="317">
        <f t="shared" si="12"/>
        <v>0.7847773236622676</v>
      </c>
      <c r="O166" s="317">
        <f t="shared" si="12"/>
        <v>0.77906404584429834</v>
      </c>
      <c r="P166" s="317">
        <f t="shared" si="12"/>
        <v>0.79274264631370517</v>
      </c>
      <c r="Q166" s="317">
        <f t="shared" si="12"/>
        <v>0.78069927471277967</v>
      </c>
      <c r="R166" s="317">
        <f t="shared" si="12"/>
        <v>0.77759205155748401</v>
      </c>
      <c r="S166" s="317">
        <f t="shared" si="12"/>
        <v>0.78330336791245225</v>
      </c>
      <c r="T166" s="317">
        <f t="shared" si="12"/>
        <v>0.78283109256889416</v>
      </c>
      <c r="U166" s="317">
        <f t="shared" si="12"/>
        <v>0.78210822190599139</v>
      </c>
      <c r="V166" s="317">
        <f t="shared" si="12"/>
        <v>0.78815629257009601</v>
      </c>
      <c r="W166" s="317">
        <f t="shared" si="12"/>
        <v>0.7735565927374165</v>
      </c>
      <c r="X166" s="317">
        <f t="shared" si="12"/>
        <v>0.76236477103491374</v>
      </c>
      <c r="Y166" s="317">
        <f t="shared" si="12"/>
        <v>0.77026825035230917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9.0232359569896808E-2</v>
      </c>
      <c r="C167" s="269">
        <f t="shared" si="13"/>
        <v>8.9923420244188798E-2</v>
      </c>
      <c r="D167" s="269">
        <f t="shared" si="13"/>
        <v>9.4275828733955291E-2</v>
      </c>
      <c r="E167" s="269">
        <f t="shared" si="13"/>
        <v>0.10340815927051993</v>
      </c>
      <c r="F167" s="269">
        <f t="shared" si="13"/>
        <v>9.887316168635428E-2</v>
      </c>
      <c r="G167" s="269">
        <f t="shared" si="13"/>
        <v>9.885199101192059E-2</v>
      </c>
      <c r="H167" s="269">
        <f t="shared" si="13"/>
        <v>9.8418892078856873E-2</v>
      </c>
      <c r="I167" s="269">
        <f t="shared" si="13"/>
        <v>0.10320695081634097</v>
      </c>
      <c r="J167" s="269">
        <f t="shared" si="13"/>
        <v>0.10498417214596911</v>
      </c>
      <c r="K167" s="269">
        <f t="shared" si="13"/>
        <v>0.10618198602452218</v>
      </c>
      <c r="L167" s="269">
        <f t="shared" si="13"/>
        <v>0.10566939091571108</v>
      </c>
      <c r="M167" s="269">
        <f t="shared" si="13"/>
        <v>0.11779354299965672</v>
      </c>
      <c r="N167" s="269">
        <f t="shared" si="13"/>
        <v>0.11969575365458819</v>
      </c>
      <c r="O167" s="269">
        <f t="shared" si="13"/>
        <v>0.12232952806268912</v>
      </c>
      <c r="P167" s="269">
        <f t="shared" si="13"/>
        <v>0.11412922252218488</v>
      </c>
      <c r="Q167" s="269">
        <f t="shared" si="13"/>
        <v>0.11944578538353859</v>
      </c>
      <c r="R167" s="269">
        <f t="shared" si="13"/>
        <v>0.12197413159356157</v>
      </c>
      <c r="S167" s="269">
        <f t="shared" si="13"/>
        <v>0.11728671759510011</v>
      </c>
      <c r="T167" s="269">
        <f t="shared" si="13"/>
        <v>0.11765593105635701</v>
      </c>
      <c r="U167" s="269">
        <f t="shared" si="13"/>
        <v>0.11814395790462509</v>
      </c>
      <c r="V167" s="269">
        <f t="shared" si="13"/>
        <v>0.11469644020785105</v>
      </c>
      <c r="W167" s="269">
        <f t="shared" si="13"/>
        <v>0.1225805155480099</v>
      </c>
      <c r="X167" s="269">
        <f t="shared" si="13"/>
        <v>0.12835878418080915</v>
      </c>
      <c r="Y167" s="269">
        <f t="shared" si="13"/>
        <v>0.12386215611973993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2.710281395452795E-2</v>
      </c>
      <c r="C168" s="269">
        <f t="shared" si="14"/>
        <v>2.6728404532677538E-2</v>
      </c>
      <c r="D168" s="269">
        <f t="shared" si="14"/>
        <v>2.7307404250451254E-2</v>
      </c>
      <c r="E168" s="269">
        <f t="shared" si="14"/>
        <v>2.9018509620783506E-2</v>
      </c>
      <c r="F168" s="269">
        <f t="shared" si="14"/>
        <v>2.769470157246167E-2</v>
      </c>
      <c r="G168" s="269">
        <f t="shared" si="14"/>
        <v>2.817226360004528E-2</v>
      </c>
      <c r="H168" s="269">
        <f t="shared" si="14"/>
        <v>2.773798901343999E-2</v>
      </c>
      <c r="I168" s="269">
        <f t="shared" si="14"/>
        <v>2.8480829168371125E-2</v>
      </c>
      <c r="J168" s="269">
        <f t="shared" si="14"/>
        <v>3.0000671312600501E-2</v>
      </c>
      <c r="K168" s="269">
        <f t="shared" si="14"/>
        <v>2.9410949181747217E-2</v>
      </c>
      <c r="L168" s="269">
        <f t="shared" si="14"/>
        <v>2.9686985134666041E-2</v>
      </c>
      <c r="M168" s="269">
        <f t="shared" si="14"/>
        <v>3.377345874345674E-2</v>
      </c>
      <c r="N168" s="269">
        <f t="shared" si="14"/>
        <v>3.3815143044236551E-2</v>
      </c>
      <c r="O168" s="269">
        <f t="shared" si="14"/>
        <v>3.5211563137797004E-2</v>
      </c>
      <c r="P168" s="269">
        <f t="shared" si="14"/>
        <v>3.2464226876376553E-2</v>
      </c>
      <c r="Q168" s="269">
        <f t="shared" si="14"/>
        <v>3.483013378890458E-2</v>
      </c>
      <c r="R168" s="269">
        <f t="shared" si="14"/>
        <v>3.5259590963617263E-2</v>
      </c>
      <c r="S168" s="269">
        <f t="shared" si="14"/>
        <v>3.5032020594698454E-2</v>
      </c>
      <c r="T168" s="269">
        <f t="shared" si="14"/>
        <v>3.4655452646033251E-2</v>
      </c>
      <c r="U168" s="269">
        <f t="shared" si="14"/>
        <v>3.4764777587981063E-2</v>
      </c>
      <c r="V168" s="269">
        <f t="shared" si="14"/>
        <v>3.3730801405576862E-2</v>
      </c>
      <c r="W168" s="269">
        <f t="shared" si="14"/>
        <v>3.6631831512738494E-2</v>
      </c>
      <c r="X168" s="269">
        <f t="shared" si="14"/>
        <v>3.7393036630227777E-2</v>
      </c>
      <c r="Y168" s="269">
        <f t="shared" si="14"/>
        <v>3.652986681848696E-2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2.5736965257884079E-2</v>
      </c>
      <c r="C169" s="318">
        <f t="shared" si="15"/>
        <v>2.5325074983966162E-2</v>
      </c>
      <c r="D169" s="318">
        <f t="shared" si="15"/>
        <v>2.5928408186417083E-2</v>
      </c>
      <c r="E169" s="318">
        <f t="shared" si="15"/>
        <v>2.767482761860034E-2</v>
      </c>
      <c r="F169" s="318">
        <f t="shared" si="15"/>
        <v>2.6281188614305409E-2</v>
      </c>
      <c r="G169" s="318">
        <f t="shared" si="15"/>
        <v>2.667785017799721E-2</v>
      </c>
      <c r="H169" s="318">
        <f t="shared" si="15"/>
        <v>2.590653790191547E-2</v>
      </c>
      <c r="I169" s="318">
        <f t="shared" si="15"/>
        <v>2.6956144297058799E-2</v>
      </c>
      <c r="J169" s="318">
        <f t="shared" si="15"/>
        <v>2.814050193986746E-2</v>
      </c>
      <c r="K169" s="318">
        <f t="shared" si="15"/>
        <v>2.7743858938342903E-2</v>
      </c>
      <c r="L169" s="318">
        <f t="shared" si="15"/>
        <v>2.761114733635131E-2</v>
      </c>
      <c r="M169" s="318">
        <f t="shared" si="15"/>
        <v>3.2364154599068162E-2</v>
      </c>
      <c r="N169" s="318">
        <f t="shared" si="15"/>
        <v>3.2365971523922094E-2</v>
      </c>
      <c r="O169" s="318">
        <f t="shared" si="15"/>
        <v>3.3803804312823642E-2</v>
      </c>
      <c r="P169" s="318">
        <f t="shared" si="15"/>
        <v>3.1074828185358009E-2</v>
      </c>
      <c r="Q169" s="318">
        <f t="shared" si="15"/>
        <v>3.3420001913568136E-2</v>
      </c>
      <c r="R169" s="318">
        <f t="shared" si="15"/>
        <v>3.3695087297051785E-2</v>
      </c>
      <c r="S169" s="318">
        <f t="shared" si="15"/>
        <v>3.3426331248557622E-2</v>
      </c>
      <c r="T169" s="318">
        <f t="shared" si="15"/>
        <v>3.309585729336114E-2</v>
      </c>
      <c r="U169" s="318">
        <f t="shared" si="15"/>
        <v>3.3214887197638363E-2</v>
      </c>
      <c r="V169" s="318">
        <f t="shared" si="15"/>
        <v>3.2378949026507356E-2</v>
      </c>
      <c r="W169" s="318">
        <f t="shared" si="15"/>
        <v>3.5299658463123669E-2</v>
      </c>
      <c r="X169" s="318">
        <f t="shared" si="15"/>
        <v>3.5586190744108993E-2</v>
      </c>
      <c r="Y169" s="318">
        <f t="shared" si="15"/>
        <v>3.4782056142330278E-2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1.3658486966438646E-3</v>
      </c>
      <c r="C170" s="318">
        <f t="shared" si="16"/>
        <v>1.4033295487113791E-3</v>
      </c>
      <c r="D170" s="318">
        <f t="shared" si="16"/>
        <v>1.3789960640341709E-3</v>
      </c>
      <c r="E170" s="318">
        <f t="shared" si="16"/>
        <v>1.3436820021831739E-3</v>
      </c>
      <c r="F170" s="318">
        <f t="shared" si="16"/>
        <v>1.4135129581562523E-3</v>
      </c>
      <c r="G170" s="318">
        <f t="shared" si="16"/>
        <v>1.4944134220480694E-3</v>
      </c>
      <c r="H170" s="318">
        <f t="shared" si="16"/>
        <v>1.8314511115245205E-3</v>
      </c>
      <c r="I170" s="318">
        <f t="shared" si="16"/>
        <v>1.5246848713123377E-3</v>
      </c>
      <c r="J170" s="318">
        <f t="shared" si="16"/>
        <v>1.8601693727330409E-3</v>
      </c>
      <c r="K170" s="318">
        <f t="shared" si="16"/>
        <v>1.6670902434043153E-3</v>
      </c>
      <c r="L170" s="318">
        <f t="shared" si="16"/>
        <v>2.0758377983147295E-3</v>
      </c>
      <c r="M170" s="318">
        <f t="shared" si="16"/>
        <v>1.4093041443885793E-3</v>
      </c>
      <c r="N170" s="318">
        <f t="shared" si="16"/>
        <v>1.449171520314456E-3</v>
      </c>
      <c r="O170" s="318">
        <f t="shared" si="16"/>
        <v>1.4077588249733655E-3</v>
      </c>
      <c r="P170" s="318">
        <f t="shared" si="16"/>
        <v>1.3893986910185497E-3</v>
      </c>
      <c r="Q170" s="318">
        <f t="shared" si="16"/>
        <v>1.4101318753364448E-3</v>
      </c>
      <c r="R170" s="318">
        <f t="shared" si="16"/>
        <v>1.5645036665654628E-3</v>
      </c>
      <c r="S170" s="318">
        <f t="shared" si="16"/>
        <v>1.6056893461408224E-3</v>
      </c>
      <c r="T170" s="318">
        <f t="shared" si="16"/>
        <v>1.5595953526721139E-3</v>
      </c>
      <c r="U170" s="318">
        <f t="shared" si="16"/>
        <v>1.549890390342696E-3</v>
      </c>
      <c r="V170" s="318">
        <f t="shared" si="16"/>
        <v>1.3518523790695097E-3</v>
      </c>
      <c r="W170" s="318">
        <f t="shared" si="16"/>
        <v>1.3321730496148269E-3</v>
      </c>
      <c r="X170" s="318">
        <f t="shared" si="16"/>
        <v>1.8068458861187889E-3</v>
      </c>
      <c r="Y170" s="318">
        <f t="shared" si="16"/>
        <v>1.747810676156676E-3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6.4050889775580724E-3</v>
      </c>
      <c r="C171" s="269">
        <f t="shared" si="17"/>
        <v>6.4174641600143476E-3</v>
      </c>
      <c r="D171" s="269">
        <f t="shared" si="17"/>
        <v>6.5616149771327813E-3</v>
      </c>
      <c r="E171" s="269">
        <f t="shared" si="17"/>
        <v>6.9977673181340974E-3</v>
      </c>
      <c r="F171" s="269">
        <f t="shared" si="17"/>
        <v>6.7970277535240381E-3</v>
      </c>
      <c r="G171" s="269">
        <f t="shared" si="17"/>
        <v>6.8845872187664097E-3</v>
      </c>
      <c r="H171" s="269">
        <f t="shared" si="17"/>
        <v>6.9605869461314071E-3</v>
      </c>
      <c r="I171" s="269">
        <f t="shared" si="17"/>
        <v>7.0227490954425618E-3</v>
      </c>
      <c r="J171" s="269">
        <f t="shared" si="17"/>
        <v>7.3879682691378075E-3</v>
      </c>
      <c r="K171" s="269">
        <f t="shared" si="17"/>
        <v>7.1708574188830403E-3</v>
      </c>
      <c r="L171" s="269">
        <f t="shared" si="17"/>
        <v>7.4054698935588142E-3</v>
      </c>
      <c r="M171" s="269">
        <f t="shared" si="17"/>
        <v>7.9981240504703802E-3</v>
      </c>
      <c r="N171" s="269">
        <f t="shared" si="17"/>
        <v>8.0266381620445922E-3</v>
      </c>
      <c r="O171" s="269">
        <f t="shared" si="17"/>
        <v>8.2827926452778596E-3</v>
      </c>
      <c r="P171" s="269">
        <f t="shared" si="17"/>
        <v>7.7766387237824409E-3</v>
      </c>
      <c r="Q171" s="269">
        <f t="shared" si="17"/>
        <v>8.2845395115148882E-3</v>
      </c>
      <c r="R171" s="269">
        <f t="shared" si="17"/>
        <v>8.3911075965220905E-3</v>
      </c>
      <c r="S171" s="269">
        <f t="shared" si="17"/>
        <v>8.233153395175356E-3</v>
      </c>
      <c r="T171" s="269">
        <f t="shared" si="17"/>
        <v>8.136393320077883E-3</v>
      </c>
      <c r="U171" s="269">
        <f t="shared" si="17"/>
        <v>8.1781642715694838E-3</v>
      </c>
      <c r="V171" s="269">
        <f t="shared" si="17"/>
        <v>7.8942633471418208E-3</v>
      </c>
      <c r="W171" s="269">
        <f t="shared" si="17"/>
        <v>8.470214371259048E-3</v>
      </c>
      <c r="X171" s="269">
        <f t="shared" si="17"/>
        <v>8.9319287269890336E-3</v>
      </c>
      <c r="Y171" s="269">
        <f t="shared" si="17"/>
        <v>8.6820729405848625E-3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2.8638601122227517E-3</v>
      </c>
      <c r="C172" s="318">
        <f t="shared" si="18"/>
        <v>2.7724250228301412E-3</v>
      </c>
      <c r="D172" s="318">
        <f t="shared" si="18"/>
        <v>2.846759028629426E-3</v>
      </c>
      <c r="E172" s="318">
        <f t="shared" si="18"/>
        <v>3.0622747201000129E-3</v>
      </c>
      <c r="F172" s="318">
        <f t="shared" si="18"/>
        <v>2.8258246170435861E-3</v>
      </c>
      <c r="G172" s="318">
        <f t="shared" si="18"/>
        <v>2.9273148556472209E-3</v>
      </c>
      <c r="H172" s="318">
        <f t="shared" si="18"/>
        <v>2.7269842136355762E-3</v>
      </c>
      <c r="I172" s="318">
        <f t="shared" si="18"/>
        <v>2.9302510320812067E-3</v>
      </c>
      <c r="J172" s="318">
        <f t="shared" si="18"/>
        <v>3.0425221705836997E-3</v>
      </c>
      <c r="K172" s="318">
        <f t="shared" si="18"/>
        <v>3.0392210555444097E-3</v>
      </c>
      <c r="L172" s="318">
        <f t="shared" si="18"/>
        <v>3.0077903483111709E-3</v>
      </c>
      <c r="M172" s="318">
        <f t="shared" si="18"/>
        <v>3.7451068564823688E-3</v>
      </c>
      <c r="N172" s="318">
        <f t="shared" si="18"/>
        <v>3.752076976968814E-3</v>
      </c>
      <c r="O172" s="318">
        <f t="shared" si="18"/>
        <v>3.9255528641980982E-3</v>
      </c>
      <c r="P172" s="318">
        <f t="shared" si="18"/>
        <v>3.5007252571981284E-3</v>
      </c>
      <c r="Q172" s="318">
        <f t="shared" si="18"/>
        <v>3.7620481646810987E-3</v>
      </c>
      <c r="R172" s="318">
        <f t="shared" si="18"/>
        <v>3.8226670540553657E-3</v>
      </c>
      <c r="S172" s="318">
        <f t="shared" si="18"/>
        <v>3.8273265616728326E-3</v>
      </c>
      <c r="T172" s="318">
        <f t="shared" si="18"/>
        <v>3.794461044389204E-3</v>
      </c>
      <c r="U172" s="318">
        <f t="shared" si="18"/>
        <v>3.7932609270731324E-3</v>
      </c>
      <c r="V172" s="318">
        <f t="shared" si="18"/>
        <v>3.7196757805173911E-3</v>
      </c>
      <c r="W172" s="318">
        <f t="shared" si="18"/>
        <v>4.0918696844412248E-3</v>
      </c>
      <c r="X172" s="318">
        <f t="shared" si="18"/>
        <v>3.8501079303222656E-3</v>
      </c>
      <c r="Y172" s="318">
        <f t="shared" si="18"/>
        <v>3.8584154749486893E-3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1.7946961662327441E-3</v>
      </c>
      <c r="C173" s="318">
        <f t="shared" si="19"/>
        <v>1.7885514502340759E-3</v>
      </c>
      <c r="D173" s="318">
        <f t="shared" si="19"/>
        <v>1.8751196267474243E-3</v>
      </c>
      <c r="E173" s="318">
        <f t="shared" si="19"/>
        <v>2.0567591037694869E-3</v>
      </c>
      <c r="F173" s="318">
        <f t="shared" si="19"/>
        <v>1.9665592816993111E-3</v>
      </c>
      <c r="G173" s="318">
        <f t="shared" si="19"/>
        <v>1.9661382029596683E-3</v>
      </c>
      <c r="H173" s="318">
        <f t="shared" si="19"/>
        <v>1.9575239874113442E-3</v>
      </c>
      <c r="I173" s="318">
        <f t="shared" si="19"/>
        <v>2.0527571244014432E-3</v>
      </c>
      <c r="J173" s="318">
        <f t="shared" si="19"/>
        <v>2.0881055550756953E-3</v>
      </c>
      <c r="K173" s="318">
        <f t="shared" si="19"/>
        <v>2.1119297350699509E-3</v>
      </c>
      <c r="L173" s="318">
        <f t="shared" si="19"/>
        <v>2.1017343630216302E-3</v>
      </c>
      <c r="M173" s="318">
        <f t="shared" si="19"/>
        <v>2.3428803262613997E-3</v>
      </c>
      <c r="N173" s="318">
        <f t="shared" si="19"/>
        <v>2.3807147593411199E-3</v>
      </c>
      <c r="O173" s="318">
        <f t="shared" si="19"/>
        <v>2.4330997890075457E-3</v>
      </c>
      <c r="P173" s="318">
        <f t="shared" si="19"/>
        <v>2.2699980261185926E-3</v>
      </c>
      <c r="Q173" s="318">
        <f t="shared" si="19"/>
        <v>2.3757429609766434E-3</v>
      </c>
      <c r="R173" s="318">
        <f t="shared" si="19"/>
        <v>2.4260310535375194E-3</v>
      </c>
      <c r="S173" s="318">
        <f t="shared" si="19"/>
        <v>2.3327997120023607E-3</v>
      </c>
      <c r="T173" s="318">
        <f t="shared" si="19"/>
        <v>2.3401432635463707E-3</v>
      </c>
      <c r="U173" s="318">
        <f t="shared" si="19"/>
        <v>2.3498499798262087E-3</v>
      </c>
      <c r="V173" s="318">
        <f t="shared" si="19"/>
        <v>2.2812798258048349E-3</v>
      </c>
      <c r="W173" s="318">
        <f t="shared" si="19"/>
        <v>2.4380918592562329E-3</v>
      </c>
      <c r="X173" s="318">
        <f t="shared" si="19"/>
        <v>2.5530199916045234E-3</v>
      </c>
      <c r="Y173" s="318">
        <f t="shared" si="19"/>
        <v>2.4635833285199878E-3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1.7465326991025767E-3</v>
      </c>
      <c r="C174" s="318">
        <f t="shared" si="20"/>
        <v>1.8564876869501302E-3</v>
      </c>
      <c r="D174" s="318">
        <f t="shared" si="20"/>
        <v>1.8397363217559316E-3</v>
      </c>
      <c r="E174" s="318">
        <f t="shared" si="20"/>
        <v>1.8787334942645985E-3</v>
      </c>
      <c r="F174" s="318">
        <f t="shared" si="20"/>
        <v>2.0046438547811399E-3</v>
      </c>
      <c r="G174" s="318">
        <f t="shared" si="20"/>
        <v>1.9911341601595205E-3</v>
      </c>
      <c r="H174" s="318">
        <f t="shared" si="20"/>
        <v>2.2760787450844867E-3</v>
      </c>
      <c r="I174" s="318">
        <f t="shared" si="20"/>
        <v>2.0397409389599115E-3</v>
      </c>
      <c r="J174" s="318">
        <f t="shared" si="20"/>
        <v>2.2573405434784121E-3</v>
      </c>
      <c r="K174" s="318">
        <f t="shared" si="20"/>
        <v>2.0197066282686797E-3</v>
      </c>
      <c r="L174" s="318">
        <f t="shared" si="20"/>
        <v>2.2959451822260127E-3</v>
      </c>
      <c r="M174" s="318">
        <f t="shared" si="20"/>
        <v>1.9101368677266115E-3</v>
      </c>
      <c r="N174" s="318">
        <f t="shared" si="20"/>
        <v>1.8938464257346576E-3</v>
      </c>
      <c r="O174" s="318">
        <f t="shared" si="20"/>
        <v>1.9241399920722163E-3</v>
      </c>
      <c r="P174" s="318">
        <f t="shared" si="20"/>
        <v>2.0059154404657212E-3</v>
      </c>
      <c r="Q174" s="318">
        <f t="shared" si="20"/>
        <v>2.1467483858571466E-3</v>
      </c>
      <c r="R174" s="318">
        <f t="shared" si="20"/>
        <v>2.1424094889292066E-3</v>
      </c>
      <c r="S174" s="318">
        <f t="shared" si="20"/>
        <v>2.0730271215001627E-3</v>
      </c>
      <c r="T174" s="318">
        <f t="shared" si="20"/>
        <v>2.001789012142307E-3</v>
      </c>
      <c r="U174" s="318">
        <f t="shared" si="20"/>
        <v>2.0350533646701428E-3</v>
      </c>
      <c r="V174" s="318">
        <f t="shared" si="20"/>
        <v>1.8933077408195954E-3</v>
      </c>
      <c r="W174" s="318">
        <f t="shared" si="20"/>
        <v>1.9402528275615895E-3</v>
      </c>
      <c r="X174" s="318">
        <f t="shared" si="20"/>
        <v>2.5288008050622446E-3</v>
      </c>
      <c r="Y174" s="318">
        <f t="shared" si="20"/>
        <v>2.3600741371161854E-3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1.8306383760448183E-2</v>
      </c>
      <c r="C175" s="319">
        <f t="shared" si="21"/>
        <v>1.8526835585857226E-2</v>
      </c>
      <c r="D175" s="319">
        <f t="shared" si="21"/>
        <v>1.9828178646409674E-2</v>
      </c>
      <c r="E175" s="319">
        <f t="shared" si="21"/>
        <v>1.9748676232184518E-2</v>
      </c>
      <c r="F175" s="319">
        <f t="shared" si="21"/>
        <v>1.9295685295085414E-2</v>
      </c>
      <c r="G175" s="319">
        <f t="shared" si="21"/>
        <v>1.8445502692431698E-2</v>
      </c>
      <c r="H175" s="319">
        <f t="shared" si="21"/>
        <v>1.818596183958773E-2</v>
      </c>
      <c r="I175" s="319">
        <f t="shared" si="21"/>
        <v>1.9412235145450717E-2</v>
      </c>
      <c r="J175" s="319">
        <f t="shared" si="21"/>
        <v>1.9254545135919562E-2</v>
      </c>
      <c r="K175" s="319">
        <f t="shared" si="21"/>
        <v>1.8743063552806031E-2</v>
      </c>
      <c r="L175" s="319">
        <f t="shared" si="21"/>
        <v>1.8873703344189714E-2</v>
      </c>
      <c r="M175" s="319">
        <f t="shared" si="21"/>
        <v>1.8586493673262698E-2</v>
      </c>
      <c r="N175" s="319">
        <f t="shared" si="21"/>
        <v>1.8302531758962865E-2</v>
      </c>
      <c r="O175" s="319">
        <f t="shared" si="21"/>
        <v>1.8749709607965837E-2</v>
      </c>
      <c r="P175" s="319">
        <f t="shared" si="21"/>
        <v>1.7339803733805236E-2</v>
      </c>
      <c r="Q175" s="319">
        <f t="shared" si="21"/>
        <v>1.8459258656061846E-2</v>
      </c>
      <c r="R175" s="319">
        <f t="shared" si="21"/>
        <v>1.8230227480329549E-2</v>
      </c>
      <c r="S175" s="319">
        <f t="shared" si="21"/>
        <v>1.8110759668776552E-2</v>
      </c>
      <c r="T175" s="319">
        <f t="shared" si="21"/>
        <v>1.9584796269210711E-2</v>
      </c>
      <c r="U175" s="319">
        <f t="shared" si="21"/>
        <v>1.9512020679478496E-2</v>
      </c>
      <c r="V175" s="319">
        <f t="shared" si="21"/>
        <v>1.9647519046770319E-2</v>
      </c>
      <c r="W175" s="319">
        <f t="shared" si="21"/>
        <v>2.00508990242378E-2</v>
      </c>
      <c r="X175" s="319">
        <f t="shared" si="21"/>
        <v>1.9899812733066142E-2</v>
      </c>
      <c r="Y175" s="319">
        <f t="shared" si="21"/>
        <v>1.881337081856916E-2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0.99999999999999956</v>
      </c>
      <c r="C178" s="232">
        <f t="shared" si="22"/>
        <v>1</v>
      </c>
      <c r="D178" s="232">
        <f t="shared" si="22"/>
        <v>1</v>
      </c>
      <c r="E178" s="232">
        <f t="shared" si="22"/>
        <v>1.0000000000000004</v>
      </c>
      <c r="F178" s="232">
        <f t="shared" si="22"/>
        <v>0.99999999999999989</v>
      </c>
      <c r="G178" s="232">
        <f t="shared" si="22"/>
        <v>1</v>
      </c>
      <c r="H178" s="232">
        <f t="shared" si="22"/>
        <v>0.99999999999999989</v>
      </c>
      <c r="I178" s="232">
        <f t="shared" si="22"/>
        <v>1</v>
      </c>
      <c r="J178" s="232">
        <f t="shared" si="22"/>
        <v>0.99999999999999978</v>
      </c>
      <c r="K178" s="232">
        <f t="shared" si="22"/>
        <v>0.99999999999999989</v>
      </c>
      <c r="L178" s="232">
        <f t="shared" si="22"/>
        <v>1</v>
      </c>
      <c r="M178" s="232">
        <f t="shared" si="22"/>
        <v>0.99999999999999978</v>
      </c>
      <c r="N178" s="232">
        <f t="shared" si="22"/>
        <v>1</v>
      </c>
      <c r="O178" s="232">
        <f t="shared" si="22"/>
        <v>0.99999999999999978</v>
      </c>
      <c r="P178" s="232">
        <f t="shared" si="22"/>
        <v>0.99999999999999989</v>
      </c>
      <c r="Q178" s="232">
        <f t="shared" si="22"/>
        <v>1.0000000000000002</v>
      </c>
      <c r="R178" s="232">
        <f t="shared" si="22"/>
        <v>0.99999999999999989</v>
      </c>
      <c r="S178" s="232">
        <f t="shared" si="22"/>
        <v>0.99999999999999967</v>
      </c>
      <c r="T178" s="232">
        <f t="shared" si="22"/>
        <v>0.99999999999999978</v>
      </c>
      <c r="U178" s="232">
        <f t="shared" si="22"/>
        <v>1.0000000000000002</v>
      </c>
      <c r="V178" s="232">
        <f t="shared" si="22"/>
        <v>1</v>
      </c>
      <c r="W178" s="232">
        <f t="shared" si="22"/>
        <v>1</v>
      </c>
      <c r="X178" s="232">
        <f t="shared" si="22"/>
        <v>1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6.7842130622221631E-3</v>
      </c>
      <c r="C179" s="266">
        <f t="shared" si="23"/>
        <v>6.6593313189526023E-3</v>
      </c>
      <c r="D179" s="266">
        <f t="shared" si="23"/>
        <v>6.6679897077044342E-3</v>
      </c>
      <c r="E179" s="266">
        <f t="shared" si="23"/>
        <v>6.2768539124665275E-3</v>
      </c>
      <c r="F179" s="266">
        <f t="shared" si="23"/>
        <v>6.5597746565965081E-3</v>
      </c>
      <c r="G179" s="266">
        <f t="shared" si="23"/>
        <v>6.639134290945134E-3</v>
      </c>
      <c r="H179" s="266">
        <f t="shared" si="23"/>
        <v>6.7213526476229508E-3</v>
      </c>
      <c r="I179" s="266">
        <f t="shared" si="23"/>
        <v>6.2570133032114929E-3</v>
      </c>
      <c r="J179" s="266">
        <f t="shared" si="23"/>
        <v>6.5817290066728E-3</v>
      </c>
      <c r="K179" s="266">
        <f t="shared" si="23"/>
        <v>6.4511990163162967E-3</v>
      </c>
      <c r="L179" s="266">
        <f t="shared" si="23"/>
        <v>6.4606546764070473E-3</v>
      </c>
      <c r="M179" s="266">
        <f t="shared" si="23"/>
        <v>5.5636371854432187E-3</v>
      </c>
      <c r="N179" s="266">
        <f t="shared" si="23"/>
        <v>5.5562848225360053E-3</v>
      </c>
      <c r="O179" s="266">
        <f t="shared" si="23"/>
        <v>5.4939711575593582E-3</v>
      </c>
      <c r="P179" s="266">
        <f t="shared" si="23"/>
        <v>5.7683479999394377E-3</v>
      </c>
      <c r="Q179" s="266">
        <f t="shared" si="23"/>
        <v>5.8568903269883054E-3</v>
      </c>
      <c r="R179" s="266">
        <f t="shared" si="23"/>
        <v>5.7636037037001311E-3</v>
      </c>
      <c r="S179" s="266">
        <f t="shared" si="23"/>
        <v>5.8056750200907534E-3</v>
      </c>
      <c r="T179" s="266">
        <f t="shared" si="23"/>
        <v>5.7302751233999256E-3</v>
      </c>
      <c r="U179" s="266">
        <f t="shared" si="23"/>
        <v>5.6839321872770472E-3</v>
      </c>
      <c r="V179" s="266">
        <f t="shared" si="23"/>
        <v>5.5552859663258302E-3</v>
      </c>
      <c r="W179" s="266">
        <f t="shared" si="23"/>
        <v>5.7572273263544558E-3</v>
      </c>
      <c r="X179" s="266">
        <f t="shared" si="23"/>
        <v>6.0826083422600872E-3</v>
      </c>
      <c r="Y179" s="266">
        <f t="shared" si="23"/>
        <v>6.0547794577293142E-3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1.4395538989514274E-2</v>
      </c>
      <c r="C180" s="267">
        <f t="shared" si="24"/>
        <v>1.4133724385162423E-2</v>
      </c>
      <c r="D180" s="267">
        <f t="shared" si="24"/>
        <v>1.4133121213756697E-2</v>
      </c>
      <c r="E180" s="267">
        <f t="shared" si="24"/>
        <v>1.3299179903838118E-2</v>
      </c>
      <c r="F180" s="267">
        <f t="shared" si="24"/>
        <v>1.3882133394829767E-2</v>
      </c>
      <c r="G180" s="267">
        <f t="shared" si="24"/>
        <v>1.4054873743308259E-2</v>
      </c>
      <c r="H180" s="267">
        <f t="shared" si="24"/>
        <v>1.4232313287516816E-2</v>
      </c>
      <c r="I180" s="267">
        <f t="shared" si="24"/>
        <v>1.3265518607380745E-2</v>
      </c>
      <c r="J180" s="267">
        <f t="shared" si="24"/>
        <v>1.3952597159077505E-2</v>
      </c>
      <c r="K180" s="267">
        <f t="shared" si="24"/>
        <v>1.3701766542609383E-2</v>
      </c>
      <c r="L180" s="267">
        <f t="shared" si="24"/>
        <v>1.3729058397542035E-2</v>
      </c>
      <c r="M180" s="267">
        <f t="shared" si="24"/>
        <v>1.1808404887020573E-2</v>
      </c>
      <c r="N180" s="267">
        <f t="shared" si="24"/>
        <v>1.1803684747268455E-2</v>
      </c>
      <c r="O180" s="267">
        <f t="shared" si="24"/>
        <v>1.1672104926049989E-2</v>
      </c>
      <c r="P180" s="267">
        <f t="shared" si="24"/>
        <v>1.2320518041630844E-2</v>
      </c>
      <c r="Q180" s="267">
        <f t="shared" si="24"/>
        <v>1.2462333010065572E-2</v>
      </c>
      <c r="R180" s="267">
        <f t="shared" si="24"/>
        <v>1.2290561506027158E-2</v>
      </c>
      <c r="S180" s="267">
        <f t="shared" si="24"/>
        <v>1.234444275712358E-2</v>
      </c>
      <c r="T180" s="267">
        <f t="shared" si="24"/>
        <v>1.2191508688136433E-2</v>
      </c>
      <c r="U180" s="267">
        <f t="shared" si="24"/>
        <v>1.2114712366916197E-2</v>
      </c>
      <c r="V180" s="267">
        <f t="shared" si="24"/>
        <v>1.1831855715395079E-2</v>
      </c>
      <c r="W180" s="267">
        <f t="shared" si="24"/>
        <v>1.2242268091825626E-2</v>
      </c>
      <c r="X180" s="267">
        <f t="shared" si="24"/>
        <v>1.2942088393632721E-2</v>
      </c>
      <c r="Y180" s="267">
        <f t="shared" si="24"/>
        <v>1.2932429155726285E-2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8.519267050018936E-2</v>
      </c>
      <c r="C181" s="267">
        <f t="shared" si="25"/>
        <v>8.3624168545806954E-2</v>
      </c>
      <c r="D181" s="267">
        <f t="shared" si="25"/>
        <v>8.3749717637801827E-2</v>
      </c>
      <c r="E181" s="267">
        <f t="shared" si="25"/>
        <v>7.8812592707830739E-2</v>
      </c>
      <c r="F181" s="267">
        <f t="shared" si="25"/>
        <v>8.2397342114302566E-2</v>
      </c>
      <c r="G181" s="267">
        <f t="shared" si="25"/>
        <v>8.3381285736087052E-2</v>
      </c>
      <c r="H181" s="267">
        <f t="shared" si="25"/>
        <v>8.4411396004563724E-2</v>
      </c>
      <c r="I181" s="267">
        <f t="shared" si="25"/>
        <v>7.8560485819630918E-2</v>
      </c>
      <c r="J181" s="267">
        <f t="shared" si="25"/>
        <v>8.2617005097920707E-2</v>
      </c>
      <c r="K181" s="267">
        <f t="shared" si="25"/>
        <v>8.099475798230743E-2</v>
      </c>
      <c r="L181" s="267">
        <f t="shared" si="25"/>
        <v>8.1089491052715262E-2</v>
      </c>
      <c r="M181" s="267">
        <f t="shared" si="25"/>
        <v>6.9820284995167375E-2</v>
      </c>
      <c r="N181" s="267">
        <f t="shared" si="25"/>
        <v>6.9746171990685391E-2</v>
      </c>
      <c r="O181" s="267">
        <f t="shared" si="25"/>
        <v>6.8955220104350762E-2</v>
      </c>
      <c r="P181" s="267">
        <f t="shared" si="25"/>
        <v>7.2359026197921367E-2</v>
      </c>
      <c r="Q181" s="267">
        <f t="shared" si="25"/>
        <v>7.3444576513490248E-2</v>
      </c>
      <c r="R181" s="267">
        <f t="shared" si="25"/>
        <v>7.2229871693585121E-2</v>
      </c>
      <c r="S181" s="267">
        <f t="shared" si="25"/>
        <v>7.2828296324025169E-2</v>
      </c>
      <c r="T181" s="267">
        <f t="shared" si="25"/>
        <v>7.1850900931767978E-2</v>
      </c>
      <c r="U181" s="267">
        <f t="shared" si="25"/>
        <v>7.1295316251107493E-2</v>
      </c>
      <c r="V181" s="267">
        <f t="shared" si="25"/>
        <v>6.9648327817083619E-2</v>
      </c>
      <c r="W181" s="267">
        <f t="shared" si="25"/>
        <v>7.2218493219323249E-2</v>
      </c>
      <c r="X181" s="267">
        <f t="shared" si="25"/>
        <v>7.6288316955420932E-2</v>
      </c>
      <c r="Y181" s="267">
        <f t="shared" si="25"/>
        <v>7.5895504255464472E-2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0.10139639541264335</v>
      </c>
      <c r="C182" s="267">
        <f t="shared" si="26"/>
        <v>9.9550962862229989E-2</v>
      </c>
      <c r="D182" s="267">
        <f t="shared" si="26"/>
        <v>9.9553030824343663E-2</v>
      </c>
      <c r="E182" s="267">
        <f t="shared" si="26"/>
        <v>9.3682708878766827E-2</v>
      </c>
      <c r="F182" s="267">
        <f t="shared" si="26"/>
        <v>9.7792786078146024E-2</v>
      </c>
      <c r="G182" s="267">
        <f t="shared" si="26"/>
        <v>9.9009037530930294E-2</v>
      </c>
      <c r="H182" s="267">
        <f t="shared" si="26"/>
        <v>0.10025749093413222</v>
      </c>
      <c r="I182" s="267">
        <f t="shared" si="26"/>
        <v>9.3447653843892725E-2</v>
      </c>
      <c r="J182" s="267">
        <f t="shared" si="26"/>
        <v>9.8282204803602377E-2</v>
      </c>
      <c r="K182" s="267">
        <f t="shared" si="26"/>
        <v>9.6511880713190071E-2</v>
      </c>
      <c r="L182" s="267">
        <f t="shared" si="26"/>
        <v>9.67021451651221E-2</v>
      </c>
      <c r="M182" s="267">
        <f t="shared" si="26"/>
        <v>8.3177937944485913E-2</v>
      </c>
      <c r="N182" s="267">
        <f t="shared" si="26"/>
        <v>8.3144539892818919E-2</v>
      </c>
      <c r="O182" s="267">
        <f t="shared" si="26"/>
        <v>8.2214695873852967E-2</v>
      </c>
      <c r="P182" s="267">
        <f t="shared" si="26"/>
        <v>8.6758374306256408E-2</v>
      </c>
      <c r="Q182" s="267">
        <f t="shared" si="26"/>
        <v>8.7773652364074889E-2</v>
      </c>
      <c r="R182" s="267">
        <f t="shared" si="26"/>
        <v>8.657030548606573E-2</v>
      </c>
      <c r="S182" s="267">
        <f t="shared" si="26"/>
        <v>8.6945644817631187E-2</v>
      </c>
      <c r="T182" s="267">
        <f t="shared" si="26"/>
        <v>8.5869317443683479E-2</v>
      </c>
      <c r="U182" s="267">
        <f t="shared" si="26"/>
        <v>8.5314418005829229E-2</v>
      </c>
      <c r="V182" s="267">
        <f t="shared" si="26"/>
        <v>8.3342397626005996E-2</v>
      </c>
      <c r="W182" s="267">
        <f t="shared" si="26"/>
        <v>8.6234968851403457E-2</v>
      </c>
      <c r="X182" s="267">
        <f t="shared" si="26"/>
        <v>9.1154872167605996E-2</v>
      </c>
      <c r="Y182" s="267">
        <f t="shared" si="26"/>
        <v>9.1079212702871185E-2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3.7202966825627244E-2</v>
      </c>
      <c r="C183" s="268">
        <f t="shared" si="27"/>
        <v>3.7418697103851081E-2</v>
      </c>
      <c r="D183" s="268">
        <f t="shared" si="27"/>
        <v>3.7321303279294282E-2</v>
      </c>
      <c r="E183" s="268">
        <f t="shared" si="27"/>
        <v>3.6552241141179255E-2</v>
      </c>
      <c r="F183" s="268">
        <f t="shared" si="27"/>
        <v>3.64308484278386E-2</v>
      </c>
      <c r="G183" s="268">
        <f t="shared" si="27"/>
        <v>3.6635969873008184E-2</v>
      </c>
      <c r="H183" s="268">
        <f t="shared" si="27"/>
        <v>3.6508266607659885E-2</v>
      </c>
      <c r="I183" s="268">
        <f t="shared" si="27"/>
        <v>3.5666119102681901E-2</v>
      </c>
      <c r="J183" s="268">
        <f t="shared" si="27"/>
        <v>3.6963551991573612E-2</v>
      </c>
      <c r="K183" s="268">
        <f t="shared" si="27"/>
        <v>3.5568826417791827E-2</v>
      </c>
      <c r="L183" s="268">
        <f t="shared" si="27"/>
        <v>3.7063979081536892E-2</v>
      </c>
      <c r="M183" s="268">
        <f t="shared" si="27"/>
        <v>3.6358763728290257E-2</v>
      </c>
      <c r="N183" s="268">
        <f t="shared" si="27"/>
        <v>3.6460796129738744E-2</v>
      </c>
      <c r="O183" s="268">
        <f t="shared" si="27"/>
        <v>3.6135638572102002E-2</v>
      </c>
      <c r="P183" s="268">
        <f t="shared" si="27"/>
        <v>3.7087873955206623E-2</v>
      </c>
      <c r="Q183" s="268">
        <f t="shared" si="27"/>
        <v>3.7153866888931804E-2</v>
      </c>
      <c r="R183" s="268">
        <f t="shared" si="27"/>
        <v>3.7292120744442499E-2</v>
      </c>
      <c r="S183" s="268">
        <f t="shared" si="27"/>
        <v>3.7454399326332689E-2</v>
      </c>
      <c r="T183" s="268">
        <f t="shared" si="27"/>
        <v>3.7015069623532279E-2</v>
      </c>
      <c r="U183" s="268">
        <f t="shared" si="27"/>
        <v>3.6879407511371406E-2</v>
      </c>
      <c r="V183" s="268">
        <f t="shared" si="27"/>
        <v>3.7206515866092547E-2</v>
      </c>
      <c r="W183" s="268">
        <f t="shared" si="27"/>
        <v>3.7191919801698836E-2</v>
      </c>
      <c r="X183" s="268">
        <f t="shared" si="27"/>
        <v>3.6855122706407145E-2</v>
      </c>
      <c r="Y183" s="268">
        <f t="shared" si="27"/>
        <v>3.736589314174657E-2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0.51338436864595771</v>
      </c>
      <c r="C184" s="269">
        <f t="shared" si="28"/>
        <v>0.51688576320653346</v>
      </c>
      <c r="D184" s="269">
        <f t="shared" si="28"/>
        <v>0.51797497314608765</v>
      </c>
      <c r="E184" s="269">
        <f t="shared" si="28"/>
        <v>0.53437550818448498</v>
      </c>
      <c r="F184" s="269">
        <f t="shared" si="28"/>
        <v>0.52936486946445749</v>
      </c>
      <c r="G184" s="269">
        <f t="shared" si="28"/>
        <v>0.52679513806511724</v>
      </c>
      <c r="H184" s="269">
        <f t="shared" si="28"/>
        <v>0.52711717603853825</v>
      </c>
      <c r="I184" s="269">
        <f t="shared" si="28"/>
        <v>0.54440090440244127</v>
      </c>
      <c r="J184" s="269">
        <f t="shared" si="28"/>
        <v>0.52938703643482032</v>
      </c>
      <c r="K184" s="269">
        <f t="shared" si="28"/>
        <v>0.53924670055071833</v>
      </c>
      <c r="L184" s="269">
        <f t="shared" si="28"/>
        <v>0.53284112246990734</v>
      </c>
      <c r="M184" s="269">
        <f t="shared" si="28"/>
        <v>0.55859052962800615</v>
      </c>
      <c r="N184" s="269">
        <f t="shared" si="28"/>
        <v>0.55981354777750858</v>
      </c>
      <c r="O184" s="269">
        <f t="shared" si="28"/>
        <v>0.56340870415812938</v>
      </c>
      <c r="P184" s="269">
        <f t="shared" si="28"/>
        <v>0.55208708594552625</v>
      </c>
      <c r="Q184" s="269">
        <f t="shared" si="28"/>
        <v>0.54984520823303795</v>
      </c>
      <c r="R184" s="269">
        <f t="shared" si="28"/>
        <v>0.55243701305593573</v>
      </c>
      <c r="S184" s="269">
        <f t="shared" si="28"/>
        <v>0.55142938835220245</v>
      </c>
      <c r="T184" s="269">
        <f t="shared" si="28"/>
        <v>0.55498536440219171</v>
      </c>
      <c r="U184" s="269">
        <f t="shared" si="28"/>
        <v>0.55785891063199411</v>
      </c>
      <c r="V184" s="269">
        <f t="shared" si="28"/>
        <v>0.56026868863244861</v>
      </c>
      <c r="W184" s="269">
        <f t="shared" si="28"/>
        <v>0.55496967103285311</v>
      </c>
      <c r="X184" s="269">
        <f t="shared" si="28"/>
        <v>0.55022934207608598</v>
      </c>
      <c r="Y184" s="269">
        <f t="shared" si="28"/>
        <v>0.54852720215875039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0.5130059322898336</v>
      </c>
      <c r="C185" s="318">
        <f t="shared" si="29"/>
        <v>0.5165142146067998</v>
      </c>
      <c r="D185" s="318">
        <f t="shared" si="29"/>
        <v>0.51760341612266458</v>
      </c>
      <c r="E185" s="318">
        <f t="shared" si="29"/>
        <v>0.5340258602454292</v>
      </c>
      <c r="F185" s="318">
        <f t="shared" si="29"/>
        <v>0.52899988125824582</v>
      </c>
      <c r="G185" s="318">
        <f t="shared" si="29"/>
        <v>0.52642561056013326</v>
      </c>
      <c r="H185" s="318">
        <f t="shared" si="29"/>
        <v>0.52674298914938844</v>
      </c>
      <c r="I185" s="318">
        <f t="shared" si="29"/>
        <v>0.54405213351870196</v>
      </c>
      <c r="J185" s="318">
        <f t="shared" si="29"/>
        <v>0.52902022236791069</v>
      </c>
      <c r="K185" s="318">
        <f t="shared" si="29"/>
        <v>0.5388864941691569</v>
      </c>
      <c r="L185" s="318">
        <f t="shared" si="29"/>
        <v>0.53248020640737659</v>
      </c>
      <c r="M185" s="318">
        <f t="shared" si="29"/>
        <v>0.55828008857091571</v>
      </c>
      <c r="N185" s="318">
        <f t="shared" si="29"/>
        <v>0.55950323138708236</v>
      </c>
      <c r="O185" s="318">
        <f t="shared" si="29"/>
        <v>0.56310185851544592</v>
      </c>
      <c r="P185" s="318">
        <f t="shared" si="29"/>
        <v>0.5517632847973325</v>
      </c>
      <c r="Q185" s="318">
        <f t="shared" si="29"/>
        <v>0.54951761598592919</v>
      </c>
      <c r="R185" s="318">
        <f t="shared" si="29"/>
        <v>0.55211391126536358</v>
      </c>
      <c r="S185" s="318">
        <f t="shared" si="29"/>
        <v>0.55110488634616339</v>
      </c>
      <c r="T185" s="318">
        <f t="shared" si="29"/>
        <v>0.55466487924046837</v>
      </c>
      <c r="U185" s="318">
        <f t="shared" si="29"/>
        <v>0.55754049805305506</v>
      </c>
      <c r="V185" s="318">
        <f t="shared" si="29"/>
        <v>0.55995763399897525</v>
      </c>
      <c r="W185" s="318">
        <f t="shared" si="29"/>
        <v>0.55464782026260739</v>
      </c>
      <c r="X185" s="318">
        <f t="shared" si="29"/>
        <v>0.54988913005758933</v>
      </c>
      <c r="Y185" s="318">
        <f t="shared" si="29"/>
        <v>0.54818727337159645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3.7843635612413399E-4</v>
      </c>
      <c r="C186" s="318">
        <f t="shared" si="30"/>
        <v>3.7154859973366819E-4</v>
      </c>
      <c r="D186" s="318">
        <f t="shared" si="30"/>
        <v>3.7155702342303386E-4</v>
      </c>
      <c r="E186" s="318">
        <f t="shared" si="30"/>
        <v>3.4964793905584819E-4</v>
      </c>
      <c r="F186" s="318">
        <f t="shared" si="30"/>
        <v>3.6498820621169812E-4</v>
      </c>
      <c r="G186" s="318">
        <f t="shared" si="30"/>
        <v>3.6952750498389186E-4</v>
      </c>
      <c r="H186" s="318">
        <f t="shared" si="30"/>
        <v>3.7418688914979523E-4</v>
      </c>
      <c r="I186" s="318">
        <f t="shared" si="30"/>
        <v>3.4877088373926122E-4</v>
      </c>
      <c r="J186" s="318">
        <f t="shared" si="30"/>
        <v>3.6681406690961362E-4</v>
      </c>
      <c r="K186" s="318">
        <f t="shared" si="30"/>
        <v>3.6020638156148143E-4</v>
      </c>
      <c r="L186" s="318">
        <f t="shared" si="30"/>
        <v>3.6091606253077496E-4</v>
      </c>
      <c r="M186" s="318">
        <f t="shared" si="30"/>
        <v>3.1044105709046669E-4</v>
      </c>
      <c r="N186" s="318">
        <f t="shared" si="30"/>
        <v>3.1031639042613358E-4</v>
      </c>
      <c r="O186" s="318">
        <f t="shared" si="30"/>
        <v>3.0684564268342425E-4</v>
      </c>
      <c r="P186" s="318">
        <f t="shared" si="30"/>
        <v>3.2380114819367508E-4</v>
      </c>
      <c r="Q186" s="318">
        <f t="shared" si="30"/>
        <v>3.2759224710883305E-4</v>
      </c>
      <c r="R186" s="318">
        <f t="shared" si="30"/>
        <v>3.2310179057216433E-4</v>
      </c>
      <c r="S186" s="318">
        <f t="shared" si="30"/>
        <v>3.2450200603900415E-4</v>
      </c>
      <c r="T186" s="318">
        <f t="shared" si="30"/>
        <v>3.204851617234194E-4</v>
      </c>
      <c r="U186" s="318">
        <f t="shared" si="30"/>
        <v>3.1841257893906261E-4</v>
      </c>
      <c r="V186" s="318">
        <f t="shared" si="30"/>
        <v>3.1105463347333673E-4</v>
      </c>
      <c r="W186" s="318">
        <f t="shared" si="30"/>
        <v>3.2185077024573491E-4</v>
      </c>
      <c r="X186" s="318">
        <f t="shared" si="30"/>
        <v>3.4021201849672152E-4</v>
      </c>
      <c r="Y186" s="318">
        <f t="shared" si="30"/>
        <v>3.3992878715405291E-4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0.16691307660240032</v>
      </c>
      <c r="C187" s="269">
        <f t="shared" si="31"/>
        <v>0.16744082867937546</v>
      </c>
      <c r="D187" s="269">
        <f t="shared" si="31"/>
        <v>0.16635373918849983</v>
      </c>
      <c r="E187" s="269">
        <f t="shared" si="31"/>
        <v>0.16508956235969885</v>
      </c>
      <c r="F187" s="269">
        <f t="shared" si="31"/>
        <v>0.16016997617174206</v>
      </c>
      <c r="G187" s="269">
        <f t="shared" si="31"/>
        <v>0.15954788289463886</v>
      </c>
      <c r="H187" s="269">
        <f t="shared" si="31"/>
        <v>0.156279840793483</v>
      </c>
      <c r="I187" s="269">
        <f t="shared" si="31"/>
        <v>0.15675232742877848</v>
      </c>
      <c r="J187" s="269">
        <f t="shared" si="31"/>
        <v>0.15780929193888191</v>
      </c>
      <c r="K187" s="269">
        <f t="shared" si="31"/>
        <v>0.15509729539087558</v>
      </c>
      <c r="L187" s="269">
        <f t="shared" si="31"/>
        <v>0.15817626114038266</v>
      </c>
      <c r="M187" s="269">
        <f t="shared" si="31"/>
        <v>0.16578699611196848</v>
      </c>
      <c r="N187" s="269">
        <f t="shared" si="31"/>
        <v>0.16461367933409976</v>
      </c>
      <c r="O187" s="269">
        <f t="shared" si="31"/>
        <v>0.16386401519794122</v>
      </c>
      <c r="P187" s="269">
        <f t="shared" si="31"/>
        <v>0.16392839052901703</v>
      </c>
      <c r="Q187" s="269">
        <f t="shared" si="31"/>
        <v>0.16347178588096362</v>
      </c>
      <c r="R187" s="269">
        <f t="shared" si="31"/>
        <v>0.163823684945057</v>
      </c>
      <c r="S187" s="269">
        <f t="shared" si="31"/>
        <v>0.16358019584976477</v>
      </c>
      <c r="T187" s="269">
        <f t="shared" si="31"/>
        <v>0.16334470629874667</v>
      </c>
      <c r="U187" s="269">
        <f t="shared" si="31"/>
        <v>0.16239116757937214</v>
      </c>
      <c r="V187" s="269">
        <f t="shared" si="31"/>
        <v>0.16420737325780643</v>
      </c>
      <c r="W187" s="269">
        <f t="shared" si="31"/>
        <v>0.16288940405949842</v>
      </c>
      <c r="X187" s="269">
        <f t="shared" si="31"/>
        <v>0.1565837391281375</v>
      </c>
      <c r="Y187" s="269">
        <f t="shared" si="31"/>
        <v>0.15817142138875465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0.15861149911038561</v>
      </c>
      <c r="C188" s="318">
        <f t="shared" si="32"/>
        <v>0.15967343125741101</v>
      </c>
      <c r="D188" s="318">
        <f t="shared" si="32"/>
        <v>0.15827400714880807</v>
      </c>
      <c r="E188" s="318">
        <f t="shared" si="32"/>
        <v>0.15808597700265997</v>
      </c>
      <c r="F188" s="318">
        <f t="shared" si="32"/>
        <v>0.15144717124686061</v>
      </c>
      <c r="G188" s="318">
        <f t="shared" si="32"/>
        <v>0.15022760036637667</v>
      </c>
      <c r="H188" s="318">
        <f t="shared" si="32"/>
        <v>0.14481115289696073</v>
      </c>
      <c r="I188" s="318">
        <f t="shared" si="32"/>
        <v>0.14744724459213451</v>
      </c>
      <c r="J188" s="318">
        <f t="shared" si="32"/>
        <v>0.14629205424607744</v>
      </c>
      <c r="K188" s="318">
        <f t="shared" si="32"/>
        <v>0.14346000967968525</v>
      </c>
      <c r="L188" s="318">
        <f t="shared" si="32"/>
        <v>0.14466594648659245</v>
      </c>
      <c r="M188" s="318">
        <f t="shared" si="32"/>
        <v>0.15904915595636712</v>
      </c>
      <c r="N188" s="318">
        <f t="shared" si="32"/>
        <v>0.15729889114836668</v>
      </c>
      <c r="O188" s="318">
        <f t="shared" si="32"/>
        <v>0.15750229494793749</v>
      </c>
      <c r="P188" s="318">
        <f t="shared" si="32"/>
        <v>0.1572101827186404</v>
      </c>
      <c r="Q188" s="318">
        <f t="shared" si="32"/>
        <v>0.1569577568894984</v>
      </c>
      <c r="R188" s="318">
        <f t="shared" si="32"/>
        <v>0.15705726406636075</v>
      </c>
      <c r="S188" s="318">
        <f t="shared" si="32"/>
        <v>0.15656716910433752</v>
      </c>
      <c r="T188" s="318">
        <f t="shared" si="32"/>
        <v>0.15659505941846066</v>
      </c>
      <c r="U188" s="318">
        <f t="shared" si="32"/>
        <v>0.15605690682240292</v>
      </c>
      <c r="V188" s="318">
        <f t="shared" si="32"/>
        <v>0.15828629080736351</v>
      </c>
      <c r="W188" s="318">
        <f t="shared" si="32"/>
        <v>0.15686395264219499</v>
      </c>
      <c r="X188" s="318">
        <f t="shared" si="32"/>
        <v>0.14841932721190726</v>
      </c>
      <c r="Y188" s="318">
        <f t="shared" si="32"/>
        <v>0.15025824360236242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8.3015774920147268E-3</v>
      </c>
      <c r="C189" s="318">
        <f t="shared" si="33"/>
        <v>7.7673974219643945E-3</v>
      </c>
      <c r="D189" s="318">
        <f t="shared" si="33"/>
        <v>8.0797320396918046E-3</v>
      </c>
      <c r="E189" s="318">
        <f t="shared" si="33"/>
        <v>7.0035853570388877E-3</v>
      </c>
      <c r="F189" s="318">
        <f t="shared" si="33"/>
        <v>8.7228049248814533E-3</v>
      </c>
      <c r="G189" s="318">
        <f t="shared" si="33"/>
        <v>9.3202825282622283E-3</v>
      </c>
      <c r="H189" s="318">
        <f t="shared" si="33"/>
        <v>1.1468687896522271E-2</v>
      </c>
      <c r="I189" s="318">
        <f t="shared" si="33"/>
        <v>9.3050828366439478E-3</v>
      </c>
      <c r="J189" s="318">
        <f t="shared" si="33"/>
        <v>1.1517237692804478E-2</v>
      </c>
      <c r="K189" s="318">
        <f t="shared" si="33"/>
        <v>1.163728571119042E-2</v>
      </c>
      <c r="L189" s="318">
        <f t="shared" si="33"/>
        <v>1.351031465379028E-2</v>
      </c>
      <c r="M189" s="318">
        <f t="shared" si="33"/>
        <v>6.7378401556012725E-3</v>
      </c>
      <c r="N189" s="318">
        <f t="shared" si="33"/>
        <v>7.3147881857330852E-3</v>
      </c>
      <c r="O189" s="318">
        <f t="shared" si="33"/>
        <v>6.3617202500038115E-3</v>
      </c>
      <c r="P189" s="318">
        <f t="shared" si="33"/>
        <v>6.7182078103766541E-3</v>
      </c>
      <c r="Q189" s="318">
        <f t="shared" si="33"/>
        <v>6.5140289914652908E-3</v>
      </c>
      <c r="R189" s="318">
        <f t="shared" si="33"/>
        <v>6.7664208786962741E-3</v>
      </c>
      <c r="S189" s="318">
        <f t="shared" si="33"/>
        <v>7.0130267454271873E-3</v>
      </c>
      <c r="T189" s="318">
        <f t="shared" si="33"/>
        <v>6.7496468802859975E-3</v>
      </c>
      <c r="U189" s="318">
        <f t="shared" si="33"/>
        <v>6.3342607569692594E-3</v>
      </c>
      <c r="V189" s="318">
        <f t="shared" si="33"/>
        <v>5.9210824504429358E-3</v>
      </c>
      <c r="W189" s="318">
        <f t="shared" si="33"/>
        <v>6.0254514173033822E-3</v>
      </c>
      <c r="X189" s="318">
        <f t="shared" si="33"/>
        <v>8.1644119162302617E-3</v>
      </c>
      <c r="Y189" s="318">
        <f t="shared" si="33"/>
        <v>7.9131777863921636E-3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4.8263854217036731E-2</v>
      </c>
      <c r="C190" s="269">
        <f t="shared" si="34"/>
        <v>4.8306804284787723E-2</v>
      </c>
      <c r="D190" s="269">
        <f t="shared" si="34"/>
        <v>4.8232562767155325E-2</v>
      </c>
      <c r="E190" s="269">
        <f t="shared" si="34"/>
        <v>4.7423806374158703E-2</v>
      </c>
      <c r="F190" s="269">
        <f t="shared" si="34"/>
        <v>4.7810827865777665E-2</v>
      </c>
      <c r="G190" s="269">
        <f t="shared" si="34"/>
        <v>4.8035688071641693E-2</v>
      </c>
      <c r="H190" s="269">
        <f t="shared" si="34"/>
        <v>4.8250413130970067E-2</v>
      </c>
      <c r="I190" s="269">
        <f t="shared" si="34"/>
        <v>4.7239823069158714E-2</v>
      </c>
      <c r="J190" s="269">
        <f t="shared" si="34"/>
        <v>4.8729726735167449E-2</v>
      </c>
      <c r="K190" s="269">
        <f t="shared" si="34"/>
        <v>4.7259881233604181E-2</v>
      </c>
      <c r="L190" s="269">
        <f t="shared" si="34"/>
        <v>4.8732797814691517E-2</v>
      </c>
      <c r="M190" s="269">
        <f t="shared" si="34"/>
        <v>4.718845765186213E-2</v>
      </c>
      <c r="N190" s="269">
        <f t="shared" si="34"/>
        <v>4.7184908040795427E-2</v>
      </c>
      <c r="O190" s="269">
        <f t="shared" si="34"/>
        <v>4.6822393379803331E-2</v>
      </c>
      <c r="P190" s="269">
        <f t="shared" si="34"/>
        <v>4.7186862655595463E-2</v>
      </c>
      <c r="Q190" s="269">
        <f t="shared" si="34"/>
        <v>4.7142841982851354E-2</v>
      </c>
      <c r="R190" s="269">
        <f t="shared" si="34"/>
        <v>4.7108109607698533E-2</v>
      </c>
      <c r="S190" s="269">
        <f t="shared" si="34"/>
        <v>4.6962744054067168E-2</v>
      </c>
      <c r="T190" s="269">
        <f t="shared" si="34"/>
        <v>4.6657954754420576E-2</v>
      </c>
      <c r="U190" s="269">
        <f t="shared" si="34"/>
        <v>4.6287957514944515E-2</v>
      </c>
      <c r="V190" s="269">
        <f t="shared" si="34"/>
        <v>4.6267386355875656E-2</v>
      </c>
      <c r="W190" s="269">
        <f t="shared" si="34"/>
        <v>4.6035924971321085E-2</v>
      </c>
      <c r="X190" s="269">
        <f t="shared" si="34"/>
        <v>4.6134291540759757E-2</v>
      </c>
      <c r="Y190" s="269">
        <f t="shared" si="34"/>
        <v>4.6352671824627927E-2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2.2250250297588932E-2</v>
      </c>
      <c r="C191" s="318">
        <f t="shared" si="35"/>
        <v>2.2803108561513474E-2</v>
      </c>
      <c r="D191" s="318">
        <f t="shared" si="35"/>
        <v>2.264648418560166E-2</v>
      </c>
      <c r="E191" s="318">
        <f t="shared" si="35"/>
        <v>2.3471149281818163E-2</v>
      </c>
      <c r="F191" s="318">
        <f t="shared" si="35"/>
        <v>2.1291943066979721E-2</v>
      </c>
      <c r="G191" s="318">
        <f t="shared" si="35"/>
        <v>2.1192928942242843E-2</v>
      </c>
      <c r="H191" s="318">
        <f t="shared" si="35"/>
        <v>1.9655884940642944E-2</v>
      </c>
      <c r="I191" s="318">
        <f t="shared" si="35"/>
        <v>2.0825672594204557E-2</v>
      </c>
      <c r="J191" s="318">
        <f t="shared" si="35"/>
        <v>1.9962760237240255E-2</v>
      </c>
      <c r="K191" s="318">
        <f t="shared" si="35"/>
        <v>1.9245042582986781E-2</v>
      </c>
      <c r="L191" s="318">
        <f t="shared" si="35"/>
        <v>1.9981172596791982E-2</v>
      </c>
      <c r="M191" s="318">
        <f t="shared" si="35"/>
        <v>2.4892422814335766E-2</v>
      </c>
      <c r="N191" s="318">
        <f t="shared" si="35"/>
        <v>2.5085448600058569E-2</v>
      </c>
      <c r="O191" s="318">
        <f t="shared" si="35"/>
        <v>2.4910527203487656E-2</v>
      </c>
      <c r="P191" s="318">
        <f t="shared" si="35"/>
        <v>2.4265030654413638E-2</v>
      </c>
      <c r="Q191" s="318">
        <f t="shared" si="35"/>
        <v>2.379355394303231E-2</v>
      </c>
      <c r="R191" s="318">
        <f t="shared" si="35"/>
        <v>2.418203841867355E-2</v>
      </c>
      <c r="S191" s="318">
        <f t="shared" si="35"/>
        <v>2.4129364426489761E-2</v>
      </c>
      <c r="T191" s="318">
        <f t="shared" si="35"/>
        <v>2.3679423089783404E-2</v>
      </c>
      <c r="U191" s="318">
        <f t="shared" si="35"/>
        <v>2.3423024462834972E-2</v>
      </c>
      <c r="V191" s="318">
        <f t="shared" si="35"/>
        <v>2.4585414384550638E-2</v>
      </c>
      <c r="W191" s="318">
        <f t="shared" si="35"/>
        <v>2.3967881780652633E-2</v>
      </c>
      <c r="X191" s="318">
        <f t="shared" si="35"/>
        <v>2.0917165973839136E-2</v>
      </c>
      <c r="Y191" s="318">
        <f t="shared" si="35"/>
        <v>2.1754587459107806E-2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8.7960535217985348E-3</v>
      </c>
      <c r="C192" s="318">
        <f t="shared" si="36"/>
        <v>8.8562068983723159E-3</v>
      </c>
      <c r="D192" s="318">
        <f t="shared" si="36"/>
        <v>8.8748824618045102E-3</v>
      </c>
      <c r="E192" s="318">
        <f t="shared" si="36"/>
        <v>9.1564634112056374E-3</v>
      </c>
      <c r="F192" s="318">
        <f t="shared" si="36"/>
        <v>9.0702874483403143E-3</v>
      </c>
      <c r="G192" s="318">
        <f t="shared" si="36"/>
        <v>9.0261487329474453E-3</v>
      </c>
      <c r="H192" s="318">
        <f t="shared" si="36"/>
        <v>9.0315905395271477E-3</v>
      </c>
      <c r="I192" s="318">
        <f t="shared" si="36"/>
        <v>9.3283749443573843E-3</v>
      </c>
      <c r="J192" s="318">
        <f t="shared" si="36"/>
        <v>9.070636219140114E-3</v>
      </c>
      <c r="K192" s="318">
        <f t="shared" si="36"/>
        <v>9.2398043502706934E-3</v>
      </c>
      <c r="L192" s="318">
        <f t="shared" si="36"/>
        <v>9.1299614683820959E-3</v>
      </c>
      <c r="M192" s="318">
        <f t="shared" si="36"/>
        <v>9.5723289539853089E-3</v>
      </c>
      <c r="N192" s="318">
        <f t="shared" si="36"/>
        <v>9.5933010890009458E-3</v>
      </c>
      <c r="O192" s="318">
        <f t="shared" si="36"/>
        <v>9.6550035271867826E-3</v>
      </c>
      <c r="P192" s="318">
        <f t="shared" si="36"/>
        <v>9.4605911529668379E-3</v>
      </c>
      <c r="Q192" s="318">
        <f t="shared" si="36"/>
        <v>9.4220866799889762E-3</v>
      </c>
      <c r="R192" s="318">
        <f t="shared" si="36"/>
        <v>9.4666030311632444E-3</v>
      </c>
      <c r="S192" s="318">
        <f t="shared" si="36"/>
        <v>9.4493021840668049E-3</v>
      </c>
      <c r="T192" s="318">
        <f t="shared" si="36"/>
        <v>9.5103421956233142E-3</v>
      </c>
      <c r="U192" s="318">
        <f t="shared" si="36"/>
        <v>9.5596478573939294E-3</v>
      </c>
      <c r="V192" s="318">
        <f t="shared" si="36"/>
        <v>9.6010923238445938E-3</v>
      </c>
      <c r="W192" s="318">
        <f t="shared" si="36"/>
        <v>9.5100497005996716E-3</v>
      </c>
      <c r="X192" s="318">
        <f t="shared" si="36"/>
        <v>9.4284566992280071E-3</v>
      </c>
      <c r="Y192" s="318">
        <f t="shared" si="36"/>
        <v>9.3992764859903016E-3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1.7217550397649259E-2</v>
      </c>
      <c r="C193" s="318">
        <f t="shared" si="37"/>
        <v>1.664748882490193E-2</v>
      </c>
      <c r="D193" s="318">
        <f t="shared" si="37"/>
        <v>1.6711196119749153E-2</v>
      </c>
      <c r="E193" s="318">
        <f t="shared" si="37"/>
        <v>1.4796193681134901E-2</v>
      </c>
      <c r="F193" s="318">
        <f t="shared" si="37"/>
        <v>1.7448597350457624E-2</v>
      </c>
      <c r="G193" s="318">
        <f t="shared" si="37"/>
        <v>1.7816610396451407E-2</v>
      </c>
      <c r="H193" s="318">
        <f t="shared" si="37"/>
        <v>1.9562937650799979E-2</v>
      </c>
      <c r="I193" s="318">
        <f t="shared" si="37"/>
        <v>1.7085775530596772E-2</v>
      </c>
      <c r="J193" s="318">
        <f t="shared" si="37"/>
        <v>1.9696330278787075E-2</v>
      </c>
      <c r="K193" s="318">
        <f t="shared" si="37"/>
        <v>1.8775034300346702E-2</v>
      </c>
      <c r="L193" s="318">
        <f t="shared" si="37"/>
        <v>1.9621663749517435E-2</v>
      </c>
      <c r="M193" s="318">
        <f t="shared" si="37"/>
        <v>1.2723705883541053E-2</v>
      </c>
      <c r="N193" s="318">
        <f t="shared" si="37"/>
        <v>1.2506158351735915E-2</v>
      </c>
      <c r="O193" s="318">
        <f t="shared" si="37"/>
        <v>1.2256862649128893E-2</v>
      </c>
      <c r="P193" s="318">
        <f t="shared" si="37"/>
        <v>1.3461240848214982E-2</v>
      </c>
      <c r="Q193" s="318">
        <f t="shared" si="37"/>
        <v>1.3927201359830069E-2</v>
      </c>
      <c r="R193" s="318">
        <f t="shared" si="37"/>
        <v>1.3459468157861742E-2</v>
      </c>
      <c r="S193" s="318">
        <f t="shared" si="37"/>
        <v>1.3384077443510608E-2</v>
      </c>
      <c r="T193" s="318">
        <f t="shared" si="37"/>
        <v>1.3468189469013852E-2</v>
      </c>
      <c r="U193" s="318">
        <f t="shared" si="37"/>
        <v>1.3305285194715612E-2</v>
      </c>
      <c r="V193" s="318">
        <f t="shared" si="37"/>
        <v>1.2080879647480423E-2</v>
      </c>
      <c r="W193" s="318">
        <f t="shared" si="37"/>
        <v>1.2557993490068779E-2</v>
      </c>
      <c r="X193" s="318">
        <f t="shared" si="37"/>
        <v>1.5788668867692618E-2</v>
      </c>
      <c r="Y193" s="318">
        <f t="shared" si="37"/>
        <v>1.5198807879529824E-2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2.6466915744408272E-2</v>
      </c>
      <c r="C194" s="319">
        <f t="shared" si="38"/>
        <v>2.5979719613300294E-2</v>
      </c>
      <c r="D194" s="319">
        <f t="shared" si="38"/>
        <v>2.6013562235356325E-2</v>
      </c>
      <c r="E194" s="319">
        <f t="shared" si="38"/>
        <v>2.4487546537576146E-2</v>
      </c>
      <c r="F194" s="319">
        <f t="shared" si="38"/>
        <v>2.5591441826309378E-2</v>
      </c>
      <c r="G194" s="319">
        <f t="shared" si="38"/>
        <v>2.5900989794323315E-2</v>
      </c>
      <c r="H194" s="319">
        <f t="shared" si="38"/>
        <v>2.6221750555512891E-2</v>
      </c>
      <c r="I194" s="319">
        <f t="shared" si="38"/>
        <v>2.4410154422823887E-2</v>
      </c>
      <c r="J194" s="319">
        <f t="shared" si="38"/>
        <v>2.5676856832283237E-2</v>
      </c>
      <c r="K194" s="319">
        <f t="shared" si="38"/>
        <v>2.5167692152586775E-2</v>
      </c>
      <c r="L194" s="319">
        <f t="shared" si="38"/>
        <v>2.5204490201695125E-2</v>
      </c>
      <c r="M194" s="319">
        <f t="shared" si="38"/>
        <v>2.1704987867755609E-2</v>
      </c>
      <c r="N194" s="319">
        <f t="shared" si="38"/>
        <v>2.167638726454886E-2</v>
      </c>
      <c r="O194" s="319">
        <f t="shared" si="38"/>
        <v>2.1433256630210888E-2</v>
      </c>
      <c r="P194" s="319">
        <f t="shared" si="38"/>
        <v>2.2503520368906439E-2</v>
      </c>
      <c r="Q194" s="319">
        <f t="shared" si="38"/>
        <v>2.2848844799596212E-2</v>
      </c>
      <c r="R194" s="319">
        <f t="shared" si="38"/>
        <v>2.2484729257488005E-2</v>
      </c>
      <c r="S194" s="319">
        <f t="shared" si="38"/>
        <v>2.2649213498762144E-2</v>
      </c>
      <c r="T194" s="319">
        <f t="shared" si="38"/>
        <v>2.2354902734120514E-2</v>
      </c>
      <c r="U194" s="319">
        <f t="shared" si="38"/>
        <v>2.2174177951187861E-2</v>
      </c>
      <c r="V194" s="319">
        <f t="shared" si="38"/>
        <v>2.1672168762966269E-2</v>
      </c>
      <c r="W194" s="319">
        <f t="shared" si="38"/>
        <v>2.2460122645721885E-2</v>
      </c>
      <c r="X194" s="319">
        <f t="shared" si="38"/>
        <v>2.3729618689689726E-2</v>
      </c>
      <c r="Y194" s="319">
        <f t="shared" si="38"/>
        <v>2.3620885914329197E-2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0.99999999999999978</v>
      </c>
      <c r="C197" s="232">
        <f t="shared" si="39"/>
        <v>1.0000000000000004</v>
      </c>
      <c r="D197" s="232">
        <f t="shared" si="39"/>
        <v>1</v>
      </c>
      <c r="E197" s="232">
        <f t="shared" si="39"/>
        <v>1.0000000000000002</v>
      </c>
      <c r="F197" s="232">
        <f t="shared" si="39"/>
        <v>1.0000000000000002</v>
      </c>
      <c r="G197" s="232">
        <f t="shared" si="39"/>
        <v>0.99999999999999989</v>
      </c>
      <c r="H197" s="232">
        <f t="shared" si="39"/>
        <v>1.0000000000000002</v>
      </c>
      <c r="I197" s="232">
        <f t="shared" si="39"/>
        <v>1.0000000000000002</v>
      </c>
      <c r="J197" s="232">
        <f t="shared" si="39"/>
        <v>1.0000000000000004</v>
      </c>
      <c r="K197" s="232">
        <f t="shared" si="39"/>
        <v>1.0000000000000002</v>
      </c>
      <c r="L197" s="232">
        <f t="shared" si="39"/>
        <v>0.99999999999999978</v>
      </c>
      <c r="M197" s="232">
        <f t="shared" si="39"/>
        <v>0.99999999999999989</v>
      </c>
      <c r="N197" s="232">
        <f t="shared" si="39"/>
        <v>1</v>
      </c>
      <c r="O197" s="232">
        <f t="shared" si="39"/>
        <v>0.99999999999999978</v>
      </c>
      <c r="P197" s="232">
        <f t="shared" si="39"/>
        <v>0.99999999999999967</v>
      </c>
      <c r="Q197" s="232">
        <f t="shared" si="39"/>
        <v>0.99999999999999978</v>
      </c>
      <c r="R197" s="232">
        <f t="shared" si="39"/>
        <v>0.99999999999999978</v>
      </c>
      <c r="S197" s="232">
        <f t="shared" si="39"/>
        <v>1</v>
      </c>
      <c r="T197" s="232">
        <f t="shared" si="39"/>
        <v>0.99999999999999978</v>
      </c>
      <c r="U197" s="232">
        <f t="shared" si="39"/>
        <v>0.99999999999999978</v>
      </c>
      <c r="V197" s="232">
        <f t="shared" si="39"/>
        <v>1.0000000000000002</v>
      </c>
      <c r="W197" s="232">
        <f t="shared" si="39"/>
        <v>1.0000000000000002</v>
      </c>
      <c r="X197" s="232">
        <f t="shared" si="39"/>
        <v>0.99999999999999989</v>
      </c>
      <c r="Y197" s="232">
        <f t="shared" si="39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2.8409236581288288E-3</v>
      </c>
      <c r="C198" s="266">
        <f t="shared" si="40"/>
        <v>2.8533771599243379E-3</v>
      </c>
      <c r="D198" s="266">
        <f t="shared" si="40"/>
        <v>2.8750573229641189E-3</v>
      </c>
      <c r="E198" s="266">
        <f t="shared" si="40"/>
        <v>2.7279396014747927E-3</v>
      </c>
      <c r="F198" s="266">
        <f t="shared" si="40"/>
        <v>2.8004846912152281E-3</v>
      </c>
      <c r="G198" s="266">
        <f t="shared" si="40"/>
        <v>2.9037203780201081E-3</v>
      </c>
      <c r="H198" s="266">
        <f t="shared" si="40"/>
        <v>3.0464340758062326E-3</v>
      </c>
      <c r="I198" s="266">
        <f t="shared" si="40"/>
        <v>2.8842214844337927E-3</v>
      </c>
      <c r="J198" s="266">
        <f t="shared" si="40"/>
        <v>2.8516750552328531E-3</v>
      </c>
      <c r="K198" s="266">
        <f t="shared" si="40"/>
        <v>2.94378666752705E-3</v>
      </c>
      <c r="L198" s="266">
        <f t="shared" si="40"/>
        <v>3.0474324175354607E-3</v>
      </c>
      <c r="M198" s="266">
        <f t="shared" si="40"/>
        <v>2.3924686908803191E-3</v>
      </c>
      <c r="N198" s="266">
        <f t="shared" si="40"/>
        <v>2.4977871609130542E-3</v>
      </c>
      <c r="O198" s="266">
        <f t="shared" si="40"/>
        <v>2.5227785984407178E-3</v>
      </c>
      <c r="P198" s="266">
        <f t="shared" si="40"/>
        <v>2.6063826288791172E-3</v>
      </c>
      <c r="Q198" s="266">
        <f t="shared" si="40"/>
        <v>2.9764862763752339E-3</v>
      </c>
      <c r="R198" s="266">
        <f t="shared" si="40"/>
        <v>3.0183033124791675E-3</v>
      </c>
      <c r="S198" s="266">
        <f t="shared" si="40"/>
        <v>3.1579931210115467E-3</v>
      </c>
      <c r="T198" s="266">
        <f t="shared" si="40"/>
        <v>3.2149333622118821E-3</v>
      </c>
      <c r="U198" s="266">
        <f t="shared" si="40"/>
        <v>3.3760907640621356E-3</v>
      </c>
      <c r="V198" s="266">
        <f t="shared" si="40"/>
        <v>3.3866161417377017E-3</v>
      </c>
      <c r="W198" s="266">
        <f t="shared" si="40"/>
        <v>3.1188781344182724E-3</v>
      </c>
      <c r="X198" s="266">
        <f t="shared" si="40"/>
        <v>3.5377490277271714E-3</v>
      </c>
      <c r="Y198" s="266">
        <f t="shared" si="40"/>
        <v>3.5885933122311573E-3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6.3819810885570706E-3</v>
      </c>
      <c r="C199" s="267">
        <f t="shared" si="41"/>
        <v>6.3880467841708694E-3</v>
      </c>
      <c r="D199" s="267">
        <f t="shared" si="41"/>
        <v>6.4380902729416151E-3</v>
      </c>
      <c r="E199" s="267">
        <f t="shared" si="41"/>
        <v>6.1092470306695137E-3</v>
      </c>
      <c r="F199" s="267">
        <f t="shared" si="41"/>
        <v>6.2870780747178168E-3</v>
      </c>
      <c r="G199" s="267">
        <f t="shared" si="41"/>
        <v>6.5307390372867508E-3</v>
      </c>
      <c r="H199" s="267">
        <f t="shared" si="41"/>
        <v>6.8796476413260279E-3</v>
      </c>
      <c r="I199" s="267">
        <f t="shared" si="41"/>
        <v>6.5019402964027039E-3</v>
      </c>
      <c r="J199" s="267">
        <f t="shared" si="41"/>
        <v>6.434668251822805E-3</v>
      </c>
      <c r="K199" s="267">
        <f t="shared" si="41"/>
        <v>6.6480624652760023E-3</v>
      </c>
      <c r="L199" s="267">
        <f t="shared" si="41"/>
        <v>6.8816163458653695E-3</v>
      </c>
      <c r="M199" s="267">
        <f t="shared" si="41"/>
        <v>5.3234105569300253E-3</v>
      </c>
      <c r="N199" s="267">
        <f t="shared" si="41"/>
        <v>5.5477510658686171E-3</v>
      </c>
      <c r="O199" s="267">
        <f t="shared" si="41"/>
        <v>5.603865864411829E-3</v>
      </c>
      <c r="P199" s="267">
        <f t="shared" si="41"/>
        <v>5.793470812317467E-3</v>
      </c>
      <c r="Q199" s="267">
        <f t="shared" si="41"/>
        <v>6.6025333867889679E-3</v>
      </c>
      <c r="R199" s="267">
        <f t="shared" si="41"/>
        <v>6.68448676026283E-3</v>
      </c>
      <c r="S199" s="267">
        <f t="shared" si="41"/>
        <v>7.0080300961515296E-3</v>
      </c>
      <c r="T199" s="267">
        <f t="shared" si="41"/>
        <v>7.1400936129398952E-3</v>
      </c>
      <c r="U199" s="267">
        <f t="shared" si="41"/>
        <v>7.4940118347434966E-3</v>
      </c>
      <c r="V199" s="267">
        <f t="shared" si="41"/>
        <v>7.5245351351461518E-3</v>
      </c>
      <c r="W199" s="267">
        <f t="shared" si="41"/>
        <v>6.972489098240278E-3</v>
      </c>
      <c r="X199" s="267">
        <f t="shared" si="41"/>
        <v>7.9207857450716325E-3</v>
      </c>
      <c r="Y199" s="267">
        <f t="shared" si="41"/>
        <v>8.05100307500492E-3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3.9088434126607764E-2</v>
      </c>
      <c r="C200" s="267">
        <f t="shared" si="42"/>
        <v>3.9276133329372478E-2</v>
      </c>
      <c r="D200" s="267">
        <f t="shared" si="42"/>
        <v>3.9572981763897515E-2</v>
      </c>
      <c r="E200" s="267">
        <f t="shared" si="42"/>
        <v>3.7544649646143693E-2</v>
      </c>
      <c r="F200" s="267">
        <f t="shared" si="42"/>
        <v>3.8533018395572383E-2</v>
      </c>
      <c r="G200" s="267">
        <f t="shared" si="42"/>
        <v>3.9934985696804148E-2</v>
      </c>
      <c r="H200" s="267">
        <f t="shared" si="42"/>
        <v>4.1867181260407074E-2</v>
      </c>
      <c r="I200" s="267">
        <f t="shared" si="42"/>
        <v>3.9634638216275407E-2</v>
      </c>
      <c r="J200" s="267">
        <f t="shared" si="42"/>
        <v>3.9173292189150541E-2</v>
      </c>
      <c r="K200" s="267">
        <f t="shared" si="42"/>
        <v>4.0448382038160251E-2</v>
      </c>
      <c r="L200" s="267">
        <f t="shared" si="42"/>
        <v>4.1903828813503331E-2</v>
      </c>
      <c r="M200" s="267">
        <f t="shared" si="42"/>
        <v>3.2952200093026622E-2</v>
      </c>
      <c r="N200" s="267">
        <f t="shared" si="42"/>
        <v>3.4399170891839165E-2</v>
      </c>
      <c r="O200" s="267">
        <f t="shared" si="42"/>
        <v>3.4735548493304923E-2</v>
      </c>
      <c r="P200" s="267">
        <f t="shared" si="42"/>
        <v>3.5877459011205919E-2</v>
      </c>
      <c r="Q200" s="267">
        <f t="shared" si="42"/>
        <v>4.0972147703676236E-2</v>
      </c>
      <c r="R200" s="267">
        <f t="shared" si="42"/>
        <v>4.156465825543449E-2</v>
      </c>
      <c r="S200" s="267">
        <f t="shared" si="42"/>
        <v>4.3497949430138176E-2</v>
      </c>
      <c r="T200" s="267">
        <f t="shared" si="42"/>
        <v>4.4293044480500511E-2</v>
      </c>
      <c r="U200" s="267">
        <f t="shared" si="42"/>
        <v>4.6494866803262855E-2</v>
      </c>
      <c r="V200" s="267">
        <f t="shared" si="42"/>
        <v>4.6646981937708838E-2</v>
      </c>
      <c r="W200" s="267">
        <f t="shared" si="42"/>
        <v>4.292845719196766E-2</v>
      </c>
      <c r="X200" s="267">
        <f t="shared" si="42"/>
        <v>4.8682164223282948E-2</v>
      </c>
      <c r="Y200" s="267">
        <f t="shared" si="42"/>
        <v>4.9349566592602111E-2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5.6923854682376512E-2</v>
      </c>
      <c r="C201" s="267">
        <f t="shared" si="43"/>
        <v>5.7001632623855422E-2</v>
      </c>
      <c r="D201" s="267">
        <f t="shared" si="43"/>
        <v>5.7446418006633464E-2</v>
      </c>
      <c r="E201" s="267">
        <f t="shared" si="43"/>
        <v>5.4510541462108243E-2</v>
      </c>
      <c r="F201" s="267">
        <f t="shared" si="43"/>
        <v>5.6077280978557194E-2</v>
      </c>
      <c r="G201" s="267">
        <f t="shared" si="43"/>
        <v>5.8242876123951015E-2</v>
      </c>
      <c r="H201" s="267">
        <f t="shared" si="43"/>
        <v>6.1313790739005329E-2</v>
      </c>
      <c r="I201" s="267">
        <f t="shared" si="43"/>
        <v>5.7969150209708054E-2</v>
      </c>
      <c r="J201" s="267">
        <f t="shared" si="43"/>
        <v>5.7373938787510327E-2</v>
      </c>
      <c r="K201" s="267">
        <f t="shared" si="43"/>
        <v>5.9264808492802176E-2</v>
      </c>
      <c r="L201" s="267">
        <f t="shared" si="43"/>
        <v>6.1340080823317239E-2</v>
      </c>
      <c r="M201" s="267">
        <f t="shared" si="43"/>
        <v>4.755933421538807E-2</v>
      </c>
      <c r="N201" s="267">
        <f t="shared" si="43"/>
        <v>4.9575273055739617E-2</v>
      </c>
      <c r="O201" s="267">
        <f t="shared" si="43"/>
        <v>5.0074545662973285E-2</v>
      </c>
      <c r="P201" s="267">
        <f t="shared" si="43"/>
        <v>5.1766382347576613E-2</v>
      </c>
      <c r="Q201" s="267">
        <f t="shared" si="43"/>
        <v>5.9003047294862845E-2</v>
      </c>
      <c r="R201" s="267">
        <f t="shared" si="43"/>
        <v>5.9742185336996698E-2</v>
      </c>
      <c r="S201" s="267">
        <f t="shared" si="43"/>
        <v>6.2616959494000854E-2</v>
      </c>
      <c r="T201" s="267">
        <f t="shared" si="43"/>
        <v>6.379088625359082E-2</v>
      </c>
      <c r="U201" s="267">
        <f t="shared" si="43"/>
        <v>6.6963532499862949E-2</v>
      </c>
      <c r="V201" s="267">
        <f t="shared" si="43"/>
        <v>6.721590547503338E-2</v>
      </c>
      <c r="W201" s="267">
        <f t="shared" si="43"/>
        <v>6.2234548325188987E-2</v>
      </c>
      <c r="X201" s="267">
        <f t="shared" si="43"/>
        <v>7.0739638189112997E-2</v>
      </c>
      <c r="Y201" s="267">
        <f t="shared" si="43"/>
        <v>7.1878242289945729E-2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6.6044065444031921E-2</v>
      </c>
      <c r="C202" s="268">
        <f t="shared" si="44"/>
        <v>6.7179318676581473E-2</v>
      </c>
      <c r="D202" s="268">
        <f t="shared" si="44"/>
        <v>6.6428674339012547E-2</v>
      </c>
      <c r="E202" s="268">
        <f t="shared" si="44"/>
        <v>6.4692101515267608E-2</v>
      </c>
      <c r="F202" s="268">
        <f t="shared" si="44"/>
        <v>6.292949286109116E-2</v>
      </c>
      <c r="G202" s="268">
        <f t="shared" si="44"/>
        <v>6.2970482778643547E-2</v>
      </c>
      <c r="H202" s="268">
        <f t="shared" si="44"/>
        <v>6.3198279808473756E-2</v>
      </c>
      <c r="I202" s="268">
        <f t="shared" si="44"/>
        <v>6.1263448551208466E-2</v>
      </c>
      <c r="J202" s="268">
        <f t="shared" si="44"/>
        <v>6.2418753001562639E-2</v>
      </c>
      <c r="K202" s="268">
        <f t="shared" si="44"/>
        <v>6.1351784578727468E-2</v>
      </c>
      <c r="L202" s="268">
        <f t="shared" si="44"/>
        <v>6.3618239381599884E-2</v>
      </c>
      <c r="M202" s="268">
        <f t="shared" si="44"/>
        <v>6.2277589205276478E-2</v>
      </c>
      <c r="N202" s="268">
        <f t="shared" si="44"/>
        <v>6.0970897988380693E-2</v>
      </c>
      <c r="O202" s="268">
        <f t="shared" si="44"/>
        <v>6.0753114924701521E-2</v>
      </c>
      <c r="P202" s="268">
        <f t="shared" si="44"/>
        <v>6.3276665294236353E-2</v>
      </c>
      <c r="Q202" s="268">
        <f t="shared" si="44"/>
        <v>6.2393990587546924E-2</v>
      </c>
      <c r="R202" s="268">
        <f t="shared" si="44"/>
        <v>6.1040385104193851E-2</v>
      </c>
      <c r="S202" s="268">
        <f t="shared" si="44"/>
        <v>6.0604410187251524E-2</v>
      </c>
      <c r="T202" s="268">
        <f t="shared" si="44"/>
        <v>6.0613785418802281E-2</v>
      </c>
      <c r="U202" s="268">
        <f t="shared" si="44"/>
        <v>5.9925797116237405E-2</v>
      </c>
      <c r="V202" s="268">
        <f t="shared" si="44"/>
        <v>6.0398325822532392E-2</v>
      </c>
      <c r="W202" s="268">
        <f t="shared" si="44"/>
        <v>6.2509134480661324E-2</v>
      </c>
      <c r="X202" s="268">
        <f t="shared" si="44"/>
        <v>6.1897549347469348E-2</v>
      </c>
      <c r="Y202" s="268">
        <f t="shared" si="44"/>
        <v>6.2996456997024206E-2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0.43170683660824216</v>
      </c>
      <c r="C203" s="269">
        <f t="shared" si="45"/>
        <v>0.42716347045269926</v>
      </c>
      <c r="D203" s="269">
        <f t="shared" si="45"/>
        <v>0.4291109387596862</v>
      </c>
      <c r="E203" s="269">
        <f t="shared" si="45"/>
        <v>0.44331229854917265</v>
      </c>
      <c r="F203" s="269">
        <f t="shared" si="45"/>
        <v>0.44889232278887153</v>
      </c>
      <c r="G203" s="269">
        <f t="shared" si="45"/>
        <v>0.44366617333487213</v>
      </c>
      <c r="H203" s="269">
        <f t="shared" si="45"/>
        <v>0.43660257193844343</v>
      </c>
      <c r="I203" s="269">
        <f t="shared" si="45"/>
        <v>0.45203653261816096</v>
      </c>
      <c r="J203" s="269">
        <f t="shared" si="45"/>
        <v>0.45073765516707931</v>
      </c>
      <c r="K203" s="269">
        <f t="shared" si="45"/>
        <v>0.45011156854468987</v>
      </c>
      <c r="L203" s="269">
        <f t="shared" si="45"/>
        <v>0.43733019401845957</v>
      </c>
      <c r="M203" s="269">
        <f t="shared" si="45"/>
        <v>0.47426836677658957</v>
      </c>
      <c r="N203" s="269">
        <f t="shared" si="45"/>
        <v>0.47554570981602073</v>
      </c>
      <c r="O203" s="269">
        <f t="shared" si="45"/>
        <v>0.47557426214729848</v>
      </c>
      <c r="P203" s="269">
        <f t="shared" si="45"/>
        <v>0.46392705872112017</v>
      </c>
      <c r="Q203" s="269">
        <f t="shared" si="45"/>
        <v>0.44684467932415162</v>
      </c>
      <c r="R203" s="269">
        <f t="shared" si="45"/>
        <v>0.45017514705954176</v>
      </c>
      <c r="S203" s="269">
        <f t="shared" si="45"/>
        <v>0.44503693376506315</v>
      </c>
      <c r="T203" s="269">
        <f t="shared" si="45"/>
        <v>0.44318100689636453</v>
      </c>
      <c r="U203" s="269">
        <f t="shared" si="45"/>
        <v>0.43807429899347172</v>
      </c>
      <c r="V203" s="269">
        <f t="shared" si="45"/>
        <v>0.43685553614207973</v>
      </c>
      <c r="W203" s="269">
        <f t="shared" si="45"/>
        <v>0.44132740568740836</v>
      </c>
      <c r="X203" s="269">
        <f t="shared" si="45"/>
        <v>0.4260596139490615</v>
      </c>
      <c r="Y203" s="269">
        <f t="shared" si="45"/>
        <v>0.42184275209481326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0.43121326085881395</v>
      </c>
      <c r="C204" s="318">
        <f t="shared" si="46"/>
        <v>0.42664573724842914</v>
      </c>
      <c r="D204" s="318">
        <f t="shared" si="46"/>
        <v>0.42860391762097461</v>
      </c>
      <c r="E204" s="318">
        <f t="shared" si="46"/>
        <v>0.4428471323315224</v>
      </c>
      <c r="F204" s="318">
        <f t="shared" si="46"/>
        <v>0.44842381517424262</v>
      </c>
      <c r="G204" s="318">
        <f t="shared" si="46"/>
        <v>0.44319352515850824</v>
      </c>
      <c r="H204" s="318">
        <f t="shared" si="46"/>
        <v>0.43611683076423363</v>
      </c>
      <c r="I204" s="318">
        <f t="shared" si="46"/>
        <v>0.45159217082655612</v>
      </c>
      <c r="J204" s="318">
        <f t="shared" si="46"/>
        <v>0.45027341123359543</v>
      </c>
      <c r="K204" s="318">
        <f t="shared" si="46"/>
        <v>0.44966595514240387</v>
      </c>
      <c r="L204" s="318">
        <f t="shared" si="46"/>
        <v>0.43685364229303664</v>
      </c>
      <c r="M204" s="318">
        <f t="shared" si="46"/>
        <v>0.47384409496059315</v>
      </c>
      <c r="N204" s="318">
        <f t="shared" si="46"/>
        <v>0.47513681424644116</v>
      </c>
      <c r="O204" s="318">
        <f t="shared" si="46"/>
        <v>0.47517812727116049</v>
      </c>
      <c r="P204" s="318">
        <f t="shared" si="46"/>
        <v>0.4635017431692855</v>
      </c>
      <c r="Q204" s="318">
        <f t="shared" si="46"/>
        <v>0.44644286254444393</v>
      </c>
      <c r="R204" s="318">
        <f t="shared" si="46"/>
        <v>0.44977961259410137</v>
      </c>
      <c r="S204" s="318">
        <f t="shared" si="46"/>
        <v>0.44464033285161464</v>
      </c>
      <c r="T204" s="318">
        <f t="shared" si="46"/>
        <v>0.44279249397903736</v>
      </c>
      <c r="U204" s="318">
        <f t="shared" si="46"/>
        <v>0.43768558091781234</v>
      </c>
      <c r="V204" s="318">
        <f t="shared" si="46"/>
        <v>0.43647175707589458</v>
      </c>
      <c r="W204" s="318">
        <f t="shared" si="46"/>
        <v>0.44094086389204068</v>
      </c>
      <c r="X204" s="318">
        <f t="shared" si="46"/>
        <v>0.42565725795327075</v>
      </c>
      <c r="Y204" s="318">
        <f t="shared" si="46"/>
        <v>0.42143888318014139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4.9357574942827725E-4</v>
      </c>
      <c r="C205" s="318">
        <f t="shared" si="47"/>
        <v>5.1773320427013752E-4</v>
      </c>
      <c r="D205" s="318">
        <f t="shared" si="47"/>
        <v>5.070211387116115E-4</v>
      </c>
      <c r="E205" s="318">
        <f t="shared" si="47"/>
        <v>4.6516621765020215E-4</v>
      </c>
      <c r="F205" s="318">
        <f t="shared" si="47"/>
        <v>4.6850761462886734E-4</v>
      </c>
      <c r="G205" s="318">
        <f t="shared" si="47"/>
        <v>4.7264817636389456E-4</v>
      </c>
      <c r="H205" s="318">
        <f t="shared" si="47"/>
        <v>4.8574117420981398E-4</v>
      </c>
      <c r="I205" s="318">
        <f t="shared" si="47"/>
        <v>4.4436179160484151E-4</v>
      </c>
      <c r="J205" s="318">
        <f t="shared" si="47"/>
        <v>4.6424393348386001E-4</v>
      </c>
      <c r="K205" s="318">
        <f t="shared" si="47"/>
        <v>4.4561340228598862E-4</v>
      </c>
      <c r="L205" s="318">
        <f t="shared" si="47"/>
        <v>4.7655172542290358E-4</v>
      </c>
      <c r="M205" s="318">
        <f t="shared" si="47"/>
        <v>4.2427181599640705E-4</v>
      </c>
      <c r="N205" s="318">
        <f t="shared" si="47"/>
        <v>4.0889556957963389E-4</v>
      </c>
      <c r="O205" s="318">
        <f t="shared" si="47"/>
        <v>3.9613487613802462E-4</v>
      </c>
      <c r="P205" s="318">
        <f t="shared" si="47"/>
        <v>4.2531555183470489E-4</v>
      </c>
      <c r="Q205" s="318">
        <f t="shared" si="47"/>
        <v>4.0181677970770226E-4</v>
      </c>
      <c r="R205" s="318">
        <f t="shared" si="47"/>
        <v>3.9553446544036638E-4</v>
      </c>
      <c r="S205" s="318">
        <f t="shared" si="47"/>
        <v>3.9660091344849869E-4</v>
      </c>
      <c r="T205" s="318">
        <f t="shared" si="47"/>
        <v>3.8851291732717102E-4</v>
      </c>
      <c r="U205" s="318">
        <f t="shared" si="47"/>
        <v>3.8871807565936937E-4</v>
      </c>
      <c r="V205" s="318">
        <f t="shared" si="47"/>
        <v>3.8377906618519849E-4</v>
      </c>
      <c r="W205" s="318">
        <f t="shared" si="47"/>
        <v>3.8654179536766876E-4</v>
      </c>
      <c r="X205" s="318">
        <f t="shared" si="47"/>
        <v>4.0235599579074854E-4</v>
      </c>
      <c r="Y205" s="318">
        <f t="shared" si="47"/>
        <v>4.038689146718639E-4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0.15006951576683195</v>
      </c>
      <c r="C206" s="269">
        <f t="shared" si="48"/>
        <v>0.15024210055712536</v>
      </c>
      <c r="D206" s="269">
        <f t="shared" si="48"/>
        <v>0.14929889895055415</v>
      </c>
      <c r="E206" s="269">
        <f t="shared" si="48"/>
        <v>0.14992733203097069</v>
      </c>
      <c r="F206" s="269">
        <f t="shared" si="48"/>
        <v>0.14270975468245645</v>
      </c>
      <c r="G206" s="269">
        <f t="shared" si="48"/>
        <v>0.14142157979428832</v>
      </c>
      <c r="H206" s="269">
        <f t="shared" si="48"/>
        <v>0.13759270792534437</v>
      </c>
      <c r="I206" s="269">
        <f t="shared" si="48"/>
        <v>0.13915703747020167</v>
      </c>
      <c r="J206" s="269">
        <f t="shared" si="48"/>
        <v>0.13729882024070894</v>
      </c>
      <c r="K206" s="269">
        <f t="shared" si="48"/>
        <v>0.13703826238121006</v>
      </c>
      <c r="L206" s="269">
        <f t="shared" si="48"/>
        <v>0.13568797198615926</v>
      </c>
      <c r="M206" s="269">
        <f t="shared" si="48"/>
        <v>0.14226641332861181</v>
      </c>
      <c r="N206" s="269">
        <f t="shared" si="48"/>
        <v>0.14003447568707655</v>
      </c>
      <c r="O206" s="269">
        <f t="shared" si="48"/>
        <v>0.14000467964417676</v>
      </c>
      <c r="P206" s="269">
        <f t="shared" si="48"/>
        <v>0.1405223246157907</v>
      </c>
      <c r="Q206" s="269">
        <f t="shared" si="48"/>
        <v>0.1407586255695312</v>
      </c>
      <c r="R206" s="269">
        <f t="shared" si="48"/>
        <v>0.1387993598091965</v>
      </c>
      <c r="S206" s="269">
        <f t="shared" si="48"/>
        <v>0.13690406908478228</v>
      </c>
      <c r="T206" s="269">
        <f t="shared" si="48"/>
        <v>0.13639333844361531</v>
      </c>
      <c r="U206" s="269">
        <f t="shared" si="48"/>
        <v>0.13412849551569797</v>
      </c>
      <c r="V206" s="269">
        <f t="shared" si="48"/>
        <v>0.13463801002775083</v>
      </c>
      <c r="W206" s="269">
        <f t="shared" si="48"/>
        <v>0.14204763458245834</v>
      </c>
      <c r="X206" s="269">
        <f t="shared" si="48"/>
        <v>0.13412875887473344</v>
      </c>
      <c r="Y206" s="269">
        <f t="shared" si="48"/>
        <v>0.13370357671910407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0.1420562276352198</v>
      </c>
      <c r="C207" s="318">
        <f t="shared" si="49"/>
        <v>0.14165966758085805</v>
      </c>
      <c r="D207" s="318">
        <f t="shared" si="49"/>
        <v>0.14082504495268544</v>
      </c>
      <c r="E207" s="318">
        <f t="shared" si="49"/>
        <v>0.1431956100913119</v>
      </c>
      <c r="F207" s="318">
        <f t="shared" si="49"/>
        <v>0.13453581865238667</v>
      </c>
      <c r="G207" s="318">
        <f t="shared" si="49"/>
        <v>0.1325425092799617</v>
      </c>
      <c r="H207" s="318">
        <f t="shared" si="49"/>
        <v>0.12675311466221428</v>
      </c>
      <c r="I207" s="318">
        <f t="shared" si="49"/>
        <v>0.13069822183187599</v>
      </c>
      <c r="J207" s="318">
        <f t="shared" si="49"/>
        <v>0.12668123445411911</v>
      </c>
      <c r="K207" s="318">
        <f t="shared" si="49"/>
        <v>0.12708780714588619</v>
      </c>
      <c r="L207" s="318">
        <f t="shared" si="49"/>
        <v>0.12225606541072528</v>
      </c>
      <c r="M207" s="318">
        <f t="shared" si="49"/>
        <v>0.13441401722900101</v>
      </c>
      <c r="N207" s="318">
        <f t="shared" si="49"/>
        <v>0.13186151327593398</v>
      </c>
      <c r="O207" s="318">
        <f t="shared" si="49"/>
        <v>0.13227181675278152</v>
      </c>
      <c r="P207" s="318">
        <f t="shared" si="49"/>
        <v>0.13210495654130155</v>
      </c>
      <c r="Q207" s="318">
        <f t="shared" si="49"/>
        <v>0.13361654231749207</v>
      </c>
      <c r="R207" s="318">
        <f t="shared" si="49"/>
        <v>0.13187395189195608</v>
      </c>
      <c r="S207" s="318">
        <f t="shared" si="49"/>
        <v>0.12927166958407249</v>
      </c>
      <c r="T207" s="318">
        <f t="shared" si="49"/>
        <v>0.12892319819017084</v>
      </c>
      <c r="U207" s="318">
        <f t="shared" si="49"/>
        <v>0.12638978245596214</v>
      </c>
      <c r="V207" s="318">
        <f t="shared" si="49"/>
        <v>0.12727492569848001</v>
      </c>
      <c r="W207" s="318">
        <f t="shared" si="49"/>
        <v>0.13602780988483176</v>
      </c>
      <c r="X207" s="318">
        <f t="shared" si="49"/>
        <v>0.12593617509331304</v>
      </c>
      <c r="Y207" s="318">
        <f t="shared" si="49"/>
        <v>0.12478079311160481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8.0132881316121781E-3</v>
      </c>
      <c r="C208" s="318">
        <f t="shared" si="50"/>
        <v>8.5824329762673335E-3</v>
      </c>
      <c r="D208" s="318">
        <f t="shared" si="50"/>
        <v>8.4738539978687147E-3</v>
      </c>
      <c r="E208" s="318">
        <f t="shared" si="50"/>
        <v>6.7317219396587878E-3</v>
      </c>
      <c r="F208" s="318">
        <f t="shared" si="50"/>
        <v>8.1739360300697728E-3</v>
      </c>
      <c r="G208" s="318">
        <f t="shared" si="50"/>
        <v>8.8790705143266396E-3</v>
      </c>
      <c r="H208" s="318">
        <f t="shared" si="50"/>
        <v>1.0839593263130073E-2</v>
      </c>
      <c r="I208" s="318">
        <f t="shared" si="50"/>
        <v>8.4588156383256976E-3</v>
      </c>
      <c r="J208" s="318">
        <f t="shared" si="50"/>
        <v>1.0617585786589841E-2</v>
      </c>
      <c r="K208" s="318">
        <f t="shared" si="50"/>
        <v>9.9504552353238962E-3</v>
      </c>
      <c r="L208" s="318">
        <f t="shared" si="50"/>
        <v>1.3431906575433914E-2</v>
      </c>
      <c r="M208" s="318">
        <f t="shared" si="50"/>
        <v>7.8523960996107738E-3</v>
      </c>
      <c r="N208" s="318">
        <f t="shared" si="50"/>
        <v>8.172962411142513E-3</v>
      </c>
      <c r="O208" s="318">
        <f t="shared" si="50"/>
        <v>7.7328628913952303E-3</v>
      </c>
      <c r="P208" s="318">
        <f t="shared" si="50"/>
        <v>8.4173680744891281E-3</v>
      </c>
      <c r="Q208" s="318">
        <f t="shared" si="50"/>
        <v>7.1420832520391287E-3</v>
      </c>
      <c r="R208" s="318">
        <f t="shared" si="50"/>
        <v>6.9254079172404023E-3</v>
      </c>
      <c r="S208" s="318">
        <f t="shared" si="50"/>
        <v>7.6323995007097651E-3</v>
      </c>
      <c r="T208" s="318">
        <f t="shared" si="50"/>
        <v>7.4701402534444513E-3</v>
      </c>
      <c r="U208" s="318">
        <f t="shared" si="50"/>
        <v>7.7387130597358252E-3</v>
      </c>
      <c r="V208" s="318">
        <f t="shared" si="50"/>
        <v>7.3630843292708664E-3</v>
      </c>
      <c r="W208" s="318">
        <f t="shared" si="50"/>
        <v>6.0198246976265659E-3</v>
      </c>
      <c r="X208" s="318">
        <f t="shared" si="50"/>
        <v>8.1925837814204247E-3</v>
      </c>
      <c r="Y208" s="318">
        <f t="shared" si="50"/>
        <v>8.9227836074992715E-3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0.17675766534399104</v>
      </c>
      <c r="C209" s="269">
        <f t="shared" si="51"/>
        <v>0.17935652951238368</v>
      </c>
      <c r="D209" s="269">
        <f t="shared" si="51"/>
        <v>0.17775791909769975</v>
      </c>
      <c r="E209" s="269">
        <f t="shared" si="51"/>
        <v>0.17375086803398429</v>
      </c>
      <c r="F209" s="269">
        <f t="shared" si="51"/>
        <v>0.17258019874356489</v>
      </c>
      <c r="G209" s="269">
        <f t="shared" si="51"/>
        <v>0.17263937139206242</v>
      </c>
      <c r="H209" s="269">
        <f t="shared" si="51"/>
        <v>0.17436992771705237</v>
      </c>
      <c r="I209" s="269">
        <f t="shared" si="51"/>
        <v>0.16943336447818214</v>
      </c>
      <c r="J209" s="269">
        <f t="shared" si="51"/>
        <v>0.17343242247321211</v>
      </c>
      <c r="K209" s="269">
        <f t="shared" si="51"/>
        <v>0.16963777865898919</v>
      </c>
      <c r="L209" s="269">
        <f t="shared" si="51"/>
        <v>0.17501152442248905</v>
      </c>
      <c r="M209" s="269">
        <f t="shared" si="51"/>
        <v>0.17375904551607219</v>
      </c>
      <c r="N209" s="269">
        <f t="shared" si="51"/>
        <v>0.16963161930300918</v>
      </c>
      <c r="O209" s="269">
        <f t="shared" si="51"/>
        <v>0.16833704861347323</v>
      </c>
      <c r="P209" s="269">
        <f t="shared" si="51"/>
        <v>0.1717937352226207</v>
      </c>
      <c r="Q209" s="269">
        <f t="shared" si="51"/>
        <v>0.1668617008034933</v>
      </c>
      <c r="R209" s="269">
        <f t="shared" si="51"/>
        <v>0.16432119415187027</v>
      </c>
      <c r="S209" s="269">
        <f t="shared" si="51"/>
        <v>0.16306277317491455</v>
      </c>
      <c r="T209" s="269">
        <f t="shared" si="51"/>
        <v>0.16184758682828834</v>
      </c>
      <c r="U209" s="269">
        <f t="shared" si="51"/>
        <v>0.16007085185930905</v>
      </c>
      <c r="V209" s="269">
        <f t="shared" si="51"/>
        <v>0.15957345735415812</v>
      </c>
      <c r="W209" s="269">
        <f t="shared" si="51"/>
        <v>0.16180791222030028</v>
      </c>
      <c r="X209" s="269">
        <f t="shared" si="51"/>
        <v>0.15965732065533272</v>
      </c>
      <c r="Y209" s="269">
        <f t="shared" si="51"/>
        <v>0.16005145404377882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7.9394875115075231E-2</v>
      </c>
      <c r="C210" s="318">
        <f t="shared" si="52"/>
        <v>7.8144594791209637E-2</v>
      </c>
      <c r="D210" s="318">
        <f t="shared" si="52"/>
        <v>7.8158835591302572E-2</v>
      </c>
      <c r="E210" s="318">
        <f t="shared" si="52"/>
        <v>8.2141844735213132E-2</v>
      </c>
      <c r="F210" s="318">
        <f t="shared" si="52"/>
        <v>7.2374162609335366E-2</v>
      </c>
      <c r="G210" s="318">
        <f t="shared" si="52"/>
        <v>7.0608050272955553E-2</v>
      </c>
      <c r="H210" s="318">
        <f t="shared" si="52"/>
        <v>6.369126814219514E-2</v>
      </c>
      <c r="I210" s="318">
        <f t="shared" si="52"/>
        <v>6.9629905621450439E-2</v>
      </c>
      <c r="J210" s="318">
        <f t="shared" si="52"/>
        <v>6.4403311049838333E-2</v>
      </c>
      <c r="K210" s="318">
        <f t="shared" si="52"/>
        <v>6.7601562823997097E-2</v>
      </c>
      <c r="L210" s="318">
        <f t="shared" si="52"/>
        <v>6.3026185142253277E-2</v>
      </c>
      <c r="M210" s="318">
        <f t="shared" si="52"/>
        <v>7.2626161181895327E-2</v>
      </c>
      <c r="N210" s="318">
        <f t="shared" si="52"/>
        <v>7.341394780701245E-2</v>
      </c>
      <c r="O210" s="318">
        <f t="shared" si="52"/>
        <v>7.4989634168211153E-2</v>
      </c>
      <c r="P210" s="318">
        <f t="shared" si="52"/>
        <v>7.3038693358149748E-2</v>
      </c>
      <c r="Q210" s="318">
        <f t="shared" si="52"/>
        <v>7.5211424388754985E-2</v>
      </c>
      <c r="R210" s="318">
        <f t="shared" si="52"/>
        <v>7.4411244683126529E-2</v>
      </c>
      <c r="S210" s="318">
        <f t="shared" si="52"/>
        <v>7.2493042915354175E-2</v>
      </c>
      <c r="T210" s="318">
        <f t="shared" si="52"/>
        <v>7.2522287410177175E-2</v>
      </c>
      <c r="U210" s="318">
        <f t="shared" si="52"/>
        <v>6.9852578666609613E-2</v>
      </c>
      <c r="V210" s="318">
        <f t="shared" si="52"/>
        <v>7.1214614334141252E-2</v>
      </c>
      <c r="W210" s="318">
        <f t="shared" si="52"/>
        <v>7.9059764104217306E-2</v>
      </c>
      <c r="X210" s="318">
        <f t="shared" si="52"/>
        <v>6.7748739573090078E-2</v>
      </c>
      <c r="Y210" s="318">
        <f t="shared" si="52"/>
        <v>6.6945130906251468E-2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3.7719420652687664E-2</v>
      </c>
      <c r="C211" s="318">
        <f t="shared" si="53"/>
        <v>3.7319886686459317E-2</v>
      </c>
      <c r="D211" s="318">
        <f t="shared" si="53"/>
        <v>3.7491174158089412E-2</v>
      </c>
      <c r="E211" s="318">
        <f t="shared" si="53"/>
        <v>3.8737067677327937E-2</v>
      </c>
      <c r="F211" s="318">
        <f t="shared" si="53"/>
        <v>3.9224875602279621E-2</v>
      </c>
      <c r="G211" s="318">
        <f t="shared" si="53"/>
        <v>3.8767367619231691E-2</v>
      </c>
      <c r="H211" s="318">
        <f t="shared" si="53"/>
        <v>3.8148349520955825E-2</v>
      </c>
      <c r="I211" s="318">
        <f t="shared" si="53"/>
        <v>3.950202046417213E-2</v>
      </c>
      <c r="J211" s="318">
        <f t="shared" si="53"/>
        <v>3.9386664902685942E-2</v>
      </c>
      <c r="K211" s="318">
        <f t="shared" si="53"/>
        <v>3.9333529032545833E-2</v>
      </c>
      <c r="L211" s="318">
        <f t="shared" si="53"/>
        <v>3.8212800470217717E-2</v>
      </c>
      <c r="M211" s="318">
        <f t="shared" si="53"/>
        <v>4.1448458022868277E-2</v>
      </c>
      <c r="N211" s="318">
        <f t="shared" si="53"/>
        <v>4.1561535766422887E-2</v>
      </c>
      <c r="O211" s="318">
        <f t="shared" si="53"/>
        <v>4.1565149531349134E-2</v>
      </c>
      <c r="P211" s="318">
        <f t="shared" si="53"/>
        <v>4.0543783809052429E-2</v>
      </c>
      <c r="Q211" s="318">
        <f t="shared" si="53"/>
        <v>3.9051596178108834E-2</v>
      </c>
      <c r="R211" s="318">
        <f t="shared" si="53"/>
        <v>3.9343470965273845E-2</v>
      </c>
      <c r="S211" s="318">
        <f t="shared" si="53"/>
        <v>3.8893923903403314E-2</v>
      </c>
      <c r="T211" s="318">
        <f t="shared" si="53"/>
        <v>3.8732288309000877E-2</v>
      </c>
      <c r="U211" s="318">
        <f t="shared" si="53"/>
        <v>3.8285572450565991E-2</v>
      </c>
      <c r="V211" s="318">
        <f t="shared" si="53"/>
        <v>3.8179395910446667E-2</v>
      </c>
      <c r="W211" s="318">
        <f t="shared" si="53"/>
        <v>3.8570321086551583E-2</v>
      </c>
      <c r="X211" s="318">
        <f t="shared" si="53"/>
        <v>3.7233421659232886E-2</v>
      </c>
      <c r="Y211" s="318">
        <f t="shared" si="53"/>
        <v>3.6864428710775193E-2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5.9643369576228136E-2</v>
      </c>
      <c r="C212" s="318">
        <f t="shared" si="54"/>
        <v>6.389204803471471E-2</v>
      </c>
      <c r="D212" s="318">
        <f t="shared" si="54"/>
        <v>6.2107909348307774E-2</v>
      </c>
      <c r="E212" s="318">
        <f t="shared" si="54"/>
        <v>5.2871955621443228E-2</v>
      </c>
      <c r="F212" s="318">
        <f t="shared" si="54"/>
        <v>6.0981160531949907E-2</v>
      </c>
      <c r="G212" s="318">
        <f t="shared" si="54"/>
        <v>6.3263953499875195E-2</v>
      </c>
      <c r="H212" s="318">
        <f t="shared" si="54"/>
        <v>7.2530310053901398E-2</v>
      </c>
      <c r="I212" s="318">
        <f t="shared" si="54"/>
        <v>6.0301438392559567E-2</v>
      </c>
      <c r="J212" s="318">
        <f t="shared" si="54"/>
        <v>6.9642446520687823E-2</v>
      </c>
      <c r="K212" s="318">
        <f t="shared" si="54"/>
        <v>6.2702686802446256E-2</v>
      </c>
      <c r="L212" s="318">
        <f t="shared" si="54"/>
        <v>7.3772538810018037E-2</v>
      </c>
      <c r="M212" s="318">
        <f t="shared" si="54"/>
        <v>5.9684426311308568E-2</v>
      </c>
      <c r="N212" s="318">
        <f t="shared" si="54"/>
        <v>5.4656135729573833E-2</v>
      </c>
      <c r="O212" s="318">
        <f t="shared" si="54"/>
        <v>5.178226491391294E-2</v>
      </c>
      <c r="P212" s="318">
        <f t="shared" si="54"/>
        <v>5.8211258055418519E-2</v>
      </c>
      <c r="Q212" s="318">
        <f t="shared" si="54"/>
        <v>5.2598680236629496E-2</v>
      </c>
      <c r="R212" s="318">
        <f t="shared" si="54"/>
        <v>5.0566478503469889E-2</v>
      </c>
      <c r="S212" s="318">
        <f t="shared" si="54"/>
        <v>5.1675806356157067E-2</v>
      </c>
      <c r="T212" s="318">
        <f t="shared" si="54"/>
        <v>5.0593011109110284E-2</v>
      </c>
      <c r="U212" s="318">
        <f t="shared" si="54"/>
        <v>5.193270074213345E-2</v>
      </c>
      <c r="V212" s="318">
        <f t="shared" si="54"/>
        <v>5.0179447109570202E-2</v>
      </c>
      <c r="W212" s="318">
        <f t="shared" si="54"/>
        <v>4.4177827029531401E-2</v>
      </c>
      <c r="X212" s="318">
        <f t="shared" si="54"/>
        <v>5.4675159423009753E-2</v>
      </c>
      <c r="Y212" s="318">
        <f t="shared" si="54"/>
        <v>5.6241894426752148E-2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7.0186723281232349E-2</v>
      </c>
      <c r="C213" s="319">
        <f t="shared" si="55"/>
        <v>7.0539390903887486E-2</v>
      </c>
      <c r="D213" s="319">
        <f t="shared" si="55"/>
        <v>7.1071021486610639E-2</v>
      </c>
      <c r="E213" s="319">
        <f t="shared" si="55"/>
        <v>6.7425022130208637E-2</v>
      </c>
      <c r="F213" s="319">
        <f t="shared" si="55"/>
        <v>6.9190368783953557E-2</v>
      </c>
      <c r="G213" s="319">
        <f t="shared" si="55"/>
        <v>7.1690071464071206E-2</v>
      </c>
      <c r="H213" s="319">
        <f t="shared" si="55"/>
        <v>7.5129458894141521E-2</v>
      </c>
      <c r="I213" s="319">
        <f t="shared" si="55"/>
        <v>7.1119666675426879E-2</v>
      </c>
      <c r="J213" s="319">
        <f t="shared" si="55"/>
        <v>7.0278774833720803E-2</v>
      </c>
      <c r="K213" s="319">
        <f t="shared" si="55"/>
        <v>7.2555566172618102E-2</v>
      </c>
      <c r="L213" s="319">
        <f t="shared" si="55"/>
        <v>7.5179111791070743E-2</v>
      </c>
      <c r="M213" s="319">
        <f t="shared" si="55"/>
        <v>5.9201171617224928E-2</v>
      </c>
      <c r="N213" s="319">
        <f t="shared" si="55"/>
        <v>6.1797315031152385E-2</v>
      </c>
      <c r="O213" s="319">
        <f t="shared" si="55"/>
        <v>6.239415605121916E-2</v>
      </c>
      <c r="P213" s="319">
        <f t="shared" si="55"/>
        <v>6.4436521346252801E-2</v>
      </c>
      <c r="Q213" s="319">
        <f t="shared" si="55"/>
        <v>7.3586789053573451E-2</v>
      </c>
      <c r="R213" s="319">
        <f t="shared" si="55"/>
        <v>7.4654280210024446E-2</v>
      </c>
      <c r="S213" s="319">
        <f t="shared" si="55"/>
        <v>7.8110881646686336E-2</v>
      </c>
      <c r="T213" s="319">
        <f t="shared" si="55"/>
        <v>7.9525324703686145E-2</v>
      </c>
      <c r="U213" s="319">
        <f t="shared" si="55"/>
        <v>8.3472054613352317E-2</v>
      </c>
      <c r="V213" s="319">
        <f t="shared" si="55"/>
        <v>8.3760631963852764E-2</v>
      </c>
      <c r="W213" s="319">
        <f t="shared" si="55"/>
        <v>7.705354027935675E-2</v>
      </c>
      <c r="X213" s="319">
        <f t="shared" si="55"/>
        <v>8.7376419988208234E-2</v>
      </c>
      <c r="Y213" s="319">
        <f t="shared" si="55"/>
        <v>8.8538354875495467E-2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0.50837680801518781</v>
      </c>
      <c r="C217" s="322">
        <f>IF(C$5=0,0,(C$5-C$16)/(CHI_fec!C$5-CHI_fec!C$16))</f>
        <v>0.50979617469217908</v>
      </c>
      <c r="D217" s="322">
        <f>IF(D$5=0,0,(D$5-D$16)/(CHI_fec!D$5-CHI_fec!D$16))</f>
        <v>0.51058855133808401</v>
      </c>
      <c r="E217" s="322">
        <f>IF(E$5=0,0,(E$5-E$16)/(CHI_fec!E$5-CHI_fec!E$16))</f>
        <v>0.51462572670583218</v>
      </c>
      <c r="F217" s="322">
        <f>IF(F$5=0,0,(F$5-F$16)/(CHI_fec!F$5-CHI_fec!F$16))</f>
        <v>0.51917633375347261</v>
      </c>
      <c r="G217" s="322">
        <f>IF(G$5=0,0,(G$5-G$16)/(CHI_fec!G$5-CHI_fec!G$16))</f>
        <v>0.52055751032210906</v>
      </c>
      <c r="H217" s="322">
        <f>IF(H$5=0,0,(H$5-H$16)/(CHI_fec!H$5-CHI_fec!H$16))</f>
        <v>0.52261122442073182</v>
      </c>
      <c r="I217" s="322">
        <f>IF(I$5=0,0,(I$5-I$16)/(CHI_fec!I$5-CHI_fec!I$16))</f>
        <v>0.52649666580042143</v>
      </c>
      <c r="J217" s="322">
        <f>IF(J$5=0,0,(J$5-J$16)/(CHI_fec!J$5-CHI_fec!J$16))</f>
        <v>0.52850161863614842</v>
      </c>
      <c r="K217" s="322">
        <f>IF(K$5=0,0,(K$5-K$16)/(CHI_fec!K$5-CHI_fec!K$16))</f>
        <v>0.52601580249604674</v>
      </c>
      <c r="L217" s="322">
        <f>IF(L$5=0,0,(L$5-L$16)/(CHI_fec!L$5-CHI_fec!L$16))</f>
        <v>0.52837888125317822</v>
      </c>
      <c r="M217" s="322">
        <f>IF(M$5=0,0,(M$5-M$16)/(CHI_fec!M$5-CHI_fec!M$16))</f>
        <v>0.53584484841761271</v>
      </c>
      <c r="N217" s="322">
        <f>IF(N$5=0,0,(N$5-N$16)/(CHI_fec!N$5-CHI_fec!N$16))</f>
        <v>0.53967100993904971</v>
      </c>
      <c r="O217" s="322">
        <f>IF(O$5=0,0,(O$5-O$16)/(CHI_fec!O$5-CHI_fec!O$16))</f>
        <v>0.54149950054669294</v>
      </c>
      <c r="P217" s="322">
        <f>IF(P$5=0,0,(P$5-P$16)/(CHI_fec!P$5-CHI_fec!P$16))</f>
        <v>0.54102273947066326</v>
      </c>
      <c r="Q217" s="322">
        <f>IF(Q$5=0,0,(Q$5-Q$16)/(CHI_fec!Q$5-CHI_fec!Q$16))</f>
        <v>0.54098714913012369</v>
      </c>
      <c r="R217" s="322">
        <f>IF(R$5=0,0,(R$5-R$16)/(CHI_fec!R$5-CHI_fec!R$16))</f>
        <v>0.54593718940304969</v>
      </c>
      <c r="S217" s="322">
        <f>IF(S$5=0,0,(S$5-S$16)/(CHI_fec!S$5-CHI_fec!S$16))</f>
        <v>0.56053530311875432</v>
      </c>
      <c r="T217" s="322">
        <f>IF(T$5=0,0,(T$5-T$16)/(CHI_fec!T$5-CHI_fec!T$16))</f>
        <v>0.56875117060852265</v>
      </c>
      <c r="U217" s="322">
        <f>IF(U$5=0,0,(U$5-U$16)/(CHI_fec!U$5-CHI_fec!U$16))</f>
        <v>0.56939891363924644</v>
      </c>
      <c r="V217" s="322">
        <f>IF(V$5=0,0,(V$5-V$16)/(CHI_fec!V$5-CHI_fec!V$16))</f>
        <v>0.56488801889449436</v>
      </c>
      <c r="W217" s="322">
        <f>IF(W$5=0,0,(W$5-W$16)/(CHI_fec!W$5-CHI_fec!W$16))</f>
        <v>0.57542577314297849</v>
      </c>
      <c r="X217" s="322">
        <f>IF(X$5=0,0,(X$5-X$16)/(CHI_fec!X$5-CHI_fec!X$16))</f>
        <v>0.57786899750684773</v>
      </c>
      <c r="Y217" s="322">
        <f>IF(Y$5=0,0,(Y$5-Y$16)/(CHI_fec!Y$5-CHI_fec!Y$16))</f>
        <v>0.57823139802200285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0.42115438458841198</v>
      </c>
      <c r="C218" s="305">
        <f>IF(C$6=0,0,C$6/CHI_fec!C$6)</f>
        <v>0.42354842551177208</v>
      </c>
      <c r="D218" s="305">
        <f>IF(D$6=0,0,D$6/CHI_fec!D$6)</f>
        <v>0.42435161823668094</v>
      </c>
      <c r="E218" s="305">
        <f>IF(E$6=0,0,E$6/CHI_fec!E$6)</f>
        <v>0.42750693250374283</v>
      </c>
      <c r="F218" s="305">
        <f>IF(F$6=0,0,F$6/CHI_fec!F$6)</f>
        <v>0.43019254284126784</v>
      </c>
      <c r="G218" s="305">
        <f>IF(G$6=0,0,G$6/CHI_fec!G$6)</f>
        <v>0.43189064863233212</v>
      </c>
      <c r="H218" s="305">
        <f>IF(H$6=0,0,H$6/CHI_fec!H$6)</f>
        <v>0.43507549804462464</v>
      </c>
      <c r="I218" s="305">
        <f>IF(I$6=0,0,I$6/CHI_fec!I$6)</f>
        <v>0.43604134718827098</v>
      </c>
      <c r="J218" s="305">
        <f>IF(J$6=0,0,J$6/CHI_fec!J$6)</f>
        <v>0.4427426142896721</v>
      </c>
      <c r="K218" s="305">
        <f>IF(K$6=0,0,K$6/CHI_fec!K$6)</f>
        <v>0.44110830753264518</v>
      </c>
      <c r="L218" s="305">
        <f>IF(L$6=0,0,L$6/CHI_fec!L$6)</f>
        <v>0.44229126391209933</v>
      </c>
      <c r="M218" s="305">
        <f>IF(M$6=0,0,M$6/CHI_fec!M$6)</f>
        <v>0.44006886646945587</v>
      </c>
      <c r="N218" s="305">
        <f>IF(N$6=0,0,N$6/CHI_fec!N$6)</f>
        <v>0.44309706992105852</v>
      </c>
      <c r="O218" s="305">
        <f>IF(O$6=0,0,O$6/CHI_fec!O$6)</f>
        <v>0.44410965250737916</v>
      </c>
      <c r="P218" s="305">
        <f>IF(P$6=0,0,P$6/CHI_fec!P$6)</f>
        <v>0.44391892849568504</v>
      </c>
      <c r="Q218" s="305">
        <f>IF(Q$6=0,0,Q$6/CHI_fec!Q$6)</f>
        <v>0.44558390905782641</v>
      </c>
      <c r="R218" s="305">
        <f>IF(R$6=0,0,R$6/CHI_fec!R$6)</f>
        <v>0.44818412450704692</v>
      </c>
      <c r="S218" s="305">
        <f>IF(S$6=0,0,S$6/CHI_fec!S$6)</f>
        <v>0.46009248281674053</v>
      </c>
      <c r="T218" s="305">
        <f>IF(T$6=0,0,T$6/CHI_fec!T$6)</f>
        <v>0.46430931608321974</v>
      </c>
      <c r="U218" s="305">
        <f>IF(U$6=0,0,U$6/CHI_fec!U$6)</f>
        <v>0.46370667148734818</v>
      </c>
      <c r="V218" s="305">
        <f>IF(V$6=0,0,V$6/CHI_fec!V$6)</f>
        <v>0.46222421095102367</v>
      </c>
      <c r="W218" s="305">
        <f>IF(W$6=0,0,W$6/CHI_fec!W$6)</f>
        <v>0.46749545706445955</v>
      </c>
      <c r="X218" s="305">
        <f>IF(X$6=0,0,X$6/CHI_fec!X$6)</f>
        <v>0.46916384901132407</v>
      </c>
      <c r="Y218" s="305">
        <f>IF(Y$6=0,0,Y$6/CHI_fec!Y$6)</f>
        <v>0.46942865544130458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0.11041804827075204</v>
      </c>
      <c r="C219" s="306">
        <f>IF(C$7=0,0,C$7/CHI_fec!C$7)</f>
        <v>0.11106609529992127</v>
      </c>
      <c r="D219" s="306">
        <f>IF(D$7=0,0,D$7/CHI_fec!D$7)</f>
        <v>0.11129088659406061</v>
      </c>
      <c r="E219" s="306">
        <f>IF(E$7=0,0,E$7/CHI_fec!E$7)</f>
        <v>0.11221904340767618</v>
      </c>
      <c r="F219" s="306">
        <f>IF(F$7=0,0,F$7/CHI_fec!F$7)</f>
        <v>0.11293392729156951</v>
      </c>
      <c r="G219" s="306">
        <f>IF(G$7=0,0,G$7/CHI_fec!G$7)</f>
        <v>0.11341749557253199</v>
      </c>
      <c r="H219" s="306">
        <f>IF(H$7=0,0,H$7/CHI_fec!H$7)</f>
        <v>0.11424050597768728</v>
      </c>
      <c r="I219" s="306">
        <f>IF(I$7=0,0,I$7/CHI_fec!I$7)</f>
        <v>0.11472115584821629</v>
      </c>
      <c r="J219" s="306">
        <f>IF(J$7=0,0,J$7/CHI_fec!J$7)</f>
        <v>0.11668084983881424</v>
      </c>
      <c r="K219" s="306">
        <f>IF(K$7=0,0,K$7/CHI_fec!K$7)</f>
        <v>0.11625707975969445</v>
      </c>
      <c r="L219" s="306">
        <f>IF(L$7=0,0,L$7/CHI_fec!L$7)</f>
        <v>0.11653005605797434</v>
      </c>
      <c r="M219" s="306">
        <f>IF(M$7=0,0,M$7/CHI_fec!M$7)</f>
        <v>0.11597588369407254</v>
      </c>
      <c r="N219" s="306">
        <f>IF(N$7=0,0,N$7/CHI_fec!N$7)</f>
        <v>0.1168896693937644</v>
      </c>
      <c r="O219" s="306">
        <f>IF(O$7=0,0,O$7/CHI_fec!O$7)</f>
        <v>0.11754340464897604</v>
      </c>
      <c r="P219" s="306">
        <f>IF(P$7=0,0,P$7/CHI_fec!P$7)</f>
        <v>0.1175520703798601</v>
      </c>
      <c r="Q219" s="306">
        <f>IF(Q$7=0,0,Q$7/CHI_fec!Q$7)</f>
        <v>0.11795438089975235</v>
      </c>
      <c r="R219" s="306">
        <f>IF(R$7=0,0,R$7/CHI_fec!R$7)</f>
        <v>0.11889899401759543</v>
      </c>
      <c r="S219" s="306">
        <f>IF(S$7=0,0,S$7/CHI_fec!S$7)</f>
        <v>0.12308666639821811</v>
      </c>
      <c r="T219" s="306">
        <f>IF(T$7=0,0,T$7/CHI_fec!T$7)</f>
        <v>0.12427904747420461</v>
      </c>
      <c r="U219" s="306">
        <f>IF(U$7=0,0,U$7/CHI_fec!U$7)</f>
        <v>0.12434815183303329</v>
      </c>
      <c r="V219" s="306">
        <f>IF(V$7=0,0,V$7/CHI_fec!V$7)</f>
        <v>0.12334435962340633</v>
      </c>
      <c r="W219" s="306">
        <f>IF(W$7=0,0,W$7/CHI_fec!W$7)</f>
        <v>0.12589648350676361</v>
      </c>
      <c r="X219" s="306">
        <f>IF(X$7=0,0,X$7/CHI_fec!X$7)</f>
        <v>0.12630689307792006</v>
      </c>
      <c r="Y219" s="306">
        <f>IF(Y$7=0,0,Y$7/CHI_fec!Y$7)</f>
        <v>0.12624876857159323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0.59714434971992314</v>
      </c>
      <c r="C220" s="306">
        <f>IF(C$8=0,0,C$8/CHI_fec!C$8)</f>
        <v>0.60031140442933228</v>
      </c>
      <c r="D220" s="306">
        <f>IF(D$8=0,0,D$8/CHI_fec!D$8)</f>
        <v>0.6012900739049859</v>
      </c>
      <c r="E220" s="306">
        <f>IF(E$8=0,0,E$8/CHI_fec!E$8)</f>
        <v>0.60553287567550673</v>
      </c>
      <c r="F220" s="306">
        <f>IF(F$8=0,0,F$8/CHI_fec!F$8)</f>
        <v>0.60931842630989874</v>
      </c>
      <c r="G220" s="306">
        <f>IF(G$8=0,0,G$8/CHI_fec!G$8)</f>
        <v>0.61159959748812498</v>
      </c>
      <c r="H220" s="306">
        <f>IF(H$8=0,0,H$8/CHI_fec!H$8)</f>
        <v>0.61613239398605935</v>
      </c>
      <c r="I220" s="306">
        <f>IF(I$8=0,0,I$8/CHI_fec!I$8)</f>
        <v>0.61743919842738881</v>
      </c>
      <c r="J220" s="306">
        <f>IF(J$8=0,0,J$8/CHI_fec!J$8)</f>
        <v>0.62647586004623024</v>
      </c>
      <c r="K220" s="306">
        <f>IF(K$8=0,0,K$8/CHI_fec!K$8)</f>
        <v>0.62425414842845184</v>
      </c>
      <c r="L220" s="306">
        <f>IF(L$8=0,0,L$8/CHI_fec!L$8)</f>
        <v>0.62614964541097762</v>
      </c>
      <c r="M220" s="306">
        <f>IF(M$8=0,0,M$8/CHI_fec!M$8)</f>
        <v>0.62315125921334091</v>
      </c>
      <c r="N220" s="306">
        <f>IF(N$8=0,0,N$8/CHI_fec!N$8)</f>
        <v>0.62742566555915025</v>
      </c>
      <c r="O220" s="306">
        <f>IF(O$8=0,0,O$8/CHI_fec!O$8)</f>
        <v>0.62872120757851957</v>
      </c>
      <c r="P220" s="306">
        <f>IF(P$8=0,0,P$8/CHI_fec!P$8)</f>
        <v>0.62841698689725556</v>
      </c>
      <c r="Q220" s="306">
        <f>IF(Q$8=0,0,Q$8/CHI_fec!Q$8)</f>
        <v>0.63057765404777766</v>
      </c>
      <c r="R220" s="306">
        <f>IF(R$8=0,0,R$8/CHI_fec!R$8)</f>
        <v>0.63450094007699587</v>
      </c>
      <c r="S220" s="306">
        <f>IF(S$8=0,0,S$8/CHI_fec!S$8)</f>
        <v>0.65014567636337728</v>
      </c>
      <c r="T220" s="306">
        <f>IF(T$8=0,0,T$8/CHI_fec!T$8)</f>
        <v>0.65661297072368885</v>
      </c>
      <c r="U220" s="306">
        <f>IF(U$8=0,0,U$8/CHI_fec!U$8)</f>
        <v>0.65568685132983118</v>
      </c>
      <c r="V220" s="306">
        <f>IF(V$8=0,0,V$8/CHI_fec!V$8)</f>
        <v>0.65400598350014771</v>
      </c>
      <c r="W220" s="306">
        <f>IF(W$8=0,0,W$8/CHI_fec!W$8)</f>
        <v>0.66057468007283748</v>
      </c>
      <c r="X220" s="306">
        <f>IF(X$8=0,0,X$8/CHI_fec!X$8)</f>
        <v>0.66269065982735464</v>
      </c>
      <c r="Y220" s="306">
        <f>IF(Y$8=0,0,Y$8/CHI_fec!Y$8)</f>
        <v>0.66312530592145091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0.42483153900727616</v>
      </c>
      <c r="C221" s="306">
        <f>IF(C$9=0,0,C$9/CHI_fec!C$9)</f>
        <v>0.42732488879078268</v>
      </c>
      <c r="D221" s="306">
        <f>IF(D$9=0,0,D$9/CHI_fec!D$9)</f>
        <v>0.42818976942343479</v>
      </c>
      <c r="E221" s="306">
        <f>IF(E$9=0,0,E$9/CHI_fec!E$9)</f>
        <v>0.43176083677830701</v>
      </c>
      <c r="F221" s="306">
        <f>IF(F$9=0,0,F$9/CHI_fec!F$9)</f>
        <v>0.4345113402092427</v>
      </c>
      <c r="G221" s="306">
        <f>IF(G$9=0,0,G$9/CHI_fec!G$9)</f>
        <v>0.43637186084181739</v>
      </c>
      <c r="H221" s="306">
        <f>IF(H$9=0,0,H$9/CHI_fec!H$9)</f>
        <v>0.43953837920106087</v>
      </c>
      <c r="I221" s="306">
        <f>IF(I$9=0,0,I$9/CHI_fec!I$9)</f>
        <v>0.44138767129975637</v>
      </c>
      <c r="J221" s="306">
        <f>IF(J$9=0,0,J$9/CHI_fec!J$9)</f>
        <v>0.44893014783087476</v>
      </c>
      <c r="K221" s="306">
        <f>IF(K$9=0,0,K$9/CHI_fec!K$9)</f>
        <v>0.44730237135010698</v>
      </c>
      <c r="L221" s="306">
        <f>IF(L$9=0,0,L$9/CHI_fec!L$9)</f>
        <v>0.44836704715382092</v>
      </c>
      <c r="M221" s="306">
        <f>IF(M$9=0,0,M$9/CHI_fec!M$9)</f>
        <v>0.44624343879500894</v>
      </c>
      <c r="N221" s="306">
        <f>IF(N$9=0,0,N$9/CHI_fec!N$9)</f>
        <v>0.44981117879733629</v>
      </c>
      <c r="O221" s="306">
        <f>IF(O$9=0,0,O$9/CHI_fec!O$9)</f>
        <v>0.45234753101625008</v>
      </c>
      <c r="P221" s="306">
        <f>IF(P$9=0,0,P$9/CHI_fec!P$9)</f>
        <v>0.45241962722410817</v>
      </c>
      <c r="Q221" s="306">
        <f>IF(Q$9=0,0,Q$9/CHI_fec!Q$9)</f>
        <v>0.4539917180539465</v>
      </c>
      <c r="R221" s="306">
        <f>IF(R$9=0,0,R$9/CHI_fec!R$9)</f>
        <v>0.45763795162614268</v>
      </c>
      <c r="S221" s="306">
        <f>IF(S$9=0,0,S$9/CHI_fec!S$9)</f>
        <v>0.47383613510857081</v>
      </c>
      <c r="T221" s="306">
        <f>IF(T$9=0,0,T$9/CHI_fec!T$9)</f>
        <v>0.47829129757953365</v>
      </c>
      <c r="U221" s="306">
        <f>IF(U$9=0,0,U$9/CHI_fec!U$9)</f>
        <v>0.47860573191377154</v>
      </c>
      <c r="V221" s="306">
        <f>IF(V$9=0,0,V$9/CHI_fec!V$9)</f>
        <v>0.47462508048164187</v>
      </c>
      <c r="W221" s="306">
        <f>IF(W$9=0,0,W$9/CHI_fec!W$9)</f>
        <v>0.48462355718630601</v>
      </c>
      <c r="X221" s="306">
        <f>IF(X$9=0,0,X$9/CHI_fec!X$9)</f>
        <v>0.48617303424372221</v>
      </c>
      <c r="Y221" s="306">
        <f>IF(Y$9=0,0,Y$9/CHI_fec!Y$9)</f>
        <v>0.48600074565429829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0.62998429417720525</v>
      </c>
      <c r="C222" s="307">
        <f>IF(C$10=0,0,C$10/CHI_fec!C$10)</f>
        <v>0.63336859700173365</v>
      </c>
      <c r="D222" s="307">
        <f>IF(D$10=0,0,D$10/CHI_fec!D$10)</f>
        <v>0.63129591983222288</v>
      </c>
      <c r="E222" s="307">
        <f>IF(E$10=0,0,E$10/CHI_fec!E$10)</f>
        <v>0.63375608288807783</v>
      </c>
      <c r="F222" s="307">
        <f>IF(F$10=0,0,F$10/CHI_fec!F$10)</f>
        <v>0.6446350455213149</v>
      </c>
      <c r="G222" s="307">
        <f>IF(G$10=0,0,G$10/CHI_fec!G$10)</f>
        <v>0.64515923135403552</v>
      </c>
      <c r="H222" s="307">
        <f>IF(H$10=0,0,H$10/CHI_fec!H$10)</f>
        <v>0.65808443013296203</v>
      </c>
      <c r="I222" s="307">
        <f>IF(I$10=0,0,I$10/CHI_fec!I$10)</f>
        <v>0.65383061356649952</v>
      </c>
      <c r="J222" s="307">
        <f>IF(J$10=0,0,J$10/CHI_fec!J$10)</f>
        <v>0.66023539670174702</v>
      </c>
      <c r="K222" s="307">
        <f>IF(K$10=0,0,K$10/CHI_fec!K$10)</f>
        <v>0.65198945493151594</v>
      </c>
      <c r="L222" s="307">
        <f>IF(L$10=0,0,L$10/CHI_fec!L$10)</f>
        <v>0.66286885362970738</v>
      </c>
      <c r="M222" s="307">
        <f>IF(M$10=0,0,M$10/CHI_fec!M$10)</f>
        <v>0.65864604230488255</v>
      </c>
      <c r="N222" s="307">
        <f>IF(N$10=0,0,N$10/CHI_fec!N$10)</f>
        <v>0.66490632781293502</v>
      </c>
      <c r="O222" s="307">
        <f>IF(O$10=0,0,O$10/CHI_fec!O$10)</f>
        <v>0.66902398758898807</v>
      </c>
      <c r="P222" s="307">
        <f>IF(P$10=0,0,P$10/CHI_fec!P$10)</f>
        <v>0.67663744732386755</v>
      </c>
      <c r="Q222" s="307">
        <f>IF(Q$10=0,0,Q$10/CHI_fec!Q$10)</f>
        <v>0.68097621399155928</v>
      </c>
      <c r="R222" s="307">
        <f>IF(R$10=0,0,R$10/CHI_fec!R$10)</f>
        <v>0.68682805103618072</v>
      </c>
      <c r="S222" s="307">
        <f>IF(S$10=0,0,S$10/CHI_fec!S$10)</f>
        <v>0.70841703883197626</v>
      </c>
      <c r="T222" s="307">
        <f>IF(T$10=0,0,T$10/CHI_fec!T$10)</f>
        <v>0.71678203640490168</v>
      </c>
      <c r="U222" s="307">
        <f>IF(U$10=0,0,U$10/CHI_fec!U$10)</f>
        <v>0.71722037752891554</v>
      </c>
      <c r="V222" s="307">
        <f>IF(V$10=0,0,V$10/CHI_fec!V$10)</f>
        <v>0.70848956038623712</v>
      </c>
      <c r="W222" s="307">
        <f>IF(W$10=0,0,W$10/CHI_fec!W$10)</f>
        <v>0.72592355502317829</v>
      </c>
      <c r="X222" s="307">
        <f>IF(X$10=0,0,X$10/CHI_fec!X$10)</f>
        <v>0.74376477490748982</v>
      </c>
      <c r="Y222" s="307">
        <f>IF(Y$10=0,0,Y$10/CHI_fec!Y$10)</f>
        <v>0.74337226123546285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0.58593033410281159</v>
      </c>
      <c r="C224" s="308">
        <f>IF(C$25=0,0,C$25/CHI_fec!C$25)</f>
        <v>0.58677881122983755</v>
      </c>
      <c r="D224" s="308">
        <f>IF(D$25=0,0,D$25/CHI_fec!D$25)</f>
        <v>0.58528099845743065</v>
      </c>
      <c r="E224" s="308">
        <f>IF(E$25=0,0,E$25/CHI_fec!E$25)</f>
        <v>0.5896442420922795</v>
      </c>
      <c r="F224" s="308">
        <f>IF(F$25=0,0,F$25/CHI_fec!F$25)</f>
        <v>0.59637371263601557</v>
      </c>
      <c r="G224" s="308">
        <f>IF(G$25=0,0,G$25/CHI_fec!G$25)</f>
        <v>0.59983694864682746</v>
      </c>
      <c r="H224" s="308">
        <f>IF(H$25=0,0,H$25/CHI_fec!H$25)</f>
        <v>0.60175634668313349</v>
      </c>
      <c r="I224" s="308">
        <f>IF(I$25=0,0,I$25/CHI_fec!I$25)</f>
        <v>0.60520652222784155</v>
      </c>
      <c r="J224" s="308">
        <f>IF(J$25=0,0,J$25/CHI_fec!J$25)</f>
        <v>0.60793641159217982</v>
      </c>
      <c r="K224" s="308">
        <f>IF(K$25=0,0,K$25/CHI_fec!K$25)</f>
        <v>0.60171356735624026</v>
      </c>
      <c r="L224" s="308">
        <f>IF(L$25=0,0,L$25/CHI_fec!L$25)</f>
        <v>0.60537955484724282</v>
      </c>
      <c r="M224" s="308">
        <f>IF(M$25=0,0,M$25/CHI_fec!M$25)</f>
        <v>0.61834549830833896</v>
      </c>
      <c r="N224" s="308">
        <f>IF(N$25=0,0,N$25/CHI_fec!N$25)</f>
        <v>0.62082586242140336</v>
      </c>
      <c r="O224" s="308">
        <f>IF(O$25=0,0,O$25/CHI_fec!O$25)</f>
        <v>0.62353052708565204</v>
      </c>
      <c r="P224" s="308">
        <f>IF(P$25=0,0,P$25/CHI_fec!P$25)</f>
        <v>0.62352447139854361</v>
      </c>
      <c r="Q224" s="308">
        <f>IF(Q$25=0,0,Q$25/CHI_fec!Q$25)</f>
        <v>0.62383405886887677</v>
      </c>
      <c r="R224" s="308">
        <f>IF(R$25=0,0,R$25/CHI_fec!R$25)</f>
        <v>0.62829617444739361</v>
      </c>
      <c r="S224" s="308">
        <f>IF(S$25=0,0,S$25/CHI_fec!S$25)</f>
        <v>0.64588712973819451</v>
      </c>
      <c r="T224" s="308">
        <f>IF(T$25=0,0,T$25/CHI_fec!T$25)</f>
        <v>0.65472224234011001</v>
      </c>
      <c r="U224" s="308">
        <f>IF(U$25=0,0,U$25/CHI_fec!U$25)</f>
        <v>0.65616285330545532</v>
      </c>
      <c r="V224" s="308">
        <f>IF(V$25=0,0,V$25/CHI_fec!V$25)</f>
        <v>0.65007206310202381</v>
      </c>
      <c r="W224" s="308">
        <f>IF(W$25=0,0,W$25/CHI_fec!W$25)</f>
        <v>0.66290301967822896</v>
      </c>
      <c r="X224" s="308">
        <f>IF(X$25=0,0,X$25/CHI_fec!X$25)</f>
        <v>0.66689344679516527</v>
      </c>
      <c r="Y224" s="308">
        <f>IF(Y$25=0,0,Y$25/CHI_fec!Y$25)</f>
        <v>0.66789706724449949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0.37881592810866666</v>
      </c>
      <c r="C225" s="308">
        <f>IF(C$36=0,0,C$36/CHI_fec!C$36)</f>
        <v>0.37994136350300195</v>
      </c>
      <c r="D225" s="308">
        <f>IF(D$36=0,0,D$36/CHI_fec!D$36)</f>
        <v>0.37959098290166976</v>
      </c>
      <c r="E225" s="308">
        <f>IF(E$36=0,0,E$36/CHI_fec!E$36)</f>
        <v>0.38048793113130353</v>
      </c>
      <c r="F225" s="308">
        <f>IF(F$36=0,0,F$36/CHI_fec!F$36)</f>
        <v>0.38447914611637074</v>
      </c>
      <c r="G225" s="308">
        <f>IF(G$36=0,0,G$36/CHI_fec!G$36)</f>
        <v>0.38715739594097631</v>
      </c>
      <c r="H225" s="308">
        <f>IF(H$36=0,0,H$36/CHI_fec!H$36)</f>
        <v>0.39031460135785517</v>
      </c>
      <c r="I225" s="308">
        <f>IF(I$36=0,0,I$36/CHI_fec!I$36)</f>
        <v>0.39164241731099886</v>
      </c>
      <c r="J225" s="308">
        <f>IF(J$36=0,0,J$36/CHI_fec!J$36)</f>
        <v>0.3937911985964383</v>
      </c>
      <c r="K225" s="308">
        <f>IF(K$36=0,0,K$36/CHI_fec!K$36)</f>
        <v>0.39020479523475243</v>
      </c>
      <c r="L225" s="308">
        <f>IF(L$36=0,0,L$36/CHI_fec!L$36)</f>
        <v>0.3960776834607207</v>
      </c>
      <c r="M225" s="308">
        <f>IF(M$36=0,0,M$36/CHI_fec!M$36)</f>
        <v>0.40244493848908797</v>
      </c>
      <c r="N225" s="308">
        <f>IF(N$36=0,0,N$36/CHI_fec!N$36)</f>
        <v>0.40620662309370037</v>
      </c>
      <c r="O225" s="308">
        <f>IF(O$36=0,0,O$36/CHI_fec!O$36)</f>
        <v>0.4082875165041408</v>
      </c>
      <c r="P225" s="308">
        <f>IF(P$36=0,0,P$36/CHI_fec!P$36)</f>
        <v>0.40787123289592581</v>
      </c>
      <c r="Q225" s="308">
        <f>IF(Q$36=0,0,Q$36/CHI_fec!Q$36)</f>
        <v>0.40883812854949225</v>
      </c>
      <c r="R225" s="308">
        <f>IF(R$36=0,0,R$36/CHI_fec!R$36)</f>
        <v>0.41515665635089744</v>
      </c>
      <c r="S225" s="308">
        <f>IF(S$36=0,0,S$36/CHI_fec!S$36)</f>
        <v>0.42810379094057194</v>
      </c>
      <c r="T225" s="308">
        <f>IF(T$36=0,0,T$36/CHI_fec!T$36)</f>
        <v>0.43438370001108761</v>
      </c>
      <c r="U225" s="308">
        <f>IF(U$36=0,0,U$36/CHI_fec!U$36)</f>
        <v>0.43450358935093669</v>
      </c>
      <c r="V225" s="308">
        <f>IF(V$36=0,0,V$36/CHI_fec!V$36)</f>
        <v>0.42920944116904469</v>
      </c>
      <c r="W225" s="308">
        <f>IF(W$36=0,0,W$36/CHI_fec!W$36)</f>
        <v>0.44190983143796764</v>
      </c>
      <c r="X225" s="308">
        <f>IF(X$36=0,0,X$36/CHI_fec!X$36)</f>
        <v>0.44444036439912188</v>
      </c>
      <c r="Y225" s="308">
        <f>IF(Y$36=0,0,Y$36/CHI_fec!Y$36)</f>
        <v>0.44586089954765962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0.55307573078550465</v>
      </c>
      <c r="C226" s="308">
        <f>IF(C$44=0,0,C$44/CHI_fec!C$44)</f>
        <v>0.55830918710124322</v>
      </c>
      <c r="D226" s="308">
        <f>IF(D$44=0,0,D$44/CHI_fec!D$44)</f>
        <v>0.55483130017803117</v>
      </c>
      <c r="E226" s="308">
        <f>IF(E$44=0,0,E$44/CHI_fec!E$44)</f>
        <v>0.55554490409221058</v>
      </c>
      <c r="F226" s="308">
        <f>IF(F$44=0,0,F$44/CHI_fec!F$44)</f>
        <v>0.56742380911121149</v>
      </c>
      <c r="G226" s="308">
        <f>IF(G$44=0,0,G$44/CHI_fec!G$44)</f>
        <v>0.56827126086498625</v>
      </c>
      <c r="H226" s="308">
        <f>IF(H$44=0,0,H$44/CHI_fec!H$44)</f>
        <v>0.58131762248237229</v>
      </c>
      <c r="I226" s="308">
        <f>IF(I$44=0,0,I$44/CHI_fec!I$44)</f>
        <v>0.57436616345261282</v>
      </c>
      <c r="J226" s="308">
        <f>IF(J$44=0,0,J$44/CHI_fec!J$44)</f>
        <v>0.58199522964376293</v>
      </c>
      <c r="K226" s="308">
        <f>IF(K$44=0,0,K$44/CHI_fec!K$44)</f>
        <v>0.57082885011647944</v>
      </c>
      <c r="L226" s="308">
        <f>IF(L$44=0,0,L$44/CHI_fec!L$44)</f>
        <v>0.58271850260772129</v>
      </c>
      <c r="M226" s="308">
        <f>IF(M$44=0,0,M$44/CHI_fec!M$44)</f>
        <v>0.57561915354256066</v>
      </c>
      <c r="N226" s="308">
        <f>IF(N$44=0,0,N$44/CHI_fec!N$44)</f>
        <v>0.57879033082834819</v>
      </c>
      <c r="O226" s="308">
        <f>IF(O$44=0,0,O$44/CHI_fec!O$44)</f>
        <v>0.58157868844301486</v>
      </c>
      <c r="P226" s="308">
        <f>IF(P$44=0,0,P$44/CHI_fec!P$44)</f>
        <v>0.58717113069832361</v>
      </c>
      <c r="Q226" s="308">
        <f>IF(Q$44=0,0,Q$44/CHI_fec!Q$44)</f>
        <v>0.58980921111254603</v>
      </c>
      <c r="R226" s="308">
        <f>IF(R$44=0,0,R$44/CHI_fec!R$44)</f>
        <v>0.59354802235661808</v>
      </c>
      <c r="S226" s="308">
        <f>IF(S$44=0,0,S$44/CHI_fec!S$44)</f>
        <v>0.611421783131749</v>
      </c>
      <c r="T226" s="308">
        <f>IF(T$44=0,0,T$44/CHI_fec!T$44)</f>
        <v>0.61734078441277629</v>
      </c>
      <c r="U226" s="308">
        <f>IF(U$44=0,0,U$44/CHI_fec!U$44)</f>
        <v>0.61781815043259136</v>
      </c>
      <c r="V226" s="308">
        <f>IF(V$44=0,0,V$44/CHI_fec!V$44)</f>
        <v>0.60853564055901521</v>
      </c>
      <c r="W226" s="308">
        <f>IF(W$44=0,0,W$44/CHI_fec!W$44)</f>
        <v>0.62108756246620933</v>
      </c>
      <c r="X226" s="308">
        <f>IF(X$44=0,0,X$44/CHI_fec!X$44)</f>
        <v>0.63959019694453678</v>
      </c>
      <c r="Y226" s="308">
        <f>IF(Y$44=0,0,Y$44/CHI_fec!Y$44)</f>
        <v>0.63688256470853599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0.61475102032517437</v>
      </c>
      <c r="C227" s="309">
        <f>IF(C$58=0,0,C$58/CHI_fec!C$58)</f>
        <v>0.61403234601738521</v>
      </c>
      <c r="D227" s="309">
        <f>IF(D$58=0,0,D$58/CHI_fec!D$58)</f>
        <v>0.61314494974216061</v>
      </c>
      <c r="E227" s="309">
        <f>IF(E$58=0,0,E$58/CHI_fec!E$58)</f>
        <v>0.61289272288081686</v>
      </c>
      <c r="F227" s="309">
        <f>IF(F$58=0,0,F$58/CHI_fec!F$58)</f>
        <v>0.61426640492265616</v>
      </c>
      <c r="G227" s="309">
        <f>IF(G$58=0,0,G$58/CHI_fec!G$58)</f>
        <v>0.61406218486685604</v>
      </c>
      <c r="H227" s="309">
        <f>IF(H$58=0,0,H$58/CHI_fec!H$58)</f>
        <v>0.61395684198206191</v>
      </c>
      <c r="I227" s="309">
        <f>IF(I$58=0,0,I$58/CHI_fec!I$58)</f>
        <v>0.61392786456456883</v>
      </c>
      <c r="J227" s="309">
        <f>IF(J$58=0,0,J$58/CHI_fec!J$58)</f>
        <v>0.61795281078127706</v>
      </c>
      <c r="K227" s="309">
        <f>IF(K$58=0,0,K$58/CHI_fec!K$58)</f>
        <v>0.61687470467304273</v>
      </c>
      <c r="L227" s="309">
        <f>IF(L$58=0,0,L$58/CHI_fec!L$58)</f>
        <v>0.61800829778876565</v>
      </c>
      <c r="M227" s="309">
        <f>IF(M$58=0,0,M$58/CHI_fec!M$58)</f>
        <v>0.61696749300495368</v>
      </c>
      <c r="N227" s="309">
        <f>IF(N$58=0,0,N$58/CHI_fec!N$58)</f>
        <v>0.62172461243164934</v>
      </c>
      <c r="O227" s="309">
        <f>IF(O$58=0,0,O$58/CHI_fec!O$58)</f>
        <v>0.6229949771744473</v>
      </c>
      <c r="P227" s="309">
        <f>IF(P$58=0,0,P$58/CHI_fec!P$58)</f>
        <v>0.62613592131674722</v>
      </c>
      <c r="Q227" s="309">
        <f>IF(Q$58=0,0,Q$58/CHI_fec!Q$58)</f>
        <v>0.62888329581883873</v>
      </c>
      <c r="R227" s="309">
        <f>IF(R$58=0,0,R$58/CHI_fec!R$58)</f>
        <v>0.63012233041110932</v>
      </c>
      <c r="S227" s="309">
        <f>IF(S$58=0,0,S$58/CHI_fec!S$58)</f>
        <v>0.64356441324506475</v>
      </c>
      <c r="T227" s="309">
        <f>IF(T$58=0,0,T$58/CHI_fec!T$58)</f>
        <v>0.64463251616855377</v>
      </c>
      <c r="U227" s="309">
        <f>IF(U$58=0,0,U$58/CHI_fec!U$58)</f>
        <v>0.64475068943418323</v>
      </c>
      <c r="V227" s="309">
        <f>IF(V$58=0,0,V$58/CHI_fec!V$58)</f>
        <v>0.64455563185020615</v>
      </c>
      <c r="W227" s="309">
        <f>IF(W$58=0,0,W$58/CHI_fec!W$58)</f>
        <v>0.64942467252008418</v>
      </c>
      <c r="X227" s="309">
        <f>IF(X$58=0,0,X$58/CHI_fec!X$58)</f>
        <v>0.65355165444246255</v>
      </c>
      <c r="Y227" s="309">
        <f>IF(Y$58=0,0,Y$58/CHI_fec!Y$58)</f>
        <v>0.65532765847246444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0.53190958794335585</v>
      </c>
      <c r="C229" s="322">
        <f>IF(C$61=0,0,C$61/CHI_fec!C$61)</f>
        <v>0.52553904218102276</v>
      </c>
      <c r="D229" s="322">
        <f>IF(D$61=0,0,D$61/CHI_fec!D$61)</f>
        <v>0.52229314460636456</v>
      </c>
      <c r="E229" s="322">
        <f>IF(E$61=0,0,E$61/CHI_fec!E$61)</f>
        <v>0.53062425174818828</v>
      </c>
      <c r="F229" s="322">
        <f>IF(F$61=0,0,F$61/CHI_fec!F$61)</f>
        <v>0.53827581664704061</v>
      </c>
      <c r="G229" s="322">
        <f>IF(G$61=0,0,G$61/CHI_fec!G$61)</f>
        <v>0.54125612147835056</v>
      </c>
      <c r="H229" s="322">
        <f>IF(H$61=0,0,H$61/CHI_fec!H$61)</f>
        <v>0.54797261214428372</v>
      </c>
      <c r="I229" s="322">
        <f>IF(I$61=0,0,I$61/CHI_fec!I$61)</f>
        <v>0.55563747976007505</v>
      </c>
      <c r="J229" s="322">
        <f>IF(J$61=0,0,J$61/CHI_fec!J$61)</f>
        <v>0.54068102206731328</v>
      </c>
      <c r="K229" s="322">
        <f>IF(K$61=0,0,K$61/CHI_fec!K$61)</f>
        <v>0.56328966653255541</v>
      </c>
      <c r="L229" s="322">
        <f>IF(L$61=0,0,L$61/CHI_fec!L$61)</f>
        <v>0.55027843932149856</v>
      </c>
      <c r="M229" s="322">
        <f>IF(M$61=0,0,M$61/CHI_fec!M$61)</f>
        <v>0.54809107453316919</v>
      </c>
      <c r="N229" s="322">
        <f>IF(N$61=0,0,N$61/CHI_fec!N$61)</f>
        <v>0.54921814503949895</v>
      </c>
      <c r="O229" s="322">
        <f>IF(O$61=0,0,O$61/CHI_fec!O$61)</f>
        <v>0.55754534844446901</v>
      </c>
      <c r="P229" s="322">
        <f>IF(P$61=0,0,P$61/CHI_fec!P$61)</f>
        <v>0.55965731391753015</v>
      </c>
      <c r="Q229" s="322">
        <f>IF(Q$61=0,0,Q$61/CHI_fec!Q$61)</f>
        <v>0.56335272479986664</v>
      </c>
      <c r="R229" s="322">
        <f>IF(R$61=0,0,R$61/CHI_fec!R$61)</f>
        <v>0.57375379683856642</v>
      </c>
      <c r="S229" s="322">
        <f>IF(S$61=0,0,S$61/CHI_fec!S$61)</f>
        <v>0.57200416173841362</v>
      </c>
      <c r="T229" s="322">
        <f>IF(T$61=0,0,T$61/CHI_fec!T$61)</f>
        <v>0.57130594905703502</v>
      </c>
      <c r="U229" s="322">
        <f>IF(U$61=0,0,U$61/CHI_fec!U$61)</f>
        <v>0.58059804833791029</v>
      </c>
      <c r="V229" s="322">
        <f>IF(V$61=0,0,V$61/CHI_fec!V$61)</f>
        <v>0.58072878210034917</v>
      </c>
      <c r="W229" s="322">
        <f>IF(W$61=0,0,W$61/CHI_fec!W$61)</f>
        <v>0.59120788655832157</v>
      </c>
      <c r="X229" s="322">
        <f>IF(X$61=0,0,X$61/CHI_fec!X$61)</f>
        <v>0.58743303195222218</v>
      </c>
      <c r="Y229" s="322">
        <f>IF(Y$61=0,0,Y$61/CHI_fec!Y$61)</f>
        <v>0.59576470682226113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0.43714450738952954</v>
      </c>
      <c r="C230" s="305">
        <f>IF(C$62=0,0,C$62/CHI_fec!C$62)</f>
        <v>0.43654994550370141</v>
      </c>
      <c r="D230" s="305">
        <f>IF(D$62=0,0,D$62/CHI_fec!D$62)</f>
        <v>0.43572708621903011</v>
      </c>
      <c r="E230" s="305">
        <f>IF(E$62=0,0,E$62/CHI_fec!E$62)</f>
        <v>0.43971906391454557</v>
      </c>
      <c r="F230" s="305">
        <f>IF(F$62=0,0,F$62/CHI_fec!F$62)</f>
        <v>0.44003043128695918</v>
      </c>
      <c r="G230" s="305">
        <f>IF(G$62=0,0,G$62/CHI_fec!G$62)</f>
        <v>0.44072495919333882</v>
      </c>
      <c r="H230" s="305">
        <f>IF(H$62=0,0,H$62/CHI_fec!H$62)</f>
        <v>0.44316557003650886</v>
      </c>
      <c r="I230" s="305">
        <f>IF(I$62=0,0,I$62/CHI_fec!I$62)</f>
        <v>0.44717997377351087</v>
      </c>
      <c r="J230" s="305">
        <f>IF(J$62=0,0,J$62/CHI_fec!J$62)</f>
        <v>0.43989688223344747</v>
      </c>
      <c r="K230" s="305">
        <f>IF(K$62=0,0,K$62/CHI_fec!K$62)</f>
        <v>0.44965502927643497</v>
      </c>
      <c r="L230" s="305">
        <f>IF(L$62=0,0,L$62/CHI_fec!L$62)</f>
        <v>0.44468592473220092</v>
      </c>
      <c r="M230" s="305">
        <f>IF(M$62=0,0,M$62/CHI_fec!M$62)</f>
        <v>0.4479569275758124</v>
      </c>
      <c r="N230" s="305">
        <f>IF(N$62=0,0,N$62/CHI_fec!N$62)</f>
        <v>0.44873049411282123</v>
      </c>
      <c r="O230" s="305">
        <f>IF(O$62=0,0,O$62/CHI_fec!O$62)</f>
        <v>0.45256174029034013</v>
      </c>
      <c r="P230" s="305">
        <f>IF(P$62=0,0,P$62/CHI_fec!P$62)</f>
        <v>0.45237128660159803</v>
      </c>
      <c r="Q230" s="305">
        <f>IF(Q$62=0,0,Q$62/CHI_fec!Q$62)</f>
        <v>0.45755452202128932</v>
      </c>
      <c r="R230" s="305">
        <f>IF(R$62=0,0,R$62/CHI_fec!R$62)</f>
        <v>0.46230011134559795</v>
      </c>
      <c r="S230" s="305">
        <f>IF(S$62=0,0,S$62/CHI_fec!S$62)</f>
        <v>0.46259058490930022</v>
      </c>
      <c r="T230" s="305">
        <f>IF(T$62=0,0,T$62/CHI_fec!T$62)</f>
        <v>0.46329501575856119</v>
      </c>
      <c r="U230" s="305">
        <f>IF(U$62=0,0,U$62/CHI_fec!U$62)</f>
        <v>0.46717520406273677</v>
      </c>
      <c r="V230" s="305">
        <f>IF(V$62=0,0,V$62/CHI_fec!V$62)</f>
        <v>0.46740238966906089</v>
      </c>
      <c r="W230" s="305">
        <f>IF(W$62=0,0,W$62/CHI_fec!W$62)</f>
        <v>0.47647715737810797</v>
      </c>
      <c r="X230" s="305">
        <f>IF(X$62=0,0,X$62/CHI_fec!X$62)</f>
        <v>0.47336312386726598</v>
      </c>
      <c r="Y230" s="305">
        <f>IF(Y$62=0,0,Y$62/CHI_fec!Y$62)</f>
        <v>0.47841784668470827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0.11688208401266757</v>
      </c>
      <c r="C231" s="306">
        <f>IF(C$63=0,0,C$63/CHI_fec!C$63)</f>
        <v>0.11674933160113786</v>
      </c>
      <c r="D231" s="306">
        <f>IF(D$63=0,0,D$63/CHI_fec!D$63)</f>
        <v>0.11637298922487241</v>
      </c>
      <c r="E231" s="306">
        <f>IF(E$63=0,0,E$63/CHI_fec!E$63)</f>
        <v>0.11739581193802652</v>
      </c>
      <c r="F231" s="306">
        <f>IF(F$63=0,0,F$63/CHI_fec!F$63)</f>
        <v>0.11733956501392161</v>
      </c>
      <c r="G231" s="306">
        <f>IF(G$63=0,0,G$63/CHI_fec!G$63)</f>
        <v>0.11756488157527518</v>
      </c>
      <c r="H231" s="306">
        <f>IF(H$63=0,0,H$63/CHI_fec!H$63)</f>
        <v>0.11824404946264994</v>
      </c>
      <c r="I231" s="306">
        <f>IF(I$63=0,0,I$63/CHI_fec!I$63)</f>
        <v>0.11946315221319082</v>
      </c>
      <c r="J231" s="306">
        <f>IF(J$63=0,0,J$63/CHI_fec!J$63)</f>
        <v>0.11750609979436331</v>
      </c>
      <c r="K231" s="306">
        <f>IF(K$63=0,0,K$63/CHI_fec!K$63)</f>
        <v>0.12034001132975122</v>
      </c>
      <c r="L231" s="306">
        <f>IF(L$63=0,0,L$63/CHI_fec!L$63)</f>
        <v>0.11907266567482398</v>
      </c>
      <c r="M231" s="306">
        <f>IF(M$63=0,0,M$63/CHI_fec!M$63)</f>
        <v>0.11980174974322552</v>
      </c>
      <c r="N231" s="306">
        <f>IF(N$63=0,0,N$63/CHI_fec!N$63)</f>
        <v>0.12011940006993453</v>
      </c>
      <c r="O231" s="306">
        <f>IF(O$63=0,0,O$63/CHI_fec!O$63)</f>
        <v>0.12115326226813786</v>
      </c>
      <c r="P231" s="306">
        <f>IF(P$63=0,0,P$63/CHI_fec!P$63)</f>
        <v>0.12174945228644544</v>
      </c>
      <c r="Q231" s="306">
        <f>IF(Q$63=0,0,Q$63/CHI_fec!Q$63)</f>
        <v>0.12267881752330582</v>
      </c>
      <c r="R231" s="306">
        <f>IF(R$63=0,0,R$63/CHI_fec!R$63)</f>
        <v>0.12422130286111242</v>
      </c>
      <c r="S231" s="306">
        <f>IF(S$63=0,0,S$63/CHI_fec!S$63)</f>
        <v>0.12393958186133605</v>
      </c>
      <c r="T231" s="306">
        <f>IF(T$63=0,0,T$63/CHI_fec!T$63)</f>
        <v>0.12420356905248747</v>
      </c>
      <c r="U231" s="306">
        <f>IF(U$63=0,0,U$63/CHI_fec!U$63)</f>
        <v>0.12546958819450552</v>
      </c>
      <c r="V231" s="306">
        <f>IF(V$63=0,0,V$63/CHI_fec!V$63)</f>
        <v>0.12543878615887508</v>
      </c>
      <c r="W231" s="306">
        <f>IF(W$63=0,0,W$63/CHI_fec!W$63)</f>
        <v>0.12766888397921641</v>
      </c>
      <c r="X231" s="306">
        <f>IF(X$63=0,0,X$63/CHI_fec!X$63)</f>
        <v>0.12691220798574915</v>
      </c>
      <c r="Y231" s="306">
        <f>IF(Y$63=0,0,Y$63/CHI_fec!Y$63)</f>
        <v>0.12876078636860949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0.61793658521900185</v>
      </c>
      <c r="C232" s="306">
        <f>IF(C$64=0,0,C$64/CHI_fec!C$64)</f>
        <v>0.61709390594813074</v>
      </c>
      <c r="D232" s="306">
        <f>IF(D$64=0,0,D$64/CHI_fec!D$64)</f>
        <v>0.61605447676723113</v>
      </c>
      <c r="E232" s="306">
        <f>IF(E$64=0,0,E$64/CHI_fec!E$64)</f>
        <v>0.62150555941770413</v>
      </c>
      <c r="F232" s="306">
        <f>IF(F$64=0,0,F$64/CHI_fec!F$64)</f>
        <v>0.62219013888575425</v>
      </c>
      <c r="G232" s="306">
        <f>IF(G$64=0,0,G$64/CHI_fec!G$64)</f>
        <v>0.62307583739648786</v>
      </c>
      <c r="H232" s="306">
        <f>IF(H$64=0,0,H$64/CHI_fec!H$64)</f>
        <v>0.6265078864352952</v>
      </c>
      <c r="I232" s="306">
        <f>IF(I$64=0,0,I$64/CHI_fec!I$64)</f>
        <v>0.63202689218338748</v>
      </c>
      <c r="J232" s="306">
        <f>IF(J$64=0,0,J$64/CHI_fec!J$64)</f>
        <v>0.62157918668630996</v>
      </c>
      <c r="K232" s="306">
        <f>IF(K$64=0,0,K$64/CHI_fec!K$64)</f>
        <v>0.6354948811104989</v>
      </c>
      <c r="L232" s="306">
        <f>IF(L$64=0,0,L$64/CHI_fec!L$64)</f>
        <v>0.62828625486913392</v>
      </c>
      <c r="M232" s="306">
        <f>IF(M$64=0,0,M$64/CHI_fec!M$64)</f>
        <v>0.63281272344650163</v>
      </c>
      <c r="N232" s="306">
        <f>IF(N$64=0,0,N$64/CHI_fec!N$64)</f>
        <v>0.63407055977192961</v>
      </c>
      <c r="O232" s="306">
        <f>IF(O$64=0,0,O$64/CHI_fec!O$64)</f>
        <v>0.6394031021582719</v>
      </c>
      <c r="P232" s="306">
        <f>IF(P$64=0,0,P$64/CHI_fec!P$64)</f>
        <v>0.63878163365397023</v>
      </c>
      <c r="Q232" s="306">
        <f>IF(Q$64=0,0,Q$64/CHI_fec!Q$64)</f>
        <v>0.64587967840798</v>
      </c>
      <c r="R232" s="306">
        <f>IF(R$64=0,0,R$64/CHI_fec!R$64)</f>
        <v>0.65217306591368296</v>
      </c>
      <c r="S232" s="306">
        <f>IF(S$64=0,0,S$64/CHI_fec!S$64)</f>
        <v>0.65322131441231202</v>
      </c>
      <c r="T232" s="306">
        <f>IF(T$64=0,0,T$64/CHI_fec!T$64)</f>
        <v>0.65392885515266563</v>
      </c>
      <c r="U232" s="306">
        <f>IF(U$64=0,0,U$64/CHI_fec!U$64)</f>
        <v>0.65964158282837226</v>
      </c>
      <c r="V232" s="306">
        <f>IF(V$64=0,0,V$64/CHI_fec!V$64)</f>
        <v>0.65964660539375231</v>
      </c>
      <c r="W232" s="306">
        <f>IF(W$64=0,0,W$64/CHI_fec!W$64)</f>
        <v>0.67281127265961482</v>
      </c>
      <c r="X232" s="306">
        <f>IF(X$64=0,0,X$64/CHI_fec!X$64)</f>
        <v>0.66831118877400331</v>
      </c>
      <c r="Y232" s="306">
        <f>IF(Y$64=0,0,Y$64/CHI_fec!Y$64)</f>
        <v>0.67505820962579122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0.45683695076037989</v>
      </c>
      <c r="C233" s="306">
        <f>IF(C$65=0,0,C$65/CHI_fec!C$65)</f>
        <v>0.4563120537635022</v>
      </c>
      <c r="D233" s="306">
        <f>IF(D$65=0,0,D$65/CHI_fec!D$65)</f>
        <v>0.45486998873703149</v>
      </c>
      <c r="E233" s="306">
        <f>IF(E$65=0,0,E$65/CHI_fec!E$65)</f>
        <v>0.45888712659941844</v>
      </c>
      <c r="F233" s="306">
        <f>IF(F$65=0,0,F$65/CHI_fec!F$65)</f>
        <v>0.45868419019078738</v>
      </c>
      <c r="G233" s="306">
        <f>IF(G$65=0,0,G$65/CHI_fec!G$65)</f>
        <v>0.45956208615592192</v>
      </c>
      <c r="H233" s="306">
        <f>IF(H$65=0,0,H$65/CHI_fec!H$65)</f>
        <v>0.46220998420896392</v>
      </c>
      <c r="I233" s="306">
        <f>IF(I$65=0,0,I$65/CHI_fec!I$65)</f>
        <v>0.46697844053465332</v>
      </c>
      <c r="J233" s="306">
        <f>IF(J$65=0,0,J$65/CHI_fec!J$65)</f>
        <v>0.45930263633389068</v>
      </c>
      <c r="K233" s="306">
        <f>IF(K$65=0,0,K$65/CHI_fec!K$65)</f>
        <v>0.47036278663702646</v>
      </c>
      <c r="L233" s="306">
        <f>IF(L$65=0,0,L$65/CHI_fec!L$65)</f>
        <v>0.46539972633587673</v>
      </c>
      <c r="M233" s="306">
        <f>IF(M$65=0,0,M$65/CHI_fec!M$65)</f>
        <v>0.46827262113149731</v>
      </c>
      <c r="N233" s="306">
        <f>IF(N$65=0,0,N$65/CHI_fec!N$65)</f>
        <v>0.46951338566674317</v>
      </c>
      <c r="O233" s="306">
        <f>IF(O$65=0,0,O$65/CHI_fec!O$65)</f>
        <v>0.47353717158955416</v>
      </c>
      <c r="P233" s="306">
        <f>IF(P$65=0,0,P$65/CHI_fec!P$65)</f>
        <v>0.47573833035310942</v>
      </c>
      <c r="Q233" s="306">
        <f>IF(Q$65=0,0,Q$65/CHI_fec!Q$65)</f>
        <v>0.4794607836563714</v>
      </c>
      <c r="R233" s="306">
        <f>IF(R$65=0,0,R$65/CHI_fec!R$65)</f>
        <v>0.485525447104797</v>
      </c>
      <c r="S233" s="306">
        <f>IF(S$65=0,0,S$65/CHI_fec!S$65)</f>
        <v>0.4844010329582546</v>
      </c>
      <c r="T233" s="306">
        <f>IF(T$65=0,0,T$65/CHI_fec!T$65)</f>
        <v>0.48543750324187585</v>
      </c>
      <c r="U233" s="306">
        <f>IF(U$65=0,0,U$65/CHI_fec!U$65)</f>
        <v>0.49030518853352439</v>
      </c>
      <c r="V233" s="306">
        <f>IF(V$65=0,0,V$65/CHI_fec!V$65)</f>
        <v>0.49030199399215374</v>
      </c>
      <c r="W233" s="306">
        <f>IF(W$65=0,0,W$65/CHI_fec!W$65)</f>
        <v>0.49902841852973012</v>
      </c>
      <c r="X233" s="306">
        <f>IF(X$65=0,0,X$65/CHI_fec!X$65)</f>
        <v>0.49601820454267903</v>
      </c>
      <c r="Y233" s="306">
        <f>IF(Y$65=0,0,Y$65/CHI_fec!Y$65)</f>
        <v>0.50320097232333072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0.67148440279065214</v>
      </c>
      <c r="C234" s="307">
        <f>IF(C$66=0,0,C$66/CHI_fec!C$66)</f>
        <v>0.65721907122257484</v>
      </c>
      <c r="D234" s="307">
        <f>IF(D$66=0,0,D$66/CHI_fec!D$66)</f>
        <v>0.65163649143859848</v>
      </c>
      <c r="E234" s="307">
        <f>IF(E$66=0,0,E$66/CHI_fec!E$66)</f>
        <v>0.65058880733424562</v>
      </c>
      <c r="F234" s="307">
        <f>IF(F$66=0,0,F$66/CHI_fec!F$66)</f>
        <v>0.6665784587922049</v>
      </c>
      <c r="G234" s="307">
        <f>IF(G$66=0,0,G$66/CHI_fec!G$66)</f>
        <v>0.67044139360913657</v>
      </c>
      <c r="H234" s="307">
        <f>IF(H$66=0,0,H$66/CHI_fec!H$66)</f>
        <v>0.6841355415657695</v>
      </c>
      <c r="I234" s="307">
        <f>IF(I$66=0,0,I$66/CHI_fec!I$66)</f>
        <v>0.68599246823901627</v>
      </c>
      <c r="J234" s="307">
        <f>IF(J$66=0,0,J$66/CHI_fec!J$66)</f>
        <v>0.67452050834168076</v>
      </c>
      <c r="K234" s="307">
        <f>IF(K$66=0,0,K$66/CHI_fec!K$66)</f>
        <v>0.70537714049768729</v>
      </c>
      <c r="L234" s="307">
        <f>IF(L$66=0,0,L$66/CHI_fec!L$66)</f>
        <v>0.68931586996540639</v>
      </c>
      <c r="M234" s="307">
        <f>IF(M$66=0,0,M$66/CHI_fec!M$66)</f>
        <v>0.65730982781417457</v>
      </c>
      <c r="N234" s="307">
        <f>IF(N$66=0,0,N$66/CHI_fec!N$66)</f>
        <v>0.65713848764438731</v>
      </c>
      <c r="O234" s="307">
        <f>IF(O$66=0,0,O$66/CHI_fec!O$66)</f>
        <v>0.66886547260407758</v>
      </c>
      <c r="P234" s="307">
        <f>IF(P$66=0,0,P$66/CHI_fec!P$66)</f>
        <v>0.68935561789102962</v>
      </c>
      <c r="Q234" s="307">
        <f>IF(Q$66=0,0,Q$66/CHI_fec!Q$66)</f>
        <v>0.69755519308053238</v>
      </c>
      <c r="R234" s="307">
        <f>IF(R$66=0,0,R$66/CHI_fec!R$66)</f>
        <v>0.70728845116028749</v>
      </c>
      <c r="S234" s="307">
        <f>IF(S$66=0,0,S$66/CHI_fec!S$66)</f>
        <v>0.70748702430727783</v>
      </c>
      <c r="T234" s="307">
        <f>IF(T$66=0,0,T$66/CHI_fec!T$66)</f>
        <v>0.70617450974334983</v>
      </c>
      <c r="U234" s="307">
        <f>IF(U$66=0,0,U$66/CHI_fec!U$66)</f>
        <v>0.72044401116262369</v>
      </c>
      <c r="V234" s="307">
        <f>IF(V$66=0,0,V$66/CHI_fec!V$66)</f>
        <v>0.7146544581950407</v>
      </c>
      <c r="W234" s="307">
        <f>IF(W$66=0,0,W$66/CHI_fec!W$66)</f>
        <v>0.73388427767267272</v>
      </c>
      <c r="X234" s="307">
        <f>IF(X$66=0,0,X$66/CHI_fec!X$66)</f>
        <v>0.74897995959073349</v>
      </c>
      <c r="Y234" s="307">
        <f>IF(Y$66=0,0,Y$66/CHI_fec!Y$66)</f>
        <v>0.76083022839725745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0.63520854394636272</v>
      </c>
      <c r="C235" s="308">
        <f>IF(C$72=0,0,C$72/CHI_fec!C$72)</f>
        <v>0.62482775291210668</v>
      </c>
      <c r="D235" s="308">
        <f>IF(D$72=0,0,D$72/CHI_fec!D$72)</f>
        <v>0.61999834010240429</v>
      </c>
      <c r="E235" s="308">
        <f>IF(E$72=0,0,E$72/CHI_fec!E$72)</f>
        <v>0.62893735769601999</v>
      </c>
      <c r="F235" s="308">
        <f>IF(F$72=0,0,F$72/CHI_fec!F$72)</f>
        <v>0.64336438674393792</v>
      </c>
      <c r="G235" s="308">
        <f>IF(G$72=0,0,G$72/CHI_fec!G$72)</f>
        <v>0.64886213286147076</v>
      </c>
      <c r="H235" s="308">
        <f>IF(H$72=0,0,H$72/CHI_fec!H$72)</f>
        <v>0.65800167750865513</v>
      </c>
      <c r="I235" s="308">
        <f>IF(I$72=0,0,I$72/CHI_fec!I$72)</f>
        <v>0.66311938077686106</v>
      </c>
      <c r="J235" s="308">
        <f>IF(J$72=0,0,J$72/CHI_fec!J$72)</f>
        <v>0.64574685510555463</v>
      </c>
      <c r="K235" s="308">
        <f>IF(K$72=0,0,K$72/CHI_fec!K$72)</f>
        <v>0.67383613545056009</v>
      </c>
      <c r="L235" s="308">
        <f>IF(L$72=0,0,L$72/CHI_fec!L$72)</f>
        <v>0.65531391140731443</v>
      </c>
      <c r="M235" s="308">
        <f>IF(M$72=0,0,M$72/CHI_fec!M$72)</f>
        <v>0.64796150226660054</v>
      </c>
      <c r="N235" s="308">
        <f>IF(N$72=0,0,N$72/CHI_fec!N$72)</f>
        <v>0.64850992618041237</v>
      </c>
      <c r="O235" s="308">
        <f>IF(O$72=0,0,O$72/CHI_fec!O$72)</f>
        <v>0.65923233425251482</v>
      </c>
      <c r="P235" s="308">
        <f>IF(P$72=0,0,P$72/CHI_fec!P$72)</f>
        <v>0.66158314477282731</v>
      </c>
      <c r="Q235" s="308">
        <f>IF(Q$72=0,0,Q$72/CHI_fec!Q$72)</f>
        <v>0.66707181221426837</v>
      </c>
      <c r="R235" s="308">
        <f>IF(R$72=0,0,R$72/CHI_fec!R$72)</f>
        <v>0.68021987956062158</v>
      </c>
      <c r="S235" s="308">
        <f>IF(S$72=0,0,S$72/CHI_fec!S$72)</f>
        <v>0.67761722845578154</v>
      </c>
      <c r="T235" s="308">
        <f>IF(T$72=0,0,T$72/CHI_fec!T$72)</f>
        <v>0.67470247991966714</v>
      </c>
      <c r="U235" s="308">
        <f>IF(U$72=0,0,U$72/CHI_fec!U$72)</f>
        <v>0.68635557344309128</v>
      </c>
      <c r="V235" s="308">
        <f>IF(V$72=0,0,V$72/CHI_fec!V$72)</f>
        <v>0.68658880202721695</v>
      </c>
      <c r="W235" s="308">
        <f>IF(W$72=0,0,W$72/CHI_fec!W$72)</f>
        <v>0.69961405521658138</v>
      </c>
      <c r="X235" s="308">
        <f>IF(X$72=0,0,X$72/CHI_fec!X$72)</f>
        <v>0.69233147969552711</v>
      </c>
      <c r="Y235" s="308">
        <f>IF(Y$72=0,0,Y$72/CHI_fec!Y$72)</f>
        <v>0.70247385450588262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0.41843567462970971</v>
      </c>
      <c r="C236" s="308">
        <f>IF(C$85=0,0,C$85/CHI_fec!C$85)</f>
        <v>0.40978285131394182</v>
      </c>
      <c r="D236" s="308">
        <f>IF(D$85=0,0,D$85/CHI_fec!D$85)</f>
        <v>0.40606336803359744</v>
      </c>
      <c r="E236" s="308">
        <f>IF(E$85=0,0,E$85/CHI_fec!E$85)</f>
        <v>0.40956648129609741</v>
      </c>
      <c r="F236" s="308">
        <f>IF(F$85=0,0,F$85/CHI_fec!F$85)</f>
        <v>0.41624845450900638</v>
      </c>
      <c r="G236" s="308">
        <f>IF(G$85=0,0,G$85/CHI_fec!G$85)</f>
        <v>0.41955375457208299</v>
      </c>
      <c r="H236" s="308">
        <f>IF(H$85=0,0,H$85/CHI_fec!H$85)</f>
        <v>0.42495647725673796</v>
      </c>
      <c r="I236" s="308">
        <f>IF(I$85=0,0,I$85/CHI_fec!I$85)</f>
        <v>0.42830442739487457</v>
      </c>
      <c r="J236" s="308">
        <f>IF(J$85=0,0,J$85/CHI_fec!J$85)</f>
        <v>0.41809902216661254</v>
      </c>
      <c r="K236" s="308">
        <f>IF(K$85=0,0,K$85/CHI_fec!K$85)</f>
        <v>0.43830487046454658</v>
      </c>
      <c r="L236" s="308">
        <f>IF(L$85=0,0,L$85/CHI_fec!L$85)</f>
        <v>0.42811327718381176</v>
      </c>
      <c r="M236" s="308">
        <f>IF(M$85=0,0,M$85/CHI_fec!M$85)</f>
        <v>0.41788634495161814</v>
      </c>
      <c r="N236" s="308">
        <f>IF(N$85=0,0,N$85/CHI_fec!N$85)</f>
        <v>0.41915484719434148</v>
      </c>
      <c r="O236" s="308">
        <f>IF(O$85=0,0,O$85/CHI_fec!O$85)</f>
        <v>0.42472563528249663</v>
      </c>
      <c r="P236" s="308">
        <f>IF(P$85=0,0,P$85/CHI_fec!P$85)</f>
        <v>0.43208888953629743</v>
      </c>
      <c r="Q236" s="308">
        <f>IF(Q$85=0,0,Q$85/CHI_fec!Q$85)</f>
        <v>0.43283397592993417</v>
      </c>
      <c r="R236" s="308">
        <f>IF(R$85=0,0,R$85/CHI_fec!R$85)</f>
        <v>0.44189839014597626</v>
      </c>
      <c r="S236" s="308">
        <f>IF(S$85=0,0,S$85/CHI_fec!S$85)</f>
        <v>0.4405962989624389</v>
      </c>
      <c r="T236" s="308">
        <f>IF(T$85=0,0,T$85/CHI_fec!T$85)</f>
        <v>0.43927260302267829</v>
      </c>
      <c r="U236" s="308">
        <f>IF(U$85=0,0,U$85/CHI_fec!U$85)</f>
        <v>0.44659815031521405</v>
      </c>
      <c r="V236" s="308">
        <f>IF(V$85=0,0,V$85/CHI_fec!V$85)</f>
        <v>0.44620283808160299</v>
      </c>
      <c r="W236" s="308">
        <f>IF(W$85=0,0,W$85/CHI_fec!W$85)</f>
        <v>0.45641167747336081</v>
      </c>
      <c r="X236" s="308">
        <f>IF(X$85=0,0,X$85/CHI_fec!X$85)</f>
        <v>0.45669499274514758</v>
      </c>
      <c r="Y236" s="308">
        <f>IF(Y$85=0,0,Y$85/CHI_fec!Y$85)</f>
        <v>0.46483788195008502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0.62758796045775234</v>
      </c>
      <c r="C237" s="308">
        <f>IF(C$93=0,0,C$93/CHI_fec!C$93)</f>
        <v>0.61421026009259316</v>
      </c>
      <c r="D237" s="308">
        <f>IF(D$93=0,0,D$93/CHI_fec!D$93)</f>
        <v>0.60919795440114122</v>
      </c>
      <c r="E237" s="308">
        <f>IF(E$93=0,0,E$93/CHI_fec!E$93)</f>
        <v>0.6047749634365156</v>
      </c>
      <c r="F237" s="308">
        <f>IF(F$93=0,0,F$93/CHI_fec!F$93)</f>
        <v>0.62709275424731814</v>
      </c>
      <c r="G237" s="308">
        <f>IF(G$93=0,0,G$93/CHI_fec!G$93)</f>
        <v>0.63193541559823874</v>
      </c>
      <c r="H237" s="308">
        <f>IF(H$93=0,0,H$93/CHI_fec!H$93)</f>
        <v>0.64862837564396492</v>
      </c>
      <c r="I237" s="308">
        <f>IF(I$93=0,0,I$93/CHI_fec!I$93)</f>
        <v>0.64368840215347611</v>
      </c>
      <c r="J237" s="308">
        <f>IF(J$93=0,0,J$93/CHI_fec!J$93)</f>
        <v>0.6387755773126057</v>
      </c>
      <c r="K237" s="308">
        <f>IF(K$93=0,0,K$93/CHI_fec!K$93)</f>
        <v>0.66583125396005516</v>
      </c>
      <c r="L237" s="308">
        <f>IF(L$93=0,0,L$93/CHI_fec!L$93)</f>
        <v>0.6512842643875858</v>
      </c>
      <c r="M237" s="308">
        <f>IF(M$93=0,0,M$93/CHI_fec!M$93)</f>
        <v>0.60683335744823796</v>
      </c>
      <c r="N237" s="308">
        <f>IF(N$93=0,0,N$93/CHI_fec!N$93)</f>
        <v>0.60487622055566315</v>
      </c>
      <c r="O237" s="308">
        <f>IF(O$93=0,0,O$93/CHI_fec!O$93)</f>
        <v>0.61428040704028442</v>
      </c>
      <c r="P237" s="308">
        <f>IF(P$93=0,0,P$93/CHI_fec!P$93)</f>
        <v>0.62958745449630826</v>
      </c>
      <c r="Q237" s="308">
        <f>IF(Q$93=0,0,Q$93/CHI_fec!Q$93)</f>
        <v>0.63713667495942417</v>
      </c>
      <c r="R237" s="308">
        <f>IF(R$93=0,0,R$93/CHI_fec!R$93)</f>
        <v>0.64505767437006178</v>
      </c>
      <c r="S237" s="308">
        <f>IF(S$93=0,0,S$93/CHI_fec!S$93)</f>
        <v>0.6426628757186037</v>
      </c>
      <c r="T237" s="308">
        <f>IF(T$93=0,0,T$93/CHI_fec!T$93)</f>
        <v>0.64178145645908702</v>
      </c>
      <c r="U237" s="308">
        <f>IF(U$93=0,0,U$93/CHI_fec!U$93)</f>
        <v>0.65230126336256999</v>
      </c>
      <c r="V237" s="308">
        <f>IF(V$93=0,0,V$93/CHI_fec!V$93)</f>
        <v>0.64378105780510508</v>
      </c>
      <c r="W237" s="308">
        <f>IF(W$93=0,0,W$93/CHI_fec!W$93)</f>
        <v>0.66012602451295521</v>
      </c>
      <c r="X237" s="308">
        <f>IF(X$93=0,0,X$93/CHI_fec!X$93)</f>
        <v>0.67947627017113199</v>
      </c>
      <c r="Y237" s="308">
        <f>IF(Y$93=0,0,Y$93/CHI_fec!Y$93)</f>
        <v>0.68742970116964475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0.62870603604687281</v>
      </c>
      <c r="C238" s="309">
        <f>IF(C$107=0,0,C$107/CHI_fec!C$107)</f>
        <v>0.62785090289462986</v>
      </c>
      <c r="D238" s="309">
        <f>IF(D$107=0,0,D$107/CHI_fec!D$107)</f>
        <v>0.62666900133806192</v>
      </c>
      <c r="E238" s="309">
        <f>IF(E$107=0,0,E$107/CHI_fec!E$107)</f>
        <v>0.63240791386556794</v>
      </c>
      <c r="F238" s="309">
        <f>IF(F$107=0,0,F$107/CHI_fec!F$107)</f>
        <v>0.63285948601976971</v>
      </c>
      <c r="G238" s="309">
        <f>IF(G$107=0,0,G$107/CHI_fec!G$107)</f>
        <v>0.63385701568662434</v>
      </c>
      <c r="H238" s="309">
        <f>IF(H$107=0,0,H$107/CHI_fec!H$107)</f>
        <v>0.63736727281347028</v>
      </c>
      <c r="I238" s="309">
        <f>IF(I$107=0,0,I$107/CHI_fec!I$107)</f>
        <v>0.6431385505247339</v>
      </c>
      <c r="J238" s="309">
        <f>IF(J$107=0,0,J$107/CHI_fec!J$107)</f>
        <v>0.63266162792982705</v>
      </c>
      <c r="K238" s="309">
        <f>IF(K$107=0,0,K$107/CHI_fec!K$107)</f>
        <v>0.64669746169490627</v>
      </c>
      <c r="L238" s="309">
        <f>IF(L$107=0,0,L$107/CHI_fec!L$107)</f>
        <v>0.63954855242534481</v>
      </c>
      <c r="M238" s="309">
        <f>IF(M$107=0,0,M$107/CHI_fec!M$107)</f>
        <v>0.64425196436962784</v>
      </c>
      <c r="N238" s="309">
        <f>IF(N$107=0,0,N$107/CHI_fec!N$107)</f>
        <v>0.64536696759740797</v>
      </c>
      <c r="O238" s="309">
        <f>IF(O$107=0,0,O$107/CHI_fec!O$107)</f>
        <v>0.65087617175282597</v>
      </c>
      <c r="P238" s="309">
        <f>IF(P$107=0,0,P$107/CHI_fec!P$107)</f>
        <v>0.650598097118262</v>
      </c>
      <c r="Q238" s="309">
        <f>IF(Q$107=0,0,Q$107/CHI_fec!Q$107)</f>
        <v>0.65804979129342067</v>
      </c>
      <c r="R238" s="309">
        <f>IF(R$107=0,0,R$107/CHI_fec!R$107)</f>
        <v>0.66486932537289156</v>
      </c>
      <c r="S238" s="309">
        <f>IF(S$107=0,0,S$107/CHI_fec!S$107)</f>
        <v>0.66529757554334823</v>
      </c>
      <c r="T238" s="309">
        <f>IF(T$107=0,0,T$107/CHI_fec!T$107)</f>
        <v>0.66630594242639396</v>
      </c>
      <c r="U238" s="309">
        <f>IF(U$107=0,0,U$107/CHI_fec!U$107)</f>
        <v>0.67188844528212122</v>
      </c>
      <c r="V238" s="309">
        <f>IF(V$107=0,0,V$107/CHI_fec!V$107)</f>
        <v>0.67221102402703792</v>
      </c>
      <c r="W238" s="309">
        <f>IF(W$107=0,0,W$107/CHI_fec!W$107)</f>
        <v>0.6852666214457569</v>
      </c>
      <c r="X238" s="309">
        <f>IF(X$107=0,0,X$107/CHI_fec!X$107)</f>
        <v>0.68079142446997321</v>
      </c>
      <c r="Y238" s="309">
        <f>IF(Y$107=0,0,Y$107/CHI_fec!Y$107)</f>
        <v>0.6880562958776395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0.52692920361653894</v>
      </c>
      <c r="C240" s="322">
        <f>IF(C$110=0,0,C$110/CHI_fec!C$110)</f>
        <v>0.53203304324948208</v>
      </c>
      <c r="D240" s="322">
        <f>IF(D$110=0,0,D$110/CHI_fec!D$110)</f>
        <v>0.53071095530530277</v>
      </c>
      <c r="E240" s="322">
        <f>IF(E$110=0,0,E$110/CHI_fec!E$110)</f>
        <v>0.53257030328960986</v>
      </c>
      <c r="F240" s="322">
        <f>IF(F$110=0,0,F$110/CHI_fec!F$110)</f>
        <v>0.54457629187030676</v>
      </c>
      <c r="G240" s="322">
        <f>IF(G$110=0,0,G$110/CHI_fec!G$110)</f>
        <v>0.54672360328806291</v>
      </c>
      <c r="H240" s="322">
        <f>IF(H$110=0,0,H$110/CHI_fec!H$110)</f>
        <v>0.55597950224758996</v>
      </c>
      <c r="I240" s="322">
        <f>IF(I$110=0,0,I$110/CHI_fec!I$110)</f>
        <v>0.55159264525739948</v>
      </c>
      <c r="J240" s="322">
        <f>IF(J$110=0,0,J$110/CHI_fec!J$110)</f>
        <v>0.55900231322419491</v>
      </c>
      <c r="K240" s="322">
        <f>IF(K$110=0,0,K$110/CHI_fec!K$110)</f>
        <v>0.55869389646269285</v>
      </c>
      <c r="L240" s="322">
        <f>IF(L$110=0,0,L$110/CHI_fec!L$110)</f>
        <v>0.55979230287228232</v>
      </c>
      <c r="M240" s="322">
        <f>IF(M$110=0,0,M$110/CHI_fec!M$110)</f>
        <v>0.56051814309937642</v>
      </c>
      <c r="N240" s="322">
        <f>IF(N$110=0,0,N$110/CHI_fec!N$110)</f>
        <v>0.56027604982448931</v>
      </c>
      <c r="O240" s="322">
        <f>IF(O$110=0,0,O$110/CHI_fec!O$110)</f>
        <v>0.56518755553247713</v>
      </c>
      <c r="P240" s="322">
        <f>IF(P$110=0,0,P$110/CHI_fec!P$110)</f>
        <v>0.56102331929542348</v>
      </c>
      <c r="Q240" s="322">
        <f>IF(Q$110=0,0,Q$110/CHI_fec!Q$110)</f>
        <v>0.56886487497341864</v>
      </c>
      <c r="R240" s="322">
        <f>IF(R$110=0,0,R$110/CHI_fec!R$110)</f>
        <v>0.57258654919413277</v>
      </c>
      <c r="S240" s="322">
        <f>IF(S$110=0,0,S$110/CHI_fec!S$110)</f>
        <v>0.56946523247097158</v>
      </c>
      <c r="T240" s="322">
        <f>IF(T$110=0,0,T$110/CHI_fec!T$110)</f>
        <v>0.56759076444899736</v>
      </c>
      <c r="U240" s="322">
        <f>IF(U$110=0,0,U$110/CHI_fec!U$110)</f>
        <v>0.57324207864954801</v>
      </c>
      <c r="V240" s="322">
        <f>IF(V$110=0,0,V$110/CHI_fec!V$110)</f>
        <v>0.57568784665816619</v>
      </c>
      <c r="W240" s="322">
        <f>IF(W$110=0,0,W$110/CHI_fec!W$110)</f>
        <v>0.58087199263700051</v>
      </c>
      <c r="X240" s="322">
        <f>IF(X$110=0,0,X$110/CHI_fec!X$110)</f>
        <v>0.58992164221609622</v>
      </c>
      <c r="Y240" s="322">
        <f>IF(Y$110=0,0,Y$110/CHI_fec!Y$110)</f>
        <v>0.59436463268630546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0.42696379099121357</v>
      </c>
      <c r="C241" s="305">
        <f>IF(C$111=0,0,C$111/CHI_fec!C$111)</f>
        <v>0.42345773214452131</v>
      </c>
      <c r="D241" s="305">
        <f>IF(D$111=0,0,D$111/CHI_fec!D$111)</f>
        <v>0.42495085350558909</v>
      </c>
      <c r="E241" s="305">
        <f>IF(E$111=0,0,E$111/CHI_fec!E$111)</f>
        <v>0.42521694123951237</v>
      </c>
      <c r="F241" s="305">
        <f>IF(F$111=0,0,F$111/CHI_fec!F$111)</f>
        <v>0.42973119870877668</v>
      </c>
      <c r="G241" s="305">
        <f>IF(G$111=0,0,G$111/CHI_fec!G$111)</f>
        <v>0.43185502083639371</v>
      </c>
      <c r="H241" s="305">
        <f>IF(H$111=0,0,H$111/CHI_fec!H$111)</f>
        <v>0.43973682964875394</v>
      </c>
      <c r="I241" s="305">
        <f>IF(I$111=0,0,I$111/CHI_fec!I$111)</f>
        <v>0.43594294413198997</v>
      </c>
      <c r="J241" s="305">
        <f>IF(J$111=0,0,J$111/CHI_fec!J$111)</f>
        <v>0.44054133457716765</v>
      </c>
      <c r="K241" s="305">
        <f>IF(K$111=0,0,K$111/CHI_fec!K$111)</f>
        <v>0.44501971508651017</v>
      </c>
      <c r="L241" s="305">
        <f>IF(L$111=0,0,L$111/CHI_fec!L$111)</f>
        <v>0.4443790075239939</v>
      </c>
      <c r="M241" s="305">
        <f>IF(M$111=0,0,M$111/CHI_fec!M$111)</f>
        <v>0.43526368118560693</v>
      </c>
      <c r="N241" s="305">
        <f>IF(N$111=0,0,N$111/CHI_fec!N$111)</f>
        <v>0.43271644459262365</v>
      </c>
      <c r="O241" s="305">
        <f>IF(O$111=0,0,O$111/CHI_fec!O$111)</f>
        <v>0.43372360906953583</v>
      </c>
      <c r="P241" s="305">
        <f>IF(P$111=0,0,P$111/CHI_fec!P$111)</f>
        <v>0.43164008968048234</v>
      </c>
      <c r="Q241" s="305">
        <f>IF(Q$111=0,0,Q$111/CHI_fec!Q$111)</f>
        <v>0.4327836926018182</v>
      </c>
      <c r="R241" s="305">
        <f>IF(R$111=0,0,R$111/CHI_fec!R$111)</f>
        <v>0.42933233673464505</v>
      </c>
      <c r="S241" s="305">
        <f>IF(S$111=0,0,S$111/CHI_fec!S$111)</f>
        <v>0.43218107242366033</v>
      </c>
      <c r="T241" s="305">
        <f>IF(T$111=0,0,T$111/CHI_fec!T$111)</f>
        <v>0.43442336682401339</v>
      </c>
      <c r="U241" s="305">
        <f>IF(U$111=0,0,U$111/CHI_fec!U$111)</f>
        <v>0.43571641025583152</v>
      </c>
      <c r="V241" s="305">
        <f>IF(V$111=0,0,V$111/CHI_fec!V$111)</f>
        <v>0.43656348881622875</v>
      </c>
      <c r="W241" s="305">
        <f>IF(W$111=0,0,W$111/CHI_fec!W$111)</f>
        <v>0.44361772713086733</v>
      </c>
      <c r="X241" s="305">
        <f>IF(X$111=0,0,X$111/CHI_fec!X$111)</f>
        <v>0.44511789027397142</v>
      </c>
      <c r="Y241" s="305">
        <f>IF(Y$111=0,0,Y$111/CHI_fec!Y$111)</f>
        <v>0.44835952315672739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0.1201924960566568</v>
      </c>
      <c r="C242" s="306">
        <f>IF(C$112=0,0,C$112/CHI_fec!C$112)</f>
        <v>0.11879805595229909</v>
      </c>
      <c r="D242" s="306">
        <f>IF(D$112=0,0,D$112/CHI_fec!D$112)</f>
        <v>0.11924484643709971</v>
      </c>
      <c r="E242" s="306">
        <f>IF(E$112=0,0,E$112/CHI_fec!E$112)</f>
        <v>0.11933115769010089</v>
      </c>
      <c r="F242" s="306">
        <f>IF(F$112=0,0,F$112/CHI_fec!F$112)</f>
        <v>0.12089348422430962</v>
      </c>
      <c r="G242" s="306">
        <f>IF(G$112=0,0,G$112/CHI_fec!G$112)</f>
        <v>0.12171269245922926</v>
      </c>
      <c r="H242" s="306">
        <f>IF(H$112=0,0,H$112/CHI_fec!H$112)</f>
        <v>0.12443931468782918</v>
      </c>
      <c r="I242" s="306">
        <f>IF(I$112=0,0,I$112/CHI_fec!I$112)</f>
        <v>0.12314999017931021</v>
      </c>
      <c r="J242" s="306">
        <f>IF(J$112=0,0,J$112/CHI_fec!J$112)</f>
        <v>0.12456704051449013</v>
      </c>
      <c r="K242" s="306">
        <f>IF(K$112=0,0,K$112/CHI_fec!K$112)</f>
        <v>0.1259384569022797</v>
      </c>
      <c r="L242" s="306">
        <f>IF(L$112=0,0,L$112/CHI_fec!L$112)</f>
        <v>0.1257477628273086</v>
      </c>
      <c r="M242" s="306">
        <f>IF(M$112=0,0,M$112/CHI_fec!M$112)</f>
        <v>0.12136305163310511</v>
      </c>
      <c r="N242" s="306">
        <f>IF(N$112=0,0,N$112/CHI_fec!N$112)</f>
        <v>0.12043571509251931</v>
      </c>
      <c r="O242" s="306">
        <f>IF(O$112=0,0,O$112/CHI_fec!O$112)</f>
        <v>0.12072911446776176</v>
      </c>
      <c r="P242" s="306">
        <f>IF(P$112=0,0,P$112/CHI_fec!P$112)</f>
        <v>0.1202299824961055</v>
      </c>
      <c r="Q242" s="306">
        <f>IF(Q$112=0,0,Q$112/CHI_fec!Q$112)</f>
        <v>0.12030064850089037</v>
      </c>
      <c r="R242" s="306">
        <f>IF(R$112=0,0,R$112/CHI_fec!R$112)</f>
        <v>0.11914865554948451</v>
      </c>
      <c r="S242" s="306">
        <f>IF(S$112=0,0,S$112/CHI_fec!S$112)</f>
        <v>0.12018240218276824</v>
      </c>
      <c r="T242" s="306">
        <f>IF(T$112=0,0,T$112/CHI_fec!T$112)</f>
        <v>0.12090255154041296</v>
      </c>
      <c r="U242" s="306">
        <f>IF(U$112=0,0,U$112/CHI_fec!U$112)</f>
        <v>0.12119774422028101</v>
      </c>
      <c r="V242" s="306">
        <f>IF(V$112=0,0,V$112/CHI_fec!V$112)</f>
        <v>0.12154902256136788</v>
      </c>
      <c r="W242" s="306">
        <f>IF(W$112=0,0,W$112/CHI_fec!W$112)</f>
        <v>0.1242764072411628</v>
      </c>
      <c r="X242" s="306">
        <f>IF(X$112=0,0,X$112/CHI_fec!X$112)</f>
        <v>0.12488395797272953</v>
      </c>
      <c r="Y242" s="306">
        <f>IF(Y$112=0,0,Y$112/CHI_fec!Y$112)</f>
        <v>0.12604990033467464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0.60040904531145245</v>
      </c>
      <c r="C243" s="306">
        <f>IF(C$113=0,0,C$113/CHI_fec!C$113)</f>
        <v>0.59572672462998821</v>
      </c>
      <c r="D243" s="306">
        <f>IF(D$113=0,0,D$113/CHI_fec!D$113)</f>
        <v>0.59780348644487435</v>
      </c>
      <c r="E243" s="306">
        <f>IF(E$113=0,0,E$113/CHI_fec!E$113)</f>
        <v>0.59812414657849333</v>
      </c>
      <c r="F243" s="306">
        <f>IF(F$113=0,0,F$113/CHI_fec!F$113)</f>
        <v>0.60431612479227803</v>
      </c>
      <c r="G243" s="306">
        <f>IF(G$113=0,0,G$113/CHI_fec!G$113)</f>
        <v>0.60702165552121279</v>
      </c>
      <c r="H243" s="306">
        <f>IF(H$113=0,0,H$113/CHI_fec!H$113)</f>
        <v>0.61764972158569997</v>
      </c>
      <c r="I243" s="306">
        <f>IF(I$113=0,0,I$113/CHI_fec!I$113)</f>
        <v>0.61227061198618538</v>
      </c>
      <c r="J243" s="306">
        <f>IF(J$113=0,0,J$113/CHI_fec!J$113)</f>
        <v>0.61850635920236896</v>
      </c>
      <c r="K243" s="306">
        <f>IF(K$113=0,0,K$113/CHI_fec!K$113)</f>
        <v>0.62494463256989852</v>
      </c>
      <c r="L243" s="306">
        <f>IF(L$113=0,0,L$113/CHI_fec!L$113)</f>
        <v>0.6245117721645721</v>
      </c>
      <c r="M243" s="306">
        <f>IF(M$113=0,0,M$113/CHI_fec!M$113)</f>
        <v>0.6127143539678076</v>
      </c>
      <c r="N243" s="306">
        <f>IF(N$113=0,0,N$113/CHI_fec!N$113)</f>
        <v>0.6090646826007835</v>
      </c>
      <c r="O243" s="306">
        <f>IF(O$113=0,0,O$113/CHI_fec!O$113)</f>
        <v>0.6103452327231802</v>
      </c>
      <c r="P243" s="306">
        <f>IF(P$113=0,0,P$113/CHI_fec!P$113)</f>
        <v>0.60725730721666127</v>
      </c>
      <c r="Q243" s="306">
        <f>IF(Q$113=0,0,Q$113/CHI_fec!Q$113)</f>
        <v>0.60886807638283202</v>
      </c>
      <c r="R243" s="306">
        <f>IF(R$113=0,0,R$113/CHI_fec!R$113)</f>
        <v>0.60425799428072324</v>
      </c>
      <c r="S243" s="306">
        <f>IF(S$113=0,0,S$113/CHI_fec!S$113)</f>
        <v>0.60840225920620628</v>
      </c>
      <c r="T243" s="306">
        <f>IF(T$113=0,0,T$113/CHI_fec!T$113)</f>
        <v>0.61170806297907798</v>
      </c>
      <c r="U243" s="306">
        <f>IF(U$113=0,0,U$113/CHI_fec!U$113)</f>
        <v>0.61328491417133435</v>
      </c>
      <c r="V243" s="306">
        <f>IF(V$113=0,0,V$113/CHI_fec!V$113)</f>
        <v>0.61457155929775464</v>
      </c>
      <c r="W243" s="306">
        <f>IF(W$113=0,0,W$113/CHI_fec!W$113)</f>
        <v>0.6240555331948352</v>
      </c>
      <c r="X243" s="306">
        <f>IF(X$113=0,0,X$113/CHI_fec!X$113)</f>
        <v>0.62601591969899384</v>
      </c>
      <c r="Y243" s="306">
        <f>IF(Y$113=0,0,Y$113/CHI_fec!Y$113)</f>
        <v>0.63016309999405795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0.47218878604041853</v>
      </c>
      <c r="C244" s="306">
        <f>IF(C$114=0,0,C$114/CHI_fec!C$114)</f>
        <v>0.46690450746018963</v>
      </c>
      <c r="D244" s="306">
        <f>IF(D$114=0,0,D$114/CHI_fec!D$114)</f>
        <v>0.46864613198251476</v>
      </c>
      <c r="E244" s="306">
        <f>IF(E$114=0,0,E$114/CHI_fec!E$114)</f>
        <v>0.46897121791623425</v>
      </c>
      <c r="F244" s="306">
        <f>IF(F$114=0,0,F$114/CHI_fec!F$114)</f>
        <v>0.47494193225015691</v>
      </c>
      <c r="G244" s="306">
        <f>IF(G$114=0,0,G$114/CHI_fec!G$114)</f>
        <v>0.47809684614973441</v>
      </c>
      <c r="H244" s="306">
        <f>IF(H$114=0,0,H$114/CHI_fec!H$114)</f>
        <v>0.48848261161001189</v>
      </c>
      <c r="I244" s="306">
        <f>IF(I$114=0,0,I$114/CHI_fec!I$114)</f>
        <v>0.48360175064268018</v>
      </c>
      <c r="J244" s="306">
        <f>IF(J$114=0,0,J$114/CHI_fec!J$114)</f>
        <v>0.48920532675627981</v>
      </c>
      <c r="K244" s="306">
        <f>IF(K$114=0,0,K$114/CHI_fec!K$114)</f>
        <v>0.49449247582092037</v>
      </c>
      <c r="L244" s="306">
        <f>IF(L$114=0,0,L$114/CHI_fec!L$114)</f>
        <v>0.49368926126017215</v>
      </c>
      <c r="M244" s="306">
        <f>IF(M$114=0,0,M$114/CHI_fec!M$114)</f>
        <v>0.47756426161184601</v>
      </c>
      <c r="N244" s="306">
        <f>IF(N$114=0,0,N$114/CHI_fec!N$114)</f>
        <v>0.47402688203300669</v>
      </c>
      <c r="O244" s="306">
        <f>IF(O$114=0,0,O$114/CHI_fec!O$114)</f>
        <v>0.47516104358814848</v>
      </c>
      <c r="P244" s="306">
        <f>IF(P$114=0,0,P$114/CHI_fec!P$114)</f>
        <v>0.47317446792250484</v>
      </c>
      <c r="Q244" s="306">
        <f>IF(Q$114=0,0,Q$114/CHI_fec!Q$114)</f>
        <v>0.47351237183389405</v>
      </c>
      <c r="R244" s="306">
        <f>IF(R$114=0,0,R$114/CHI_fec!R$114)</f>
        <v>0.46903117491404916</v>
      </c>
      <c r="S244" s="306">
        <f>IF(S$114=0,0,S$114/CHI_fec!S$114)</f>
        <v>0.47297308112022224</v>
      </c>
      <c r="T244" s="306">
        <f>IF(T$114=0,0,T$114/CHI_fec!T$114)</f>
        <v>0.47576196870572002</v>
      </c>
      <c r="U244" s="306">
        <f>IF(U$114=0,0,U$114/CHI_fec!U$114)</f>
        <v>0.47699963195680889</v>
      </c>
      <c r="V244" s="306">
        <f>IF(V$114=0,0,V$114/CHI_fec!V$114)</f>
        <v>0.47823722312676303</v>
      </c>
      <c r="W244" s="306">
        <f>IF(W$114=0,0,W$114/CHI_fec!W$114)</f>
        <v>0.48857575719851887</v>
      </c>
      <c r="X244" s="306">
        <f>IF(X$114=0,0,X$114/CHI_fec!X$114)</f>
        <v>0.49124794757208429</v>
      </c>
      <c r="Y244" s="306">
        <f>IF(Y$114=0,0,Y$114/CHI_fec!Y$114)</f>
        <v>0.49566640963857328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0.61239773744965986</v>
      </c>
      <c r="C245" s="307">
        <f>IF(C$115=0,0,C$115/CHI_fec!C$115)</f>
        <v>0.61547733859091136</v>
      </c>
      <c r="D245" s="307">
        <f>IF(D$115=0,0,D$115/CHI_fec!D$115)</f>
        <v>0.61421858596867573</v>
      </c>
      <c r="E245" s="307">
        <f>IF(E$115=0,0,E$115/CHI_fec!E$115)</f>
        <v>0.61501643103842607</v>
      </c>
      <c r="F245" s="307">
        <f>IF(F$115=0,0,F$115/CHI_fec!F$115)</f>
        <v>0.62710235778915469</v>
      </c>
      <c r="G245" s="307">
        <f>IF(G$115=0,0,G$115/CHI_fec!G$115)</f>
        <v>0.63149870086322502</v>
      </c>
      <c r="H245" s="307">
        <f>IF(H$115=0,0,H$115/CHI_fec!H$115)</f>
        <v>0.64696597196723882</v>
      </c>
      <c r="I245" s="307">
        <f>IF(I$115=0,0,I$115/CHI_fec!I$115)</f>
        <v>0.63874302976637398</v>
      </c>
      <c r="J245" s="307">
        <f>IF(J$115=0,0,J$115/CHI_fec!J$115)</f>
        <v>0.64977532679253447</v>
      </c>
      <c r="K245" s="307">
        <f>IF(K$115=0,0,K$115/CHI_fec!K$115)</f>
        <v>0.64820117132374766</v>
      </c>
      <c r="L245" s="307">
        <f>IF(L$115=0,0,L$115/CHI_fec!L$115)</f>
        <v>0.65668141604293817</v>
      </c>
      <c r="M245" s="307">
        <f>IF(M$115=0,0,M$115/CHI_fec!M$115)</f>
        <v>0.63834646989214017</v>
      </c>
      <c r="N245" s="307">
        <f>IF(N$115=0,0,N$115/CHI_fec!N$115)</f>
        <v>0.64438027265321052</v>
      </c>
      <c r="O245" s="307">
        <f>IF(O$115=0,0,O$115/CHI_fec!O$115)</f>
        <v>0.65235641476161077</v>
      </c>
      <c r="P245" s="307">
        <f>IF(P$115=0,0,P$115/CHI_fec!P$115)</f>
        <v>0.65537656948834178</v>
      </c>
      <c r="Q245" s="307">
        <f>IF(Q$115=0,0,Q$115/CHI_fec!Q$115)</f>
        <v>0.67081692454769182</v>
      </c>
      <c r="R245" s="307">
        <f>IF(R$115=0,0,R$115/CHI_fec!R$115)</f>
        <v>0.67805708306857626</v>
      </c>
      <c r="S245" s="307">
        <f>IF(S$115=0,0,S$115/CHI_fec!S$115)</f>
        <v>0.67336965299616969</v>
      </c>
      <c r="T245" s="307">
        <f>IF(T$115=0,0,T$115/CHI_fec!T$115)</f>
        <v>0.66834814008681809</v>
      </c>
      <c r="U245" s="307">
        <f>IF(U$115=0,0,U$115/CHI_fec!U$115)</f>
        <v>0.67904703172712111</v>
      </c>
      <c r="V245" s="307">
        <f>IF(V$115=0,0,V$115/CHI_fec!V$115)</f>
        <v>0.68197959518187556</v>
      </c>
      <c r="W245" s="307">
        <f>IF(W$115=0,0,W$115/CHI_fec!W$115)</f>
        <v>0.6927529170570651</v>
      </c>
      <c r="X245" s="307">
        <f>IF(X$115=0,0,X$115/CHI_fec!X$115)</f>
        <v>0.71974623600679599</v>
      </c>
      <c r="Y245" s="307">
        <f>IF(Y$115=0,0,Y$115/CHI_fec!Y$115)</f>
        <v>0.732232406737516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0.594878105000339</v>
      </c>
      <c r="C246" s="308">
        <f>IF(C$121=0,0,C$121/CHI_fec!C$121)</f>
        <v>0.60677799316702419</v>
      </c>
      <c r="D246" s="308">
        <f>IF(D$121=0,0,D$121/CHI_fec!D$121)</f>
        <v>0.60329736693864011</v>
      </c>
      <c r="E246" s="308">
        <f>IF(E$121=0,0,E$121/CHI_fec!E$121)</f>
        <v>0.60679114911174237</v>
      </c>
      <c r="F246" s="308">
        <f>IF(F$121=0,0,F$121/CHI_fec!F$121)</f>
        <v>0.62029866142322232</v>
      </c>
      <c r="G246" s="308">
        <f>IF(G$121=0,0,G$121/CHI_fec!G$121)</f>
        <v>0.62220253701229211</v>
      </c>
      <c r="H246" s="308">
        <f>IF(H$121=0,0,H$121/CHI_fec!H$121)</f>
        <v>0.62986963128896956</v>
      </c>
      <c r="I246" s="308">
        <f>IF(I$121=0,0,I$121/CHI_fec!I$121)</f>
        <v>0.62639980304694876</v>
      </c>
      <c r="J246" s="308">
        <f>IF(J$121=0,0,J$121/CHI_fec!J$121)</f>
        <v>0.63160742540965353</v>
      </c>
      <c r="K246" s="308">
        <f>IF(K$121=0,0,K$121/CHI_fec!K$121)</f>
        <v>0.63148245791787694</v>
      </c>
      <c r="L246" s="308">
        <f>IF(L$121=0,0,L$121/CHI_fec!L$121)</f>
        <v>0.62727786060885538</v>
      </c>
      <c r="M246" s="308">
        <f>IF(M$121=0,0,M$121/CHI_fec!M$121)</f>
        <v>0.63678951970251496</v>
      </c>
      <c r="N246" s="308">
        <f>IF(N$121=0,0,N$121/CHI_fec!N$121)</f>
        <v>0.63366770282020013</v>
      </c>
      <c r="O246" s="308">
        <f>IF(O$121=0,0,O$121/CHI_fec!O$121)</f>
        <v>0.64128428648279179</v>
      </c>
      <c r="P246" s="308">
        <f>IF(P$121=0,0,P$121/CHI_fec!P$121)</f>
        <v>0.63439146098764432</v>
      </c>
      <c r="Q246" s="308">
        <f>IF(Q$121=0,0,Q$121/CHI_fec!Q$121)</f>
        <v>0.65164586206423813</v>
      </c>
      <c r="R246" s="308">
        <f>IF(R$121=0,0,R$121/CHI_fec!R$121)</f>
        <v>0.65787861306279127</v>
      </c>
      <c r="S246" s="308">
        <f>IF(S$121=0,0,S$121/CHI_fec!S$121)</f>
        <v>0.65225843339830902</v>
      </c>
      <c r="T246" s="308">
        <f>IF(T$121=0,0,T$121/CHI_fec!T$121)</f>
        <v>0.65055152458813026</v>
      </c>
      <c r="U246" s="308">
        <f>IF(U$121=0,0,U$121/CHI_fec!U$121)</f>
        <v>0.6585538556336219</v>
      </c>
      <c r="V246" s="308">
        <f>IF(V$121=0,0,V$121/CHI_fec!V$121)</f>
        <v>0.66305666278622699</v>
      </c>
      <c r="W246" s="308">
        <f>IF(W$121=0,0,W$121/CHI_fec!W$121)</f>
        <v>0.66191660145979847</v>
      </c>
      <c r="X246" s="308">
        <f>IF(X$121=0,0,X$121/CHI_fec!X$121)</f>
        <v>0.67169679927684867</v>
      </c>
      <c r="Y246" s="308">
        <f>IF(Y$121=0,0,Y$121/CHI_fec!Y$121)</f>
        <v>0.6746059968270266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0.37430904383575081</v>
      </c>
      <c r="C247" s="308">
        <f>IF(C$134=0,0,C$134/CHI_fec!C$134)</f>
        <v>0.37697880357060587</v>
      </c>
      <c r="D247" s="308">
        <f>IF(D$134=0,0,D$134/CHI_fec!D$134)</f>
        <v>0.3764126844888826</v>
      </c>
      <c r="E247" s="308">
        <f>IF(E$134=0,0,E$134/CHI_fec!E$134)</f>
        <v>0.37800611696036696</v>
      </c>
      <c r="F247" s="308">
        <f>IF(F$134=0,0,F$134/CHI_fec!F$134)</f>
        <v>0.38318052909735534</v>
      </c>
      <c r="G247" s="308">
        <f>IF(G$134=0,0,G$134/CHI_fec!G$134)</f>
        <v>0.38445873642285344</v>
      </c>
      <c r="H247" s="308">
        <f>IF(H$134=0,0,H$134/CHI_fec!H$134)</f>
        <v>0.38792063231562796</v>
      </c>
      <c r="I247" s="308">
        <f>IF(I$134=0,0,I$134/CHI_fec!I$134)</f>
        <v>0.38688443188475707</v>
      </c>
      <c r="J247" s="308">
        <f>IF(J$134=0,0,J$134/CHI_fec!J$134)</f>
        <v>0.39016896770240955</v>
      </c>
      <c r="K247" s="308">
        <f>IF(K$134=0,0,K$134/CHI_fec!K$134)</f>
        <v>0.3906504300131538</v>
      </c>
      <c r="L247" s="308">
        <f>IF(L$134=0,0,L$134/CHI_fec!L$134)</f>
        <v>0.39344284344819935</v>
      </c>
      <c r="M247" s="308">
        <f>IF(M$134=0,0,M$134/CHI_fec!M$134)</f>
        <v>0.3936769862709999</v>
      </c>
      <c r="N247" s="308">
        <f>IF(N$134=0,0,N$134/CHI_fec!N$134)</f>
        <v>0.40050965858498183</v>
      </c>
      <c r="O247" s="308">
        <f>IF(O$134=0,0,O$134/CHI_fec!O$134)</f>
        <v>0.40450968938153054</v>
      </c>
      <c r="P247" s="308">
        <f>IF(P$134=0,0,P$134/CHI_fec!P$134)</f>
        <v>0.40119905188901783</v>
      </c>
      <c r="Q247" s="308">
        <f>IF(Q$134=0,0,Q$134/CHI_fec!Q$134)</f>
        <v>0.41073633153767497</v>
      </c>
      <c r="R247" s="308">
        <f>IF(R$134=0,0,R$134/CHI_fec!R$134)</f>
        <v>0.41613625240026225</v>
      </c>
      <c r="S247" s="308">
        <f>IF(S$134=0,0,S$134/CHI_fec!S$134)</f>
        <v>0.41401803539403698</v>
      </c>
      <c r="T247" s="308">
        <f>IF(T$134=0,0,T$134/CHI_fec!T$134)</f>
        <v>0.41112770124953646</v>
      </c>
      <c r="U247" s="308">
        <f>IF(U$134=0,0,U$134/CHI_fec!U$134)</f>
        <v>0.41735018543113678</v>
      </c>
      <c r="V247" s="308">
        <f>IF(V$134=0,0,V$134/CHI_fec!V$134)</f>
        <v>0.4199206733504387</v>
      </c>
      <c r="W247" s="308">
        <f>IF(W$134=0,0,W$134/CHI_fec!W$134)</f>
        <v>0.42887360647273215</v>
      </c>
      <c r="X247" s="308">
        <f>IF(X$134=0,0,X$134/CHI_fec!X$134)</f>
        <v>0.4371546224481816</v>
      </c>
      <c r="Y247" s="308">
        <f>IF(Y$134=0,0,Y$134/CHI_fec!Y$134)</f>
        <v>0.44171368126817717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0.57909358375973519</v>
      </c>
      <c r="C248" s="308">
        <f>IF(C$142=0,0,C$142/CHI_fec!C$142)</f>
        <v>0.58752426959588711</v>
      </c>
      <c r="D248" s="308">
        <f>IF(D$142=0,0,D$142/CHI_fec!D$142)</f>
        <v>0.58453539547504996</v>
      </c>
      <c r="E248" s="308">
        <f>IF(E$142=0,0,E$142/CHI_fec!E$142)</f>
        <v>0.57910242586927341</v>
      </c>
      <c r="F248" s="308">
        <f>IF(F$142=0,0,F$142/CHI_fec!F$142)</f>
        <v>0.59690813274225107</v>
      </c>
      <c r="G248" s="308">
        <f>IF(G$142=0,0,G$142/CHI_fec!G$142)</f>
        <v>0.60235448034970984</v>
      </c>
      <c r="H248" s="308">
        <f>IF(H$142=0,0,H$142/CHI_fec!H$142)</f>
        <v>0.62218023564764657</v>
      </c>
      <c r="I248" s="308">
        <f>IF(I$142=0,0,I$142/CHI_fec!I$142)</f>
        <v>0.60589722908235577</v>
      </c>
      <c r="J248" s="308">
        <f>IF(J$142=0,0,J$142/CHI_fec!J$142)</f>
        <v>0.62173425058683573</v>
      </c>
      <c r="K248" s="308">
        <f>IF(K$142=0,0,K$142/CHI_fec!K$142)</f>
        <v>0.61537154452581255</v>
      </c>
      <c r="L248" s="308">
        <f>IF(L$142=0,0,L$142/CHI_fec!L$142)</f>
        <v>0.62867674778460358</v>
      </c>
      <c r="M248" s="308">
        <f>IF(M$142=0,0,M$142/CHI_fec!M$142)</f>
        <v>0.6106706450619499</v>
      </c>
      <c r="N248" s="308">
        <f>IF(N$142=0,0,N$142/CHI_fec!N$142)</f>
        <v>0.60699008641733443</v>
      </c>
      <c r="O248" s="308">
        <f>IF(O$142=0,0,O$142/CHI_fec!O$142)</f>
        <v>0.61110281191634164</v>
      </c>
      <c r="P248" s="308">
        <f>IF(P$142=0,0,P$142/CHI_fec!P$142)</f>
        <v>0.61487307032567273</v>
      </c>
      <c r="Q248" s="308">
        <f>IF(Q$142=0,0,Q$142/CHI_fec!Q$142)</f>
        <v>0.62650660798612945</v>
      </c>
      <c r="R248" s="308">
        <f>IF(R$142=0,0,R$142/CHI_fec!R$142)</f>
        <v>0.63134290541160665</v>
      </c>
      <c r="S248" s="308">
        <f>IF(S$142=0,0,S$142/CHI_fec!S$142)</f>
        <v>0.62760385896852211</v>
      </c>
      <c r="T248" s="308">
        <f>IF(T$142=0,0,T$142/CHI_fec!T$142)</f>
        <v>0.62277038283656305</v>
      </c>
      <c r="U248" s="308">
        <f>IF(U$142=0,0,U$142/CHI_fec!U$142)</f>
        <v>0.63359582001635029</v>
      </c>
      <c r="V248" s="308">
        <f>IF(V$142=0,0,V$142/CHI_fec!V$142)</f>
        <v>0.63439820995217899</v>
      </c>
      <c r="W248" s="308">
        <f>IF(W$142=0,0,W$142/CHI_fec!W$142)</f>
        <v>0.63452431298147693</v>
      </c>
      <c r="X248" s="308">
        <f>IF(X$142=0,0,X$142/CHI_fec!X$142)</f>
        <v>0.66443477934446415</v>
      </c>
      <c r="Y248" s="308">
        <f>IF(Y$142=0,0,Y$142/CHI_fec!Y$142)</f>
        <v>0.6733623924099007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0.62292374184141031</v>
      </c>
      <c r="C249" s="309">
        <f>IF(C$156=0,0,C$156/CHI_fec!C$156)</f>
        <v>0.61820288248630539</v>
      </c>
      <c r="D249" s="309">
        <f>IF(D$156=0,0,D$156/CHI_fec!D$156)</f>
        <v>0.62034486118459142</v>
      </c>
      <c r="E249" s="309">
        <f>IF(E$156=0,0,E$156/CHI_fec!E$156)</f>
        <v>0.62064797103496505</v>
      </c>
      <c r="F249" s="309">
        <f>IF(F$156=0,0,F$156/CHI_fec!F$156)</f>
        <v>0.62698588079433271</v>
      </c>
      <c r="G249" s="309">
        <f>IF(G$156=0,0,G$156/CHI_fec!G$156)</f>
        <v>0.62963756073303945</v>
      </c>
      <c r="H249" s="309">
        <f>IF(H$156=0,0,H$156/CHI_fec!H$156)</f>
        <v>0.64041242760843831</v>
      </c>
      <c r="I249" s="309">
        <f>IF(I$156=0,0,I$156/CHI_fec!I$156)</f>
        <v>0.63480332305401177</v>
      </c>
      <c r="J249" s="309">
        <f>IF(J$156=0,0,J$156/CHI_fec!J$156)</f>
        <v>0.64114940266420339</v>
      </c>
      <c r="K249" s="309">
        <f>IF(K$156=0,0,K$156/CHI_fec!K$156)</f>
        <v>0.64772712788303466</v>
      </c>
      <c r="L249" s="309">
        <f>IF(L$156=0,0,L$156/CHI_fec!L$156)</f>
        <v>0.64738864191791889</v>
      </c>
      <c r="M249" s="309">
        <f>IF(M$156=0,0,M$156/CHI_fec!M$156)</f>
        <v>0.63604069438964017</v>
      </c>
      <c r="N249" s="309">
        <f>IF(N$156=0,0,N$156/CHI_fec!N$156)</f>
        <v>0.63221676929123061</v>
      </c>
      <c r="O249" s="309">
        <f>IF(O$156=0,0,O$156/CHI_fec!O$156)</f>
        <v>0.63347032243557011</v>
      </c>
      <c r="P249" s="309">
        <f>IF(P$156=0,0,P$156/CHI_fec!P$156)</f>
        <v>0.63017928338099349</v>
      </c>
      <c r="Q249" s="309">
        <f>IF(Q$156=0,0,Q$156/CHI_fec!Q$156)</f>
        <v>0.63185189199988934</v>
      </c>
      <c r="R249" s="309">
        <f>IF(R$156=0,0,R$156/CHI_fec!R$156)</f>
        <v>0.62709576243067444</v>
      </c>
      <c r="S249" s="309">
        <f>IF(S$156=0,0,S$156/CHI_fec!S$156)</f>
        <v>0.63126910739020337</v>
      </c>
      <c r="T249" s="309">
        <f>IF(T$156=0,0,T$156/CHI_fec!T$156)</f>
        <v>0.63459272109143661</v>
      </c>
      <c r="U249" s="309">
        <f>IF(U$156=0,0,U$156/CHI_fec!U$156)</f>
        <v>0.63617901641500663</v>
      </c>
      <c r="V249" s="309">
        <f>IF(V$156=0,0,V$156/CHI_fec!V$156)</f>
        <v>0.63763157748772659</v>
      </c>
      <c r="W249" s="309">
        <f>IF(W$156=0,0,W$156/CHI_fec!W$156)</f>
        <v>0.64721938719232375</v>
      </c>
      <c r="X249" s="309">
        <f>IF(X$156=0,0,X$156/CHI_fec!X$156)</f>
        <v>0.64921823558373315</v>
      </c>
      <c r="Y249" s="309">
        <f>IF(Y$156=0,0,Y$156/CHI_fec!Y$156)</f>
        <v>0.65325393882210081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EU27: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105071.62944708357</v>
      </c>
      <c r="C5" s="223">
        <f t="shared" si="0"/>
        <v>103013.82585753867</v>
      </c>
      <c r="D5" s="223">
        <f t="shared" si="0"/>
        <v>103548.11352726095</v>
      </c>
      <c r="E5" s="223">
        <f t="shared" si="0"/>
        <v>110946.73614467091</v>
      </c>
      <c r="F5" s="223">
        <f t="shared" si="0"/>
        <v>109467.25399511264</v>
      </c>
      <c r="G5" s="223">
        <f t="shared" si="0"/>
        <v>110028.89348451843</v>
      </c>
      <c r="H5" s="223">
        <f t="shared" si="0"/>
        <v>106506.44240686142</v>
      </c>
      <c r="I5" s="223">
        <f t="shared" si="0"/>
        <v>112181.13474256657</v>
      </c>
      <c r="J5" s="223">
        <f t="shared" si="0"/>
        <v>110849.15729489064</v>
      </c>
      <c r="K5" s="223">
        <f t="shared" si="0"/>
        <v>97901.78037976638</v>
      </c>
      <c r="L5" s="223">
        <f t="shared" si="0"/>
        <v>106997.30875195534</v>
      </c>
      <c r="M5" s="223">
        <f t="shared" si="0"/>
        <v>113126.76610141923</v>
      </c>
      <c r="N5" s="223">
        <f t="shared" si="0"/>
        <v>111053.28019876356</v>
      </c>
      <c r="O5" s="223">
        <f t="shared" si="0"/>
        <v>111111.05815015717</v>
      </c>
      <c r="P5" s="223">
        <f t="shared" si="0"/>
        <v>109117.18632362082</v>
      </c>
      <c r="Q5" s="223">
        <f t="shared" si="0"/>
        <v>109074.92516482685</v>
      </c>
      <c r="R5" s="223">
        <f t="shared" si="0"/>
        <v>109659.36182539476</v>
      </c>
      <c r="S5" s="223">
        <f t="shared" si="0"/>
        <v>114398.0530639424</v>
      </c>
      <c r="T5" s="223">
        <f t="shared" si="0"/>
        <v>108983.03080712214</v>
      </c>
      <c r="U5" s="223">
        <f t="shared" si="0"/>
        <v>105517.04281873105</v>
      </c>
      <c r="V5" s="223">
        <f t="shared" si="0"/>
        <v>105213.35018518941</v>
      </c>
      <c r="W5" s="223">
        <f t="shared" si="0"/>
        <v>108693.79018120412</v>
      </c>
      <c r="X5" s="223">
        <f t="shared" si="0"/>
        <v>93027.69756740451</v>
      </c>
      <c r="Y5" s="223">
        <f t="shared" si="0"/>
        <v>86200.99718291426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1286.991551517455</v>
      </c>
      <c r="C10" s="260">
        <v>1270.375411842306</v>
      </c>
      <c r="D10" s="260">
        <v>1306.3807418806609</v>
      </c>
      <c r="E10" s="260">
        <v>1411.4616610143321</v>
      </c>
      <c r="F10" s="260">
        <v>1295.6358999436361</v>
      </c>
      <c r="G10" s="260">
        <v>1358.048522152144</v>
      </c>
      <c r="H10" s="260">
        <v>1244.251622306278</v>
      </c>
      <c r="I10" s="260">
        <v>1358.5574446324649</v>
      </c>
      <c r="J10" s="260">
        <v>1383.6160199501551</v>
      </c>
      <c r="K10" s="260">
        <v>1248.038451127986</v>
      </c>
      <c r="L10" s="260">
        <v>1300.2074454683909</v>
      </c>
      <c r="M10" s="260">
        <v>1567.8766733926409</v>
      </c>
      <c r="N10" s="260">
        <v>1543.4563244329061</v>
      </c>
      <c r="O10" s="260">
        <v>1583.8232389729239</v>
      </c>
      <c r="P10" s="260">
        <v>1436.646989912083</v>
      </c>
      <c r="Q10" s="260">
        <v>1471.8650576467719</v>
      </c>
      <c r="R10" s="260">
        <v>1488.626062376966</v>
      </c>
      <c r="S10" s="260">
        <v>1575.1815338582369</v>
      </c>
      <c r="T10" s="260">
        <v>1471.351062785066</v>
      </c>
      <c r="U10" s="260">
        <v>1454.631555396953</v>
      </c>
      <c r="V10" s="260">
        <v>1425.63363749936</v>
      </c>
      <c r="W10" s="260">
        <v>1562.0067356241609</v>
      </c>
      <c r="X10" s="260">
        <v>1236.3074765984211</v>
      </c>
      <c r="Y10" s="260">
        <v>1124.7495572334931</v>
      </c>
      <c r="DA10" s="68" t="s">
        <v>1272</v>
      </c>
    </row>
    <row r="11" spans="1:105" ht="12" customHeight="1" x14ac:dyDescent="0.25">
      <c r="A11" s="37" t="s">
        <v>159</v>
      </c>
      <c r="B11" s="226">
        <v>25.84721305576139</v>
      </c>
      <c r="C11" s="226">
        <v>59.557832640976059</v>
      </c>
      <c r="D11" s="226">
        <v>58.03276636336922</v>
      </c>
      <c r="E11" s="226">
        <v>59.1962999119839</v>
      </c>
      <c r="F11" s="226">
        <v>51.780475184130317</v>
      </c>
      <c r="G11" s="226">
        <v>48.004746187628157</v>
      </c>
      <c r="H11" s="226">
        <v>40.283784636683393</v>
      </c>
      <c r="I11" s="226">
        <v>44.387183719501117</v>
      </c>
      <c r="J11" s="226">
        <v>45.417795674364193</v>
      </c>
      <c r="K11" s="226">
        <v>38.309317125563616</v>
      </c>
      <c r="L11" s="226">
        <v>40.614689162630413</v>
      </c>
      <c r="M11" s="226">
        <v>65.889353856611891</v>
      </c>
      <c r="N11" s="226">
        <v>53.938102672343291</v>
      </c>
      <c r="O11" s="226">
        <v>45.83637902974364</v>
      </c>
      <c r="P11" s="226">
        <v>35.032103134843886</v>
      </c>
      <c r="Q11" s="226">
        <v>28.543201985407801</v>
      </c>
      <c r="R11" s="226">
        <v>28.861874738882261</v>
      </c>
      <c r="S11" s="226">
        <v>29.327360112340521</v>
      </c>
      <c r="T11" s="226">
        <v>31.328898060133241</v>
      </c>
      <c r="U11" s="226">
        <v>31.618240351900539</v>
      </c>
      <c r="V11" s="226">
        <v>33.613462147835271</v>
      </c>
      <c r="W11" s="226">
        <v>30.972597471043251</v>
      </c>
      <c r="X11" s="226">
        <v>41.685571254437157</v>
      </c>
      <c r="Y11" s="226">
        <v>27.16553659277033</v>
      </c>
      <c r="DA11" s="69" t="s">
        <v>1273</v>
      </c>
    </row>
    <row r="12" spans="1:105" ht="12" customHeight="1" x14ac:dyDescent="0.25">
      <c r="A12" s="37" t="s">
        <v>35</v>
      </c>
      <c r="B12" s="226">
        <v>1261.1443384616939</v>
      </c>
      <c r="C12" s="226">
        <v>1210.8175792013301</v>
      </c>
      <c r="D12" s="226">
        <v>1248.3479755172921</v>
      </c>
      <c r="E12" s="226">
        <v>1352.2653611023479</v>
      </c>
      <c r="F12" s="226">
        <v>1243.8554247595059</v>
      </c>
      <c r="G12" s="226">
        <v>1310.043775964516</v>
      </c>
      <c r="H12" s="226">
        <v>1203.9678376695949</v>
      </c>
      <c r="I12" s="226">
        <v>1314.1702609129641</v>
      </c>
      <c r="J12" s="226">
        <v>1338.1982242757911</v>
      </c>
      <c r="K12" s="226">
        <v>1209.7291340024219</v>
      </c>
      <c r="L12" s="226">
        <v>1259.592756305761</v>
      </c>
      <c r="M12" s="226">
        <v>1501.987319536029</v>
      </c>
      <c r="N12" s="226">
        <v>1489.518221760562</v>
      </c>
      <c r="O12" s="226">
        <v>1537.98685994318</v>
      </c>
      <c r="P12" s="226">
        <v>1401.614886777239</v>
      </c>
      <c r="Q12" s="226">
        <v>1443.321855661364</v>
      </c>
      <c r="R12" s="226">
        <v>1459.764187638084</v>
      </c>
      <c r="S12" s="226">
        <v>1545.8541737458961</v>
      </c>
      <c r="T12" s="226">
        <v>1440.0221647249321</v>
      </c>
      <c r="U12" s="226">
        <v>1423.013315045052</v>
      </c>
      <c r="V12" s="226">
        <v>1392.020175351525</v>
      </c>
      <c r="W12" s="226">
        <v>1531.034138153118</v>
      </c>
      <c r="X12" s="226">
        <v>1194.6219053439841</v>
      </c>
      <c r="Y12" s="226">
        <v>1097.5840206407231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27555.5606444271</v>
      </c>
      <c r="C25" s="294">
        <v>28034.19790495274</v>
      </c>
      <c r="D25" s="294">
        <v>29465.723267007801</v>
      </c>
      <c r="E25" s="294">
        <v>31189.184896494298</v>
      </c>
      <c r="F25" s="294">
        <v>28961.98212626165</v>
      </c>
      <c r="G25" s="294">
        <v>28262.63758984868</v>
      </c>
      <c r="H25" s="294">
        <v>27143.422391297969</v>
      </c>
      <c r="I25" s="294">
        <v>28710.386256590878</v>
      </c>
      <c r="J25" s="294">
        <v>29029.133186001029</v>
      </c>
      <c r="K25" s="294">
        <v>26849.800782025271</v>
      </c>
      <c r="L25" s="294">
        <v>29125.276771362929</v>
      </c>
      <c r="M25" s="294">
        <v>31142.25901040122</v>
      </c>
      <c r="N25" s="294">
        <v>31898.71951679423</v>
      </c>
      <c r="O25" s="294">
        <v>31672.93305760323</v>
      </c>
      <c r="P25" s="294">
        <v>30906.054725545469</v>
      </c>
      <c r="Q25" s="294">
        <v>31793.56859518171</v>
      </c>
      <c r="R25" s="294">
        <v>32371.255878002728</v>
      </c>
      <c r="S25" s="294">
        <v>33285.128306842613</v>
      </c>
      <c r="T25" s="294">
        <v>30633.2964742363</v>
      </c>
      <c r="U25" s="294">
        <v>29569.05188905555</v>
      </c>
      <c r="V25" s="294">
        <v>29502.4392774644</v>
      </c>
      <c r="W25" s="294">
        <v>32309.512655392689</v>
      </c>
      <c r="X25" s="294">
        <v>28183.641246614068</v>
      </c>
      <c r="Y25" s="294">
        <v>25488.444213226929</v>
      </c>
      <c r="DA25" s="70" t="s">
        <v>1278</v>
      </c>
    </row>
    <row r="26" spans="1:105" ht="12" customHeight="1" x14ac:dyDescent="0.25">
      <c r="A26" s="46" t="s">
        <v>28</v>
      </c>
      <c r="B26" s="229">
        <v>4302.0738300833837</v>
      </c>
      <c r="C26" s="229">
        <v>4411.8009505106602</v>
      </c>
      <c r="D26" s="229">
        <v>4615.101242280015</v>
      </c>
      <c r="E26" s="229">
        <v>4409.2861530222117</v>
      </c>
      <c r="F26" s="229">
        <v>4440.1223353398591</v>
      </c>
      <c r="G26" s="229">
        <v>3958.445174286453</v>
      </c>
      <c r="H26" s="229">
        <v>3812.3107302799008</v>
      </c>
      <c r="I26" s="229">
        <v>3178.3633483954491</v>
      </c>
      <c r="J26" s="229">
        <v>4080.3222481866201</v>
      </c>
      <c r="K26" s="229">
        <v>3773.124328002189</v>
      </c>
      <c r="L26" s="229">
        <v>3283.943333811631</v>
      </c>
      <c r="M26" s="229">
        <v>3507.7690623671301</v>
      </c>
      <c r="N26" s="229">
        <v>3873.9432007518972</v>
      </c>
      <c r="O26" s="229">
        <v>4161.3093061903537</v>
      </c>
      <c r="P26" s="229">
        <v>4123.3635048404922</v>
      </c>
      <c r="Q26" s="229">
        <v>4410.3095415553562</v>
      </c>
      <c r="R26" s="229">
        <v>4110.4006701847111</v>
      </c>
      <c r="S26" s="229">
        <v>4622.5372883511936</v>
      </c>
      <c r="T26" s="229">
        <v>3364.1915451151031</v>
      </c>
      <c r="U26" s="229">
        <v>2983.3232187738531</v>
      </c>
      <c r="V26" s="229">
        <v>2839.3123445535361</v>
      </c>
      <c r="W26" s="229">
        <v>2640.2273213352091</v>
      </c>
      <c r="X26" s="229">
        <v>3107.613698058974</v>
      </c>
      <c r="Y26" s="229">
        <v>2460.7513564916981</v>
      </c>
      <c r="DA26" s="73" t="s">
        <v>1279</v>
      </c>
    </row>
    <row r="27" spans="1:105" ht="12" customHeight="1" x14ac:dyDescent="0.25">
      <c r="A27" s="46" t="s">
        <v>30</v>
      </c>
      <c r="B27" s="229">
        <v>5389.3764267689157</v>
      </c>
      <c r="C27" s="229">
        <v>5870.9827105263457</v>
      </c>
      <c r="D27" s="229">
        <v>6603.6598271772846</v>
      </c>
      <c r="E27" s="229">
        <v>7826.4775183469201</v>
      </c>
      <c r="F27" s="229">
        <v>7176.6144749966224</v>
      </c>
      <c r="G27" s="229">
        <v>6697.5200801327264</v>
      </c>
      <c r="H27" s="229">
        <v>7666.8052853965037</v>
      </c>
      <c r="I27" s="229">
        <v>8671.0869707815637</v>
      </c>
      <c r="J27" s="229">
        <v>7761.9695271657911</v>
      </c>
      <c r="K27" s="229">
        <v>7059.332547574194</v>
      </c>
      <c r="L27" s="229">
        <v>7559.5065844288729</v>
      </c>
      <c r="M27" s="229">
        <v>6748.9783249888169</v>
      </c>
      <c r="N27" s="229">
        <v>7391.027974489486</v>
      </c>
      <c r="O27" s="229">
        <v>6862.2738330954344</v>
      </c>
      <c r="P27" s="229">
        <v>6825.9511971376678</v>
      </c>
      <c r="Q27" s="229">
        <v>6987.4788325105874</v>
      </c>
      <c r="R27" s="229">
        <v>7665.3377000093142</v>
      </c>
      <c r="S27" s="229">
        <v>7562.2952711557937</v>
      </c>
      <c r="T27" s="229">
        <v>7473.7646140036504</v>
      </c>
      <c r="U27" s="229">
        <v>7429.3047707801225</v>
      </c>
      <c r="V27" s="229">
        <v>7683.3987776822059</v>
      </c>
      <c r="W27" s="229">
        <v>7772.2621576159017</v>
      </c>
      <c r="X27" s="229">
        <v>6924.930667910483</v>
      </c>
      <c r="Y27" s="229">
        <v>6553.2938157220351</v>
      </c>
      <c r="DA27" s="73" t="s">
        <v>1280</v>
      </c>
    </row>
    <row r="28" spans="1:105" ht="12" customHeight="1" x14ac:dyDescent="0.25">
      <c r="A28" s="46" t="s">
        <v>31</v>
      </c>
      <c r="B28" s="229">
        <v>507.35139419461149</v>
      </c>
      <c r="C28" s="229">
        <v>617.99128046117096</v>
      </c>
      <c r="D28" s="229">
        <v>575.99505510786389</v>
      </c>
      <c r="E28" s="229">
        <v>434.96302865975508</v>
      </c>
      <c r="F28" s="229">
        <v>388.68791115687338</v>
      </c>
      <c r="G28" s="229">
        <v>480.76472121102591</v>
      </c>
      <c r="H28" s="229">
        <v>432.68044665237443</v>
      </c>
      <c r="I28" s="229">
        <v>448.78607399568688</v>
      </c>
      <c r="J28" s="229">
        <v>511.59248338957877</v>
      </c>
      <c r="K28" s="229">
        <v>578.28056529738626</v>
      </c>
      <c r="L28" s="229">
        <v>504.33976215726972</v>
      </c>
      <c r="M28" s="229">
        <v>583.27319254260271</v>
      </c>
      <c r="N28" s="229">
        <v>474.23483868429821</v>
      </c>
      <c r="O28" s="229">
        <v>398.82951370941851</v>
      </c>
      <c r="P28" s="229">
        <v>486.85878848160939</v>
      </c>
      <c r="Q28" s="229">
        <v>448.33651331781903</v>
      </c>
      <c r="R28" s="229">
        <v>402.602364064043</v>
      </c>
      <c r="S28" s="229">
        <v>410.96053191707932</v>
      </c>
      <c r="T28" s="229">
        <v>469.08181087319991</v>
      </c>
      <c r="U28" s="229">
        <v>527.01817014167534</v>
      </c>
      <c r="V28" s="229">
        <v>487.10554394282792</v>
      </c>
      <c r="W28" s="229">
        <v>554.97571808791963</v>
      </c>
      <c r="X28" s="229">
        <v>516.70183252907771</v>
      </c>
      <c r="Y28" s="229">
        <v>524.79006640826185</v>
      </c>
      <c r="DA28" s="73" t="s">
        <v>1281</v>
      </c>
    </row>
    <row r="29" spans="1:105" ht="12" customHeight="1" x14ac:dyDescent="0.25">
      <c r="A29" s="46" t="s">
        <v>159</v>
      </c>
      <c r="B29" s="229">
        <v>219.29518769398479</v>
      </c>
      <c r="C29" s="229">
        <v>293.52835481157803</v>
      </c>
      <c r="D29" s="229">
        <v>306.46239857074681</v>
      </c>
      <c r="E29" s="229">
        <v>402.40404032708182</v>
      </c>
      <c r="F29" s="229">
        <v>439.44136632696438</v>
      </c>
      <c r="G29" s="229">
        <v>423.84664814782582</v>
      </c>
      <c r="H29" s="229">
        <v>318.3677119248826</v>
      </c>
      <c r="I29" s="229">
        <v>346.51277250709092</v>
      </c>
      <c r="J29" s="229">
        <v>354.35792189150249</v>
      </c>
      <c r="K29" s="229">
        <v>273.29866451112719</v>
      </c>
      <c r="L29" s="229">
        <v>327.89486472804452</v>
      </c>
      <c r="M29" s="229">
        <v>554.00717020920627</v>
      </c>
      <c r="N29" s="229">
        <v>443.66001357663401</v>
      </c>
      <c r="O29" s="229">
        <v>329.34876544058409</v>
      </c>
      <c r="P29" s="229">
        <v>287.90104230611729</v>
      </c>
      <c r="Q29" s="229">
        <v>263.0375705810477</v>
      </c>
      <c r="R29" s="229">
        <v>254.04930675663681</v>
      </c>
      <c r="S29" s="229">
        <v>252.46167647824359</v>
      </c>
      <c r="T29" s="229">
        <v>282.49085167245943</v>
      </c>
      <c r="U29" s="229">
        <v>272.10134242869952</v>
      </c>
      <c r="V29" s="229">
        <v>297.1265124620416</v>
      </c>
      <c r="W29" s="229">
        <v>310.01924923245889</v>
      </c>
      <c r="X29" s="229">
        <v>318.22426741146961</v>
      </c>
      <c r="Y29" s="229">
        <v>247.73799602128989</v>
      </c>
      <c r="DA29" s="73" t="s">
        <v>1282</v>
      </c>
    </row>
    <row r="30" spans="1:105" ht="12" customHeight="1" x14ac:dyDescent="0.25">
      <c r="A30" s="46" t="s">
        <v>32</v>
      </c>
      <c r="B30" s="229">
        <v>2709.8103696803928</v>
      </c>
      <c r="C30" s="229">
        <v>3149.2295154945232</v>
      </c>
      <c r="D30" s="229">
        <v>2847.3409023964168</v>
      </c>
      <c r="E30" s="229">
        <v>3568.5708739573629</v>
      </c>
      <c r="F30" s="229">
        <v>3315.2911822886858</v>
      </c>
      <c r="G30" s="229">
        <v>2934.3391521332019</v>
      </c>
      <c r="H30" s="229">
        <v>2775.1078324167229</v>
      </c>
      <c r="I30" s="229">
        <v>2852.66165234242</v>
      </c>
      <c r="J30" s="229">
        <v>2714.6003083868909</v>
      </c>
      <c r="K30" s="229">
        <v>2250.551951180455</v>
      </c>
      <c r="L30" s="229">
        <v>2225.7804922466999</v>
      </c>
      <c r="M30" s="229">
        <v>2269.6515050486428</v>
      </c>
      <c r="N30" s="229">
        <v>1942.485430063979</v>
      </c>
      <c r="O30" s="229">
        <v>2007.034258851455</v>
      </c>
      <c r="P30" s="229">
        <v>1858.6835701854179</v>
      </c>
      <c r="Q30" s="229">
        <v>2099.2884529381122</v>
      </c>
      <c r="R30" s="229">
        <v>1158.3103016137211</v>
      </c>
      <c r="S30" s="229">
        <v>1124.034078206432</v>
      </c>
      <c r="T30" s="229">
        <v>1128.5357537855789</v>
      </c>
      <c r="U30" s="229">
        <v>948.63793655436666</v>
      </c>
      <c r="V30" s="229">
        <v>815.3222446932001</v>
      </c>
      <c r="W30" s="229">
        <v>872.86574965494628</v>
      </c>
      <c r="X30" s="229">
        <v>770.273655448407</v>
      </c>
      <c r="Y30" s="229">
        <v>580.54208530786127</v>
      </c>
      <c r="DA30" s="73" t="s">
        <v>1283</v>
      </c>
    </row>
    <row r="31" spans="1:105" ht="12" customHeight="1" x14ac:dyDescent="0.25">
      <c r="A31" s="46" t="s">
        <v>33</v>
      </c>
      <c r="B31" s="229">
        <v>1339.714771625645</v>
      </c>
      <c r="C31" s="229">
        <v>755.07809544326938</v>
      </c>
      <c r="D31" s="229">
        <v>1026.5710682819849</v>
      </c>
      <c r="E31" s="229">
        <v>1205.4034627703049</v>
      </c>
      <c r="F31" s="229">
        <v>1036.9188209212309</v>
      </c>
      <c r="G31" s="229">
        <v>1037.8081403232391</v>
      </c>
      <c r="H31" s="229">
        <v>901.96223847329156</v>
      </c>
      <c r="I31" s="229">
        <v>1012.41407242549</v>
      </c>
      <c r="J31" s="229">
        <v>722.43092221383506</v>
      </c>
      <c r="K31" s="229">
        <v>2609.7094957092299</v>
      </c>
      <c r="L31" s="229">
        <v>3119.6946348050301</v>
      </c>
      <c r="M31" s="229">
        <v>3166.422256908686</v>
      </c>
      <c r="N31" s="229">
        <v>3717.1070909175028</v>
      </c>
      <c r="O31" s="229">
        <v>3804.988643040122</v>
      </c>
      <c r="P31" s="229">
        <v>3955.3137616873159</v>
      </c>
      <c r="Q31" s="229">
        <v>3689.0895287645758</v>
      </c>
      <c r="R31" s="229">
        <v>4245.6738303456223</v>
      </c>
      <c r="S31" s="229">
        <v>3784.126935051976</v>
      </c>
      <c r="T31" s="229">
        <v>3717.9544946603569</v>
      </c>
      <c r="U31" s="229">
        <v>3398.7400265690021</v>
      </c>
      <c r="V31" s="229">
        <v>3572.8543295073951</v>
      </c>
      <c r="W31" s="229">
        <v>4936.3867597144581</v>
      </c>
      <c r="X31" s="229">
        <v>4500.3103901554196</v>
      </c>
      <c r="Y31" s="229">
        <v>3522.6758733887832</v>
      </c>
      <c r="DA31" s="73" t="s">
        <v>1284</v>
      </c>
    </row>
    <row r="32" spans="1:105" ht="12" customHeight="1" x14ac:dyDescent="0.25">
      <c r="A32" s="46" t="s">
        <v>35</v>
      </c>
      <c r="B32" s="229">
        <v>12672.695437091759</v>
      </c>
      <c r="C32" s="229">
        <v>12328.509252745371</v>
      </c>
      <c r="D32" s="229">
        <v>12724.476006538291</v>
      </c>
      <c r="E32" s="229">
        <v>12549.54230262941</v>
      </c>
      <c r="F32" s="229">
        <v>11237.295883097629</v>
      </c>
      <c r="G32" s="229">
        <v>12127.708004347051</v>
      </c>
      <c r="H32" s="229">
        <v>10717.521281369471</v>
      </c>
      <c r="I32" s="229">
        <v>11588.24140457746</v>
      </c>
      <c r="J32" s="229">
        <v>11999.55154036895</v>
      </c>
      <c r="K32" s="229">
        <v>9588.3745511191628</v>
      </c>
      <c r="L32" s="229">
        <v>10450.697984921009</v>
      </c>
      <c r="M32" s="229">
        <v>12431.84714365187</v>
      </c>
      <c r="N32" s="229">
        <v>12221.89952166693</v>
      </c>
      <c r="O32" s="229">
        <v>12282.766511133221</v>
      </c>
      <c r="P32" s="229">
        <v>11599.41626381873</v>
      </c>
      <c r="Q32" s="229">
        <v>11822.943921941091</v>
      </c>
      <c r="R32" s="229">
        <v>11965.624530714231</v>
      </c>
      <c r="S32" s="229">
        <v>13237.29845356946</v>
      </c>
      <c r="T32" s="229">
        <v>12242.509006590981</v>
      </c>
      <c r="U32" s="229">
        <v>12225.45061625894</v>
      </c>
      <c r="V32" s="229">
        <v>12093.752206241499</v>
      </c>
      <c r="W32" s="229">
        <v>13428.53645872052</v>
      </c>
      <c r="X32" s="229">
        <v>10318.614215655931</v>
      </c>
      <c r="Y32" s="229">
        <v>9899.1214980236182</v>
      </c>
      <c r="DA32" s="73" t="s">
        <v>1285</v>
      </c>
    </row>
    <row r="33" spans="1:105" ht="12" customHeight="1" x14ac:dyDescent="0.25">
      <c r="A33" s="46" t="s">
        <v>36</v>
      </c>
      <c r="B33" s="229">
        <v>129.90982760427619</v>
      </c>
      <c r="C33" s="229">
        <v>118.7081276777074</v>
      </c>
      <c r="D33" s="229">
        <v>120.5452192044724</v>
      </c>
      <c r="E33" s="229">
        <v>30.46946922710006</v>
      </c>
      <c r="F33" s="229">
        <v>22.17458843680258</v>
      </c>
      <c r="G33" s="229">
        <v>21.008410790251681</v>
      </c>
      <c r="H33" s="229">
        <v>17.83046443125513</v>
      </c>
      <c r="I33" s="229">
        <v>37.54472054851324</v>
      </c>
      <c r="J33" s="229">
        <v>23.781784330367788</v>
      </c>
      <c r="K33" s="229">
        <v>10.308489839910189</v>
      </c>
      <c r="L33" s="229">
        <v>323.30223649935942</v>
      </c>
      <c r="M33" s="229">
        <v>456.24087049112268</v>
      </c>
      <c r="N33" s="229">
        <v>333.22659434921343</v>
      </c>
      <c r="O33" s="229">
        <v>334.49039461039769</v>
      </c>
      <c r="P33" s="229">
        <v>284.9978670954622</v>
      </c>
      <c r="Q33" s="229">
        <v>278.25756709622198</v>
      </c>
      <c r="R33" s="229">
        <v>251.4991928931837</v>
      </c>
      <c r="S33" s="229">
        <v>238.19858134801069</v>
      </c>
      <c r="T33" s="229">
        <v>282.28275954599002</v>
      </c>
      <c r="U33" s="229">
        <v>230.72414512347481</v>
      </c>
      <c r="V33" s="229">
        <v>199.43436294287321</v>
      </c>
      <c r="W33" s="229">
        <v>260.17929465712962</v>
      </c>
      <c r="X33" s="229">
        <v>214.85585691089639</v>
      </c>
      <c r="Y33" s="229">
        <v>206.7817680139556</v>
      </c>
      <c r="DA33" s="73" t="s">
        <v>1286</v>
      </c>
    </row>
    <row r="34" spans="1:105" ht="12" customHeight="1" x14ac:dyDescent="0.25">
      <c r="A34" s="46" t="s">
        <v>38</v>
      </c>
      <c r="B34" s="229">
        <v>285.33339968413009</v>
      </c>
      <c r="C34" s="229">
        <v>488.36961728211708</v>
      </c>
      <c r="D34" s="229">
        <v>645.57154745072398</v>
      </c>
      <c r="E34" s="229">
        <v>762.06804755414987</v>
      </c>
      <c r="F34" s="229">
        <v>905.43556369698513</v>
      </c>
      <c r="G34" s="229">
        <v>581.19725847689881</v>
      </c>
      <c r="H34" s="229">
        <v>500.83640035357098</v>
      </c>
      <c r="I34" s="229">
        <v>574.77524101721212</v>
      </c>
      <c r="J34" s="229">
        <v>860.52645006749049</v>
      </c>
      <c r="K34" s="229">
        <v>706.82018879161717</v>
      </c>
      <c r="L34" s="229">
        <v>1330.116877765005</v>
      </c>
      <c r="M34" s="229">
        <v>1424.069484193137</v>
      </c>
      <c r="N34" s="229">
        <v>1501.134852294291</v>
      </c>
      <c r="O34" s="229">
        <v>1491.8918315322501</v>
      </c>
      <c r="P34" s="229">
        <v>1483.568729992664</v>
      </c>
      <c r="Q34" s="229">
        <v>1794.8266664768969</v>
      </c>
      <c r="R34" s="229">
        <v>2317.75798142127</v>
      </c>
      <c r="S34" s="229">
        <v>2053.2154907644181</v>
      </c>
      <c r="T34" s="229">
        <v>1672.4856379889829</v>
      </c>
      <c r="U34" s="229">
        <v>1553.751662425406</v>
      </c>
      <c r="V34" s="229">
        <v>1514.1329554388219</v>
      </c>
      <c r="W34" s="229">
        <v>1534.0599463741501</v>
      </c>
      <c r="X34" s="229">
        <v>1512.1166625334099</v>
      </c>
      <c r="Y34" s="229">
        <v>1492.749753849427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17198.13242373506</v>
      </c>
      <c r="C36" s="261">
        <v>17053.780049563142</v>
      </c>
      <c r="D36" s="261">
        <v>17372.877154907321</v>
      </c>
      <c r="E36" s="261">
        <v>18801.045633969399</v>
      </c>
      <c r="F36" s="261">
        <v>17708.760554147251</v>
      </c>
      <c r="G36" s="261">
        <v>17866.711673051141</v>
      </c>
      <c r="H36" s="261">
        <v>17148.566427461341</v>
      </c>
      <c r="I36" s="261">
        <v>17886.04247173978</v>
      </c>
      <c r="J36" s="261">
        <v>18295.74466428889</v>
      </c>
      <c r="K36" s="261">
        <v>16304.10679657101</v>
      </c>
      <c r="L36" s="261">
        <v>16860.41621154235</v>
      </c>
      <c r="M36" s="261">
        <v>19214.969879316672</v>
      </c>
      <c r="N36" s="261">
        <v>18958.20064507725</v>
      </c>
      <c r="O36" s="261">
        <v>19541.077077792052</v>
      </c>
      <c r="P36" s="261">
        <v>18563.562729471421</v>
      </c>
      <c r="Q36" s="261">
        <v>19295.925619595611</v>
      </c>
      <c r="R36" s="261">
        <v>18984.675860199281</v>
      </c>
      <c r="S36" s="261">
        <v>19932.662210639519</v>
      </c>
      <c r="T36" s="261">
        <v>18377.481296986902</v>
      </c>
      <c r="U36" s="261">
        <v>18192.8562078949</v>
      </c>
      <c r="V36" s="261">
        <v>17646.229568758848</v>
      </c>
      <c r="W36" s="261">
        <v>19037.347053961839</v>
      </c>
      <c r="X36" s="261">
        <v>16579.99368276052</v>
      </c>
      <c r="Y36" s="261">
        <v>14642.904759079371</v>
      </c>
      <c r="DA36" s="70" t="s">
        <v>1289</v>
      </c>
    </row>
    <row r="37" spans="1:105" ht="12" customHeight="1" x14ac:dyDescent="0.25">
      <c r="A37" s="60" t="s">
        <v>1012</v>
      </c>
      <c r="B37" s="262">
        <v>17198.13242373506</v>
      </c>
      <c r="C37" s="262">
        <v>17053.780049563142</v>
      </c>
      <c r="D37" s="262">
        <v>17372.877154907321</v>
      </c>
      <c r="E37" s="262">
        <v>18801.045633969399</v>
      </c>
      <c r="F37" s="262">
        <v>17708.760554147251</v>
      </c>
      <c r="G37" s="262">
        <v>17866.711673051141</v>
      </c>
      <c r="H37" s="262">
        <v>17148.566427461341</v>
      </c>
      <c r="I37" s="262">
        <v>17886.04247173978</v>
      </c>
      <c r="J37" s="262">
        <v>18295.74466428889</v>
      </c>
      <c r="K37" s="262">
        <v>16304.10679657101</v>
      </c>
      <c r="L37" s="262">
        <v>16860.41621154235</v>
      </c>
      <c r="M37" s="262">
        <v>19214.969879316672</v>
      </c>
      <c r="N37" s="262">
        <v>18958.20064507725</v>
      </c>
      <c r="O37" s="262">
        <v>19541.077077792052</v>
      </c>
      <c r="P37" s="262">
        <v>18563.562729471421</v>
      </c>
      <c r="Q37" s="262">
        <v>19295.925619595611</v>
      </c>
      <c r="R37" s="262">
        <v>18984.675860199281</v>
      </c>
      <c r="S37" s="262">
        <v>19932.662210639519</v>
      </c>
      <c r="T37" s="262">
        <v>18377.481296986902</v>
      </c>
      <c r="U37" s="262">
        <v>18192.8562078949</v>
      </c>
      <c r="V37" s="262">
        <v>17646.229568758848</v>
      </c>
      <c r="W37" s="262">
        <v>19037.347053961839</v>
      </c>
      <c r="X37" s="262">
        <v>16579.99368276052</v>
      </c>
      <c r="Y37" s="262">
        <v>14642.904759079371</v>
      </c>
      <c r="DA37" s="72" t="s">
        <v>1290</v>
      </c>
    </row>
    <row r="38" spans="1:105" ht="12" customHeight="1" x14ac:dyDescent="0.25">
      <c r="A38" s="59" t="s">
        <v>28</v>
      </c>
      <c r="B38" s="230">
        <v>3924.345469910706</v>
      </c>
      <c r="C38" s="230">
        <v>3898.3477423614572</v>
      </c>
      <c r="D38" s="230">
        <v>4025.3804067589749</v>
      </c>
      <c r="E38" s="230">
        <v>4088.525494698662</v>
      </c>
      <c r="F38" s="230">
        <v>3757.2910630736092</v>
      </c>
      <c r="G38" s="230">
        <v>3400.9399882601729</v>
      </c>
      <c r="H38" s="230">
        <v>3312.043520642801</v>
      </c>
      <c r="I38" s="230">
        <v>2988.74295419602</v>
      </c>
      <c r="J38" s="230">
        <v>3435.660562371645</v>
      </c>
      <c r="K38" s="230">
        <v>3100.407168384324</v>
      </c>
      <c r="L38" s="230">
        <v>2823.5473296026121</v>
      </c>
      <c r="M38" s="230">
        <v>3056.9689289992421</v>
      </c>
      <c r="N38" s="230">
        <v>3231.2679254917789</v>
      </c>
      <c r="O38" s="230">
        <v>3491.932794740655</v>
      </c>
      <c r="P38" s="230">
        <v>3457.6130928398929</v>
      </c>
      <c r="Q38" s="230">
        <v>3753.4920883131081</v>
      </c>
      <c r="R38" s="230">
        <v>3551.37849522018</v>
      </c>
      <c r="S38" s="230">
        <v>3972.8020464548249</v>
      </c>
      <c r="T38" s="230">
        <v>2987.4192554974461</v>
      </c>
      <c r="U38" s="230">
        <v>2885.1452400332219</v>
      </c>
      <c r="V38" s="230">
        <v>2752.78507357029</v>
      </c>
      <c r="W38" s="230">
        <v>2645.274539751616</v>
      </c>
      <c r="X38" s="230">
        <v>3042.188241599843</v>
      </c>
      <c r="Y38" s="230">
        <v>2308.8126637859259</v>
      </c>
      <c r="DA38" s="71" t="s">
        <v>1291</v>
      </c>
    </row>
    <row r="39" spans="1:105" ht="12" customHeight="1" x14ac:dyDescent="0.25">
      <c r="A39" s="59" t="s">
        <v>31</v>
      </c>
      <c r="B39" s="295">
        <v>313.79211127523479</v>
      </c>
      <c r="C39" s="295">
        <v>389.11228159356011</v>
      </c>
      <c r="D39" s="295">
        <v>356.2220133714693</v>
      </c>
      <c r="E39" s="295">
        <v>272.44831008960762</v>
      </c>
      <c r="F39" s="295">
        <v>246.3368796130957</v>
      </c>
      <c r="G39" s="295">
        <v>297.36444231186982</v>
      </c>
      <c r="H39" s="295">
        <v>266.01715422868631</v>
      </c>
      <c r="I39" s="295">
        <v>321.83639507233272</v>
      </c>
      <c r="J39" s="295">
        <v>347.37254763237468</v>
      </c>
      <c r="K39" s="295">
        <v>491.96736865017448</v>
      </c>
      <c r="L39" s="295">
        <v>432.57501024602419</v>
      </c>
      <c r="M39" s="295">
        <v>597.3755185877817</v>
      </c>
      <c r="N39" s="295">
        <v>519.93561920040179</v>
      </c>
      <c r="O39" s="295">
        <v>592.02453940624707</v>
      </c>
      <c r="P39" s="295">
        <v>687.19712713014417</v>
      </c>
      <c r="Q39" s="295">
        <v>662.11953371002926</v>
      </c>
      <c r="R39" s="295">
        <v>608.80754115669129</v>
      </c>
      <c r="S39" s="295">
        <v>544.70531028702953</v>
      </c>
      <c r="T39" s="295">
        <v>616.33148289801659</v>
      </c>
      <c r="U39" s="295">
        <v>669.46301514012953</v>
      </c>
      <c r="V39" s="295">
        <v>667.14681251004401</v>
      </c>
      <c r="W39" s="295">
        <v>734.45548912485197</v>
      </c>
      <c r="X39" s="295">
        <v>694.93147038920779</v>
      </c>
      <c r="Y39" s="295">
        <v>648.05838627098865</v>
      </c>
      <c r="DA39" s="122" t="s">
        <v>1292</v>
      </c>
    </row>
    <row r="40" spans="1:105" ht="12" customHeight="1" x14ac:dyDescent="0.25">
      <c r="A40" s="59" t="s">
        <v>159</v>
      </c>
      <c r="B40" s="295">
        <v>153.7158259267502</v>
      </c>
      <c r="C40" s="295">
        <v>241.06886353645851</v>
      </c>
      <c r="D40" s="295">
        <v>246.4651600075708</v>
      </c>
      <c r="E40" s="295">
        <v>347.97695143501932</v>
      </c>
      <c r="F40" s="295">
        <v>355.36154182430857</v>
      </c>
      <c r="G40" s="295">
        <v>354.56686643974081</v>
      </c>
      <c r="H40" s="295">
        <v>286.23421464482641</v>
      </c>
      <c r="I40" s="295">
        <v>307.57714110852368</v>
      </c>
      <c r="J40" s="295">
        <v>280.11782927908212</v>
      </c>
      <c r="K40" s="295">
        <v>223.39533729954249</v>
      </c>
      <c r="L40" s="295">
        <v>247.9493779648451</v>
      </c>
      <c r="M40" s="295">
        <v>540.16451371877281</v>
      </c>
      <c r="N40" s="295">
        <v>406.96479391129702</v>
      </c>
      <c r="O40" s="295">
        <v>308.42242367645599</v>
      </c>
      <c r="P40" s="295">
        <v>274.48633129455573</v>
      </c>
      <c r="Q40" s="295">
        <v>251.54272019589911</v>
      </c>
      <c r="R40" s="295">
        <v>251.54119114833941</v>
      </c>
      <c r="S40" s="295">
        <v>239.0046545487964</v>
      </c>
      <c r="T40" s="295">
        <v>290.16583858803659</v>
      </c>
      <c r="U40" s="295">
        <v>285.68045878425801</v>
      </c>
      <c r="V40" s="295">
        <v>315.66584851067739</v>
      </c>
      <c r="W40" s="295">
        <v>315.32267503875249</v>
      </c>
      <c r="X40" s="295">
        <v>340.66125137992441</v>
      </c>
      <c r="Y40" s="295">
        <v>256.98042081349138</v>
      </c>
      <c r="DA40" s="122" t="s">
        <v>1293</v>
      </c>
    </row>
    <row r="41" spans="1:105" ht="12" customHeight="1" x14ac:dyDescent="0.25">
      <c r="A41" s="59" t="s">
        <v>32</v>
      </c>
      <c r="B41" s="295">
        <v>2058.9237834222658</v>
      </c>
      <c r="C41" s="295">
        <v>2242.8623445455091</v>
      </c>
      <c r="D41" s="295">
        <v>2009.0903243091871</v>
      </c>
      <c r="E41" s="295">
        <v>2748.4300027503859</v>
      </c>
      <c r="F41" s="295">
        <v>2538.3883248052471</v>
      </c>
      <c r="G41" s="295">
        <v>2246.6086673077648</v>
      </c>
      <c r="H41" s="295">
        <v>2307.4870776875309</v>
      </c>
      <c r="I41" s="295">
        <v>2446.4809186257962</v>
      </c>
      <c r="J41" s="295">
        <v>2283.6272960517149</v>
      </c>
      <c r="K41" s="295">
        <v>1942.8462137871779</v>
      </c>
      <c r="L41" s="295">
        <v>1857.557311377775</v>
      </c>
      <c r="M41" s="295">
        <v>2035.8452051205329</v>
      </c>
      <c r="N41" s="295">
        <v>1783.18460223446</v>
      </c>
      <c r="O41" s="295">
        <v>1839.069312665843</v>
      </c>
      <c r="P41" s="295">
        <v>1682.140965077564</v>
      </c>
      <c r="Q41" s="295">
        <v>1911.006919330149</v>
      </c>
      <c r="R41" s="295">
        <v>1149.2358125826081</v>
      </c>
      <c r="S41" s="295">
        <v>1046.684978122066</v>
      </c>
      <c r="T41" s="295">
        <v>1109.7589803037979</v>
      </c>
      <c r="U41" s="295">
        <v>948.92270242885979</v>
      </c>
      <c r="V41" s="295">
        <v>800.7696561092306</v>
      </c>
      <c r="W41" s="295">
        <v>850.72395750210535</v>
      </c>
      <c r="X41" s="295">
        <v>798.86315104823802</v>
      </c>
      <c r="Y41" s="295">
        <v>613.67483544685808</v>
      </c>
      <c r="DA41" s="122" t="s">
        <v>1294</v>
      </c>
    </row>
    <row r="42" spans="1:105" ht="12" customHeight="1" x14ac:dyDescent="0.25">
      <c r="A42" s="59" t="s">
        <v>35</v>
      </c>
      <c r="B42" s="295">
        <v>10747.3552332001</v>
      </c>
      <c r="C42" s="295">
        <v>10282.38881752616</v>
      </c>
      <c r="D42" s="295">
        <v>10735.719250460121</v>
      </c>
      <c r="E42" s="295">
        <v>11343.664874995729</v>
      </c>
      <c r="F42" s="295">
        <v>10811.382744831</v>
      </c>
      <c r="G42" s="295">
        <v>11567.231708731601</v>
      </c>
      <c r="H42" s="295">
        <v>10976.784460257501</v>
      </c>
      <c r="I42" s="295">
        <v>11821.405062737111</v>
      </c>
      <c r="J42" s="295">
        <v>11948.966428954071</v>
      </c>
      <c r="K42" s="295">
        <v>10545.49070844979</v>
      </c>
      <c r="L42" s="295">
        <v>11498.78718235109</v>
      </c>
      <c r="M42" s="295">
        <v>12984.61571289034</v>
      </c>
      <c r="N42" s="295">
        <v>13016.84770423931</v>
      </c>
      <c r="O42" s="295">
        <v>13309.628007302839</v>
      </c>
      <c r="P42" s="295">
        <v>12462.12521312926</v>
      </c>
      <c r="Q42" s="295">
        <v>12717.76435804643</v>
      </c>
      <c r="R42" s="295">
        <v>13423.712820091459</v>
      </c>
      <c r="S42" s="295">
        <v>14129.465221226799</v>
      </c>
      <c r="T42" s="295">
        <v>13373.805739699599</v>
      </c>
      <c r="U42" s="295">
        <v>13403.64479150843</v>
      </c>
      <c r="V42" s="295">
        <v>13109.8621780586</v>
      </c>
      <c r="W42" s="295">
        <v>14491.57039254452</v>
      </c>
      <c r="X42" s="295">
        <v>11703.349568343299</v>
      </c>
      <c r="Y42" s="295">
        <v>10815.37845276211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1907.8739174039513</v>
      </c>
      <c r="C44" s="261">
        <f t="shared" si="1"/>
        <v>1881.0222911804913</v>
      </c>
      <c r="D44" s="261">
        <f t="shared" si="1"/>
        <v>1951.8772834651713</v>
      </c>
      <c r="E44" s="261">
        <f t="shared" si="1"/>
        <v>2093.9937731928858</v>
      </c>
      <c r="F44" s="261">
        <f t="shared" si="1"/>
        <v>1933.8765647601058</v>
      </c>
      <c r="G44" s="261">
        <f t="shared" si="1"/>
        <v>1980.0164894664708</v>
      </c>
      <c r="H44" s="261">
        <f t="shared" si="1"/>
        <v>1846.6707357958285</v>
      </c>
      <c r="I44" s="261">
        <f t="shared" si="1"/>
        <v>1994.4374596034518</v>
      </c>
      <c r="J44" s="261">
        <f t="shared" si="1"/>
        <v>2027.8811346505709</v>
      </c>
      <c r="K44" s="261">
        <f t="shared" si="1"/>
        <v>1846.4909100421232</v>
      </c>
      <c r="L44" s="261">
        <f t="shared" si="1"/>
        <v>1953.4610635816571</v>
      </c>
      <c r="M44" s="261">
        <f t="shared" si="1"/>
        <v>2243.4405783087004</v>
      </c>
      <c r="N44" s="261">
        <f t="shared" si="1"/>
        <v>2247.9694524591669</v>
      </c>
      <c r="O44" s="261">
        <f t="shared" si="1"/>
        <v>2285.1081257889696</v>
      </c>
      <c r="P44" s="261">
        <f t="shared" si="1"/>
        <v>2145.0289286918487</v>
      </c>
      <c r="Q44" s="261">
        <f t="shared" si="1"/>
        <v>2207.3659024027556</v>
      </c>
      <c r="R44" s="261">
        <f t="shared" si="1"/>
        <v>2239.8828148157872</v>
      </c>
      <c r="S44" s="261">
        <f t="shared" si="1"/>
        <v>2347.7074726020319</v>
      </c>
      <c r="T44" s="261">
        <f t="shared" si="1"/>
        <v>2184.869573113871</v>
      </c>
      <c r="U44" s="261">
        <f t="shared" si="1"/>
        <v>2145.4849363836438</v>
      </c>
      <c r="V44" s="261">
        <f t="shared" si="1"/>
        <v>2119.8992514667989</v>
      </c>
      <c r="W44" s="261">
        <f t="shared" si="1"/>
        <v>2324.6568662254317</v>
      </c>
      <c r="X44" s="261">
        <f t="shared" si="1"/>
        <v>1899.9090714314982</v>
      </c>
      <c r="Y44" s="261">
        <f t="shared" si="1"/>
        <v>1738.0984933744724</v>
      </c>
      <c r="DA44" s="70"/>
    </row>
    <row r="45" spans="1:105" ht="12" customHeight="1" x14ac:dyDescent="0.25">
      <c r="A45" s="60" t="s">
        <v>1022</v>
      </c>
      <c r="B45" s="262">
        <v>1219.655245193004</v>
      </c>
      <c r="C45" s="262">
        <v>1180.8493312611481</v>
      </c>
      <c r="D45" s="262">
        <v>1215.9510142002939</v>
      </c>
      <c r="E45" s="262">
        <v>1315.022889827892</v>
      </c>
      <c r="F45" s="262">
        <v>1210.531569507247</v>
      </c>
      <c r="G45" s="262">
        <v>1274.138094675086</v>
      </c>
      <c r="H45" s="262">
        <v>1168.7454938291769</v>
      </c>
      <c r="I45" s="262">
        <v>1277.3762405216869</v>
      </c>
      <c r="J45" s="262">
        <v>1302.8589964875121</v>
      </c>
      <c r="K45" s="262">
        <v>1175.899065376788</v>
      </c>
      <c r="L45" s="262">
        <v>1226.03767466877</v>
      </c>
      <c r="M45" s="262">
        <v>1465.641700530384</v>
      </c>
      <c r="N45" s="262">
        <v>1451.277464429613</v>
      </c>
      <c r="O45" s="262">
        <v>1494.055306533834</v>
      </c>
      <c r="P45" s="262">
        <v>1373.1294118952089</v>
      </c>
      <c r="Q45" s="262">
        <v>1413.3001294078999</v>
      </c>
      <c r="R45" s="262">
        <v>1431.3889131442379</v>
      </c>
      <c r="S45" s="262">
        <v>1516.3889919766309</v>
      </c>
      <c r="T45" s="262">
        <v>1419.782377212199</v>
      </c>
      <c r="U45" s="262">
        <v>1406.9779652421209</v>
      </c>
      <c r="V45" s="262">
        <v>1383.0559751305941</v>
      </c>
      <c r="W45" s="262">
        <v>1517.7050430922591</v>
      </c>
      <c r="X45" s="262">
        <v>1196.003663477579</v>
      </c>
      <c r="Y45" s="262">
        <v>1101.507445218916</v>
      </c>
      <c r="DA45" s="72" t="s">
        <v>1297</v>
      </c>
    </row>
    <row r="46" spans="1:105" ht="12" customHeight="1" x14ac:dyDescent="0.25">
      <c r="A46" s="60" t="s">
        <v>1024</v>
      </c>
      <c r="B46" s="262">
        <v>688.21867221094726</v>
      </c>
      <c r="C46" s="262">
        <v>700.17295991934327</v>
      </c>
      <c r="D46" s="262">
        <v>735.92626926487753</v>
      </c>
      <c r="E46" s="262">
        <v>778.97088336499394</v>
      </c>
      <c r="F46" s="262">
        <v>723.34499525285878</v>
      </c>
      <c r="G46" s="262">
        <v>705.87839479138484</v>
      </c>
      <c r="H46" s="262">
        <v>677.92524196665158</v>
      </c>
      <c r="I46" s="262">
        <v>717.06121908176499</v>
      </c>
      <c r="J46" s="262">
        <v>725.0221381630588</v>
      </c>
      <c r="K46" s="262">
        <v>670.5918446653352</v>
      </c>
      <c r="L46" s="262">
        <v>727.42338891288705</v>
      </c>
      <c r="M46" s="262">
        <v>777.79887777831618</v>
      </c>
      <c r="N46" s="262">
        <v>796.69198802955361</v>
      </c>
      <c r="O46" s="262">
        <v>791.05281925513543</v>
      </c>
      <c r="P46" s="262">
        <v>771.89951679663955</v>
      </c>
      <c r="Q46" s="262">
        <v>794.06577299485571</v>
      </c>
      <c r="R46" s="262">
        <v>808.49390167154957</v>
      </c>
      <c r="S46" s="262">
        <v>831.31848062540098</v>
      </c>
      <c r="T46" s="262">
        <v>765.08719590167198</v>
      </c>
      <c r="U46" s="262">
        <v>738.50697114152285</v>
      </c>
      <c r="V46" s="262">
        <v>736.84327633620455</v>
      </c>
      <c r="W46" s="262">
        <v>806.95182313317275</v>
      </c>
      <c r="X46" s="262">
        <v>703.90540795391917</v>
      </c>
      <c r="Y46" s="262">
        <v>636.59104815555634</v>
      </c>
      <c r="DA46" s="72" t="s">
        <v>1298</v>
      </c>
    </row>
    <row r="47" spans="1:105" ht="12" customHeight="1" x14ac:dyDescent="0.25">
      <c r="A47" s="64" t="s">
        <v>28</v>
      </c>
      <c r="B47" s="229">
        <v>107.44718923700231</v>
      </c>
      <c r="C47" s="229">
        <v>110.1876979169178</v>
      </c>
      <c r="D47" s="229">
        <v>115.2652595266069</v>
      </c>
      <c r="E47" s="229">
        <v>110.1248891571646</v>
      </c>
      <c r="F47" s="229">
        <v>110.89504356354929</v>
      </c>
      <c r="G47" s="229">
        <v>98.864832293594333</v>
      </c>
      <c r="H47" s="229">
        <v>95.215026204861616</v>
      </c>
      <c r="I47" s="229">
        <v>79.381763690554479</v>
      </c>
      <c r="J47" s="229">
        <v>101.9087942385128</v>
      </c>
      <c r="K47" s="229">
        <v>94.236319435208401</v>
      </c>
      <c r="L47" s="229">
        <v>82.018694882512364</v>
      </c>
      <c r="M47" s="229">
        <v>87.608893089721306</v>
      </c>
      <c r="N47" s="229">
        <v>96.754338634053497</v>
      </c>
      <c r="O47" s="229">
        <v>103.93150051710469</v>
      </c>
      <c r="P47" s="229">
        <v>102.983778590559</v>
      </c>
      <c r="Q47" s="229">
        <v>110.1504489745287</v>
      </c>
      <c r="R47" s="229">
        <v>102.6600230709377</v>
      </c>
      <c r="S47" s="229">
        <v>115.4509797817541</v>
      </c>
      <c r="T47" s="229">
        <v>84.022947967515321</v>
      </c>
      <c r="U47" s="229">
        <v>74.510505189661941</v>
      </c>
      <c r="V47" s="229">
        <v>70.913736685520178</v>
      </c>
      <c r="W47" s="229">
        <v>65.941454244802983</v>
      </c>
      <c r="X47" s="229">
        <v>77.614743558311076</v>
      </c>
      <c r="Y47" s="229">
        <v>61.458921234052561</v>
      </c>
      <c r="DA47" s="73" t="s">
        <v>1299</v>
      </c>
    </row>
    <row r="48" spans="1:105" ht="12" customHeight="1" x14ac:dyDescent="0.25">
      <c r="A48" s="64" t="s">
        <v>30</v>
      </c>
      <c r="B48" s="229">
        <v>134.60330335271229</v>
      </c>
      <c r="C48" s="229">
        <v>146.63174441449931</v>
      </c>
      <c r="D48" s="229">
        <v>164.93084850051369</v>
      </c>
      <c r="E48" s="229">
        <v>195.47154330372479</v>
      </c>
      <c r="F48" s="229">
        <v>179.2407764329387</v>
      </c>
      <c r="G48" s="229">
        <v>167.2750714867893</v>
      </c>
      <c r="H48" s="229">
        <v>191.48362182507691</v>
      </c>
      <c r="I48" s="229">
        <v>216.5662328073094</v>
      </c>
      <c r="J48" s="229">
        <v>193.86041280957349</v>
      </c>
      <c r="K48" s="229">
        <v>176.31158136387259</v>
      </c>
      <c r="L48" s="229">
        <v>188.8037645555122</v>
      </c>
      <c r="M48" s="229">
        <v>168.56027578388739</v>
      </c>
      <c r="N48" s="229">
        <v>184.5958978848015</v>
      </c>
      <c r="O48" s="229">
        <v>171.3899073476484</v>
      </c>
      <c r="P48" s="229">
        <v>170.48272506917391</v>
      </c>
      <c r="Q48" s="229">
        <v>174.5169864720246</v>
      </c>
      <c r="R48" s="229">
        <v>191.4469678923351</v>
      </c>
      <c r="S48" s="229">
        <v>188.8734138833259</v>
      </c>
      <c r="T48" s="229">
        <v>186.66230113909899</v>
      </c>
      <c r="U48" s="229">
        <v>185.5518866327553</v>
      </c>
      <c r="V48" s="229">
        <v>191.8980554624676</v>
      </c>
      <c r="W48" s="229">
        <v>194.11747818208889</v>
      </c>
      <c r="X48" s="229">
        <v>172.9548039657135</v>
      </c>
      <c r="Y48" s="229">
        <v>163.67292346768369</v>
      </c>
      <c r="DA48" s="73" t="s">
        <v>1300</v>
      </c>
    </row>
    <row r="49" spans="1:105" ht="12" customHeight="1" x14ac:dyDescent="0.25">
      <c r="A49" s="64" t="s">
        <v>31</v>
      </c>
      <c r="B49" s="229">
        <v>12.67144252162422</v>
      </c>
      <c r="C49" s="229">
        <v>15.43474814267466</v>
      </c>
      <c r="D49" s="229">
        <v>14.38586415067466</v>
      </c>
      <c r="E49" s="229">
        <v>10.863494374432561</v>
      </c>
      <c r="F49" s="229">
        <v>9.7077421712677197</v>
      </c>
      <c r="G49" s="229">
        <v>12.00742247081206</v>
      </c>
      <c r="H49" s="229">
        <v>10.806485352601969</v>
      </c>
      <c r="I49" s="229">
        <v>11.20873423471936</v>
      </c>
      <c r="J49" s="229">
        <v>12.777366578556039</v>
      </c>
      <c r="K49" s="229">
        <v>14.442946305824931</v>
      </c>
      <c r="L49" s="229">
        <v>12.596224984638759</v>
      </c>
      <c r="M49" s="229">
        <v>14.567640531352939</v>
      </c>
      <c r="N49" s="229">
        <v>11.844334260043</v>
      </c>
      <c r="O49" s="229">
        <v>9.9610355203985161</v>
      </c>
      <c r="P49" s="229">
        <v>12.15962590225171</v>
      </c>
      <c r="Q49" s="229">
        <v>11.19750615423162</v>
      </c>
      <c r="R49" s="229">
        <v>10.05526499716423</v>
      </c>
      <c r="S49" s="229">
        <v>10.264015864408741</v>
      </c>
      <c r="T49" s="229">
        <v>11.7156339224312</v>
      </c>
      <c r="U49" s="229">
        <v>13.162633486802269</v>
      </c>
      <c r="V49" s="229">
        <v>12.165788785964081</v>
      </c>
      <c r="W49" s="229">
        <v>13.860892062416831</v>
      </c>
      <c r="X49" s="229">
        <v>12.904976011948539</v>
      </c>
      <c r="Y49" s="229">
        <v>13.106985096528341</v>
      </c>
      <c r="DA49" s="73" t="s">
        <v>1301</v>
      </c>
    </row>
    <row r="50" spans="1:105" ht="12" customHeight="1" x14ac:dyDescent="0.25">
      <c r="A50" s="64" t="s">
        <v>159</v>
      </c>
      <c r="B50" s="229">
        <v>5.4770449001017756</v>
      </c>
      <c r="C50" s="229">
        <v>7.3310682083887579</v>
      </c>
      <c r="D50" s="229">
        <v>7.6541046559906247</v>
      </c>
      <c r="E50" s="229">
        <v>10.050311728360141</v>
      </c>
      <c r="F50" s="229">
        <v>10.97534387162877</v>
      </c>
      <c r="G50" s="229">
        <v>10.58585528973264</v>
      </c>
      <c r="H50" s="229">
        <v>7.9514478693828607</v>
      </c>
      <c r="I50" s="229">
        <v>8.6543896992781431</v>
      </c>
      <c r="J50" s="229">
        <v>8.8503275850031518</v>
      </c>
      <c r="K50" s="229">
        <v>6.8258180783889326</v>
      </c>
      <c r="L50" s="229">
        <v>8.1893949224931344</v>
      </c>
      <c r="M50" s="229">
        <v>13.836701927305359</v>
      </c>
      <c r="N50" s="229">
        <v>11.08070742587317</v>
      </c>
      <c r="O50" s="229">
        <v>8.2257070712758136</v>
      </c>
      <c r="P50" s="229">
        <v>7.1905222913378051</v>
      </c>
      <c r="Q50" s="229">
        <v>6.5695403516855446</v>
      </c>
      <c r="R50" s="229">
        <v>6.3450524134962389</v>
      </c>
      <c r="S50" s="229">
        <v>6.3054002788052834</v>
      </c>
      <c r="T50" s="229">
        <v>7.0553991391599098</v>
      </c>
      <c r="U50" s="229">
        <v>6.795914153572804</v>
      </c>
      <c r="V50" s="229">
        <v>7.4209346172984461</v>
      </c>
      <c r="W50" s="229">
        <v>7.742939395056303</v>
      </c>
      <c r="X50" s="229">
        <v>7.9478652461210437</v>
      </c>
      <c r="Y50" s="229">
        <v>6.1874231803175066</v>
      </c>
      <c r="DA50" s="73" t="s">
        <v>1302</v>
      </c>
    </row>
    <row r="51" spans="1:105" ht="12" customHeight="1" x14ac:dyDescent="0.25">
      <c r="A51" s="64" t="s">
        <v>32</v>
      </c>
      <c r="B51" s="229">
        <v>67.67933770718129</v>
      </c>
      <c r="C51" s="229">
        <v>78.65412660654745</v>
      </c>
      <c r="D51" s="229">
        <v>71.114255320930852</v>
      </c>
      <c r="E51" s="229">
        <v>89.127459254301002</v>
      </c>
      <c r="F51" s="229">
        <v>82.801628495583756</v>
      </c>
      <c r="G51" s="229">
        <v>73.287095158636546</v>
      </c>
      <c r="H51" s="229">
        <v>69.310185784744533</v>
      </c>
      <c r="I51" s="229">
        <v>71.247144631740241</v>
      </c>
      <c r="J51" s="229">
        <v>67.798969650043801</v>
      </c>
      <c r="K51" s="229">
        <v>56.209049620495257</v>
      </c>
      <c r="L51" s="229">
        <v>55.590365762231457</v>
      </c>
      <c r="M51" s="229">
        <v>56.686073832508328</v>
      </c>
      <c r="N51" s="229">
        <v>48.514880924337533</v>
      </c>
      <c r="O51" s="229">
        <v>50.127031365191399</v>
      </c>
      <c r="P51" s="229">
        <v>46.421873074537338</v>
      </c>
      <c r="Q51" s="229">
        <v>52.431141950328453</v>
      </c>
      <c r="R51" s="229">
        <v>28.929579335054409</v>
      </c>
      <c r="S51" s="229">
        <v>28.073507587280289</v>
      </c>
      <c r="T51" s="229">
        <v>28.18593996453377</v>
      </c>
      <c r="U51" s="229">
        <v>23.69287090649042</v>
      </c>
      <c r="V51" s="229">
        <v>20.363221779713101</v>
      </c>
      <c r="W51" s="229">
        <v>21.80040954337947</v>
      </c>
      <c r="X51" s="229">
        <v>19.23810294525752</v>
      </c>
      <c r="Y51" s="229">
        <v>14.4994292901079</v>
      </c>
      <c r="DA51" s="73" t="s">
        <v>1303</v>
      </c>
    </row>
    <row r="52" spans="1:105" ht="12" customHeight="1" x14ac:dyDescent="0.25">
      <c r="A52" s="64" t="s">
        <v>33</v>
      </c>
      <c r="B52" s="229">
        <v>33.460278060285617</v>
      </c>
      <c r="C52" s="229">
        <v>18.858583607393761</v>
      </c>
      <c r="D52" s="229">
        <v>25.63930332101905</v>
      </c>
      <c r="E52" s="229">
        <v>30.105762729020501</v>
      </c>
      <c r="F52" s="229">
        <v>25.897745407305891</v>
      </c>
      <c r="G52" s="229">
        <v>25.919956757890208</v>
      </c>
      <c r="H52" s="229">
        <v>22.527113933791199</v>
      </c>
      <c r="I52" s="229">
        <v>25.285722821729749</v>
      </c>
      <c r="J52" s="229">
        <v>18.043198484175591</v>
      </c>
      <c r="K52" s="229">
        <v>65.179251011049388</v>
      </c>
      <c r="L52" s="229">
        <v>77.916473084112482</v>
      </c>
      <c r="M52" s="229">
        <v>79.083526894220938</v>
      </c>
      <c r="N52" s="229">
        <v>92.837251238962295</v>
      </c>
      <c r="O52" s="229">
        <v>95.032152148223915</v>
      </c>
      <c r="P52" s="229">
        <v>98.786623156464771</v>
      </c>
      <c r="Q52" s="229">
        <v>92.137493768145802</v>
      </c>
      <c r="R52" s="229">
        <v>106.03856128589319</v>
      </c>
      <c r="S52" s="229">
        <v>94.511116951120869</v>
      </c>
      <c r="T52" s="229">
        <v>92.858415717749693</v>
      </c>
      <c r="U52" s="229">
        <v>84.885819543235399</v>
      </c>
      <c r="V52" s="229">
        <v>89.234441439463438</v>
      </c>
      <c r="W52" s="229">
        <v>123.2895815522978</v>
      </c>
      <c r="X52" s="229">
        <v>112.3982807396182</v>
      </c>
      <c r="Y52" s="229">
        <v>87.981200727392121</v>
      </c>
      <c r="DA52" s="73" t="s">
        <v>1304</v>
      </c>
    </row>
    <row r="53" spans="1:105" ht="12" customHeight="1" x14ac:dyDescent="0.25">
      <c r="A53" s="64" t="s">
        <v>35</v>
      </c>
      <c r="B53" s="229">
        <v>316.50909736844329</v>
      </c>
      <c r="C53" s="229">
        <v>307.91281577429129</v>
      </c>
      <c r="D53" s="229">
        <v>317.80235193911471</v>
      </c>
      <c r="E53" s="229">
        <v>313.43326495218531</v>
      </c>
      <c r="F53" s="229">
        <v>280.65902747186823</v>
      </c>
      <c r="G53" s="229">
        <v>302.89766945467039</v>
      </c>
      <c r="H53" s="229">
        <v>267.67730698117379</v>
      </c>
      <c r="I53" s="229">
        <v>289.42412806001653</v>
      </c>
      <c r="J53" s="229">
        <v>299.6968755164749</v>
      </c>
      <c r="K53" s="229">
        <v>239.47610746824131</v>
      </c>
      <c r="L53" s="229">
        <v>261.01321557812548</v>
      </c>
      <c r="M53" s="229">
        <v>310.4937491469222</v>
      </c>
      <c r="N53" s="229">
        <v>305.2501659913915</v>
      </c>
      <c r="O53" s="229">
        <v>306.77036001729073</v>
      </c>
      <c r="P53" s="229">
        <v>289.70322769033828</v>
      </c>
      <c r="Q53" s="229">
        <v>295.28598138787589</v>
      </c>
      <c r="R53" s="229">
        <v>298.84952561719501</v>
      </c>
      <c r="S53" s="229">
        <v>330.61043768739478</v>
      </c>
      <c r="T53" s="229">
        <v>305.76490174772061</v>
      </c>
      <c r="U53" s="229">
        <v>305.33885696874262</v>
      </c>
      <c r="V53" s="229">
        <v>302.04960054445593</v>
      </c>
      <c r="W53" s="229">
        <v>335.38673557077522</v>
      </c>
      <c r="X53" s="229">
        <v>257.71433454727929</v>
      </c>
      <c r="Y53" s="229">
        <v>247.23722160240229</v>
      </c>
      <c r="DA53" s="73" t="s">
        <v>1305</v>
      </c>
    </row>
    <row r="54" spans="1:105" ht="12" customHeight="1" x14ac:dyDescent="0.25">
      <c r="A54" s="64" t="s">
        <v>36</v>
      </c>
      <c r="B54" s="229">
        <v>3.2445853747871309</v>
      </c>
      <c r="C54" s="229">
        <v>2.9648153802859372</v>
      </c>
      <c r="D54" s="229">
        <v>3.010697977544432</v>
      </c>
      <c r="E54" s="229">
        <v>0.76099550014737494</v>
      </c>
      <c r="F54" s="229">
        <v>0.55382526988747383</v>
      </c>
      <c r="G54" s="229">
        <v>0.52469919831782641</v>
      </c>
      <c r="H54" s="229">
        <v>0.44532784921814661</v>
      </c>
      <c r="I54" s="229">
        <v>0.9377046636013403</v>
      </c>
      <c r="J54" s="229">
        <v>0.59396606898517035</v>
      </c>
      <c r="K54" s="229">
        <v>0.25746147144924231</v>
      </c>
      <c r="L54" s="229">
        <v>8.074690941605585</v>
      </c>
      <c r="M54" s="229">
        <v>11.39492279433153</v>
      </c>
      <c r="N54" s="229">
        <v>8.322558458079218</v>
      </c>
      <c r="O54" s="229">
        <v>8.3541227201501478</v>
      </c>
      <c r="P54" s="229">
        <v>7.118013536591171</v>
      </c>
      <c r="Q54" s="229">
        <v>6.9496700078334381</v>
      </c>
      <c r="R54" s="229">
        <v>6.2813616035091346</v>
      </c>
      <c r="S54" s="229">
        <v>5.9491698787487151</v>
      </c>
      <c r="T54" s="229">
        <v>7.0502018982536452</v>
      </c>
      <c r="U54" s="229">
        <v>5.7624908036845746</v>
      </c>
      <c r="V54" s="229">
        <v>4.9810074354462088</v>
      </c>
      <c r="W54" s="229">
        <v>6.4981529868427499</v>
      </c>
      <c r="X54" s="229">
        <v>5.3661696260884284</v>
      </c>
      <c r="Y54" s="229">
        <v>5.1645138219598516</v>
      </c>
      <c r="DA54" s="73" t="s">
        <v>1306</v>
      </c>
    </row>
    <row r="55" spans="1:105" ht="12" customHeight="1" x14ac:dyDescent="0.25">
      <c r="A55" s="64" t="s">
        <v>38</v>
      </c>
      <c r="B55" s="229">
        <v>7.1263936888093111</v>
      </c>
      <c r="C55" s="229">
        <v>12.19735986834446</v>
      </c>
      <c r="D55" s="229">
        <v>16.123583872482701</v>
      </c>
      <c r="E55" s="229">
        <v>19.033162365657621</v>
      </c>
      <c r="F55" s="229">
        <v>22.613862568829081</v>
      </c>
      <c r="G55" s="229">
        <v>14.51579268094148</v>
      </c>
      <c r="H55" s="229">
        <v>12.5087261658004</v>
      </c>
      <c r="I55" s="229">
        <v>14.355398472815841</v>
      </c>
      <c r="J55" s="229">
        <v>21.492227231733789</v>
      </c>
      <c r="K55" s="229">
        <v>17.65330991080517</v>
      </c>
      <c r="L55" s="229">
        <v>33.22056420165552</v>
      </c>
      <c r="M55" s="229">
        <v>35.567093778066187</v>
      </c>
      <c r="N55" s="229">
        <v>37.491853212011932</v>
      </c>
      <c r="O55" s="229">
        <v>37.26100254785181</v>
      </c>
      <c r="P55" s="229">
        <v>37.053127485385623</v>
      </c>
      <c r="Q55" s="229">
        <v>44.827003928201592</v>
      </c>
      <c r="R55" s="229">
        <v>57.88756545596447</v>
      </c>
      <c r="S55" s="229">
        <v>51.280438712562223</v>
      </c>
      <c r="T55" s="229">
        <v>41.771454405208956</v>
      </c>
      <c r="U55" s="229">
        <v>38.805993456577582</v>
      </c>
      <c r="V55" s="229">
        <v>37.816489585875679</v>
      </c>
      <c r="W55" s="229">
        <v>38.314179595512428</v>
      </c>
      <c r="X55" s="229">
        <v>37.766131313581489</v>
      </c>
      <c r="Y55" s="229">
        <v>37.282429735112018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57123.070910000002</v>
      </c>
      <c r="C59" s="279">
        <v>54774.450199999999</v>
      </c>
      <c r="D59" s="279">
        <v>53451.255080000003</v>
      </c>
      <c r="E59" s="279">
        <v>57451.050179999998</v>
      </c>
      <c r="F59" s="279">
        <v>59566.998850000004</v>
      </c>
      <c r="G59" s="279">
        <v>60561.479209999998</v>
      </c>
      <c r="H59" s="279">
        <v>59123.531230000001</v>
      </c>
      <c r="I59" s="279">
        <v>62231.711109999997</v>
      </c>
      <c r="J59" s="279">
        <v>60112.782290000003</v>
      </c>
      <c r="K59" s="279">
        <v>51653.343439999997</v>
      </c>
      <c r="L59" s="279">
        <v>57757.947260000001</v>
      </c>
      <c r="M59" s="279">
        <v>58958.219960000002</v>
      </c>
      <c r="N59" s="279">
        <v>56404.934260000002</v>
      </c>
      <c r="O59" s="279">
        <v>56028.116650000004</v>
      </c>
      <c r="P59" s="279">
        <v>56065.892950000001</v>
      </c>
      <c r="Q59" s="279">
        <v>54306.199990000001</v>
      </c>
      <c r="R59" s="279">
        <v>54574.92121</v>
      </c>
      <c r="S59" s="279">
        <v>57257.373539999993</v>
      </c>
      <c r="T59" s="279">
        <v>56316.032399999996</v>
      </c>
      <c r="U59" s="279">
        <v>54155.018230000001</v>
      </c>
      <c r="V59" s="279">
        <v>54519.148450000001</v>
      </c>
      <c r="W59" s="279">
        <v>53460.266869999999</v>
      </c>
      <c r="X59" s="279">
        <v>45127.846089999999</v>
      </c>
      <c r="Y59" s="279">
        <v>43206.800159999999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27236.743758880501</v>
      </c>
      <c r="C61" s="223">
        <f t="shared" si="2"/>
        <v>27057.017658052118</v>
      </c>
      <c r="D61" s="223">
        <f t="shared" si="2"/>
        <v>25522.098866218406</v>
      </c>
      <c r="E61" s="223">
        <f t="shared" si="2"/>
        <v>25986.859854080769</v>
      </c>
      <c r="F61" s="223">
        <f t="shared" si="2"/>
        <v>22722.968822484028</v>
      </c>
      <c r="G61" s="223">
        <f t="shared" si="2"/>
        <v>21941.942291309155</v>
      </c>
      <c r="H61" s="223">
        <f t="shared" si="2"/>
        <v>19317.001053204309</v>
      </c>
      <c r="I61" s="223">
        <f t="shared" si="2"/>
        <v>21031.670517741481</v>
      </c>
      <c r="J61" s="223">
        <f t="shared" si="2"/>
        <v>19512.941679494168</v>
      </c>
      <c r="K61" s="223">
        <f t="shared" si="2"/>
        <v>17875.363832061605</v>
      </c>
      <c r="L61" s="223">
        <f t="shared" si="2"/>
        <v>18133.716929179896</v>
      </c>
      <c r="M61" s="223">
        <f t="shared" si="2"/>
        <v>21252.311194749327</v>
      </c>
      <c r="N61" s="223">
        <f t="shared" si="2"/>
        <v>21727.18277840564</v>
      </c>
      <c r="O61" s="223">
        <f t="shared" si="2"/>
        <v>20947.87499006464</v>
      </c>
      <c r="P61" s="223">
        <f t="shared" si="2"/>
        <v>20791.017174834018</v>
      </c>
      <c r="Q61" s="223">
        <f t="shared" si="2"/>
        <v>19482.393274698632</v>
      </c>
      <c r="R61" s="223">
        <f t="shared" si="2"/>
        <v>19325.506273009345</v>
      </c>
      <c r="S61" s="223">
        <f t="shared" si="2"/>
        <v>18211.788526074142</v>
      </c>
      <c r="T61" s="223">
        <f t="shared" si="2"/>
        <v>20955.262025209253</v>
      </c>
      <c r="U61" s="223">
        <f t="shared" si="2"/>
        <v>19580.533575479316</v>
      </c>
      <c r="V61" s="223">
        <f t="shared" si="2"/>
        <v>21216.147790694173</v>
      </c>
      <c r="W61" s="223">
        <f t="shared" si="2"/>
        <v>18706.921058792977</v>
      </c>
      <c r="X61" s="223">
        <f t="shared" si="2"/>
        <v>15695.053720056179</v>
      </c>
      <c r="Y61" s="223">
        <f t="shared" si="2"/>
        <v>17781.865399335089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740.33194377745463</v>
      </c>
      <c r="C66" s="260">
        <v>760.78493118778556</v>
      </c>
      <c r="D66" s="260">
        <v>714.49240509715025</v>
      </c>
      <c r="E66" s="260">
        <v>785.63813876903191</v>
      </c>
      <c r="F66" s="260">
        <v>670.70469706231836</v>
      </c>
      <c r="G66" s="260">
        <v>667.34088195552772</v>
      </c>
      <c r="H66" s="260">
        <v>570.4575219599335</v>
      </c>
      <c r="I66" s="260">
        <v>635.43551595871554</v>
      </c>
      <c r="J66" s="260">
        <v>559.73717877522563</v>
      </c>
      <c r="K66" s="260">
        <v>500.380432486377</v>
      </c>
      <c r="L66" s="260">
        <v>507.02593593772309</v>
      </c>
      <c r="M66" s="260">
        <v>730.94168848026641</v>
      </c>
      <c r="N66" s="260">
        <v>766.05358473873969</v>
      </c>
      <c r="O66" s="260">
        <v>729.68456955018939</v>
      </c>
      <c r="P66" s="260">
        <v>681.39946937748164</v>
      </c>
      <c r="Q66" s="260">
        <v>616.47400775183894</v>
      </c>
      <c r="R66" s="260">
        <v>634.97884099183534</v>
      </c>
      <c r="S66" s="260">
        <v>593.39175641297481</v>
      </c>
      <c r="T66" s="260">
        <v>666.71397407764516</v>
      </c>
      <c r="U66" s="260">
        <v>620.05499754196524</v>
      </c>
      <c r="V66" s="260">
        <v>707.64240003207487</v>
      </c>
      <c r="W66" s="260">
        <v>595.2651350845282</v>
      </c>
      <c r="X66" s="260">
        <v>456.65859732033982</v>
      </c>
      <c r="Y66" s="260">
        <v>512.2164848725248</v>
      </c>
      <c r="DA66" s="68" t="s">
        <v>1316</v>
      </c>
    </row>
    <row r="67" spans="1:105" ht="12" customHeight="1" x14ac:dyDescent="0.25">
      <c r="A67" s="37" t="s">
        <v>159</v>
      </c>
      <c r="B67" s="226">
        <v>18.61861267596105</v>
      </c>
      <c r="C67" s="226">
        <v>37.779729224406061</v>
      </c>
      <c r="D67" s="226">
        <v>35.54439484337226</v>
      </c>
      <c r="E67" s="226">
        <v>35.165887922787768</v>
      </c>
      <c r="F67" s="226">
        <v>34.851218149974692</v>
      </c>
      <c r="G67" s="226">
        <v>33.441920883588338</v>
      </c>
      <c r="H67" s="226">
        <v>28.081349855852611</v>
      </c>
      <c r="I67" s="226">
        <v>29.89768103876477</v>
      </c>
      <c r="J67" s="226">
        <v>27.215723637833641</v>
      </c>
      <c r="K67" s="226">
        <v>35.115764033647991</v>
      </c>
      <c r="L67" s="226">
        <v>35.087781786583143</v>
      </c>
      <c r="M67" s="226">
        <v>35.279624675067453</v>
      </c>
      <c r="N67" s="226">
        <v>25.17899534474423</v>
      </c>
      <c r="O67" s="226">
        <v>19.600377135636741</v>
      </c>
      <c r="P67" s="226">
        <v>16.134346029227149</v>
      </c>
      <c r="Q67" s="226">
        <v>15.43900032008084</v>
      </c>
      <c r="R67" s="226">
        <v>14.56842056693063</v>
      </c>
      <c r="S67" s="226">
        <v>12.913486310656481</v>
      </c>
      <c r="T67" s="226">
        <v>19.349797255588019</v>
      </c>
      <c r="U67" s="226">
        <v>19.645672465716501</v>
      </c>
      <c r="V67" s="226">
        <v>20.4362255077146</v>
      </c>
      <c r="W67" s="226">
        <v>14.79584029484881</v>
      </c>
      <c r="X67" s="226">
        <v>23.250889474010759</v>
      </c>
      <c r="Y67" s="226">
        <v>18.961891459037119</v>
      </c>
      <c r="DA67" s="69" t="s">
        <v>1317</v>
      </c>
    </row>
    <row r="68" spans="1:105" ht="12" customHeight="1" x14ac:dyDescent="0.25">
      <c r="A68" s="37" t="s">
        <v>35</v>
      </c>
      <c r="B68" s="226">
        <v>721.71333110149362</v>
      </c>
      <c r="C68" s="226">
        <v>723.00520196337948</v>
      </c>
      <c r="D68" s="226">
        <v>678.94801025377797</v>
      </c>
      <c r="E68" s="226">
        <v>750.47225084624415</v>
      </c>
      <c r="F68" s="226">
        <v>635.85347891234369</v>
      </c>
      <c r="G68" s="226">
        <v>633.89896107193942</v>
      </c>
      <c r="H68" s="226">
        <v>542.37617210408087</v>
      </c>
      <c r="I68" s="226">
        <v>605.5378349199508</v>
      </c>
      <c r="J68" s="226">
        <v>532.52145513739197</v>
      </c>
      <c r="K68" s="226">
        <v>465.26466845272898</v>
      </c>
      <c r="L68" s="226">
        <v>471.93815415113988</v>
      </c>
      <c r="M68" s="226">
        <v>695.66206380519895</v>
      </c>
      <c r="N68" s="226">
        <v>740.87458939399551</v>
      </c>
      <c r="O68" s="226">
        <v>710.0841924145526</v>
      </c>
      <c r="P68" s="226">
        <v>665.26512334825452</v>
      </c>
      <c r="Q68" s="226">
        <v>601.03500743175812</v>
      </c>
      <c r="R68" s="226">
        <v>620.41042042490471</v>
      </c>
      <c r="S68" s="226">
        <v>580.47827010231833</v>
      </c>
      <c r="T68" s="226">
        <v>647.36417682205717</v>
      </c>
      <c r="U68" s="226">
        <v>600.40932507624871</v>
      </c>
      <c r="V68" s="226">
        <v>687.20617452436022</v>
      </c>
      <c r="W68" s="226">
        <v>580.46929478967934</v>
      </c>
      <c r="X68" s="226">
        <v>433.407707846329</v>
      </c>
      <c r="Y68" s="226">
        <v>493.25459341348773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15828.427300770971</v>
      </c>
      <c r="C72" s="261">
        <f t="shared" si="3"/>
        <v>15554.50012375291</v>
      </c>
      <c r="D72" s="261">
        <f t="shared" si="3"/>
        <v>14872.353623753021</v>
      </c>
      <c r="E72" s="261">
        <f t="shared" si="3"/>
        <v>15552.07239089281</v>
      </c>
      <c r="F72" s="261">
        <f t="shared" si="3"/>
        <v>13423.901375232281</v>
      </c>
      <c r="G72" s="261">
        <f t="shared" si="3"/>
        <v>12797.462249189261</v>
      </c>
      <c r="H72" s="261">
        <f t="shared" si="3"/>
        <v>11164.0234182845</v>
      </c>
      <c r="I72" s="261">
        <f t="shared" si="3"/>
        <v>12185.72317403645</v>
      </c>
      <c r="J72" s="261">
        <f t="shared" si="3"/>
        <v>11458.012465472089</v>
      </c>
      <c r="K72" s="261">
        <f t="shared" si="3"/>
        <v>10484.452042531029</v>
      </c>
      <c r="L72" s="261">
        <f t="shared" si="3"/>
        <v>10806.17729933549</v>
      </c>
      <c r="M72" s="261">
        <f t="shared" si="3"/>
        <v>12194.66019041041</v>
      </c>
      <c r="N72" s="261">
        <f t="shared" si="3"/>
        <v>12493.094254431709</v>
      </c>
      <c r="O72" s="261">
        <f t="shared" si="3"/>
        <v>11949.218009519711</v>
      </c>
      <c r="P72" s="261">
        <f t="shared" si="3"/>
        <v>12039.741333852829</v>
      </c>
      <c r="Q72" s="261">
        <f t="shared" si="3"/>
        <v>11255.294493891801</v>
      </c>
      <c r="R72" s="261">
        <f t="shared" si="3"/>
        <v>11027.31674610654</v>
      </c>
      <c r="S72" s="261">
        <f t="shared" si="3"/>
        <v>10439.35667818599</v>
      </c>
      <c r="T72" s="261">
        <f t="shared" si="3"/>
        <v>12078.61174377349</v>
      </c>
      <c r="U72" s="261">
        <f t="shared" si="3"/>
        <v>11217.517212760131</v>
      </c>
      <c r="V72" s="261">
        <f t="shared" si="3"/>
        <v>12071.30187742634</v>
      </c>
      <c r="W72" s="261">
        <f t="shared" si="3"/>
        <v>10834.00897308483</v>
      </c>
      <c r="X72" s="261">
        <f t="shared" si="3"/>
        <v>9191.2843431619676</v>
      </c>
      <c r="Y72" s="261">
        <f t="shared" si="3"/>
        <v>10536.667221976821</v>
      </c>
      <c r="DA72" s="70"/>
    </row>
    <row r="73" spans="1:105" ht="12" customHeight="1" x14ac:dyDescent="0.25">
      <c r="A73" s="60" t="s">
        <v>1052</v>
      </c>
      <c r="B73" s="262">
        <v>15828.427300770971</v>
      </c>
      <c r="C73" s="262">
        <v>15554.50012375291</v>
      </c>
      <c r="D73" s="262">
        <v>14872.353623753021</v>
      </c>
      <c r="E73" s="262">
        <v>15552.07239089281</v>
      </c>
      <c r="F73" s="262">
        <v>13423.901375232281</v>
      </c>
      <c r="G73" s="262">
        <v>12797.462249189261</v>
      </c>
      <c r="H73" s="262">
        <v>11164.0234182845</v>
      </c>
      <c r="I73" s="262">
        <v>12185.72317403645</v>
      </c>
      <c r="J73" s="262">
        <v>11458.012465472089</v>
      </c>
      <c r="K73" s="262">
        <v>10484.452042531029</v>
      </c>
      <c r="L73" s="262">
        <v>10806.17729933549</v>
      </c>
      <c r="M73" s="262">
        <v>12194.66019041041</v>
      </c>
      <c r="N73" s="262">
        <v>12493.094254431709</v>
      </c>
      <c r="O73" s="262">
        <v>11949.218009519711</v>
      </c>
      <c r="P73" s="262">
        <v>12039.741333852829</v>
      </c>
      <c r="Q73" s="262">
        <v>11255.294493891801</v>
      </c>
      <c r="R73" s="262">
        <v>11027.31674610654</v>
      </c>
      <c r="S73" s="262">
        <v>10439.35667818599</v>
      </c>
      <c r="T73" s="262">
        <v>12078.61174377349</v>
      </c>
      <c r="U73" s="262">
        <v>11217.517212760131</v>
      </c>
      <c r="V73" s="262">
        <v>12071.30187742634</v>
      </c>
      <c r="W73" s="262">
        <v>10834.00897308483</v>
      </c>
      <c r="X73" s="262">
        <v>9191.2843431619676</v>
      </c>
      <c r="Y73" s="262">
        <v>10536.667221976821</v>
      </c>
      <c r="DA73" s="72" t="s">
        <v>1322</v>
      </c>
    </row>
    <row r="74" spans="1:105" ht="12" customHeight="1" x14ac:dyDescent="0.25">
      <c r="A74" s="64" t="s">
        <v>28</v>
      </c>
      <c r="B74" s="229">
        <v>1785.6762545749889</v>
      </c>
      <c r="C74" s="229">
        <v>1939.252041864296</v>
      </c>
      <c r="D74" s="229">
        <v>2176.4711167338091</v>
      </c>
      <c r="E74" s="229">
        <v>1863.6854419139411</v>
      </c>
      <c r="F74" s="229">
        <v>1736.4965188076151</v>
      </c>
      <c r="G74" s="229">
        <v>1549.248221476802</v>
      </c>
      <c r="H74" s="229">
        <v>1407.04192327233</v>
      </c>
      <c r="I74" s="229">
        <v>1501.1412399211699</v>
      </c>
      <c r="J74" s="229">
        <v>2129.1060385684909</v>
      </c>
      <c r="K74" s="229">
        <v>1854.110838360114</v>
      </c>
      <c r="L74" s="229">
        <v>2157.4513842017482</v>
      </c>
      <c r="M74" s="229">
        <v>1676.929994686016</v>
      </c>
      <c r="N74" s="229">
        <v>1433.3661205019921</v>
      </c>
      <c r="O74" s="229">
        <v>1672.8247586327011</v>
      </c>
      <c r="P74" s="229">
        <v>1707.7783443410831</v>
      </c>
      <c r="Q74" s="229">
        <v>1983.889719379031</v>
      </c>
      <c r="R74" s="229">
        <v>1939.6883366731661</v>
      </c>
      <c r="S74" s="229">
        <v>1802.397712844788</v>
      </c>
      <c r="T74" s="229">
        <v>2086.9785298373181</v>
      </c>
      <c r="U74" s="229">
        <v>1877.5223269247811</v>
      </c>
      <c r="V74" s="229">
        <v>1834.6643340956459</v>
      </c>
      <c r="W74" s="229">
        <v>1451.6836055878159</v>
      </c>
      <c r="X74" s="229">
        <v>1383.667016664358</v>
      </c>
      <c r="Y74" s="229">
        <v>1606.338505115652</v>
      </c>
      <c r="DA74" s="73" t="s">
        <v>1323</v>
      </c>
    </row>
    <row r="75" spans="1:105" ht="12" customHeight="1" x14ac:dyDescent="0.25">
      <c r="A75" s="64" t="s">
        <v>30</v>
      </c>
      <c r="B75" s="229">
        <v>1328.6331150356959</v>
      </c>
      <c r="C75" s="229">
        <v>1495.57747591118</v>
      </c>
      <c r="D75" s="229">
        <v>1422.580828072367</v>
      </c>
      <c r="E75" s="229">
        <v>1637.9342973572509</v>
      </c>
      <c r="F75" s="229">
        <v>1378.399035305981</v>
      </c>
      <c r="G75" s="229">
        <v>1218.2578696660009</v>
      </c>
      <c r="H75" s="229">
        <v>1298.0774374296709</v>
      </c>
      <c r="I75" s="229">
        <v>1865.661738624854</v>
      </c>
      <c r="J75" s="229">
        <v>1517.6031072813969</v>
      </c>
      <c r="K75" s="229">
        <v>1329.6417379274401</v>
      </c>
      <c r="L75" s="229">
        <v>1204.800761239467</v>
      </c>
      <c r="M75" s="229">
        <v>930.01630955531459</v>
      </c>
      <c r="N75" s="229">
        <v>750.35215951241298</v>
      </c>
      <c r="O75" s="229">
        <v>640.80959207161152</v>
      </c>
      <c r="P75" s="229">
        <v>792.80040094940625</v>
      </c>
      <c r="Q75" s="229">
        <v>770.82814850219165</v>
      </c>
      <c r="R75" s="229">
        <v>850.91090632645444</v>
      </c>
      <c r="S75" s="229">
        <v>934.58066341178846</v>
      </c>
      <c r="T75" s="229">
        <v>1170.942664053623</v>
      </c>
      <c r="U75" s="229">
        <v>1417.0326604086849</v>
      </c>
      <c r="V75" s="229">
        <v>1691.831729075642</v>
      </c>
      <c r="W75" s="229">
        <v>1208.9385435482329</v>
      </c>
      <c r="X75" s="229">
        <v>1147.0123359062959</v>
      </c>
      <c r="Y75" s="229">
        <v>1405.6818827087991</v>
      </c>
      <c r="DA75" s="73" t="s">
        <v>1324</v>
      </c>
    </row>
    <row r="76" spans="1:105" ht="12" customHeight="1" x14ac:dyDescent="0.25">
      <c r="A76" s="64" t="s">
        <v>31</v>
      </c>
      <c r="B76" s="229">
        <v>808.79150060043037</v>
      </c>
      <c r="C76" s="229">
        <v>908.6812859857871</v>
      </c>
      <c r="D76" s="229">
        <v>606.17039787534566</v>
      </c>
      <c r="E76" s="229">
        <v>403.77231261976613</v>
      </c>
      <c r="F76" s="229">
        <v>330.11634381094768</v>
      </c>
      <c r="G76" s="229">
        <v>378.78083673595859</v>
      </c>
      <c r="H76" s="229">
        <v>321.17478647945637</v>
      </c>
      <c r="I76" s="229">
        <v>314.18252848190912</v>
      </c>
      <c r="J76" s="229">
        <v>313.38241775272201</v>
      </c>
      <c r="K76" s="229">
        <v>295.53855645207261</v>
      </c>
      <c r="L76" s="229">
        <v>321.70097612394318</v>
      </c>
      <c r="M76" s="229">
        <v>272.50739117621941</v>
      </c>
      <c r="N76" s="229">
        <v>241.81547978734301</v>
      </c>
      <c r="O76" s="229">
        <v>150.32991628537721</v>
      </c>
      <c r="P76" s="229">
        <v>205.94623458180919</v>
      </c>
      <c r="Q76" s="229">
        <v>162.35109401102039</v>
      </c>
      <c r="R76" s="229">
        <v>144.35372355810301</v>
      </c>
      <c r="S76" s="229">
        <v>151.29485041387451</v>
      </c>
      <c r="T76" s="229">
        <v>222.67395799471981</v>
      </c>
      <c r="U76" s="229">
        <v>190.72238977407829</v>
      </c>
      <c r="V76" s="229">
        <v>162.06686712512811</v>
      </c>
      <c r="W76" s="229">
        <v>190.68851206383451</v>
      </c>
      <c r="X76" s="229">
        <v>214.90453292038819</v>
      </c>
      <c r="Y76" s="229">
        <v>242.32389185318289</v>
      </c>
      <c r="DA76" s="73" t="s">
        <v>1325</v>
      </c>
    </row>
    <row r="77" spans="1:105" ht="12" customHeight="1" x14ac:dyDescent="0.25">
      <c r="A77" s="64" t="s">
        <v>159</v>
      </c>
      <c r="B77" s="229">
        <v>157.6285362383563</v>
      </c>
      <c r="C77" s="229">
        <v>204.41172965625631</v>
      </c>
      <c r="D77" s="229">
        <v>194.21534616816851</v>
      </c>
      <c r="E77" s="229">
        <v>212.09261641387531</v>
      </c>
      <c r="F77" s="229">
        <v>251.27810128029159</v>
      </c>
      <c r="G77" s="229">
        <v>261.41539765599668</v>
      </c>
      <c r="H77" s="229">
        <v>185.3596184451479</v>
      </c>
      <c r="I77" s="229">
        <v>193.00225378818271</v>
      </c>
      <c r="J77" s="229">
        <v>186.4496377403843</v>
      </c>
      <c r="K77" s="229">
        <v>204.0033159512025</v>
      </c>
      <c r="L77" s="229">
        <v>217.61762347172601</v>
      </c>
      <c r="M77" s="229">
        <v>275.33655880509178</v>
      </c>
      <c r="N77" s="229">
        <v>221.00035655453101</v>
      </c>
      <c r="O77" s="229">
        <v>154.01006107523349</v>
      </c>
      <c r="P77" s="229">
        <v>145.03853618111731</v>
      </c>
      <c r="Q77" s="229">
        <v>145.70857509567759</v>
      </c>
      <c r="R77" s="229">
        <v>124.9104695029384</v>
      </c>
      <c r="S77" s="229">
        <v>111.2200586782521</v>
      </c>
      <c r="T77" s="229">
        <v>155.13273379096299</v>
      </c>
      <c r="U77" s="229">
        <v>142.53593886432901</v>
      </c>
      <c r="V77" s="229">
        <v>161.35291645551709</v>
      </c>
      <c r="W77" s="229">
        <v>147.79475896564489</v>
      </c>
      <c r="X77" s="229">
        <v>164.22281642499399</v>
      </c>
      <c r="Y77" s="229">
        <v>148.57978980207889</v>
      </c>
      <c r="DA77" s="73" t="s">
        <v>1326</v>
      </c>
    </row>
    <row r="78" spans="1:105" ht="12" customHeight="1" x14ac:dyDescent="0.25">
      <c r="A78" s="64" t="s">
        <v>32</v>
      </c>
      <c r="B78" s="229">
        <v>2183.553195862019</v>
      </c>
      <c r="C78" s="229">
        <v>2151.5104212781021</v>
      </c>
      <c r="D78" s="229">
        <v>1764.299844867438</v>
      </c>
      <c r="E78" s="229">
        <v>1942.685057038047</v>
      </c>
      <c r="F78" s="229">
        <v>1663.0294042288949</v>
      </c>
      <c r="G78" s="229">
        <v>1452.3992276825729</v>
      </c>
      <c r="H78" s="229">
        <v>1417.441746890956</v>
      </c>
      <c r="I78" s="229">
        <v>1455.142922540299</v>
      </c>
      <c r="J78" s="229">
        <v>1061.150302351652</v>
      </c>
      <c r="K78" s="229">
        <v>1059.573922880764</v>
      </c>
      <c r="L78" s="229">
        <v>916.78165780276584</v>
      </c>
      <c r="M78" s="229">
        <v>1075.419770733268</v>
      </c>
      <c r="N78" s="229">
        <v>857.49916793229647</v>
      </c>
      <c r="O78" s="229">
        <v>896.58432530037771</v>
      </c>
      <c r="P78" s="229">
        <v>815.79851697153515</v>
      </c>
      <c r="Q78" s="229">
        <v>780.25239894169704</v>
      </c>
      <c r="R78" s="229">
        <v>483.39905136290753</v>
      </c>
      <c r="S78" s="229">
        <v>371.36905544354471</v>
      </c>
      <c r="T78" s="229">
        <v>419.24506110584502</v>
      </c>
      <c r="U78" s="229">
        <v>320.15335252200549</v>
      </c>
      <c r="V78" s="229">
        <v>286.68178378902132</v>
      </c>
      <c r="W78" s="229">
        <v>322.88689803182308</v>
      </c>
      <c r="X78" s="229">
        <v>272.74407181470832</v>
      </c>
      <c r="Y78" s="229">
        <v>263.31756074305503</v>
      </c>
      <c r="DA78" s="73" t="s">
        <v>1327</v>
      </c>
    </row>
    <row r="79" spans="1:105" ht="12" customHeight="1" x14ac:dyDescent="0.25">
      <c r="A79" s="64" t="s">
        <v>33</v>
      </c>
      <c r="B79" s="229">
        <v>953.66320542893254</v>
      </c>
      <c r="C79" s="229">
        <v>328.34583289525568</v>
      </c>
      <c r="D79" s="229">
        <v>518.27344731841777</v>
      </c>
      <c r="E79" s="229">
        <v>875.91742884286145</v>
      </c>
      <c r="F79" s="229">
        <v>767.77761062607965</v>
      </c>
      <c r="G79" s="229">
        <v>727.54073572917298</v>
      </c>
      <c r="H79" s="229">
        <v>635.51792901463784</v>
      </c>
      <c r="I79" s="229">
        <v>817.23703533755543</v>
      </c>
      <c r="J79" s="229">
        <v>423.36600295455122</v>
      </c>
      <c r="K79" s="229">
        <v>1079.2002063618099</v>
      </c>
      <c r="L79" s="229">
        <v>1043.062182561948</v>
      </c>
      <c r="M79" s="229">
        <v>871.63840367832574</v>
      </c>
      <c r="N79" s="229">
        <v>1272.0175739250039</v>
      </c>
      <c r="O79" s="229">
        <v>1315.507333483331</v>
      </c>
      <c r="P79" s="229">
        <v>1403.7406731279659</v>
      </c>
      <c r="Q79" s="229">
        <v>1005.256295687083</v>
      </c>
      <c r="R79" s="229">
        <v>738.08577231945662</v>
      </c>
      <c r="S79" s="229">
        <v>841.93350489540762</v>
      </c>
      <c r="T79" s="229">
        <v>1372.85060963311</v>
      </c>
      <c r="U79" s="229">
        <v>1120.426663575174</v>
      </c>
      <c r="V79" s="229">
        <v>923.74459600715488</v>
      </c>
      <c r="W79" s="229">
        <v>1420.9305893927619</v>
      </c>
      <c r="X79" s="229">
        <v>1607.2057853840099</v>
      </c>
      <c r="Y79" s="229">
        <v>1636.2210195517589</v>
      </c>
      <c r="DA79" s="73" t="s">
        <v>1328</v>
      </c>
    </row>
    <row r="80" spans="1:105" ht="12" customHeight="1" x14ac:dyDescent="0.25">
      <c r="A80" s="64" t="s">
        <v>35</v>
      </c>
      <c r="B80" s="229">
        <v>8400.5136362413123</v>
      </c>
      <c r="C80" s="229">
        <v>8196.496613146317</v>
      </c>
      <c r="D80" s="229">
        <v>7777.0103915232448</v>
      </c>
      <c r="E80" s="229">
        <v>8144.9234839779256</v>
      </c>
      <c r="F80" s="229">
        <v>6740.8199600383477</v>
      </c>
      <c r="G80" s="229">
        <v>6864.6690554776942</v>
      </c>
      <c r="H80" s="229">
        <v>5577.3212835186159</v>
      </c>
      <c r="I80" s="229">
        <v>5731.2918301601712</v>
      </c>
      <c r="J80" s="229">
        <v>5491.1045946345876</v>
      </c>
      <c r="K80" s="229">
        <v>4370.4494868051361</v>
      </c>
      <c r="L80" s="229">
        <v>4359.1476419671108</v>
      </c>
      <c r="M80" s="229">
        <v>6427.7582738727579</v>
      </c>
      <c r="N80" s="229">
        <v>6982.4057754249934</v>
      </c>
      <c r="O80" s="229">
        <v>6512.7588014945059</v>
      </c>
      <c r="P80" s="229">
        <v>6320.6993733114496</v>
      </c>
      <c r="Q80" s="229">
        <v>5629.2111237435383</v>
      </c>
      <c r="R80" s="229">
        <v>5906.6364861016846</v>
      </c>
      <c r="S80" s="229">
        <v>5547.0371951460293</v>
      </c>
      <c r="T80" s="229">
        <v>5911.5435026296327</v>
      </c>
      <c r="U80" s="229">
        <v>5523.9729976048247</v>
      </c>
      <c r="V80" s="229">
        <v>6399.579511107183</v>
      </c>
      <c r="W80" s="229">
        <v>5450.4566996778703</v>
      </c>
      <c r="X80" s="229">
        <v>3840.8894217755142</v>
      </c>
      <c r="Y80" s="229">
        <v>4559.2902580454456</v>
      </c>
      <c r="DA80" s="73" t="s">
        <v>1329</v>
      </c>
    </row>
    <row r="81" spans="1:105" ht="12" customHeight="1" x14ac:dyDescent="0.25">
      <c r="A81" s="64" t="s">
        <v>36</v>
      </c>
      <c r="B81" s="229">
        <v>39.401099246274534</v>
      </c>
      <c r="C81" s="229">
        <v>37.041338338822172</v>
      </c>
      <c r="D81" s="229">
        <v>38.300573573664813</v>
      </c>
      <c r="E81" s="229">
        <v>11.75057502597573</v>
      </c>
      <c r="F81" s="229">
        <v>12.19188280050861</v>
      </c>
      <c r="G81" s="229">
        <v>11.556240739697749</v>
      </c>
      <c r="H81" s="229">
        <v>9.9687435029099056</v>
      </c>
      <c r="I81" s="229">
        <v>17.071498422019609</v>
      </c>
      <c r="J81" s="229">
        <v>11.65650904660728</v>
      </c>
      <c r="K81" s="229">
        <v>10.797275172431441</v>
      </c>
      <c r="L81" s="229">
        <v>74.362100125783343</v>
      </c>
      <c r="M81" s="229">
        <v>114.40846797978649</v>
      </c>
      <c r="N81" s="229">
        <v>72.718440112471328</v>
      </c>
      <c r="O81" s="229">
        <v>75.741565482118659</v>
      </c>
      <c r="P81" s="229">
        <v>65.698324795547279</v>
      </c>
      <c r="Q81" s="229">
        <v>71.097612089961174</v>
      </c>
      <c r="R81" s="229">
        <v>70.743711028160348</v>
      </c>
      <c r="S81" s="229">
        <v>56.10462477243825</v>
      </c>
      <c r="T81" s="229">
        <v>75.705100460258166</v>
      </c>
      <c r="U81" s="229">
        <v>64.713859544755891</v>
      </c>
      <c r="V81" s="229">
        <v>56.580364684377898</v>
      </c>
      <c r="W81" s="229">
        <v>59.468505294683098</v>
      </c>
      <c r="X81" s="229">
        <v>44.87700099187596</v>
      </c>
      <c r="Y81" s="229">
        <v>48.332788148926383</v>
      </c>
      <c r="DA81" s="73" t="s">
        <v>1330</v>
      </c>
    </row>
    <row r="82" spans="1:105" ht="12" customHeight="1" x14ac:dyDescent="0.25">
      <c r="A82" s="64" t="s">
        <v>38</v>
      </c>
      <c r="B82" s="229">
        <v>170.56675754295389</v>
      </c>
      <c r="C82" s="229">
        <v>293.18338467689762</v>
      </c>
      <c r="D82" s="229">
        <v>375.03167762057188</v>
      </c>
      <c r="E82" s="229">
        <v>459.3111777031603</v>
      </c>
      <c r="F82" s="229">
        <v>543.79251833361354</v>
      </c>
      <c r="G82" s="229">
        <v>333.59466402536191</v>
      </c>
      <c r="H82" s="229">
        <v>312.11994973077378</v>
      </c>
      <c r="I82" s="229">
        <v>290.99212676028998</v>
      </c>
      <c r="J82" s="229">
        <v>324.19385514169107</v>
      </c>
      <c r="K82" s="229">
        <v>281.13670262006002</v>
      </c>
      <c r="L82" s="229">
        <v>511.2529718409985</v>
      </c>
      <c r="M82" s="229">
        <v>550.64501992363512</v>
      </c>
      <c r="N82" s="229">
        <v>661.91918068066366</v>
      </c>
      <c r="O82" s="229">
        <v>530.65165569445492</v>
      </c>
      <c r="P82" s="229">
        <v>582.24092959291613</v>
      </c>
      <c r="Q82" s="229">
        <v>706.69952644160151</v>
      </c>
      <c r="R82" s="229">
        <v>768.58828923366684</v>
      </c>
      <c r="S82" s="229">
        <v>623.41901257987172</v>
      </c>
      <c r="T82" s="229">
        <v>663.53958426802285</v>
      </c>
      <c r="U82" s="229">
        <v>560.43702354149991</v>
      </c>
      <c r="V82" s="229">
        <v>554.79977508666821</v>
      </c>
      <c r="W82" s="229">
        <v>581.1608605221677</v>
      </c>
      <c r="X82" s="229">
        <v>515.76136127982352</v>
      </c>
      <c r="Y82" s="229">
        <v>626.58152600792437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8654.7706287290857</v>
      </c>
      <c r="C85" s="261">
        <v>8567.7548327479981</v>
      </c>
      <c r="D85" s="261">
        <v>8054.8571215507</v>
      </c>
      <c r="E85" s="261">
        <v>8488.5465894856461</v>
      </c>
      <c r="F85" s="261">
        <v>7636.2865394900964</v>
      </c>
      <c r="G85" s="261">
        <v>7500.6973362346826</v>
      </c>
      <c r="H85" s="261">
        <v>6743.044918866899</v>
      </c>
      <c r="I85" s="261">
        <v>7278.8178680407882</v>
      </c>
      <c r="J85" s="261">
        <v>6658.5941046058879</v>
      </c>
      <c r="K85" s="261">
        <v>6144.8902801380355</v>
      </c>
      <c r="L85" s="261">
        <v>6058.8169586181803</v>
      </c>
      <c r="M85" s="261">
        <v>7295.1286228275603</v>
      </c>
      <c r="N85" s="261">
        <v>7383.5985219906697</v>
      </c>
      <c r="O85" s="261">
        <v>7232.2459327284223</v>
      </c>
      <c r="P85" s="261">
        <v>7069.9859850950643</v>
      </c>
      <c r="Q85" s="261">
        <v>6697.0353596141504</v>
      </c>
      <c r="R85" s="261">
        <v>6732.1933263371766</v>
      </c>
      <c r="S85" s="261">
        <v>6303.012945756298</v>
      </c>
      <c r="T85" s="261">
        <v>7221.4005769243777</v>
      </c>
      <c r="U85" s="261">
        <v>6822.3106302157512</v>
      </c>
      <c r="V85" s="261">
        <v>7401.1872355679734</v>
      </c>
      <c r="W85" s="261">
        <v>6386.0733177254988</v>
      </c>
      <c r="X85" s="261">
        <v>5351.8809552675848</v>
      </c>
      <c r="Y85" s="261">
        <v>5938.9647828683792</v>
      </c>
      <c r="DA85" s="70" t="s">
        <v>1334</v>
      </c>
    </row>
    <row r="86" spans="1:105" ht="12" customHeight="1" x14ac:dyDescent="0.25">
      <c r="A86" s="60" t="s">
        <v>1012</v>
      </c>
      <c r="B86" s="262">
        <v>8654.7706287290857</v>
      </c>
      <c r="C86" s="262">
        <v>8567.7548327479981</v>
      </c>
      <c r="D86" s="262">
        <v>8054.8571215507</v>
      </c>
      <c r="E86" s="262">
        <v>8488.5465894856461</v>
      </c>
      <c r="F86" s="262">
        <v>7636.2865394900964</v>
      </c>
      <c r="G86" s="262">
        <v>7500.6973362346826</v>
      </c>
      <c r="H86" s="262">
        <v>6743.044918866899</v>
      </c>
      <c r="I86" s="262">
        <v>7278.8178680407882</v>
      </c>
      <c r="J86" s="262">
        <v>6658.5941046058879</v>
      </c>
      <c r="K86" s="262">
        <v>6144.8902801380355</v>
      </c>
      <c r="L86" s="262">
        <v>6058.8169586181803</v>
      </c>
      <c r="M86" s="262">
        <v>7295.1286228275603</v>
      </c>
      <c r="N86" s="262">
        <v>7383.5985219906697</v>
      </c>
      <c r="O86" s="262">
        <v>7232.2459327284223</v>
      </c>
      <c r="P86" s="262">
        <v>7069.9859850950643</v>
      </c>
      <c r="Q86" s="262">
        <v>6697.0353596141504</v>
      </c>
      <c r="R86" s="262">
        <v>6732.1933263371766</v>
      </c>
      <c r="S86" s="262">
        <v>6303.012945756298</v>
      </c>
      <c r="T86" s="262">
        <v>7221.4005769243777</v>
      </c>
      <c r="U86" s="262">
        <v>6822.3106302157512</v>
      </c>
      <c r="V86" s="262">
        <v>7401.1872355679734</v>
      </c>
      <c r="W86" s="262">
        <v>6386.0733177254988</v>
      </c>
      <c r="X86" s="262">
        <v>5351.8809552675848</v>
      </c>
      <c r="Y86" s="262">
        <v>5938.9647828683792</v>
      </c>
      <c r="DA86" s="72" t="s">
        <v>1335</v>
      </c>
    </row>
    <row r="87" spans="1:105" ht="12" customHeight="1" x14ac:dyDescent="0.25">
      <c r="A87" s="59" t="s">
        <v>28</v>
      </c>
      <c r="B87" s="230">
        <v>1597.105290777359</v>
      </c>
      <c r="C87" s="230">
        <v>1651.1003199412189</v>
      </c>
      <c r="D87" s="230">
        <v>1738.961528667317</v>
      </c>
      <c r="E87" s="230">
        <v>1654.2062169406779</v>
      </c>
      <c r="F87" s="230">
        <v>1445.412308760524</v>
      </c>
      <c r="G87" s="230">
        <v>1319.455448542559</v>
      </c>
      <c r="H87" s="230">
        <v>1240.2356933643421</v>
      </c>
      <c r="I87" s="230">
        <v>1326.165531665833</v>
      </c>
      <c r="J87" s="230">
        <v>1577.904498561084</v>
      </c>
      <c r="K87" s="230">
        <v>1499.4233769287771</v>
      </c>
      <c r="L87" s="230">
        <v>1645.6774960092621</v>
      </c>
      <c r="M87" s="230">
        <v>1262.920475088752</v>
      </c>
      <c r="N87" s="230">
        <v>1074.857703414558</v>
      </c>
      <c r="O87" s="230">
        <v>1222.4157672955571</v>
      </c>
      <c r="P87" s="230">
        <v>1248.9077163040231</v>
      </c>
      <c r="Q87" s="230">
        <v>1453.690106926415</v>
      </c>
      <c r="R87" s="230">
        <v>1457.555221792936</v>
      </c>
      <c r="S87" s="230">
        <v>1396.2584212603699</v>
      </c>
      <c r="T87" s="230">
        <v>1655.184139858248</v>
      </c>
      <c r="U87" s="230">
        <v>1636.1545356061181</v>
      </c>
      <c r="V87" s="230">
        <v>1606.9305889810671</v>
      </c>
      <c r="W87" s="230">
        <v>1314.5793271328571</v>
      </c>
      <c r="X87" s="230">
        <v>1193.4376892112659</v>
      </c>
      <c r="Y87" s="230">
        <v>1350.6294450726721</v>
      </c>
      <c r="DA87" s="71" t="s">
        <v>1336</v>
      </c>
    </row>
    <row r="88" spans="1:105" ht="12" customHeight="1" x14ac:dyDescent="0.25">
      <c r="A88" s="59" t="s">
        <v>31</v>
      </c>
      <c r="B88" s="295">
        <v>449.96324094752589</v>
      </c>
      <c r="C88" s="295">
        <v>518.8562197196967</v>
      </c>
      <c r="D88" s="295">
        <v>337.82563194215157</v>
      </c>
      <c r="E88" s="295">
        <v>225.83390133390901</v>
      </c>
      <c r="F88" s="295">
        <v>187.7945098267754</v>
      </c>
      <c r="G88" s="295">
        <v>213.94964555476449</v>
      </c>
      <c r="H88" s="295">
        <v>182.76106520805621</v>
      </c>
      <c r="I88" s="295">
        <v>208.22103038172651</v>
      </c>
      <c r="J88" s="295">
        <v>196.06385668901041</v>
      </c>
      <c r="K88" s="295">
        <v>208.9704429286123</v>
      </c>
      <c r="L88" s="295">
        <v>220.9500945357025</v>
      </c>
      <c r="M88" s="295">
        <v>230.7226867758753</v>
      </c>
      <c r="N88" s="295">
        <v>224.7713950856963</v>
      </c>
      <c r="O88" s="295">
        <v>220.00401488313111</v>
      </c>
      <c r="P88" s="295">
        <v>267.3208545857533</v>
      </c>
      <c r="Q88" s="295">
        <v>219.41186737600779</v>
      </c>
      <c r="R88" s="295">
        <v>185.4492903735057</v>
      </c>
      <c r="S88" s="295">
        <v>185.15773203257271</v>
      </c>
      <c r="T88" s="295">
        <v>267.67662252784982</v>
      </c>
      <c r="U88" s="295">
        <v>225.0738762685863</v>
      </c>
      <c r="V88" s="295">
        <v>192.7131097032468</v>
      </c>
      <c r="W88" s="295">
        <v>221.1487489948253</v>
      </c>
      <c r="X88" s="295">
        <v>271.43905621277759</v>
      </c>
      <c r="Y88" s="295">
        <v>278.53677914694958</v>
      </c>
      <c r="DA88" s="122" t="s">
        <v>1337</v>
      </c>
    </row>
    <row r="89" spans="1:105" ht="12" customHeight="1" x14ac:dyDescent="0.25">
      <c r="A89" s="59" t="s">
        <v>159</v>
      </c>
      <c r="B89" s="295">
        <v>95.872632598434961</v>
      </c>
      <c r="C89" s="295">
        <v>141.05019367107201</v>
      </c>
      <c r="D89" s="295">
        <v>135.27072617961551</v>
      </c>
      <c r="E89" s="295">
        <v>167.22103855457379</v>
      </c>
      <c r="F89" s="295">
        <v>189.82735562491831</v>
      </c>
      <c r="G89" s="295">
        <v>200.35357489283359</v>
      </c>
      <c r="H89" s="295">
        <v>154.49875742237651</v>
      </c>
      <c r="I89" s="295">
        <v>163.7419026784799</v>
      </c>
      <c r="J89" s="295">
        <v>137.1336586663582</v>
      </c>
      <c r="K89" s="295">
        <v>153.37566562176539</v>
      </c>
      <c r="L89" s="295">
        <v>151.6368862150897</v>
      </c>
      <c r="M89" s="295">
        <v>238.17360047266391</v>
      </c>
      <c r="N89" s="295">
        <v>187.51848667725389</v>
      </c>
      <c r="O89" s="295">
        <v>132.312449214639</v>
      </c>
      <c r="P89" s="295">
        <v>121.9350517350322</v>
      </c>
      <c r="Q89" s="295">
        <v>116.0404841692159</v>
      </c>
      <c r="R89" s="295">
        <v>104.24959612279579</v>
      </c>
      <c r="S89" s="295">
        <v>88.982605757508694</v>
      </c>
      <c r="T89" s="295">
        <v>135.3170473916754</v>
      </c>
      <c r="U89" s="295">
        <v>128.5841542637931</v>
      </c>
      <c r="V89" s="295">
        <v>145.5344530159941</v>
      </c>
      <c r="W89" s="295">
        <v>126.9667514241261</v>
      </c>
      <c r="X89" s="295">
        <v>157.04996387803331</v>
      </c>
      <c r="Y89" s="295">
        <v>135.7623773622127</v>
      </c>
      <c r="DA89" s="122" t="s">
        <v>1338</v>
      </c>
    </row>
    <row r="90" spans="1:105" ht="12" customHeight="1" x14ac:dyDescent="0.25">
      <c r="A90" s="59" t="s">
        <v>32</v>
      </c>
      <c r="B90" s="295">
        <v>1427.6441357551439</v>
      </c>
      <c r="C90" s="295">
        <v>1347.9889435880741</v>
      </c>
      <c r="D90" s="295">
        <v>1122.701460166048</v>
      </c>
      <c r="E90" s="295">
        <v>1288.922198447317</v>
      </c>
      <c r="F90" s="295">
        <v>1132.9615194062751</v>
      </c>
      <c r="G90" s="295">
        <v>986.41536122832269</v>
      </c>
      <c r="H90" s="295">
        <v>1007.269436603156</v>
      </c>
      <c r="I90" s="295">
        <v>1125.420008920303</v>
      </c>
      <c r="J90" s="295">
        <v>792.88909445645891</v>
      </c>
      <c r="K90" s="295">
        <v>798.87969651727553</v>
      </c>
      <c r="L90" s="295">
        <v>630.45721052569957</v>
      </c>
      <c r="M90" s="295">
        <v>831.51887180454423</v>
      </c>
      <c r="N90" s="295">
        <v>691.17653309676905</v>
      </c>
      <c r="O90" s="295">
        <v>706.63320769764937</v>
      </c>
      <c r="P90" s="295">
        <v>642.35441079420707</v>
      </c>
      <c r="Q90" s="295">
        <v>633.13196510527348</v>
      </c>
      <c r="R90" s="295">
        <v>424.21075723941311</v>
      </c>
      <c r="S90" s="295">
        <v>312.37668046016188</v>
      </c>
      <c r="T90" s="295">
        <v>373.82216006286689</v>
      </c>
      <c r="U90" s="295">
        <v>291.59016762671729</v>
      </c>
      <c r="V90" s="295">
        <v>253.00915581989659</v>
      </c>
      <c r="W90" s="295">
        <v>285.91487321505213</v>
      </c>
      <c r="X90" s="295">
        <v>264.4830353343109</v>
      </c>
      <c r="Y90" s="295">
        <v>261.33392665764347</v>
      </c>
      <c r="DA90" s="122" t="s">
        <v>1339</v>
      </c>
    </row>
    <row r="91" spans="1:105" ht="12" customHeight="1" x14ac:dyDescent="0.25">
      <c r="A91" s="59" t="s">
        <v>35</v>
      </c>
      <c r="B91" s="295">
        <v>5084.1853286506212</v>
      </c>
      <c r="C91" s="295">
        <v>4908.7591558279364</v>
      </c>
      <c r="D91" s="295">
        <v>4720.0977745955679</v>
      </c>
      <c r="E91" s="295">
        <v>5152.3632342091678</v>
      </c>
      <c r="F91" s="295">
        <v>4680.2908458716047</v>
      </c>
      <c r="G91" s="295">
        <v>4780.5233060162027</v>
      </c>
      <c r="H91" s="295">
        <v>4158.2799662689686</v>
      </c>
      <c r="I91" s="295">
        <v>4455.269394394445</v>
      </c>
      <c r="J91" s="295">
        <v>3954.6029962329758</v>
      </c>
      <c r="K91" s="295">
        <v>3484.241098141606</v>
      </c>
      <c r="L91" s="295">
        <v>3410.0952713324268</v>
      </c>
      <c r="M91" s="295">
        <v>4731.7929886857264</v>
      </c>
      <c r="N91" s="295">
        <v>5205.274403716392</v>
      </c>
      <c r="O91" s="295">
        <v>4950.8804936374454</v>
      </c>
      <c r="P91" s="295">
        <v>4789.4679516760489</v>
      </c>
      <c r="Q91" s="295">
        <v>4274.7609360372371</v>
      </c>
      <c r="R91" s="295">
        <v>4560.7284608085274</v>
      </c>
      <c r="S91" s="295">
        <v>4320.237506245684</v>
      </c>
      <c r="T91" s="295">
        <v>4789.4006070837377</v>
      </c>
      <c r="U91" s="295">
        <v>4540.9078964505361</v>
      </c>
      <c r="V91" s="295">
        <v>5202.9999280477696</v>
      </c>
      <c r="W91" s="295">
        <v>4437.4636169586383</v>
      </c>
      <c r="X91" s="295">
        <v>3465.4712106311958</v>
      </c>
      <c r="Y91" s="295">
        <v>3912.7022546289008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1130.0431256029892</v>
      </c>
      <c r="C93" s="261">
        <f t="shared" si="4"/>
        <v>1131.8246903634226</v>
      </c>
      <c r="D93" s="261">
        <f t="shared" si="4"/>
        <v>1068.5098458175382</v>
      </c>
      <c r="E93" s="261">
        <f t="shared" si="4"/>
        <v>1159.4656949332775</v>
      </c>
      <c r="F93" s="261">
        <f t="shared" si="4"/>
        <v>990.89102069933665</v>
      </c>
      <c r="G93" s="261">
        <f t="shared" si="4"/>
        <v>975.32223392968456</v>
      </c>
      <c r="H93" s="261">
        <f t="shared" si="4"/>
        <v>838.38611409297732</v>
      </c>
      <c r="I93" s="261">
        <f t="shared" si="4"/>
        <v>930.5439597055265</v>
      </c>
      <c r="J93" s="261">
        <f t="shared" si="4"/>
        <v>835.16444064096652</v>
      </c>
      <c r="K93" s="261">
        <f t="shared" si="4"/>
        <v>744.56710690616228</v>
      </c>
      <c r="L93" s="261">
        <f t="shared" si="4"/>
        <v>760.57849528850352</v>
      </c>
      <c r="M93" s="261">
        <f t="shared" si="4"/>
        <v>1030.4350030310898</v>
      </c>
      <c r="N93" s="261">
        <f t="shared" si="4"/>
        <v>1083.0912472445198</v>
      </c>
      <c r="O93" s="261">
        <f t="shared" si="4"/>
        <v>1035.3507782663169</v>
      </c>
      <c r="P93" s="261">
        <f t="shared" si="4"/>
        <v>998.41445650864114</v>
      </c>
      <c r="Q93" s="261">
        <f t="shared" si="4"/>
        <v>912.08646344084627</v>
      </c>
      <c r="R93" s="261">
        <f t="shared" si="4"/>
        <v>929.62661957379601</v>
      </c>
      <c r="S93" s="261">
        <f t="shared" si="4"/>
        <v>874.65872571888144</v>
      </c>
      <c r="T93" s="261">
        <f t="shared" si="4"/>
        <v>987.09561043373765</v>
      </c>
      <c r="U93" s="261">
        <f t="shared" si="4"/>
        <v>919.15937496146853</v>
      </c>
      <c r="V93" s="261">
        <f t="shared" si="4"/>
        <v>1034.5831976677841</v>
      </c>
      <c r="W93" s="261">
        <f t="shared" si="4"/>
        <v>890.33896289812208</v>
      </c>
      <c r="X93" s="261">
        <f t="shared" si="4"/>
        <v>693.89463430628666</v>
      </c>
      <c r="Y93" s="261">
        <f t="shared" si="4"/>
        <v>792.46915961736227</v>
      </c>
      <c r="DA93" s="70"/>
    </row>
    <row r="94" spans="1:105" ht="12" customHeight="1" x14ac:dyDescent="0.25">
      <c r="A94" s="60" t="s">
        <v>1022</v>
      </c>
      <c r="B94" s="262">
        <v>782.86273037759508</v>
      </c>
      <c r="C94" s="262">
        <v>790.65260814177645</v>
      </c>
      <c r="D94" s="262">
        <v>742.29995074003398</v>
      </c>
      <c r="E94" s="262">
        <v>818.34686255369456</v>
      </c>
      <c r="F94" s="262">
        <v>696.45144711688386</v>
      </c>
      <c r="G94" s="262">
        <v>694.62296310957083</v>
      </c>
      <c r="H94" s="262">
        <v>593.51465661869099</v>
      </c>
      <c r="I94" s="262">
        <v>663.26256103724847</v>
      </c>
      <c r="J94" s="262">
        <v>583.84463351986778</v>
      </c>
      <c r="K94" s="262">
        <v>514.60135385435285</v>
      </c>
      <c r="L94" s="262">
        <v>523.55602714498525</v>
      </c>
      <c r="M94" s="262">
        <v>762.95758003153162</v>
      </c>
      <c r="N94" s="262">
        <v>809.06797769136335</v>
      </c>
      <c r="O94" s="262">
        <v>773.2568789578628</v>
      </c>
      <c r="P94" s="262">
        <v>734.33502048691162</v>
      </c>
      <c r="Q94" s="262">
        <v>665.21306809238808</v>
      </c>
      <c r="R94" s="262">
        <v>687.75368340392129</v>
      </c>
      <c r="S94" s="262">
        <v>645.68209345075081</v>
      </c>
      <c r="T94" s="262">
        <v>722.16359164921084</v>
      </c>
      <c r="U94" s="262">
        <v>673.11458571168419</v>
      </c>
      <c r="V94" s="262">
        <v>769.81151333968978</v>
      </c>
      <c r="W94" s="262">
        <v>652.70603540141144</v>
      </c>
      <c r="X94" s="262">
        <v>492.2931946779463</v>
      </c>
      <c r="Y94" s="262">
        <v>561.35811990552736</v>
      </c>
      <c r="DA94" s="72" t="s">
        <v>1342</v>
      </c>
    </row>
    <row r="95" spans="1:105" ht="12" customHeight="1" x14ac:dyDescent="0.25">
      <c r="A95" s="60" t="s">
        <v>1024</v>
      </c>
      <c r="B95" s="262">
        <v>347.18039522539419</v>
      </c>
      <c r="C95" s="262">
        <v>341.17208222164618</v>
      </c>
      <c r="D95" s="262">
        <v>326.20989507750431</v>
      </c>
      <c r="E95" s="262">
        <v>341.11883237958301</v>
      </c>
      <c r="F95" s="262">
        <v>294.43957358245279</v>
      </c>
      <c r="G95" s="262">
        <v>280.69927082011372</v>
      </c>
      <c r="H95" s="262">
        <v>244.8714574742863</v>
      </c>
      <c r="I95" s="262">
        <v>267.28139866827809</v>
      </c>
      <c r="J95" s="262">
        <v>251.31980712109871</v>
      </c>
      <c r="K95" s="262">
        <v>229.96575305180949</v>
      </c>
      <c r="L95" s="262">
        <v>237.02246814351821</v>
      </c>
      <c r="M95" s="262">
        <v>267.47742299955809</v>
      </c>
      <c r="N95" s="262">
        <v>274.02326955315652</v>
      </c>
      <c r="O95" s="262">
        <v>262.09389930845418</v>
      </c>
      <c r="P95" s="262">
        <v>264.07943602172952</v>
      </c>
      <c r="Q95" s="262">
        <v>246.87339534845819</v>
      </c>
      <c r="R95" s="262">
        <v>241.87293616987469</v>
      </c>
      <c r="S95" s="262">
        <v>228.97663226813069</v>
      </c>
      <c r="T95" s="262">
        <v>264.9320187845268</v>
      </c>
      <c r="U95" s="262">
        <v>246.0447892497844</v>
      </c>
      <c r="V95" s="262">
        <v>264.7716843280943</v>
      </c>
      <c r="W95" s="262">
        <v>237.63292749671061</v>
      </c>
      <c r="X95" s="262">
        <v>201.6014396283403</v>
      </c>
      <c r="Y95" s="262">
        <v>231.11103971183491</v>
      </c>
      <c r="DA95" s="72" t="s">
        <v>1343</v>
      </c>
    </row>
    <row r="96" spans="1:105" ht="12" customHeight="1" x14ac:dyDescent="0.25">
      <c r="A96" s="64" t="s">
        <v>28</v>
      </c>
      <c r="B96" s="229">
        <v>39.166985830471617</v>
      </c>
      <c r="C96" s="229">
        <v>42.53551395490225</v>
      </c>
      <c r="D96" s="229">
        <v>47.738672209556412</v>
      </c>
      <c r="E96" s="229">
        <v>40.878037723177982</v>
      </c>
      <c r="F96" s="229">
        <v>38.088278528959378</v>
      </c>
      <c r="G96" s="229">
        <v>33.981178269578123</v>
      </c>
      <c r="H96" s="229">
        <v>30.862028282278729</v>
      </c>
      <c r="I96" s="229">
        <v>32.926000736635743</v>
      </c>
      <c r="J96" s="229">
        <v>46.699767570147571</v>
      </c>
      <c r="K96" s="229">
        <v>40.668028567954927</v>
      </c>
      <c r="L96" s="229">
        <v>47.32149379175867</v>
      </c>
      <c r="M96" s="229">
        <v>36.781747627703481</v>
      </c>
      <c r="N96" s="229">
        <v>31.439422676839989</v>
      </c>
      <c r="O96" s="229">
        <v>36.691703465488203</v>
      </c>
      <c r="P96" s="229">
        <v>37.458374687473061</v>
      </c>
      <c r="Q96" s="229">
        <v>43.514595845164003</v>
      </c>
      <c r="R96" s="229">
        <v>42.545083636166233</v>
      </c>
      <c r="S96" s="229">
        <v>39.533753948398967</v>
      </c>
      <c r="T96" s="229">
        <v>45.775743669779537</v>
      </c>
      <c r="U96" s="229">
        <v>41.181535671234883</v>
      </c>
      <c r="V96" s="229">
        <v>40.241489347854298</v>
      </c>
      <c r="W96" s="229">
        <v>31.841198013756848</v>
      </c>
      <c r="X96" s="229">
        <v>30.349323566876141</v>
      </c>
      <c r="Y96" s="229">
        <v>35.233395363584712</v>
      </c>
      <c r="DA96" s="73" t="s">
        <v>1344</v>
      </c>
    </row>
    <row r="97" spans="1:105" ht="12" customHeight="1" x14ac:dyDescent="0.25">
      <c r="A97" s="64" t="s">
        <v>30</v>
      </c>
      <c r="B97" s="229">
        <v>29.142211113113689</v>
      </c>
      <c r="C97" s="229">
        <v>32.803965252552317</v>
      </c>
      <c r="D97" s="229">
        <v>31.202858296994329</v>
      </c>
      <c r="E97" s="229">
        <v>35.926416813502428</v>
      </c>
      <c r="F97" s="229">
        <v>30.233775773321678</v>
      </c>
      <c r="G97" s="229">
        <v>26.721242776690001</v>
      </c>
      <c r="H97" s="229">
        <v>28.47200351598099</v>
      </c>
      <c r="I97" s="229">
        <v>40.921385774133348</v>
      </c>
      <c r="J97" s="229">
        <v>33.287074992951368</v>
      </c>
      <c r="K97" s="229">
        <v>29.164334226644481</v>
      </c>
      <c r="L97" s="229">
        <v>26.42607484033493</v>
      </c>
      <c r="M97" s="229">
        <v>20.398958391889629</v>
      </c>
      <c r="N97" s="229">
        <v>16.45820866139108</v>
      </c>
      <c r="O97" s="229">
        <v>14.055504265342231</v>
      </c>
      <c r="P97" s="229">
        <v>17.38926750625815</v>
      </c>
      <c r="Q97" s="229">
        <v>16.907328578046091</v>
      </c>
      <c r="R97" s="229">
        <v>18.663862122652429</v>
      </c>
      <c r="S97" s="229">
        <v>20.499072834450949</v>
      </c>
      <c r="T97" s="229">
        <v>25.683432040820112</v>
      </c>
      <c r="U97" s="229">
        <v>31.081164902846449</v>
      </c>
      <c r="V97" s="229">
        <v>37.108601959888603</v>
      </c>
      <c r="W97" s="229">
        <v>26.516832871440389</v>
      </c>
      <c r="X97" s="229">
        <v>25.15854472092462</v>
      </c>
      <c r="Y97" s="229">
        <v>30.832197180843512</v>
      </c>
      <c r="DA97" s="73" t="s">
        <v>1345</v>
      </c>
    </row>
    <row r="98" spans="1:105" ht="12" customHeight="1" x14ac:dyDescent="0.25">
      <c r="A98" s="64" t="s">
        <v>31</v>
      </c>
      <c r="B98" s="229">
        <v>17.740015953430841</v>
      </c>
      <c r="C98" s="229">
        <v>19.93099642862807</v>
      </c>
      <c r="D98" s="229">
        <v>13.295728900245599</v>
      </c>
      <c r="E98" s="229">
        <v>8.8563335075983147</v>
      </c>
      <c r="F98" s="229">
        <v>7.2407650195963944</v>
      </c>
      <c r="G98" s="229">
        <v>8.3081709953199425</v>
      </c>
      <c r="H98" s="229">
        <v>7.0446410870483724</v>
      </c>
      <c r="I98" s="229">
        <v>6.8912730455507702</v>
      </c>
      <c r="J98" s="229">
        <v>6.8737234334569823</v>
      </c>
      <c r="K98" s="229">
        <v>6.4823365507939883</v>
      </c>
      <c r="L98" s="229">
        <v>7.0561825197671837</v>
      </c>
      <c r="M98" s="229">
        <v>5.9771714506211744</v>
      </c>
      <c r="N98" s="229">
        <v>5.3039757045287059</v>
      </c>
      <c r="O98" s="229">
        <v>3.2973332573360299</v>
      </c>
      <c r="P98" s="229">
        <v>4.5172204261766202</v>
      </c>
      <c r="Q98" s="229">
        <v>3.5610055195613639</v>
      </c>
      <c r="R98" s="229">
        <v>3.166251570345112</v>
      </c>
      <c r="S98" s="229">
        <v>3.318498102442395</v>
      </c>
      <c r="T98" s="229">
        <v>4.8841259636226892</v>
      </c>
      <c r="U98" s="229">
        <v>4.1833009307798399</v>
      </c>
      <c r="V98" s="229">
        <v>3.5547712929573758</v>
      </c>
      <c r="W98" s="229">
        <v>4.182557857787919</v>
      </c>
      <c r="X98" s="229">
        <v>4.7137115556259346</v>
      </c>
      <c r="Y98" s="229">
        <v>5.3151272042072009</v>
      </c>
      <c r="DA98" s="73" t="s">
        <v>1346</v>
      </c>
    </row>
    <row r="99" spans="1:105" ht="12" customHeight="1" x14ac:dyDescent="0.25">
      <c r="A99" s="64" t="s">
        <v>159</v>
      </c>
      <c r="B99" s="229">
        <v>3.4574210355925499</v>
      </c>
      <c r="C99" s="229">
        <v>4.4835626270532156</v>
      </c>
      <c r="D99" s="229">
        <v>4.2599153636834934</v>
      </c>
      <c r="E99" s="229">
        <v>4.6520350374525599</v>
      </c>
      <c r="F99" s="229">
        <v>5.5115286475573653</v>
      </c>
      <c r="G99" s="229">
        <v>5.733879895432942</v>
      </c>
      <c r="H99" s="229">
        <v>4.0656740159826388</v>
      </c>
      <c r="I99" s="229">
        <v>4.2333074206500214</v>
      </c>
      <c r="J99" s="229">
        <v>4.0895824765348161</v>
      </c>
      <c r="K99" s="229">
        <v>4.4746044893404981</v>
      </c>
      <c r="L99" s="229">
        <v>4.7732204273538201</v>
      </c>
      <c r="M99" s="229">
        <v>6.0392263545536036</v>
      </c>
      <c r="N99" s="229">
        <v>4.847417224440103</v>
      </c>
      <c r="O99" s="229">
        <v>3.3780534766193928</v>
      </c>
      <c r="P99" s="229">
        <v>3.1812722361760031</v>
      </c>
      <c r="Q99" s="229">
        <v>3.1959688557929198</v>
      </c>
      <c r="R99" s="229">
        <v>2.73978364026775</v>
      </c>
      <c r="S99" s="229">
        <v>2.4394984539636688</v>
      </c>
      <c r="T99" s="229">
        <v>3.4026781566175588</v>
      </c>
      <c r="U99" s="229">
        <v>3.12638031867702</v>
      </c>
      <c r="V99" s="229">
        <v>3.5391115138184261</v>
      </c>
      <c r="W99" s="229">
        <v>3.2417271694096361</v>
      </c>
      <c r="X99" s="229">
        <v>3.602059840062553</v>
      </c>
      <c r="Y99" s="229">
        <v>3.2589460194494011</v>
      </c>
      <c r="DA99" s="73" t="s">
        <v>1347</v>
      </c>
    </row>
    <row r="100" spans="1:105" ht="12" customHeight="1" x14ac:dyDescent="0.25">
      <c r="A100" s="64" t="s">
        <v>32</v>
      </c>
      <c r="B100" s="229">
        <v>47.894010385865947</v>
      </c>
      <c r="C100" s="229">
        <v>47.191184834547848</v>
      </c>
      <c r="D100" s="229">
        <v>38.698116104519372</v>
      </c>
      <c r="E100" s="229">
        <v>42.61081363832561</v>
      </c>
      <c r="F100" s="229">
        <v>36.476852365712759</v>
      </c>
      <c r="G100" s="229">
        <v>31.8568944539002</v>
      </c>
      <c r="H100" s="229">
        <v>31.090137797240661</v>
      </c>
      <c r="I100" s="229">
        <v>31.917074599847901</v>
      </c>
      <c r="J100" s="229">
        <v>23.275248662641861</v>
      </c>
      <c r="K100" s="229">
        <v>23.240672388111939</v>
      </c>
      <c r="L100" s="229">
        <v>20.108669815595221</v>
      </c>
      <c r="M100" s="229">
        <v>23.588234885356751</v>
      </c>
      <c r="N100" s="229">
        <v>18.80836891569643</v>
      </c>
      <c r="O100" s="229">
        <v>19.665661944539309</v>
      </c>
      <c r="P100" s="229">
        <v>17.893707704787111</v>
      </c>
      <c r="Q100" s="229">
        <v>17.11403989118654</v>
      </c>
      <c r="R100" s="229">
        <v>10.602864739163341</v>
      </c>
      <c r="S100" s="229">
        <v>8.1456011385977209</v>
      </c>
      <c r="T100" s="229">
        <v>9.1957124510994372</v>
      </c>
      <c r="U100" s="229">
        <v>7.0222369758687853</v>
      </c>
      <c r="V100" s="229">
        <v>6.2880722834002318</v>
      </c>
      <c r="W100" s="229">
        <v>7.08219450623056</v>
      </c>
      <c r="X100" s="229">
        <v>5.9823627988234529</v>
      </c>
      <c r="Y100" s="229">
        <v>5.7756019010244817</v>
      </c>
      <c r="DA100" s="73" t="s">
        <v>1348</v>
      </c>
    </row>
    <row r="101" spans="1:105" ht="12" customHeight="1" x14ac:dyDescent="0.25">
      <c r="A101" s="64" t="s">
        <v>33</v>
      </c>
      <c r="B101" s="229">
        <v>20.917628914188239</v>
      </c>
      <c r="C101" s="229">
        <v>7.2019306699935832</v>
      </c>
      <c r="D101" s="229">
        <v>11.36779901475566</v>
      </c>
      <c r="E101" s="229">
        <v>19.212354667457308</v>
      </c>
      <c r="F101" s="229">
        <v>16.840418143714619</v>
      </c>
      <c r="G101" s="229">
        <v>15.957863366547191</v>
      </c>
      <c r="H101" s="229">
        <v>13.93943703790327</v>
      </c>
      <c r="I101" s="229">
        <v>17.925260136710001</v>
      </c>
      <c r="J101" s="229">
        <v>9.2861011039041923</v>
      </c>
      <c r="K101" s="229">
        <v>23.671154881810072</v>
      </c>
      <c r="L101" s="229">
        <v>22.878504219359861</v>
      </c>
      <c r="M101" s="229">
        <v>19.118498618490872</v>
      </c>
      <c r="N101" s="229">
        <v>27.90040701184633</v>
      </c>
      <c r="O101" s="229">
        <v>28.85431049352589</v>
      </c>
      <c r="P101" s="229">
        <v>30.789618730269599</v>
      </c>
      <c r="Q101" s="229">
        <v>22.049270682909739</v>
      </c>
      <c r="R101" s="229">
        <v>16.189157979809409</v>
      </c>
      <c r="S101" s="229">
        <v>18.466951986370219</v>
      </c>
      <c r="T101" s="229">
        <v>30.112076720005621</v>
      </c>
      <c r="U101" s="229">
        <v>24.575415136925962</v>
      </c>
      <c r="V101" s="229">
        <v>20.261394757359461</v>
      </c>
      <c r="W101" s="229">
        <v>31.16666199611651</v>
      </c>
      <c r="X101" s="229">
        <v>35.252418270953719</v>
      </c>
      <c r="Y101" s="229">
        <v>35.888837813748431</v>
      </c>
      <c r="DA101" s="73" t="s">
        <v>1349</v>
      </c>
    </row>
    <row r="102" spans="1:105" ht="12" customHeight="1" x14ac:dyDescent="0.25">
      <c r="A102" s="64" t="s">
        <v>35</v>
      </c>
      <c r="B102" s="229">
        <v>184.2566913886964</v>
      </c>
      <c r="C102" s="229">
        <v>179.78178624714911</v>
      </c>
      <c r="D102" s="229">
        <v>170.58078418628031</v>
      </c>
      <c r="E102" s="229">
        <v>178.6505823045552</v>
      </c>
      <c r="F102" s="229">
        <v>147.85300481213</v>
      </c>
      <c r="G102" s="229">
        <v>150.56950829576081</v>
      </c>
      <c r="H102" s="229">
        <v>122.33284903906291</v>
      </c>
      <c r="I102" s="229">
        <v>125.7100358069158</v>
      </c>
      <c r="J102" s="229">
        <v>120.44177397816129</v>
      </c>
      <c r="K102" s="229">
        <v>95.861348149713066</v>
      </c>
      <c r="L102" s="229">
        <v>95.613453720084507</v>
      </c>
      <c r="M102" s="229">
        <v>140.98631629863479</v>
      </c>
      <c r="N102" s="229">
        <v>153.15194306247031</v>
      </c>
      <c r="O102" s="229">
        <v>142.85071610370261</v>
      </c>
      <c r="P102" s="229">
        <v>138.63808860026711</v>
      </c>
      <c r="Q102" s="229">
        <v>123.470999715384</v>
      </c>
      <c r="R102" s="229">
        <v>129.55604184362869</v>
      </c>
      <c r="S102" s="229">
        <v>121.6685984745281</v>
      </c>
      <c r="T102" s="229">
        <v>129.66367224209961</v>
      </c>
      <c r="U102" s="229">
        <v>121.162708845334</v>
      </c>
      <c r="V102" s="229">
        <v>140.36824390217899</v>
      </c>
      <c r="W102" s="229">
        <v>119.5502038955501</v>
      </c>
      <c r="X102" s="229">
        <v>84.245988696811864</v>
      </c>
      <c r="Y102" s="229">
        <v>100.0033776987059</v>
      </c>
      <c r="DA102" s="73" t="s">
        <v>1350</v>
      </c>
    </row>
    <row r="103" spans="1:105" ht="12" customHeight="1" x14ac:dyDescent="0.25">
      <c r="A103" s="64" t="s">
        <v>36</v>
      </c>
      <c r="B103" s="229">
        <v>0.86422289142840436</v>
      </c>
      <c r="C103" s="229">
        <v>0.81246394476117367</v>
      </c>
      <c r="D103" s="229">
        <v>0.84008398421342623</v>
      </c>
      <c r="E103" s="229">
        <v>0.25773686823865283</v>
      </c>
      <c r="F103" s="229">
        <v>0.26741650378721432</v>
      </c>
      <c r="G103" s="229">
        <v>0.25347434404507441</v>
      </c>
      <c r="H103" s="229">
        <v>0.21865421266914289</v>
      </c>
      <c r="I103" s="229">
        <v>0.37444589134624751</v>
      </c>
      <c r="J103" s="229">
        <v>0.25567362700351071</v>
      </c>
      <c r="K103" s="229">
        <v>0.23682720907714561</v>
      </c>
      <c r="L103" s="229">
        <v>1.6310567576225541</v>
      </c>
      <c r="M103" s="229">
        <v>2.5094329572729852</v>
      </c>
      <c r="N103" s="229">
        <v>1.5950047530743801</v>
      </c>
      <c r="O103" s="229">
        <v>1.661313922059156</v>
      </c>
      <c r="P103" s="229">
        <v>1.4410256897129281</v>
      </c>
      <c r="Q103" s="229">
        <v>1.559453544937607</v>
      </c>
      <c r="R103" s="229">
        <v>1.5516910864082809</v>
      </c>
      <c r="S103" s="229">
        <v>1.230597672929818</v>
      </c>
      <c r="T103" s="229">
        <v>1.6605140990280449</v>
      </c>
      <c r="U103" s="229">
        <v>1.419432449376361</v>
      </c>
      <c r="V103" s="229">
        <v>1.2410325422641619</v>
      </c>
      <c r="W103" s="229">
        <v>1.3043809583448569</v>
      </c>
      <c r="X103" s="229">
        <v>0.98433120643205163</v>
      </c>
      <c r="Y103" s="229">
        <v>1.060130370063499</v>
      </c>
      <c r="DA103" s="73" t="s">
        <v>1351</v>
      </c>
    </row>
    <row r="104" spans="1:105" ht="12" customHeight="1" x14ac:dyDescent="0.25">
      <c r="A104" s="64" t="s">
        <v>38</v>
      </c>
      <c r="B104" s="229">
        <v>3.741207712606569</v>
      </c>
      <c r="C104" s="229">
        <v>6.4306782620586889</v>
      </c>
      <c r="D104" s="229">
        <v>8.2259370172557134</v>
      </c>
      <c r="E104" s="229">
        <v>10.07452181927496</v>
      </c>
      <c r="F104" s="229">
        <v>11.927533787673321</v>
      </c>
      <c r="G104" s="229">
        <v>7.3170584228394286</v>
      </c>
      <c r="H104" s="229">
        <v>6.8460324861195909</v>
      </c>
      <c r="I104" s="229">
        <v>6.3826152564882266</v>
      </c>
      <c r="J104" s="229">
        <v>7.1108612762971299</v>
      </c>
      <c r="K104" s="229">
        <v>6.1664465883633568</v>
      </c>
      <c r="L104" s="229">
        <v>11.213812051641399</v>
      </c>
      <c r="M104" s="229">
        <v>12.07783641503481</v>
      </c>
      <c r="N104" s="229">
        <v>14.518521542869181</v>
      </c>
      <c r="O104" s="229">
        <v>11.639302379841441</v>
      </c>
      <c r="P104" s="229">
        <v>12.77086044060888</v>
      </c>
      <c r="Q104" s="229">
        <v>15.500732715476021</v>
      </c>
      <c r="R104" s="229">
        <v>16.858199551433451</v>
      </c>
      <c r="S104" s="229">
        <v>13.67405965644879</v>
      </c>
      <c r="T104" s="229">
        <v>14.554063441454179</v>
      </c>
      <c r="U104" s="229">
        <v>12.2926140187411</v>
      </c>
      <c r="V104" s="229">
        <v>12.168966728372791</v>
      </c>
      <c r="W104" s="229">
        <v>12.74717022807369</v>
      </c>
      <c r="X104" s="229">
        <v>11.31269897182993</v>
      </c>
      <c r="Y104" s="229">
        <v>13.74342616020772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883.17075999999997</v>
      </c>
      <c r="C108" s="279">
        <v>1042.15308</v>
      </c>
      <c r="D108" s="279">
        <v>811.88586999999995</v>
      </c>
      <c r="E108" s="279">
        <v>1.1370400000000001</v>
      </c>
      <c r="F108" s="279">
        <v>1.18519</v>
      </c>
      <c r="G108" s="279">
        <v>1.1195900000000001</v>
      </c>
      <c r="H108" s="279">
        <v>1.08908</v>
      </c>
      <c r="I108" s="279">
        <v>1.1499999999999999</v>
      </c>
      <c r="J108" s="279">
        <v>1.4334899999999999</v>
      </c>
      <c r="K108" s="279">
        <v>1.0739700000000001</v>
      </c>
      <c r="L108" s="279">
        <v>1.1182399999999999</v>
      </c>
      <c r="M108" s="279">
        <v>1.1456900000000001</v>
      </c>
      <c r="N108" s="279">
        <v>1.34517</v>
      </c>
      <c r="O108" s="279">
        <v>1.3756999999999999</v>
      </c>
      <c r="P108" s="279">
        <v>1.47593</v>
      </c>
      <c r="Q108" s="279">
        <v>1.50295</v>
      </c>
      <c r="R108" s="279">
        <v>1.3907400000000001</v>
      </c>
      <c r="S108" s="279">
        <v>1.36842</v>
      </c>
      <c r="T108" s="279">
        <v>1.4401200000000001</v>
      </c>
      <c r="U108" s="279">
        <v>1.49136</v>
      </c>
      <c r="V108" s="279">
        <v>1.4330799999999999</v>
      </c>
      <c r="W108" s="279">
        <v>1.2346699999999999</v>
      </c>
      <c r="X108" s="279">
        <v>1.3351900000000001</v>
      </c>
      <c r="Y108" s="279">
        <v>1.54775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6231.1505814893644</v>
      </c>
      <c r="C110" s="223">
        <v>6510.8042575010704</v>
      </c>
      <c r="D110" s="223">
        <v>6750.9336574198996</v>
      </c>
      <c r="E110" s="223">
        <v>7007.8893399168956</v>
      </c>
      <c r="F110" s="223">
        <v>5827.8414765872758</v>
      </c>
      <c r="G110" s="223">
        <v>5743.2083051795234</v>
      </c>
      <c r="H110" s="223">
        <v>5530.16837983597</v>
      </c>
      <c r="I110" s="223">
        <v>5966.8960402284429</v>
      </c>
      <c r="J110" s="223">
        <v>5703.1367028978166</v>
      </c>
      <c r="K110" s="223">
        <v>5490.6038353298381</v>
      </c>
      <c r="L110" s="223">
        <v>5366.671341907997</v>
      </c>
      <c r="M110" s="223">
        <v>5705.0266349238027</v>
      </c>
      <c r="N110" s="223">
        <v>5815.4026316951613</v>
      </c>
      <c r="O110" s="223">
        <v>5445.4970225882525</v>
      </c>
      <c r="P110" s="223">
        <v>5686.0182212200234</v>
      </c>
      <c r="Q110" s="223">
        <v>5309.0663779997567</v>
      </c>
      <c r="R110" s="223">
        <v>5480.5253826123026</v>
      </c>
      <c r="S110" s="223">
        <v>5147.2638426925196</v>
      </c>
      <c r="T110" s="223">
        <v>5079.465288899165</v>
      </c>
      <c r="U110" s="223">
        <v>5147.1962491574723</v>
      </c>
      <c r="V110" s="223">
        <v>5168.2953428761821</v>
      </c>
      <c r="W110" s="223">
        <v>5798.2217652666222</v>
      </c>
      <c r="X110" s="223">
        <v>5081.0377881962149</v>
      </c>
      <c r="Y110" s="223">
        <v>5079.0560585295834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315.00411396920202</v>
      </c>
      <c r="C115" s="260">
        <v>332.87752971274028</v>
      </c>
      <c r="D115" s="260">
        <v>343.18452542187339</v>
      </c>
      <c r="E115" s="260">
        <v>362.87762800967539</v>
      </c>
      <c r="F115" s="260">
        <v>319.08108312774448</v>
      </c>
      <c r="G115" s="260">
        <v>318.32625782280661</v>
      </c>
      <c r="H115" s="260">
        <v>296.08251232775768</v>
      </c>
      <c r="I115" s="260">
        <v>322.20951220980737</v>
      </c>
      <c r="J115" s="260">
        <v>297.42471751399512</v>
      </c>
      <c r="K115" s="260">
        <v>303.03950536243838</v>
      </c>
      <c r="L115" s="260">
        <v>282.04229189387468</v>
      </c>
      <c r="M115" s="260">
        <v>324.64601466332192</v>
      </c>
      <c r="N115" s="260">
        <v>312.17732020953048</v>
      </c>
      <c r="O115" s="260">
        <v>304.97428476461778</v>
      </c>
      <c r="P115" s="260">
        <v>300.45924314372002</v>
      </c>
      <c r="Q115" s="260">
        <v>283.9795343165722</v>
      </c>
      <c r="R115" s="260">
        <v>294.55265610921032</v>
      </c>
      <c r="S115" s="260">
        <v>279.6971909509025</v>
      </c>
      <c r="T115" s="260">
        <v>277.19153870119112</v>
      </c>
      <c r="U115" s="260">
        <v>281.08796545746861</v>
      </c>
      <c r="V115" s="260">
        <v>284.54231908054891</v>
      </c>
      <c r="W115" s="260">
        <v>307.32566379751682</v>
      </c>
      <c r="X115" s="260">
        <v>241.7476971338036</v>
      </c>
      <c r="Y115" s="260">
        <v>235.42331040512619</v>
      </c>
      <c r="DA115" s="68" t="s">
        <v>1362</v>
      </c>
    </row>
    <row r="116" spans="1:105" ht="12" customHeight="1" x14ac:dyDescent="0.25">
      <c r="A116" s="37" t="s">
        <v>159</v>
      </c>
      <c r="B116" s="226">
        <v>4.4346390385314951</v>
      </c>
      <c r="C116" s="226">
        <v>6.9182226430897549</v>
      </c>
      <c r="D116" s="226">
        <v>6.5383041418380747</v>
      </c>
      <c r="E116" s="226">
        <v>8.2327711737654798</v>
      </c>
      <c r="F116" s="226">
        <v>11.11929555584736</v>
      </c>
      <c r="G116" s="226">
        <v>10.574653371002389</v>
      </c>
      <c r="H116" s="226">
        <v>7.6672723838414356</v>
      </c>
      <c r="I116" s="226">
        <v>10.084055545080989</v>
      </c>
      <c r="J116" s="226">
        <v>9.8586529485515566</v>
      </c>
      <c r="K116" s="226">
        <v>9.0333600658975808</v>
      </c>
      <c r="L116" s="226">
        <v>8.7612264844423144</v>
      </c>
      <c r="M116" s="226">
        <v>45.76460462951961</v>
      </c>
      <c r="N116" s="226">
        <v>22.82534241099156</v>
      </c>
      <c r="O116" s="226">
        <v>13.23868232098188</v>
      </c>
      <c r="P116" s="226">
        <v>15.19690552663455</v>
      </c>
      <c r="Q116" s="226">
        <v>12.36845601371958</v>
      </c>
      <c r="R116" s="226">
        <v>10.90776323067734</v>
      </c>
      <c r="S116" s="226">
        <v>9.1066810289257738</v>
      </c>
      <c r="T116" s="226">
        <v>13.312655539941369</v>
      </c>
      <c r="U116" s="226">
        <v>13.81757901010972</v>
      </c>
      <c r="V116" s="226">
        <v>14.247167235612251</v>
      </c>
      <c r="W116" s="226">
        <v>12.77841798027552</v>
      </c>
      <c r="X116" s="226">
        <v>12.0745166392829</v>
      </c>
      <c r="Y116" s="226">
        <v>10.775490726514249</v>
      </c>
      <c r="DA116" s="69" t="s">
        <v>1363</v>
      </c>
    </row>
    <row r="117" spans="1:105" ht="12" customHeight="1" x14ac:dyDescent="0.25">
      <c r="A117" s="37" t="s">
        <v>35</v>
      </c>
      <c r="B117" s="226">
        <v>310.56947493067048</v>
      </c>
      <c r="C117" s="226">
        <v>325.95930706965049</v>
      </c>
      <c r="D117" s="226">
        <v>336.64622128003538</v>
      </c>
      <c r="E117" s="226">
        <v>354.64485683590988</v>
      </c>
      <c r="F117" s="226">
        <v>307.96178757189722</v>
      </c>
      <c r="G117" s="226">
        <v>307.75160445180421</v>
      </c>
      <c r="H117" s="226">
        <v>288.41523994391628</v>
      </c>
      <c r="I117" s="226">
        <v>312.12545666472641</v>
      </c>
      <c r="J117" s="226">
        <v>287.56606456544353</v>
      </c>
      <c r="K117" s="226">
        <v>294.00614529654081</v>
      </c>
      <c r="L117" s="226">
        <v>273.28106540943241</v>
      </c>
      <c r="M117" s="226">
        <v>278.8814100338023</v>
      </c>
      <c r="N117" s="226">
        <v>289.35197779853888</v>
      </c>
      <c r="O117" s="226">
        <v>291.73560244363591</v>
      </c>
      <c r="P117" s="226">
        <v>285.26233761708539</v>
      </c>
      <c r="Q117" s="226">
        <v>271.6110783028526</v>
      </c>
      <c r="R117" s="226">
        <v>283.64489287853291</v>
      </c>
      <c r="S117" s="226">
        <v>270.59050992197672</v>
      </c>
      <c r="T117" s="226">
        <v>263.87888316124969</v>
      </c>
      <c r="U117" s="226">
        <v>267.27038644735887</v>
      </c>
      <c r="V117" s="226">
        <v>270.29515184493658</v>
      </c>
      <c r="W117" s="226">
        <v>294.54724581724128</v>
      </c>
      <c r="X117" s="226">
        <v>229.67318049452069</v>
      </c>
      <c r="Y117" s="226">
        <v>224.647819678612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3130.0018215609321</v>
      </c>
      <c r="C121" s="261">
        <f t="shared" si="5"/>
        <v>3219.471259584991</v>
      </c>
      <c r="D121" s="261">
        <f t="shared" si="5"/>
        <v>3368.6964189365008</v>
      </c>
      <c r="E121" s="261">
        <f t="shared" si="5"/>
        <v>3471.9070471702039</v>
      </c>
      <c r="F121" s="261">
        <f t="shared" si="5"/>
        <v>2697.3065145427681</v>
      </c>
      <c r="G121" s="261">
        <f t="shared" si="5"/>
        <v>2632.0869541326738</v>
      </c>
      <c r="H121" s="261">
        <f t="shared" si="5"/>
        <v>2526.544418507161</v>
      </c>
      <c r="I121" s="261">
        <f t="shared" si="5"/>
        <v>2772.6192805706228</v>
      </c>
      <c r="J121" s="261">
        <f t="shared" si="5"/>
        <v>2630.381771995013</v>
      </c>
      <c r="K121" s="261">
        <f t="shared" si="5"/>
        <v>2490.7625268333882</v>
      </c>
      <c r="L121" s="261">
        <f t="shared" si="5"/>
        <v>2517.0524413965859</v>
      </c>
      <c r="M121" s="261">
        <f t="shared" si="5"/>
        <v>2603.394993253165</v>
      </c>
      <c r="N121" s="261">
        <f t="shared" si="5"/>
        <v>2797.2200853775421</v>
      </c>
      <c r="O121" s="261">
        <f t="shared" si="5"/>
        <v>2510.2168536849249</v>
      </c>
      <c r="P121" s="261">
        <f t="shared" si="5"/>
        <v>2693.0001290711539</v>
      </c>
      <c r="Q121" s="261">
        <f t="shared" si="5"/>
        <v>2477.4156424259859</v>
      </c>
      <c r="R121" s="261">
        <f t="shared" si="5"/>
        <v>2561.511624609167</v>
      </c>
      <c r="S121" s="261">
        <f t="shared" si="5"/>
        <v>2387.5751492375662</v>
      </c>
      <c r="T121" s="261">
        <f t="shared" si="5"/>
        <v>2369.9993576933348</v>
      </c>
      <c r="U121" s="261">
        <f t="shared" si="5"/>
        <v>2387.3273389690598</v>
      </c>
      <c r="V121" s="261">
        <f t="shared" si="5"/>
        <v>2387.7557382137829</v>
      </c>
      <c r="W121" s="261">
        <f t="shared" si="5"/>
        <v>2844.1363368681691</v>
      </c>
      <c r="X121" s="261">
        <f t="shared" si="5"/>
        <v>2549.3106842898801</v>
      </c>
      <c r="Y121" s="261">
        <f t="shared" si="5"/>
        <v>2584.3617146950928</v>
      </c>
      <c r="DA121" s="70"/>
    </row>
    <row r="122" spans="1:105" ht="12" customHeight="1" x14ac:dyDescent="0.25">
      <c r="A122" s="60" t="s">
        <v>1052</v>
      </c>
      <c r="B122" s="262">
        <v>3130.0018215609321</v>
      </c>
      <c r="C122" s="262">
        <v>3219.471259584991</v>
      </c>
      <c r="D122" s="262">
        <v>3368.6964189365008</v>
      </c>
      <c r="E122" s="262">
        <v>3471.9070471702039</v>
      </c>
      <c r="F122" s="262">
        <v>2697.3065145427681</v>
      </c>
      <c r="G122" s="262">
        <v>2632.0869541326738</v>
      </c>
      <c r="H122" s="262">
        <v>2526.544418507161</v>
      </c>
      <c r="I122" s="262">
        <v>2772.6192805706228</v>
      </c>
      <c r="J122" s="262">
        <v>2630.381771995013</v>
      </c>
      <c r="K122" s="262">
        <v>2490.7625268333882</v>
      </c>
      <c r="L122" s="262">
        <v>2517.0524413965859</v>
      </c>
      <c r="M122" s="262">
        <v>2603.394993253165</v>
      </c>
      <c r="N122" s="262">
        <v>2797.2200853775421</v>
      </c>
      <c r="O122" s="262">
        <v>2510.2168536849249</v>
      </c>
      <c r="P122" s="262">
        <v>2693.0001290711539</v>
      </c>
      <c r="Q122" s="262">
        <v>2477.4156424259859</v>
      </c>
      <c r="R122" s="262">
        <v>2561.511624609167</v>
      </c>
      <c r="S122" s="262">
        <v>2387.5751492375662</v>
      </c>
      <c r="T122" s="262">
        <v>2369.9993576933348</v>
      </c>
      <c r="U122" s="262">
        <v>2387.3273389690598</v>
      </c>
      <c r="V122" s="262">
        <v>2387.7557382137829</v>
      </c>
      <c r="W122" s="262">
        <v>2844.1363368681691</v>
      </c>
      <c r="X122" s="262">
        <v>2549.3106842898801</v>
      </c>
      <c r="Y122" s="262">
        <v>2584.3617146950928</v>
      </c>
      <c r="DA122" s="72" t="s">
        <v>1368</v>
      </c>
    </row>
    <row r="123" spans="1:105" ht="12" customHeight="1" x14ac:dyDescent="0.25">
      <c r="A123" s="64" t="s">
        <v>28</v>
      </c>
      <c r="B123" s="229">
        <v>140.59509201607341</v>
      </c>
      <c r="C123" s="229">
        <v>196.9994532563887</v>
      </c>
      <c r="D123" s="229">
        <v>240.9583695562491</v>
      </c>
      <c r="E123" s="229">
        <v>241.06536040368221</v>
      </c>
      <c r="F123" s="229">
        <v>216.50637852889119</v>
      </c>
      <c r="G123" s="229">
        <v>192.6003207999043</v>
      </c>
      <c r="H123" s="229">
        <v>205.67554087131609</v>
      </c>
      <c r="I123" s="229">
        <v>212.54849209234871</v>
      </c>
      <c r="J123" s="229">
        <v>251.49094704129359</v>
      </c>
      <c r="K123" s="229">
        <v>221.335420387618</v>
      </c>
      <c r="L123" s="229">
        <v>232.4287547875023</v>
      </c>
      <c r="M123" s="229">
        <v>179.41445746571731</v>
      </c>
      <c r="N123" s="229">
        <v>185.85061882129409</v>
      </c>
      <c r="O123" s="229">
        <v>216.77334753258671</v>
      </c>
      <c r="P123" s="229">
        <v>235.11008830982831</v>
      </c>
      <c r="Q123" s="229">
        <v>270.19963037184078</v>
      </c>
      <c r="R123" s="229">
        <v>260.81002351615098</v>
      </c>
      <c r="S123" s="229">
        <v>234.33907718632591</v>
      </c>
      <c r="T123" s="229">
        <v>186.05942881733441</v>
      </c>
      <c r="U123" s="229">
        <v>171.13764861481329</v>
      </c>
      <c r="V123" s="229">
        <v>173.9848251065666</v>
      </c>
      <c r="W123" s="229">
        <v>163.30536196910711</v>
      </c>
      <c r="X123" s="229">
        <v>198.52837506560411</v>
      </c>
      <c r="Y123" s="229">
        <v>183.4751635554604</v>
      </c>
      <c r="DA123" s="73" t="s">
        <v>1369</v>
      </c>
    </row>
    <row r="124" spans="1:105" ht="12" customHeight="1" x14ac:dyDescent="0.25">
      <c r="A124" s="64" t="s">
        <v>30</v>
      </c>
      <c r="B124" s="229">
        <v>123.7380453410919</v>
      </c>
      <c r="C124" s="229">
        <v>143.10282585018359</v>
      </c>
      <c r="D124" s="229">
        <v>145.7440643840032</v>
      </c>
      <c r="E124" s="229">
        <v>257.43442209275372</v>
      </c>
      <c r="F124" s="229">
        <v>158.87642905239991</v>
      </c>
      <c r="G124" s="229">
        <v>148.90615339896249</v>
      </c>
      <c r="H124" s="229">
        <v>161.8742906586954</v>
      </c>
      <c r="I124" s="229">
        <v>350.84843480812663</v>
      </c>
      <c r="J124" s="229">
        <v>331.00468320577681</v>
      </c>
      <c r="K124" s="229">
        <v>179.2669427692698</v>
      </c>
      <c r="L124" s="229">
        <v>163.6772923054738</v>
      </c>
      <c r="M124" s="229">
        <v>163.89926324919941</v>
      </c>
      <c r="N124" s="229">
        <v>175.64334052759261</v>
      </c>
      <c r="O124" s="229">
        <v>126.3987755739298</v>
      </c>
      <c r="P124" s="229">
        <v>141.23939744128651</v>
      </c>
      <c r="Q124" s="229">
        <v>152.90181637353419</v>
      </c>
      <c r="R124" s="229">
        <v>172.9148432433752</v>
      </c>
      <c r="S124" s="229">
        <v>156.51508520343069</v>
      </c>
      <c r="T124" s="229">
        <v>156.08212449594001</v>
      </c>
      <c r="U124" s="229">
        <v>172.24042945404989</v>
      </c>
      <c r="V124" s="229">
        <v>176.7695267638324</v>
      </c>
      <c r="W124" s="229">
        <v>173.9952433785883</v>
      </c>
      <c r="X124" s="229">
        <v>180.19788638651599</v>
      </c>
      <c r="Y124" s="229">
        <v>201.22073252763721</v>
      </c>
      <c r="DA124" s="73" t="s">
        <v>1370</v>
      </c>
    </row>
    <row r="125" spans="1:105" ht="12" customHeight="1" x14ac:dyDescent="0.25">
      <c r="A125" s="64" t="s">
        <v>31</v>
      </c>
      <c r="B125" s="229">
        <v>83.682031244629314</v>
      </c>
      <c r="C125" s="229">
        <v>129.43425913810441</v>
      </c>
      <c r="D125" s="229">
        <v>101.96917525696151</v>
      </c>
      <c r="E125" s="229">
        <v>70.301649530565214</v>
      </c>
      <c r="F125" s="229">
        <v>52.702323215574019</v>
      </c>
      <c r="G125" s="229">
        <v>63.724601566254762</v>
      </c>
      <c r="H125" s="229">
        <v>67.178487044931842</v>
      </c>
      <c r="I125" s="229">
        <v>54.587845587002107</v>
      </c>
      <c r="J125" s="229">
        <v>55.624524159521911</v>
      </c>
      <c r="K125" s="229">
        <v>72.685309317429272</v>
      </c>
      <c r="L125" s="229">
        <v>55.120995404916172</v>
      </c>
      <c r="M125" s="229">
        <v>58.183314751926169</v>
      </c>
      <c r="N125" s="229">
        <v>47.105308299255427</v>
      </c>
      <c r="O125" s="229">
        <v>28.49619248835209</v>
      </c>
      <c r="P125" s="229">
        <v>39.750024751186707</v>
      </c>
      <c r="Q125" s="229">
        <v>37.455481317189211</v>
      </c>
      <c r="R125" s="229">
        <v>33.283662355337867</v>
      </c>
      <c r="S125" s="229">
        <v>36.713237888208397</v>
      </c>
      <c r="T125" s="229">
        <v>42.940730038836307</v>
      </c>
      <c r="U125" s="229">
        <v>47.589629157054283</v>
      </c>
      <c r="V125" s="229">
        <v>41.69187626545834</v>
      </c>
      <c r="W125" s="229">
        <v>43.304297166608507</v>
      </c>
      <c r="X125" s="229">
        <v>40.673666049111908</v>
      </c>
      <c r="Y125" s="229">
        <v>48.056200057809612</v>
      </c>
      <c r="DA125" s="73" t="s">
        <v>1371</v>
      </c>
    </row>
    <row r="126" spans="1:105" ht="12" customHeight="1" x14ac:dyDescent="0.25">
      <c r="A126" s="64" t="s">
        <v>159</v>
      </c>
      <c r="B126" s="229">
        <v>26.69782392630194</v>
      </c>
      <c r="C126" s="229">
        <v>33.799248700218143</v>
      </c>
      <c r="D126" s="229">
        <v>35.001438400002129</v>
      </c>
      <c r="E126" s="229">
        <v>43.936459844980149</v>
      </c>
      <c r="F126" s="229">
        <v>56.523396184376352</v>
      </c>
      <c r="G126" s="229">
        <v>54.104147864079707</v>
      </c>
      <c r="H126" s="229">
        <v>38.124770642283153</v>
      </c>
      <c r="I126" s="229">
        <v>44.281034522922113</v>
      </c>
      <c r="J126" s="229">
        <v>43.951845369461857</v>
      </c>
      <c r="K126" s="229">
        <v>40.515161476740388</v>
      </c>
      <c r="L126" s="229">
        <v>42.159086980391997</v>
      </c>
      <c r="M126" s="229">
        <v>185.6093289570349</v>
      </c>
      <c r="N126" s="229">
        <v>90.65741535686162</v>
      </c>
      <c r="O126" s="229">
        <v>48.112437435765237</v>
      </c>
      <c r="P126" s="229">
        <v>64.581552542438658</v>
      </c>
      <c r="Q126" s="229">
        <v>63.281524342857203</v>
      </c>
      <c r="R126" s="229">
        <v>48.046778016140678</v>
      </c>
      <c r="S126" s="229">
        <v>40.04851586437654</v>
      </c>
      <c r="T126" s="229">
        <v>60.698874242082773</v>
      </c>
      <c r="U126" s="229">
        <v>61.123779971244829</v>
      </c>
      <c r="V126" s="229">
        <v>66.71411460393999</v>
      </c>
      <c r="W126" s="229">
        <v>64.376999908849371</v>
      </c>
      <c r="X126" s="229">
        <v>57.318057878460593</v>
      </c>
      <c r="Y126" s="229">
        <v>51.639364852025793</v>
      </c>
      <c r="DA126" s="73" t="s">
        <v>1372</v>
      </c>
    </row>
    <row r="127" spans="1:105" ht="12" customHeight="1" x14ac:dyDescent="0.25">
      <c r="A127" s="64" t="s">
        <v>32</v>
      </c>
      <c r="B127" s="229">
        <v>501.02499942058608</v>
      </c>
      <c r="C127" s="229">
        <v>529.99134013254275</v>
      </c>
      <c r="D127" s="229">
        <v>482.15322978745371</v>
      </c>
      <c r="E127" s="229">
        <v>569.97809396944763</v>
      </c>
      <c r="F127" s="229">
        <v>348.29889031046918</v>
      </c>
      <c r="G127" s="229">
        <v>315.41467415608281</v>
      </c>
      <c r="H127" s="229">
        <v>322.28996738227482</v>
      </c>
      <c r="I127" s="229">
        <v>348.92296539920392</v>
      </c>
      <c r="J127" s="229">
        <v>324.92528610166801</v>
      </c>
      <c r="K127" s="229">
        <v>297.97129111041181</v>
      </c>
      <c r="L127" s="229">
        <v>218.65112423286689</v>
      </c>
      <c r="M127" s="229">
        <v>267.06141242517259</v>
      </c>
      <c r="N127" s="229">
        <v>167.80073564162419</v>
      </c>
      <c r="O127" s="229">
        <v>171.57779715963389</v>
      </c>
      <c r="P127" s="229">
        <v>155.28090250819631</v>
      </c>
      <c r="Q127" s="229">
        <v>189.8733882439264</v>
      </c>
      <c r="R127" s="229">
        <v>140.1770664327106</v>
      </c>
      <c r="S127" s="229">
        <v>103.7681797377826</v>
      </c>
      <c r="T127" s="229">
        <v>111.9381926329355</v>
      </c>
      <c r="U127" s="229">
        <v>92.478977885431476</v>
      </c>
      <c r="V127" s="229">
        <v>83.292017245797183</v>
      </c>
      <c r="W127" s="229">
        <v>78.679281935061283</v>
      </c>
      <c r="X127" s="229">
        <v>80.103400583319683</v>
      </c>
      <c r="Y127" s="229">
        <v>83.844694782162662</v>
      </c>
      <c r="DA127" s="73" t="s">
        <v>1373</v>
      </c>
    </row>
    <row r="128" spans="1:105" ht="12" customHeight="1" x14ac:dyDescent="0.25">
      <c r="A128" s="64" t="s">
        <v>33</v>
      </c>
      <c r="B128" s="229">
        <v>455.85610532544518</v>
      </c>
      <c r="C128" s="229">
        <v>53.840612548050288</v>
      </c>
      <c r="D128" s="229">
        <v>225.42603173626949</v>
      </c>
      <c r="E128" s="229">
        <v>316.83105293049459</v>
      </c>
      <c r="F128" s="229">
        <v>260.60965587881878</v>
      </c>
      <c r="G128" s="229">
        <v>256.98280990158281</v>
      </c>
      <c r="H128" s="229">
        <v>235.06725873020409</v>
      </c>
      <c r="I128" s="229">
        <v>295.17519310328152</v>
      </c>
      <c r="J128" s="229">
        <v>229.4691535542182</v>
      </c>
      <c r="K128" s="229">
        <v>326.7543847721106</v>
      </c>
      <c r="L128" s="229">
        <v>295.7207990253234</v>
      </c>
      <c r="M128" s="229">
        <v>301.36404733314441</v>
      </c>
      <c r="N128" s="229">
        <v>684.73048954077387</v>
      </c>
      <c r="O128" s="229">
        <v>500.26733552576758</v>
      </c>
      <c r="P128" s="229">
        <v>534.65883592753153</v>
      </c>
      <c r="Q128" s="229">
        <v>274.62168440845932</v>
      </c>
      <c r="R128" s="229">
        <v>365.11136049372442</v>
      </c>
      <c r="S128" s="229">
        <v>368.6616787674364</v>
      </c>
      <c r="T128" s="229">
        <v>389.70825617991818</v>
      </c>
      <c r="U128" s="229">
        <v>387.50597085791378</v>
      </c>
      <c r="V128" s="229">
        <v>337.05981248877208</v>
      </c>
      <c r="W128" s="229">
        <v>716.06545445159293</v>
      </c>
      <c r="X128" s="229">
        <v>675.7003825917044</v>
      </c>
      <c r="Y128" s="229">
        <v>707.27291775535241</v>
      </c>
      <c r="DA128" s="73" t="s">
        <v>1374</v>
      </c>
    </row>
    <row r="129" spans="1:105" ht="12" customHeight="1" x14ac:dyDescent="0.25">
      <c r="A129" s="64" t="s">
        <v>35</v>
      </c>
      <c r="B129" s="229">
        <v>1773.875612352196</v>
      </c>
      <c r="C129" s="229">
        <v>2100.5793623018722</v>
      </c>
      <c r="D129" s="229">
        <v>2098.0464802421311</v>
      </c>
      <c r="E129" s="229">
        <v>1925.520981891241</v>
      </c>
      <c r="F129" s="229">
        <v>1549.062717185823</v>
      </c>
      <c r="G129" s="229">
        <v>1560.2143914287351</v>
      </c>
      <c r="H129" s="229">
        <v>1453.9496336444749</v>
      </c>
      <c r="I129" s="229">
        <v>1417.1766760895771</v>
      </c>
      <c r="J129" s="229">
        <v>1330.543698889521</v>
      </c>
      <c r="K129" s="229">
        <v>1287.974989665096</v>
      </c>
      <c r="L129" s="229">
        <v>1272.3570489899951</v>
      </c>
      <c r="M129" s="229">
        <v>1190.0616998498549</v>
      </c>
      <c r="N129" s="229">
        <v>1217.158593925559</v>
      </c>
      <c r="O129" s="229">
        <v>1202.9601621974391</v>
      </c>
      <c r="P129" s="229">
        <v>1274.0959944060519</v>
      </c>
      <c r="Q129" s="229">
        <v>1265.3123273557219</v>
      </c>
      <c r="R129" s="229">
        <v>1263.920035661044</v>
      </c>
      <c r="S129" s="229">
        <v>1220.9784117896861</v>
      </c>
      <c r="T129" s="229">
        <v>1207.5364471414121</v>
      </c>
      <c r="U129" s="229">
        <v>1233.005732326877</v>
      </c>
      <c r="V129" s="229">
        <v>1279.880738202922</v>
      </c>
      <c r="W129" s="229">
        <v>1403.930644923714</v>
      </c>
      <c r="X129" s="229">
        <v>1121.052960830177</v>
      </c>
      <c r="Y129" s="229">
        <v>1091.5393673516651</v>
      </c>
      <c r="DA129" s="73" t="s">
        <v>1375</v>
      </c>
    </row>
    <row r="130" spans="1:105" ht="12" customHeight="1" x14ac:dyDescent="0.25">
      <c r="A130" s="64" t="s">
        <v>36</v>
      </c>
      <c r="B130" s="229">
        <v>8.073027834065936</v>
      </c>
      <c r="C130" s="229">
        <v>7.8265174039781629</v>
      </c>
      <c r="D130" s="229">
        <v>7.4907177164271781</v>
      </c>
      <c r="E130" s="229">
        <v>0.50397934323112792</v>
      </c>
      <c r="F130" s="229">
        <v>0.50487430224181251</v>
      </c>
      <c r="G130" s="229">
        <v>0.7055385382726258</v>
      </c>
      <c r="H130" s="229">
        <v>0.63607394931388384</v>
      </c>
      <c r="I130" s="229">
        <v>2.0974237223840251</v>
      </c>
      <c r="J130" s="229">
        <v>0.86487176653503073</v>
      </c>
      <c r="K130" s="229">
        <v>0.50655126120473393</v>
      </c>
      <c r="L130" s="229">
        <v>17.71239952074529</v>
      </c>
      <c r="M130" s="229">
        <v>24.644080539401241</v>
      </c>
      <c r="N130" s="229">
        <v>17.1740908905821</v>
      </c>
      <c r="O130" s="229">
        <v>17.74654890059006</v>
      </c>
      <c r="P130" s="229">
        <v>16.313863119534631</v>
      </c>
      <c r="Q130" s="229">
        <v>13.408087898723091</v>
      </c>
      <c r="R130" s="229">
        <v>14.935167072212909</v>
      </c>
      <c r="S130" s="229">
        <v>10.83912569186735</v>
      </c>
      <c r="T130" s="229">
        <v>14.29632856991406</v>
      </c>
      <c r="U130" s="229">
        <v>11.923253205387221</v>
      </c>
      <c r="V130" s="229">
        <v>10.357060355573079</v>
      </c>
      <c r="W130" s="229">
        <v>13.11667928911042</v>
      </c>
      <c r="X130" s="229">
        <v>11.71944309488901</v>
      </c>
      <c r="Y130" s="229">
        <v>13.283387223873079</v>
      </c>
      <c r="DA130" s="73" t="s">
        <v>1376</v>
      </c>
    </row>
    <row r="131" spans="1:105" ht="12" customHeight="1" x14ac:dyDescent="0.25">
      <c r="A131" s="64" t="s">
        <v>38</v>
      </c>
      <c r="B131" s="229">
        <v>16.459084100541869</v>
      </c>
      <c r="C131" s="229">
        <v>23.897640253653439</v>
      </c>
      <c r="D131" s="229">
        <v>31.90691185700333</v>
      </c>
      <c r="E131" s="229">
        <v>46.335047163808952</v>
      </c>
      <c r="F131" s="229">
        <v>54.221849884173913</v>
      </c>
      <c r="G131" s="229">
        <v>39.434316478799879</v>
      </c>
      <c r="H131" s="229">
        <v>41.748395583667019</v>
      </c>
      <c r="I131" s="229">
        <v>46.981215245777278</v>
      </c>
      <c r="J131" s="229">
        <v>62.506761907017243</v>
      </c>
      <c r="K131" s="229">
        <v>63.752476073507751</v>
      </c>
      <c r="L131" s="229">
        <v>219.22494014937149</v>
      </c>
      <c r="M131" s="229">
        <v>233.1573886817142</v>
      </c>
      <c r="N131" s="229">
        <v>211.09949237399911</v>
      </c>
      <c r="O131" s="229">
        <v>197.8842568708605</v>
      </c>
      <c r="P131" s="229">
        <v>231.96947006509939</v>
      </c>
      <c r="Q131" s="229">
        <v>210.36170211373431</v>
      </c>
      <c r="R131" s="229">
        <v>262.31268781847012</v>
      </c>
      <c r="S131" s="229">
        <v>215.71183710845119</v>
      </c>
      <c r="T131" s="229">
        <v>200.73897557496221</v>
      </c>
      <c r="U131" s="229">
        <v>210.32191749628899</v>
      </c>
      <c r="V131" s="229">
        <v>218.00576718092159</v>
      </c>
      <c r="W131" s="229">
        <v>187.36237384553709</v>
      </c>
      <c r="X131" s="229">
        <v>184.01651181009709</v>
      </c>
      <c r="Y131" s="229">
        <v>204.02988658910721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1783.7001131212769</v>
      </c>
      <c r="C134" s="261">
        <v>1911.7388451923771</v>
      </c>
      <c r="D134" s="261">
        <v>1953.833976446047</v>
      </c>
      <c r="E134" s="261">
        <v>2037.3136494922351</v>
      </c>
      <c r="F134" s="261">
        <v>1856.7924872791509</v>
      </c>
      <c r="G134" s="261">
        <v>1846.221693704116</v>
      </c>
      <c r="H134" s="261">
        <v>1816.1784153724871</v>
      </c>
      <c r="I134" s="261">
        <v>1901.0287359387789</v>
      </c>
      <c r="J134" s="261">
        <v>1870.8328312606441</v>
      </c>
      <c r="K134" s="261">
        <v>1794.9395235413631</v>
      </c>
      <c r="L134" s="261">
        <v>1705.260013559689</v>
      </c>
      <c r="M134" s="261">
        <v>1870.9001553345811</v>
      </c>
      <c r="N134" s="261">
        <v>1769.5133857274791</v>
      </c>
      <c r="O134" s="261">
        <v>1728.4978224653969</v>
      </c>
      <c r="P134" s="261">
        <v>1772.4197597329239</v>
      </c>
      <c r="Q134" s="261">
        <v>1680.83984918787</v>
      </c>
      <c r="R134" s="261">
        <v>1725.7296706721711</v>
      </c>
      <c r="S134" s="261">
        <v>1628.9138215491</v>
      </c>
      <c r="T134" s="261">
        <v>1590.98431890185</v>
      </c>
      <c r="U134" s="261">
        <v>1626.0837044301229</v>
      </c>
      <c r="V134" s="261">
        <v>1633.232760778669</v>
      </c>
      <c r="W134" s="261">
        <v>1679.09160648532</v>
      </c>
      <c r="X134" s="261">
        <v>1490.066832342957</v>
      </c>
      <c r="Y134" s="261">
        <v>1464.845809612644</v>
      </c>
      <c r="DA134" s="70" t="s">
        <v>1380</v>
      </c>
    </row>
    <row r="135" spans="1:105" ht="12" customHeight="1" x14ac:dyDescent="0.25">
      <c r="A135" s="60" t="s">
        <v>1012</v>
      </c>
      <c r="B135" s="262">
        <v>1783.7001131212769</v>
      </c>
      <c r="C135" s="262">
        <v>1911.7388451923771</v>
      </c>
      <c r="D135" s="262">
        <v>1953.833976446047</v>
      </c>
      <c r="E135" s="262">
        <v>2037.3136494922351</v>
      </c>
      <c r="F135" s="262">
        <v>1856.7924872791509</v>
      </c>
      <c r="G135" s="262">
        <v>1846.221693704116</v>
      </c>
      <c r="H135" s="262">
        <v>1816.1784153724871</v>
      </c>
      <c r="I135" s="262">
        <v>1901.0287359387789</v>
      </c>
      <c r="J135" s="262">
        <v>1870.8328312606441</v>
      </c>
      <c r="K135" s="262">
        <v>1794.9395235413631</v>
      </c>
      <c r="L135" s="262">
        <v>1705.260013559689</v>
      </c>
      <c r="M135" s="262">
        <v>1870.9001553345811</v>
      </c>
      <c r="N135" s="262">
        <v>1769.5133857274791</v>
      </c>
      <c r="O135" s="262">
        <v>1728.4978224653969</v>
      </c>
      <c r="P135" s="262">
        <v>1772.4197597329239</v>
      </c>
      <c r="Q135" s="262">
        <v>1680.83984918787</v>
      </c>
      <c r="R135" s="262">
        <v>1725.7296706721711</v>
      </c>
      <c r="S135" s="262">
        <v>1628.9138215491</v>
      </c>
      <c r="T135" s="262">
        <v>1590.98431890185</v>
      </c>
      <c r="U135" s="262">
        <v>1626.0837044301229</v>
      </c>
      <c r="V135" s="262">
        <v>1633.232760778669</v>
      </c>
      <c r="W135" s="262">
        <v>1679.09160648532</v>
      </c>
      <c r="X135" s="262">
        <v>1490.066832342957</v>
      </c>
      <c r="Y135" s="262">
        <v>1464.845809612644</v>
      </c>
      <c r="DA135" s="72" t="s">
        <v>1381</v>
      </c>
    </row>
    <row r="136" spans="1:105" ht="12" customHeight="1" x14ac:dyDescent="0.25">
      <c r="A136" s="59" t="s">
        <v>28</v>
      </c>
      <c r="B136" s="230">
        <v>112.1257437403394</v>
      </c>
      <c r="C136" s="230">
        <v>145.2458707058417</v>
      </c>
      <c r="D136" s="230">
        <v>173.04689903494219</v>
      </c>
      <c r="E136" s="230">
        <v>184.18164334766689</v>
      </c>
      <c r="F136" s="230">
        <v>161.87517381617141</v>
      </c>
      <c r="G136" s="230">
        <v>147.4373193207083</v>
      </c>
      <c r="H136" s="230">
        <v>156.61154122934809</v>
      </c>
      <c r="I136" s="230">
        <v>173.94547608828739</v>
      </c>
      <c r="J136" s="230">
        <v>196.8169961549859</v>
      </c>
      <c r="K136" s="230">
        <v>177.32265869181981</v>
      </c>
      <c r="L136" s="230">
        <v>189.19533478789441</v>
      </c>
      <c r="M136" s="230">
        <v>157.9821987101821</v>
      </c>
      <c r="N136" s="230">
        <v>161.89337296840279</v>
      </c>
      <c r="O136" s="230">
        <v>184.31168883759531</v>
      </c>
      <c r="P136" s="230">
        <v>199.91757116913439</v>
      </c>
      <c r="Q136" s="230">
        <v>228.6839389151634</v>
      </c>
      <c r="R136" s="230">
        <v>233.8255425460224</v>
      </c>
      <c r="S136" s="230">
        <v>208.24303019069751</v>
      </c>
      <c r="T136" s="230">
        <v>169.4630733231939</v>
      </c>
      <c r="U136" s="230">
        <v>169.464867160306</v>
      </c>
      <c r="V136" s="230">
        <v>170.8417443790787</v>
      </c>
      <c r="W136" s="230">
        <v>165.3694978130878</v>
      </c>
      <c r="X136" s="230">
        <v>196.44377062241071</v>
      </c>
      <c r="Y136" s="230">
        <v>178.4562871995588</v>
      </c>
      <c r="DA136" s="71" t="s">
        <v>1382</v>
      </c>
    </row>
    <row r="137" spans="1:105" ht="12" customHeight="1" x14ac:dyDescent="0.25">
      <c r="A137" s="59" t="s">
        <v>31</v>
      </c>
      <c r="B137" s="295">
        <v>52.48862272934889</v>
      </c>
      <c r="C137" s="295">
        <v>80.438183315897732</v>
      </c>
      <c r="D137" s="295">
        <v>63.533276430211266</v>
      </c>
      <c r="E137" s="295">
        <v>44.438311137423227</v>
      </c>
      <c r="F137" s="295">
        <v>34.899394735758641</v>
      </c>
      <c r="G137" s="295">
        <v>42.393153325319169</v>
      </c>
      <c r="H137" s="295">
        <v>44.719721099103843</v>
      </c>
      <c r="I137" s="295">
        <v>39.311385123822468</v>
      </c>
      <c r="J137" s="295">
        <v>39.3779715155923</v>
      </c>
      <c r="K137" s="295">
        <v>54.431659660719411</v>
      </c>
      <c r="L137" s="295">
        <v>38.005118577823161</v>
      </c>
      <c r="M137" s="295">
        <v>67.145970117963373</v>
      </c>
      <c r="N137" s="295">
        <v>65.610745433117373</v>
      </c>
      <c r="O137" s="295">
        <v>46.543101852861163</v>
      </c>
      <c r="P137" s="295">
        <v>61.301292174941622</v>
      </c>
      <c r="Q137" s="295">
        <v>57.541367647959703</v>
      </c>
      <c r="R137" s="295">
        <v>51.093247344815147</v>
      </c>
      <c r="S137" s="295">
        <v>52.74588663372414</v>
      </c>
      <c r="T137" s="295">
        <v>57.865499355645262</v>
      </c>
      <c r="U137" s="295">
        <v>61.668793690527657</v>
      </c>
      <c r="V137" s="295">
        <v>58.832034924795757</v>
      </c>
      <c r="W137" s="295">
        <v>60.556180640247568</v>
      </c>
      <c r="X137" s="295">
        <v>54.798567011203893</v>
      </c>
      <c r="Y137" s="295">
        <v>58.734881097414323</v>
      </c>
      <c r="DA137" s="122" t="s">
        <v>1383</v>
      </c>
    </row>
    <row r="138" spans="1:105" ht="12" customHeight="1" x14ac:dyDescent="0.25">
      <c r="A138" s="59" t="s">
        <v>159</v>
      </c>
      <c r="B138" s="295">
        <v>16.42353430927599</v>
      </c>
      <c r="C138" s="295">
        <v>21.541044205254231</v>
      </c>
      <c r="D138" s="295">
        <v>21.815931689700651</v>
      </c>
      <c r="E138" s="295">
        <v>29.314726116331691</v>
      </c>
      <c r="F138" s="295">
        <v>44.107825701443971</v>
      </c>
      <c r="G138" s="295">
        <v>43.781815038002421</v>
      </c>
      <c r="H138" s="295">
        <v>31.622984632081199</v>
      </c>
      <c r="I138" s="295">
        <v>38.60505000760687</v>
      </c>
      <c r="J138" s="295">
        <v>36.898457304404722</v>
      </c>
      <c r="K138" s="295">
        <v>29.21246928245754</v>
      </c>
      <c r="L138" s="295">
        <v>29.4835074355587</v>
      </c>
      <c r="M138" s="295">
        <v>223.82417361513049</v>
      </c>
      <c r="N138" s="295">
        <v>116.52322440343821</v>
      </c>
      <c r="O138" s="295">
        <v>66.097524642958106</v>
      </c>
      <c r="P138" s="295">
        <v>83.25899594417433</v>
      </c>
      <c r="Q138" s="295">
        <v>64.458204417851547</v>
      </c>
      <c r="R138" s="295">
        <v>54.781313927914589</v>
      </c>
      <c r="S138" s="295">
        <v>46.427262520385703</v>
      </c>
      <c r="T138" s="295">
        <v>71.506067866614586</v>
      </c>
      <c r="U138" s="295">
        <v>75.313584829217874</v>
      </c>
      <c r="V138" s="295">
        <v>78.51346040804485</v>
      </c>
      <c r="W138" s="295">
        <v>64.651881673969626</v>
      </c>
      <c r="X138" s="295">
        <v>64.090853220376715</v>
      </c>
      <c r="Y138" s="295">
        <v>59.470270931099193</v>
      </c>
      <c r="DA138" s="122" t="s">
        <v>1384</v>
      </c>
    </row>
    <row r="139" spans="1:105" ht="12" customHeight="1" x14ac:dyDescent="0.25">
      <c r="A139" s="59" t="s">
        <v>32</v>
      </c>
      <c r="B139" s="295">
        <v>348.474445148222</v>
      </c>
      <c r="C139" s="295">
        <v>329.19075132616177</v>
      </c>
      <c r="D139" s="295">
        <v>307.96695265953531</v>
      </c>
      <c r="E139" s="295">
        <v>398.32908221159221</v>
      </c>
      <c r="F139" s="295">
        <v>270.57605604586701</v>
      </c>
      <c r="G139" s="295">
        <v>254.88116213069509</v>
      </c>
      <c r="H139" s="295">
        <v>269.45371761672959</v>
      </c>
      <c r="I139" s="295">
        <v>325.35603732492791</v>
      </c>
      <c r="J139" s="295">
        <v>323.38402725022689</v>
      </c>
      <c r="K139" s="295">
        <v>272.07422982613372</v>
      </c>
      <c r="L139" s="295">
        <v>177.3891392973039</v>
      </c>
      <c r="M139" s="295">
        <v>271.86770558665143</v>
      </c>
      <c r="N139" s="295">
        <v>169.64483664066711</v>
      </c>
      <c r="O139" s="295">
        <v>178.53805669376129</v>
      </c>
      <c r="P139" s="295">
        <v>155.07211044636759</v>
      </c>
      <c r="Q139" s="295">
        <v>181.48265832570141</v>
      </c>
      <c r="R139" s="295">
        <v>153.0110344119299</v>
      </c>
      <c r="S139" s="295">
        <v>112.7327677059984</v>
      </c>
      <c r="T139" s="295">
        <v>120.70465402015979</v>
      </c>
      <c r="U139" s="295">
        <v>101.2715433101302</v>
      </c>
      <c r="V139" s="295">
        <v>89.840284709083491</v>
      </c>
      <c r="W139" s="295">
        <v>77.590069942678596</v>
      </c>
      <c r="X139" s="295">
        <v>93.38852925778275</v>
      </c>
      <c r="Y139" s="295">
        <v>105.2038724622107</v>
      </c>
      <c r="DA139" s="122" t="s">
        <v>1385</v>
      </c>
    </row>
    <row r="140" spans="1:105" ht="12" customHeight="1" x14ac:dyDescent="0.25">
      <c r="A140" s="59" t="s">
        <v>35</v>
      </c>
      <c r="B140" s="295">
        <v>1254.1877671940911</v>
      </c>
      <c r="C140" s="295">
        <v>1335.322995639222</v>
      </c>
      <c r="D140" s="295">
        <v>1387.4709166316579</v>
      </c>
      <c r="E140" s="295">
        <v>1381.0498866792209</v>
      </c>
      <c r="F140" s="295">
        <v>1345.33403697991</v>
      </c>
      <c r="G140" s="295">
        <v>1357.728243889391</v>
      </c>
      <c r="H140" s="295">
        <v>1313.770450795224</v>
      </c>
      <c r="I140" s="295">
        <v>1323.8107873941351</v>
      </c>
      <c r="J140" s="295">
        <v>1274.355379035434</v>
      </c>
      <c r="K140" s="295">
        <v>1261.8985060802329</v>
      </c>
      <c r="L140" s="295">
        <v>1271.186913461109</v>
      </c>
      <c r="M140" s="295">
        <v>1150.0801073046539</v>
      </c>
      <c r="N140" s="295">
        <v>1255.8412062818541</v>
      </c>
      <c r="O140" s="295">
        <v>1253.007450438221</v>
      </c>
      <c r="P140" s="295">
        <v>1272.869789998306</v>
      </c>
      <c r="Q140" s="295">
        <v>1148.6736798811939</v>
      </c>
      <c r="R140" s="295">
        <v>1233.018532441489</v>
      </c>
      <c r="S140" s="295">
        <v>1208.7648744982939</v>
      </c>
      <c r="T140" s="295">
        <v>1171.445024336236</v>
      </c>
      <c r="U140" s="295">
        <v>1218.3649154399409</v>
      </c>
      <c r="V140" s="295">
        <v>1235.2052363576661</v>
      </c>
      <c r="W140" s="295">
        <v>1310.923976415336</v>
      </c>
      <c r="X140" s="295">
        <v>1081.3451122311831</v>
      </c>
      <c r="Y140" s="295">
        <v>1062.9804979223611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1002.4445328379543</v>
      </c>
      <c r="C142" s="261">
        <f t="shared" si="6"/>
        <v>1046.7166230109606</v>
      </c>
      <c r="D142" s="261">
        <f t="shared" si="6"/>
        <v>1085.218736615479</v>
      </c>
      <c r="E142" s="261">
        <f t="shared" si="6"/>
        <v>1135.7910152447819</v>
      </c>
      <c r="F142" s="261">
        <f t="shared" si="6"/>
        <v>954.66139163761272</v>
      </c>
      <c r="G142" s="261">
        <f t="shared" si="6"/>
        <v>946.57339951992481</v>
      </c>
      <c r="H142" s="261">
        <f t="shared" si="6"/>
        <v>891.36303362856506</v>
      </c>
      <c r="I142" s="261">
        <f t="shared" si="6"/>
        <v>971.03851150923106</v>
      </c>
      <c r="J142" s="261">
        <f t="shared" si="6"/>
        <v>904.49738212816396</v>
      </c>
      <c r="K142" s="261">
        <f t="shared" si="6"/>
        <v>901.86227959264772</v>
      </c>
      <c r="L142" s="261">
        <f t="shared" si="6"/>
        <v>862.31659505784626</v>
      </c>
      <c r="M142" s="261">
        <f t="shared" si="6"/>
        <v>906.08547167273582</v>
      </c>
      <c r="N142" s="261">
        <f t="shared" si="6"/>
        <v>936.49184038060889</v>
      </c>
      <c r="O142" s="261">
        <f t="shared" si="6"/>
        <v>901.80806167331411</v>
      </c>
      <c r="P142" s="261">
        <f t="shared" si="6"/>
        <v>920.13908927222496</v>
      </c>
      <c r="Q142" s="261">
        <f t="shared" si="6"/>
        <v>866.83135206932798</v>
      </c>
      <c r="R142" s="261">
        <f t="shared" si="6"/>
        <v>898.73143122175588</v>
      </c>
      <c r="S142" s="261">
        <f t="shared" si="6"/>
        <v>851.07768095495317</v>
      </c>
      <c r="T142" s="261">
        <f t="shared" si="6"/>
        <v>841.29007360278922</v>
      </c>
      <c r="U142" s="261">
        <f t="shared" si="6"/>
        <v>852.69724030081989</v>
      </c>
      <c r="V142" s="261">
        <f t="shared" si="6"/>
        <v>862.76452480318062</v>
      </c>
      <c r="W142" s="261">
        <f t="shared" si="6"/>
        <v>967.66815811561673</v>
      </c>
      <c r="X142" s="261">
        <f t="shared" si="6"/>
        <v>799.91257442957544</v>
      </c>
      <c r="Y142" s="261">
        <f t="shared" si="6"/>
        <v>794.42522381671984</v>
      </c>
      <c r="DA142" s="70"/>
    </row>
    <row r="143" spans="1:105" ht="12" customHeight="1" x14ac:dyDescent="0.25">
      <c r="A143" s="60" t="s">
        <v>1022</v>
      </c>
      <c r="B143" s="262">
        <v>650.42888814147057</v>
      </c>
      <c r="C143" s="262">
        <v>684.63879825767253</v>
      </c>
      <c r="D143" s="262">
        <v>706.35830480036475</v>
      </c>
      <c r="E143" s="262">
        <v>745.32300046056321</v>
      </c>
      <c r="F143" s="262">
        <v>651.30882323965398</v>
      </c>
      <c r="G143" s="262">
        <v>650.55574877167248</v>
      </c>
      <c r="H143" s="262">
        <v>607.2152238066634</v>
      </c>
      <c r="I143" s="262">
        <v>659.21589312454432</v>
      </c>
      <c r="J143" s="262">
        <v>608.67150468348552</v>
      </c>
      <c r="K143" s="262">
        <v>621.73868010162755</v>
      </c>
      <c r="L143" s="262">
        <v>579.23630041085823</v>
      </c>
      <c r="M143" s="262">
        <v>613.29466221161385</v>
      </c>
      <c r="N143" s="262">
        <v>621.90249256320851</v>
      </c>
      <c r="O143" s="262">
        <v>619.49653137611801</v>
      </c>
      <c r="P143" s="262">
        <v>617.27083850234533</v>
      </c>
      <c r="Q143" s="262">
        <v>588.20880988983924</v>
      </c>
      <c r="R143" s="262">
        <v>610.65103467915606</v>
      </c>
      <c r="S143" s="262">
        <v>582.55904955012352</v>
      </c>
      <c r="T143" s="262">
        <v>574.7481035369002</v>
      </c>
      <c r="U143" s="262">
        <v>584.20647887703285</v>
      </c>
      <c r="V143" s="262">
        <v>594.2255834597272</v>
      </c>
      <c r="W143" s="262">
        <v>647.80237422669381</v>
      </c>
      <c r="X143" s="262">
        <v>513.20435660035878</v>
      </c>
      <c r="Y143" s="262">
        <v>503.77499196681691</v>
      </c>
      <c r="DA143" s="72" t="s">
        <v>1388</v>
      </c>
    </row>
    <row r="144" spans="1:105" ht="12" customHeight="1" x14ac:dyDescent="0.25">
      <c r="A144" s="60" t="s">
        <v>1024</v>
      </c>
      <c r="B144" s="262">
        <v>352.01564469648378</v>
      </c>
      <c r="C144" s="262">
        <v>362.0778247532881</v>
      </c>
      <c r="D144" s="262">
        <v>378.86043181511423</v>
      </c>
      <c r="E144" s="262">
        <v>390.46801478421861</v>
      </c>
      <c r="F144" s="262">
        <v>303.35256839795881</v>
      </c>
      <c r="G144" s="262">
        <v>296.01765074825238</v>
      </c>
      <c r="H144" s="262">
        <v>284.1478098219016</v>
      </c>
      <c r="I144" s="262">
        <v>311.82261838468679</v>
      </c>
      <c r="J144" s="262">
        <v>295.82587744467838</v>
      </c>
      <c r="K144" s="262">
        <v>280.12359949102017</v>
      </c>
      <c r="L144" s="262">
        <v>283.08029464698802</v>
      </c>
      <c r="M144" s="262">
        <v>292.79080946112191</v>
      </c>
      <c r="N144" s="262">
        <v>314.58934781740038</v>
      </c>
      <c r="O144" s="262">
        <v>282.3115302971961</v>
      </c>
      <c r="P144" s="262">
        <v>302.86825076987969</v>
      </c>
      <c r="Q144" s="262">
        <v>278.62254217948879</v>
      </c>
      <c r="R144" s="262">
        <v>288.08039654259989</v>
      </c>
      <c r="S144" s="262">
        <v>268.51863140482959</v>
      </c>
      <c r="T144" s="262">
        <v>266.54197006588902</v>
      </c>
      <c r="U144" s="262">
        <v>268.49076142378709</v>
      </c>
      <c r="V144" s="262">
        <v>268.53894134345347</v>
      </c>
      <c r="W144" s="262">
        <v>319.86578388892298</v>
      </c>
      <c r="X144" s="262">
        <v>286.70821782921661</v>
      </c>
      <c r="Y144" s="262">
        <v>290.65023184990298</v>
      </c>
      <c r="DA144" s="72" t="s">
        <v>1389</v>
      </c>
    </row>
    <row r="145" spans="1:105" ht="12" customHeight="1" x14ac:dyDescent="0.25">
      <c r="A145" s="64" t="s">
        <v>28</v>
      </c>
      <c r="B145" s="229">
        <v>15.812026566974341</v>
      </c>
      <c r="C145" s="229">
        <v>22.1555428706809</v>
      </c>
      <c r="D145" s="229">
        <v>27.099382249578479</v>
      </c>
      <c r="E145" s="229">
        <v>27.11141497488758</v>
      </c>
      <c r="F145" s="229">
        <v>24.349389158099871</v>
      </c>
      <c r="G145" s="229">
        <v>21.660794453249519</v>
      </c>
      <c r="H145" s="229">
        <v>23.131299036116211</v>
      </c>
      <c r="I145" s="229">
        <v>23.904265472868222</v>
      </c>
      <c r="J145" s="229">
        <v>28.283928542227159</v>
      </c>
      <c r="K145" s="229">
        <v>24.89248733505821</v>
      </c>
      <c r="L145" s="229">
        <v>26.140099152313169</v>
      </c>
      <c r="M145" s="229">
        <v>20.177846376194161</v>
      </c>
      <c r="N145" s="229">
        <v>20.901689242146251</v>
      </c>
      <c r="O145" s="229">
        <v>24.379413826233439</v>
      </c>
      <c r="P145" s="229">
        <v>26.441655318193341</v>
      </c>
      <c r="Q145" s="229">
        <v>30.388000552236608</v>
      </c>
      <c r="R145" s="229">
        <v>29.331998447706251</v>
      </c>
      <c r="S145" s="229">
        <v>26.354943554692682</v>
      </c>
      <c r="T145" s="229">
        <v>20.925173057672769</v>
      </c>
      <c r="U145" s="229">
        <v>19.24699509565799</v>
      </c>
      <c r="V145" s="229">
        <v>19.567202790556191</v>
      </c>
      <c r="W145" s="229">
        <v>18.366137003485701</v>
      </c>
      <c r="X145" s="229">
        <v>22.327493056988789</v>
      </c>
      <c r="Y145" s="229">
        <v>20.634533673389079</v>
      </c>
      <c r="DA145" s="73" t="s">
        <v>1390</v>
      </c>
    </row>
    <row r="146" spans="1:105" ht="12" customHeight="1" x14ac:dyDescent="0.25">
      <c r="A146" s="64" t="s">
        <v>30</v>
      </c>
      <c r="B146" s="229">
        <v>13.916198867419499</v>
      </c>
      <c r="C146" s="229">
        <v>16.094058844483129</v>
      </c>
      <c r="D146" s="229">
        <v>16.391105727611151</v>
      </c>
      <c r="E146" s="229">
        <v>28.952361444586881</v>
      </c>
      <c r="F146" s="229">
        <v>17.86803707739216</v>
      </c>
      <c r="G146" s="229">
        <v>16.746730058408971</v>
      </c>
      <c r="H146" s="229">
        <v>18.205191573207969</v>
      </c>
      <c r="I146" s="229">
        <v>39.458168081238817</v>
      </c>
      <c r="J146" s="229">
        <v>37.226440621727477</v>
      </c>
      <c r="K146" s="229">
        <v>20.161256136337268</v>
      </c>
      <c r="L146" s="229">
        <v>18.407966147557261</v>
      </c>
      <c r="M146" s="229">
        <v>18.432930109022461</v>
      </c>
      <c r="N146" s="229">
        <v>19.753727721995489</v>
      </c>
      <c r="O146" s="229">
        <v>14.21543788441431</v>
      </c>
      <c r="P146" s="229">
        <v>15.884488374528409</v>
      </c>
      <c r="Q146" s="229">
        <v>17.196102281867379</v>
      </c>
      <c r="R146" s="229">
        <v>19.44686728378737</v>
      </c>
      <c r="S146" s="229">
        <v>17.602468549086819</v>
      </c>
      <c r="T146" s="229">
        <v>17.553775624525009</v>
      </c>
      <c r="U146" s="229">
        <v>19.371019339161212</v>
      </c>
      <c r="V146" s="229">
        <v>19.880384253396659</v>
      </c>
      <c r="W146" s="229">
        <v>19.568374481485279</v>
      </c>
      <c r="X146" s="229">
        <v>20.265954707227419</v>
      </c>
      <c r="Y146" s="229">
        <v>22.630289030212321</v>
      </c>
      <c r="DA146" s="73" t="s">
        <v>1391</v>
      </c>
    </row>
    <row r="147" spans="1:105" ht="12" customHeight="1" x14ac:dyDescent="0.25">
      <c r="A147" s="64" t="s">
        <v>31</v>
      </c>
      <c r="B147" s="229">
        <v>9.4112993721515146</v>
      </c>
      <c r="C147" s="229">
        <v>14.556823533600809</v>
      </c>
      <c r="D147" s="229">
        <v>11.467962964106951</v>
      </c>
      <c r="E147" s="229">
        <v>7.906474786135016</v>
      </c>
      <c r="F147" s="229">
        <v>5.9271666092771964</v>
      </c>
      <c r="G147" s="229">
        <v>7.1667871081892436</v>
      </c>
      <c r="H147" s="229">
        <v>7.5552283273314114</v>
      </c>
      <c r="I147" s="229">
        <v>6.1392218766562108</v>
      </c>
      <c r="J147" s="229">
        <v>6.2558119289478071</v>
      </c>
      <c r="K147" s="229">
        <v>8.1745530763232228</v>
      </c>
      <c r="L147" s="229">
        <v>6.1991825691963944</v>
      </c>
      <c r="M147" s="229">
        <v>6.5435863046123197</v>
      </c>
      <c r="N147" s="229">
        <v>5.297698344890958</v>
      </c>
      <c r="O147" s="229">
        <v>3.2048241956548922</v>
      </c>
      <c r="P147" s="229">
        <v>4.4704864045453041</v>
      </c>
      <c r="Q147" s="229">
        <v>4.2124305846928074</v>
      </c>
      <c r="R147" s="229">
        <v>3.743246978697091</v>
      </c>
      <c r="S147" s="229">
        <v>4.1289541798630776</v>
      </c>
      <c r="T147" s="229">
        <v>4.8293290643583013</v>
      </c>
      <c r="U147" s="229">
        <v>5.3521674885903678</v>
      </c>
      <c r="V147" s="229">
        <v>4.6888767287912749</v>
      </c>
      <c r="W147" s="229">
        <v>4.870217640202438</v>
      </c>
      <c r="X147" s="229">
        <v>4.5743637201167324</v>
      </c>
      <c r="Y147" s="229">
        <v>5.404640383428525</v>
      </c>
      <c r="DA147" s="73" t="s">
        <v>1392</v>
      </c>
    </row>
    <row r="148" spans="1:105" ht="12" customHeight="1" x14ac:dyDescent="0.25">
      <c r="A148" s="64" t="s">
        <v>159</v>
      </c>
      <c r="B148" s="229">
        <v>3.0025706811645181</v>
      </c>
      <c r="C148" s="229">
        <v>3.801232395299571</v>
      </c>
      <c r="D148" s="229">
        <v>3.936436655981403</v>
      </c>
      <c r="E148" s="229">
        <v>4.9413138137724184</v>
      </c>
      <c r="F148" s="229">
        <v>6.35690356830378</v>
      </c>
      <c r="G148" s="229">
        <v>6.0848228138186577</v>
      </c>
      <c r="H148" s="229">
        <v>4.2877022064658332</v>
      </c>
      <c r="I148" s="229">
        <v>4.9800664038080784</v>
      </c>
      <c r="J148" s="229">
        <v>4.9430441467332846</v>
      </c>
      <c r="K148" s="229">
        <v>4.5565375038997482</v>
      </c>
      <c r="L148" s="229">
        <v>4.7414215803289199</v>
      </c>
      <c r="M148" s="229">
        <v>20.874552578345991</v>
      </c>
      <c r="N148" s="229">
        <v>10.19578592367964</v>
      </c>
      <c r="O148" s="229">
        <v>5.4109651199576616</v>
      </c>
      <c r="P148" s="229">
        <v>7.2631640969426279</v>
      </c>
      <c r="Q148" s="229">
        <v>7.1169564296988277</v>
      </c>
      <c r="R148" s="229">
        <v>5.4035807335428272</v>
      </c>
      <c r="S148" s="229">
        <v>4.5040562066207821</v>
      </c>
      <c r="T148" s="229">
        <v>6.8264986945029529</v>
      </c>
      <c r="U148" s="229">
        <v>6.8742857159531896</v>
      </c>
      <c r="V148" s="229">
        <v>7.503002682263415</v>
      </c>
      <c r="W148" s="229">
        <v>7.2401590856703404</v>
      </c>
      <c r="X148" s="229">
        <v>6.4462751931481233</v>
      </c>
      <c r="Y148" s="229">
        <v>5.8076210003729347</v>
      </c>
      <c r="DA148" s="73" t="s">
        <v>1393</v>
      </c>
    </row>
    <row r="149" spans="1:105" ht="12" customHeight="1" x14ac:dyDescent="0.25">
      <c r="A149" s="64" t="s">
        <v>32</v>
      </c>
      <c r="B149" s="229">
        <v>56.34777493264783</v>
      </c>
      <c r="C149" s="229">
        <v>59.60547434674347</v>
      </c>
      <c r="D149" s="229">
        <v>54.225361422147778</v>
      </c>
      <c r="E149" s="229">
        <v>64.102584487145251</v>
      </c>
      <c r="F149" s="229">
        <v>39.171433567590007</v>
      </c>
      <c r="G149" s="229">
        <v>35.473110304585617</v>
      </c>
      <c r="H149" s="229">
        <v>36.24634013494029</v>
      </c>
      <c r="I149" s="229">
        <v>39.241620170417718</v>
      </c>
      <c r="J149" s="229">
        <v>36.54272124615806</v>
      </c>
      <c r="K149" s="229">
        <v>33.511340287005439</v>
      </c>
      <c r="L149" s="229">
        <v>24.59059797673196</v>
      </c>
      <c r="M149" s="229">
        <v>30.035060881056619</v>
      </c>
      <c r="N149" s="229">
        <v>18.871709188965639</v>
      </c>
      <c r="O149" s="229">
        <v>19.29649640032175</v>
      </c>
      <c r="P149" s="229">
        <v>17.463666196275561</v>
      </c>
      <c r="Q149" s="229">
        <v>21.35410999219777</v>
      </c>
      <c r="R149" s="229">
        <v>15.765013321099079</v>
      </c>
      <c r="S149" s="229">
        <v>11.67028799719983</v>
      </c>
      <c r="T149" s="229">
        <v>12.589128470919301</v>
      </c>
      <c r="U149" s="229">
        <v>10.400647947539319</v>
      </c>
      <c r="V149" s="229">
        <v>9.3674364490395146</v>
      </c>
      <c r="W149" s="229">
        <v>8.8486651872984687</v>
      </c>
      <c r="X149" s="229">
        <v>9.0088286864497125</v>
      </c>
      <c r="Y149" s="229">
        <v>9.4295933263719167</v>
      </c>
      <c r="DA149" s="73" t="s">
        <v>1394</v>
      </c>
    </row>
    <row r="150" spans="1:105" ht="12" customHeight="1" x14ac:dyDescent="0.25">
      <c r="A150" s="64" t="s">
        <v>33</v>
      </c>
      <c r="B150" s="229">
        <v>51.267855404933677</v>
      </c>
      <c r="C150" s="229">
        <v>6.0551843153572937</v>
      </c>
      <c r="D150" s="229">
        <v>25.352537927099149</v>
      </c>
      <c r="E150" s="229">
        <v>35.632403338849848</v>
      </c>
      <c r="F150" s="229">
        <v>29.309464102024432</v>
      </c>
      <c r="G150" s="229">
        <v>28.901570880973569</v>
      </c>
      <c r="H150" s="229">
        <v>26.436838489660019</v>
      </c>
      <c r="I150" s="229">
        <v>33.19687713371448</v>
      </c>
      <c r="J150" s="229">
        <v>25.807247609223818</v>
      </c>
      <c r="K150" s="229">
        <v>36.748430822188993</v>
      </c>
      <c r="L150" s="229">
        <v>33.258238701964927</v>
      </c>
      <c r="M150" s="229">
        <v>33.892906604576339</v>
      </c>
      <c r="N150" s="229">
        <v>77.008212282390929</v>
      </c>
      <c r="O150" s="229">
        <v>56.26256426517773</v>
      </c>
      <c r="P150" s="229">
        <v>60.130404246168148</v>
      </c>
      <c r="Q150" s="229">
        <v>30.885326845103322</v>
      </c>
      <c r="R150" s="229">
        <v>41.062247972147617</v>
      </c>
      <c r="S150" s="229">
        <v>41.461534505270187</v>
      </c>
      <c r="T150" s="229">
        <v>43.828537765611593</v>
      </c>
      <c r="U150" s="229">
        <v>43.580857754024777</v>
      </c>
      <c r="V150" s="229">
        <v>37.907430716874202</v>
      </c>
      <c r="W150" s="229">
        <v>80.532299009319033</v>
      </c>
      <c r="X150" s="229">
        <v>75.992641333691054</v>
      </c>
      <c r="Y150" s="229">
        <v>79.543446398332023</v>
      </c>
      <c r="DA150" s="73" t="s">
        <v>1395</v>
      </c>
    </row>
    <row r="151" spans="1:105" ht="12" customHeight="1" x14ac:dyDescent="0.25">
      <c r="A151" s="64" t="s">
        <v>35</v>
      </c>
      <c r="B151" s="229">
        <v>199.49891498214009</v>
      </c>
      <c r="C151" s="229">
        <v>236.24165115918851</v>
      </c>
      <c r="D151" s="229">
        <v>235.95679058656589</v>
      </c>
      <c r="E151" s="229">
        <v>216.55371097484741</v>
      </c>
      <c r="F151" s="229">
        <v>174.21533345738311</v>
      </c>
      <c r="G151" s="229">
        <v>175.46950646489469</v>
      </c>
      <c r="H151" s="229">
        <v>163.51844082580601</v>
      </c>
      <c r="I151" s="229">
        <v>159.3827702738227</v>
      </c>
      <c r="J151" s="229">
        <v>149.639592774378</v>
      </c>
      <c r="K151" s="229">
        <v>144.85210302970421</v>
      </c>
      <c r="L151" s="229">
        <v>143.09563138240159</v>
      </c>
      <c r="M151" s="229">
        <v>133.8402852086279</v>
      </c>
      <c r="N151" s="229">
        <v>136.88773731284891</v>
      </c>
      <c r="O151" s="229">
        <v>135.29091073465841</v>
      </c>
      <c r="P151" s="229">
        <v>143.2912018729709</v>
      </c>
      <c r="Q151" s="229">
        <v>142.3033467866824</v>
      </c>
      <c r="R151" s="229">
        <v>142.1467627057622</v>
      </c>
      <c r="S151" s="229">
        <v>137.3173331165323</v>
      </c>
      <c r="T151" s="229">
        <v>135.80558260601981</v>
      </c>
      <c r="U151" s="229">
        <v>138.66998568168609</v>
      </c>
      <c r="V151" s="229">
        <v>143.94178306529861</v>
      </c>
      <c r="W151" s="229">
        <v>157.8930554217732</v>
      </c>
      <c r="X151" s="229">
        <v>126.0792175989009</v>
      </c>
      <c r="Y151" s="229">
        <v>122.7599714041918</v>
      </c>
      <c r="DA151" s="73" t="s">
        <v>1396</v>
      </c>
    </row>
    <row r="152" spans="1:105" ht="12" customHeight="1" x14ac:dyDescent="0.25">
      <c r="A152" s="64" t="s">
        <v>36</v>
      </c>
      <c r="B152" s="229">
        <v>0.90793304913929973</v>
      </c>
      <c r="C152" s="229">
        <v>0.88020925442007514</v>
      </c>
      <c r="D152" s="229">
        <v>0.84244354365023622</v>
      </c>
      <c r="E152" s="229">
        <v>5.6680035199705527E-2</v>
      </c>
      <c r="F152" s="229">
        <v>5.6780686761935588E-2</v>
      </c>
      <c r="G152" s="229">
        <v>7.9348389415439952E-2</v>
      </c>
      <c r="H152" s="229">
        <v>7.1536054643796532E-2</v>
      </c>
      <c r="I152" s="229">
        <v>0.2358867521260764</v>
      </c>
      <c r="J152" s="229">
        <v>9.7267800414501768E-2</v>
      </c>
      <c r="K152" s="229">
        <v>5.696928594625425E-2</v>
      </c>
      <c r="L152" s="229">
        <v>1.9920249545757229</v>
      </c>
      <c r="M152" s="229">
        <v>2.7715964378267119</v>
      </c>
      <c r="N152" s="229">
        <v>1.931484076232695</v>
      </c>
      <c r="O152" s="229">
        <v>1.9958655644690571</v>
      </c>
      <c r="P152" s="229">
        <v>1.834738562755619</v>
      </c>
      <c r="Q152" s="229">
        <v>1.507940561984191</v>
      </c>
      <c r="R152" s="229">
        <v>1.6796835162711989</v>
      </c>
      <c r="S152" s="229">
        <v>1.2190222357334271</v>
      </c>
      <c r="T152" s="229">
        <v>1.6078365461849271</v>
      </c>
      <c r="U152" s="229">
        <v>1.340948633020498</v>
      </c>
      <c r="V152" s="229">
        <v>1.164806759252704</v>
      </c>
      <c r="W152" s="229">
        <v>1.475167293650514</v>
      </c>
      <c r="X152" s="229">
        <v>1.318027129605235</v>
      </c>
      <c r="Y152" s="229">
        <v>1.4939161009921771</v>
      </c>
      <c r="DA152" s="73" t="s">
        <v>1397</v>
      </c>
    </row>
    <row r="153" spans="1:105" ht="12" customHeight="1" x14ac:dyDescent="0.25">
      <c r="A153" s="64" t="s">
        <v>38</v>
      </c>
      <c r="B153" s="229">
        <v>1.851070839912961</v>
      </c>
      <c r="C153" s="229">
        <v>2.6876480335143138</v>
      </c>
      <c r="D153" s="229">
        <v>3.588410738373196</v>
      </c>
      <c r="E153" s="229">
        <v>5.2110709287945616</v>
      </c>
      <c r="F153" s="229">
        <v>6.0980601711262867</v>
      </c>
      <c r="G153" s="229">
        <v>4.4349802747166498</v>
      </c>
      <c r="H153" s="229">
        <v>4.6952331737300526</v>
      </c>
      <c r="I153" s="229">
        <v>5.2837422200345561</v>
      </c>
      <c r="J153" s="229">
        <v>7.029822774868296</v>
      </c>
      <c r="K153" s="229">
        <v>7.1699220145569207</v>
      </c>
      <c r="L153" s="229">
        <v>24.655132181918059</v>
      </c>
      <c r="M153" s="229">
        <v>26.222044960859311</v>
      </c>
      <c r="N153" s="229">
        <v>23.741303724249981</v>
      </c>
      <c r="O153" s="229">
        <v>22.255052306308869</v>
      </c>
      <c r="P153" s="229">
        <v>26.088445697499751</v>
      </c>
      <c r="Q153" s="229">
        <v>23.65832814502544</v>
      </c>
      <c r="R153" s="229">
        <v>29.500995583586342</v>
      </c>
      <c r="S153" s="229">
        <v>24.260031059830531</v>
      </c>
      <c r="T153" s="229">
        <v>22.576108236094338</v>
      </c>
      <c r="U153" s="229">
        <v>23.65385376815367</v>
      </c>
      <c r="V153" s="229">
        <v>24.518017897980879</v>
      </c>
      <c r="W153" s="229">
        <v>21.07170876603799</v>
      </c>
      <c r="X153" s="229">
        <v>20.69541640308865</v>
      </c>
      <c r="Y153" s="229">
        <v>22.946220532612209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0.99999999999999989</v>
      </c>
      <c r="M160" s="232">
        <f t="shared" si="7"/>
        <v>1</v>
      </c>
      <c r="N160" s="232">
        <f t="shared" si="7"/>
        <v>0.99999999999999989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1.2248706508978361E-2</v>
      </c>
      <c r="C165" s="268">
        <f t="shared" si="12"/>
        <v>1.2332086506515653E-2</v>
      </c>
      <c r="D165" s="268">
        <f t="shared" si="12"/>
        <v>1.2616171336976912E-2</v>
      </c>
      <c r="E165" s="268">
        <f t="shared" si="12"/>
        <v>1.2721975517818139E-2</v>
      </c>
      <c r="F165" s="268">
        <f t="shared" si="12"/>
        <v>1.1835830832127041E-2</v>
      </c>
      <c r="G165" s="268">
        <f t="shared" si="12"/>
        <v>1.2342653635276516E-2</v>
      </c>
      <c r="H165" s="268">
        <f t="shared" si="12"/>
        <v>1.1682407131327862E-2</v>
      </c>
      <c r="I165" s="268">
        <f t="shared" si="12"/>
        <v>1.2110391357246337E-2</v>
      </c>
      <c r="J165" s="268">
        <f t="shared" si="12"/>
        <v>1.2481971480119949E-2</v>
      </c>
      <c r="K165" s="268">
        <f t="shared" si="12"/>
        <v>1.2747862666917562E-2</v>
      </c>
      <c r="L165" s="268">
        <f t="shared" si="12"/>
        <v>1.2151777092661034E-2</v>
      </c>
      <c r="M165" s="268">
        <f t="shared" si="12"/>
        <v>1.385946692745574E-2</v>
      </c>
      <c r="N165" s="268">
        <f t="shared" si="12"/>
        <v>1.3898340703403109E-2</v>
      </c>
      <c r="O165" s="268">
        <f t="shared" si="12"/>
        <v>1.4254415945103512E-2</v>
      </c>
      <c r="P165" s="268">
        <f t="shared" si="12"/>
        <v>1.3166092696445281E-2</v>
      </c>
      <c r="Q165" s="268">
        <f t="shared" si="12"/>
        <v>1.3494073504268614E-2</v>
      </c>
      <c r="R165" s="268">
        <f t="shared" si="12"/>
        <v>1.3575002057254652E-2</v>
      </c>
      <c r="S165" s="268">
        <f t="shared" si="12"/>
        <v>1.3769303687168475E-2</v>
      </c>
      <c r="T165" s="268">
        <f t="shared" si="12"/>
        <v>1.3500735407047534E-2</v>
      </c>
      <c r="U165" s="268">
        <f t="shared" si="12"/>
        <v>1.3785749832810244E-2</v>
      </c>
      <c r="V165" s="268">
        <f t="shared" si="12"/>
        <v>1.3549931021016403E-2</v>
      </c>
      <c r="W165" s="268">
        <f t="shared" si="12"/>
        <v>1.4370708142757092E-2</v>
      </c>
      <c r="X165" s="268">
        <f t="shared" si="12"/>
        <v>1.3289670806940454E-2</v>
      </c>
      <c r="Y165" s="268">
        <f t="shared" si="12"/>
        <v>1.3047987772656852E-2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0.26225500441396216</v>
      </c>
      <c r="C167" s="269">
        <f t="shared" si="14"/>
        <v>0.272140148874018</v>
      </c>
      <c r="D167" s="269">
        <f t="shared" si="14"/>
        <v>0.28456069611785256</v>
      </c>
      <c r="E167" s="269">
        <f t="shared" si="14"/>
        <v>0.2811185437291695</v>
      </c>
      <c r="F167" s="269">
        <f t="shared" si="14"/>
        <v>0.26457210781549989</v>
      </c>
      <c r="G167" s="269">
        <f t="shared" si="14"/>
        <v>0.25686559861501618</v>
      </c>
      <c r="H167" s="269">
        <f t="shared" si="14"/>
        <v>0.25485239932818676</v>
      </c>
      <c r="I167" s="269">
        <f t="shared" si="14"/>
        <v>0.25592882727096239</v>
      </c>
      <c r="J167" s="269">
        <f t="shared" si="14"/>
        <v>0.26187960192403797</v>
      </c>
      <c r="K167" s="269">
        <f t="shared" si="14"/>
        <v>0.2742524260322276</v>
      </c>
      <c r="L167" s="269">
        <f t="shared" si="14"/>
        <v>0.27220569480754042</v>
      </c>
      <c r="M167" s="269">
        <f t="shared" si="14"/>
        <v>0.27528638962844465</v>
      </c>
      <c r="N167" s="269">
        <f t="shared" si="14"/>
        <v>0.28723797675945983</v>
      </c>
      <c r="O167" s="269">
        <f t="shared" si="14"/>
        <v>0.28505653339022247</v>
      </c>
      <c r="P167" s="269">
        <f t="shared" si="14"/>
        <v>0.283237276975636</v>
      </c>
      <c r="Q167" s="269">
        <f t="shared" si="14"/>
        <v>0.29148375345788557</v>
      </c>
      <c r="R167" s="269">
        <f t="shared" si="14"/>
        <v>0.29519828803623621</v>
      </c>
      <c r="S167" s="269">
        <f t="shared" si="14"/>
        <v>0.29095887049964048</v>
      </c>
      <c r="T167" s="269">
        <f t="shared" si="14"/>
        <v>0.28108317641166564</v>
      </c>
      <c r="U167" s="269">
        <f t="shared" si="14"/>
        <v>0.28023010405866444</v>
      </c>
      <c r="V167" s="269">
        <f t="shared" si="14"/>
        <v>0.28040585368241011</v>
      </c>
      <c r="W167" s="269">
        <f t="shared" si="14"/>
        <v>0.29725260846575774</v>
      </c>
      <c r="X167" s="269">
        <f t="shared" si="14"/>
        <v>0.30295967742502944</v>
      </c>
      <c r="Y167" s="269">
        <f t="shared" si="14"/>
        <v>0.29568618747114617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0.16368007724098754</v>
      </c>
      <c r="C168" s="269">
        <f t="shared" si="15"/>
        <v>0.16554845825401529</v>
      </c>
      <c r="D168" s="269">
        <f t="shared" si="15"/>
        <v>0.16777589241482019</v>
      </c>
      <c r="E168" s="269">
        <f t="shared" si="15"/>
        <v>0.16946010569840875</v>
      </c>
      <c r="F168" s="269">
        <f t="shared" si="15"/>
        <v>0.16177221870330183</v>
      </c>
      <c r="G168" s="269">
        <f t="shared" si="15"/>
        <v>0.16238199901160572</v>
      </c>
      <c r="H168" s="269">
        <f t="shared" si="15"/>
        <v>0.16100966326480723</v>
      </c>
      <c r="I168" s="269">
        <f t="shared" si="15"/>
        <v>0.15943895123529189</v>
      </c>
      <c r="J168" s="269">
        <f t="shared" si="15"/>
        <v>0.16505082321570516</v>
      </c>
      <c r="K168" s="269">
        <f t="shared" si="15"/>
        <v>0.16653534525446304</v>
      </c>
      <c r="L168" s="269">
        <f t="shared" si="15"/>
        <v>0.15757794666245969</v>
      </c>
      <c r="M168" s="269">
        <f t="shared" si="15"/>
        <v>0.16985343558826979</v>
      </c>
      <c r="N168" s="269">
        <f t="shared" si="15"/>
        <v>0.17071265802456076</v>
      </c>
      <c r="O168" s="269">
        <f t="shared" si="15"/>
        <v>0.17586977752820915</v>
      </c>
      <c r="P168" s="269">
        <f t="shared" si="15"/>
        <v>0.1701250128867457</v>
      </c>
      <c r="Q168" s="269">
        <f t="shared" si="15"/>
        <v>0.17690523821526238</v>
      </c>
      <c r="R168" s="269">
        <f t="shared" si="15"/>
        <v>0.17312407754504036</v>
      </c>
      <c r="S168" s="269">
        <f t="shared" si="15"/>
        <v>0.1742395231105745</v>
      </c>
      <c r="T168" s="269">
        <f t="shared" si="15"/>
        <v>0.16862699780767995</v>
      </c>
      <c r="U168" s="269">
        <f t="shared" si="15"/>
        <v>0.17241628197587586</v>
      </c>
      <c r="V168" s="269">
        <f t="shared" si="15"/>
        <v>0.16771854082869855</v>
      </c>
      <c r="W168" s="269">
        <f t="shared" si="15"/>
        <v>0.17514659321590087</v>
      </c>
      <c r="X168" s="269">
        <f t="shared" si="15"/>
        <v>0.17822642198305785</v>
      </c>
      <c r="Y168" s="269">
        <f t="shared" si="15"/>
        <v>0.16986931981781891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0.16368007724098754</v>
      </c>
      <c r="C169" s="318">
        <f t="shared" si="16"/>
        <v>0.16554845825401529</v>
      </c>
      <c r="D169" s="318">
        <f t="shared" si="16"/>
        <v>0.16777589241482019</v>
      </c>
      <c r="E169" s="318">
        <f t="shared" si="16"/>
        <v>0.16946010569840875</v>
      </c>
      <c r="F169" s="318">
        <f t="shared" si="16"/>
        <v>0.16177221870330183</v>
      </c>
      <c r="G169" s="318">
        <f t="shared" si="16"/>
        <v>0.16238199901160572</v>
      </c>
      <c r="H169" s="318">
        <f t="shared" si="16"/>
        <v>0.16100966326480723</v>
      </c>
      <c r="I169" s="318">
        <f t="shared" si="16"/>
        <v>0.15943895123529189</v>
      </c>
      <c r="J169" s="318">
        <f t="shared" si="16"/>
        <v>0.16505082321570516</v>
      </c>
      <c r="K169" s="318">
        <f t="shared" si="16"/>
        <v>0.16653534525446304</v>
      </c>
      <c r="L169" s="318">
        <f t="shared" si="16"/>
        <v>0.15757794666245969</v>
      </c>
      <c r="M169" s="318">
        <f t="shared" si="16"/>
        <v>0.16985343558826979</v>
      </c>
      <c r="N169" s="318">
        <f t="shared" si="16"/>
        <v>0.17071265802456076</v>
      </c>
      <c r="O169" s="318">
        <f t="shared" si="16"/>
        <v>0.17586977752820915</v>
      </c>
      <c r="P169" s="318">
        <f t="shared" si="16"/>
        <v>0.1701250128867457</v>
      </c>
      <c r="Q169" s="318">
        <f t="shared" si="16"/>
        <v>0.17690523821526238</v>
      </c>
      <c r="R169" s="318">
        <f t="shared" si="16"/>
        <v>0.17312407754504036</v>
      </c>
      <c r="S169" s="318">
        <f t="shared" si="16"/>
        <v>0.1742395231105745</v>
      </c>
      <c r="T169" s="318">
        <f t="shared" si="16"/>
        <v>0.16862699780767995</v>
      </c>
      <c r="U169" s="318">
        <f t="shared" si="16"/>
        <v>0.17241628197587586</v>
      </c>
      <c r="V169" s="318">
        <f t="shared" si="16"/>
        <v>0.16771854082869855</v>
      </c>
      <c r="W169" s="318">
        <f t="shared" si="16"/>
        <v>0.17514659321590087</v>
      </c>
      <c r="X169" s="318">
        <f t="shared" si="16"/>
        <v>0.17822642198305785</v>
      </c>
      <c r="Y169" s="318">
        <f t="shared" si="16"/>
        <v>0.16986931981781891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1.8157840774371919E-2</v>
      </c>
      <c r="C171" s="269">
        <f t="shared" si="18"/>
        <v>1.8259901285307287E-2</v>
      </c>
      <c r="D171" s="269">
        <f t="shared" si="18"/>
        <v>1.8849955030337696E-2</v>
      </c>
      <c r="E171" s="269">
        <f t="shared" si="18"/>
        <v>1.887386547777653E-2</v>
      </c>
      <c r="F171" s="269">
        <f t="shared" si="18"/>
        <v>1.7666256292922514E-2</v>
      </c>
      <c r="G171" s="269">
        <f t="shared" si="18"/>
        <v>1.7995423081711426E-2</v>
      </c>
      <c r="H171" s="269">
        <f t="shared" si="18"/>
        <v>1.7338582475052808E-2</v>
      </c>
      <c r="I171" s="269">
        <f t="shared" si="18"/>
        <v>1.7778724240758392E-2</v>
      </c>
      <c r="J171" s="269">
        <f t="shared" si="18"/>
        <v>1.8294060001338791E-2</v>
      </c>
      <c r="K171" s="269">
        <f t="shared" si="18"/>
        <v>1.8860646894055283E-2</v>
      </c>
      <c r="L171" s="269">
        <f t="shared" si="18"/>
        <v>1.8257104654008021E-2</v>
      </c>
      <c r="M171" s="269">
        <f t="shared" si="18"/>
        <v>1.9831209320501874E-2</v>
      </c>
      <c r="N171" s="269">
        <f t="shared" si="18"/>
        <v>2.0242260727785285E-2</v>
      </c>
      <c r="O171" s="269">
        <f t="shared" si="18"/>
        <v>2.0565982934847401E-2</v>
      </c>
      <c r="P171" s="269">
        <f t="shared" si="18"/>
        <v>1.965803005889559E-2</v>
      </c>
      <c r="Q171" s="269">
        <f t="shared" si="18"/>
        <v>2.0237152572574579E-2</v>
      </c>
      <c r="R171" s="269">
        <f t="shared" si="18"/>
        <v>2.042582391079608E-2</v>
      </c>
      <c r="S171" s="269">
        <f t="shared" si="18"/>
        <v>2.0522267728540704E-2</v>
      </c>
      <c r="T171" s="269">
        <f t="shared" si="18"/>
        <v>2.0047796036987142E-2</v>
      </c>
      <c r="U171" s="269">
        <f t="shared" si="18"/>
        <v>2.0333065437299996E-2</v>
      </c>
      <c r="V171" s="269">
        <f t="shared" si="18"/>
        <v>2.0148576656246531E-2</v>
      </c>
      <c r="W171" s="269">
        <f t="shared" si="18"/>
        <v>2.1387209539293652E-2</v>
      </c>
      <c r="X171" s="269">
        <f t="shared" si="18"/>
        <v>2.0423047340872785E-2</v>
      </c>
      <c r="Y171" s="269">
        <f t="shared" si="18"/>
        <v>2.0163322353293815E-2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1.160784553938273E-2</v>
      </c>
      <c r="C172" s="318">
        <f t="shared" si="19"/>
        <v>1.1463017914645601E-2</v>
      </c>
      <c r="D172" s="318">
        <f t="shared" si="19"/>
        <v>1.1742860133131951E-2</v>
      </c>
      <c r="E172" s="318">
        <f t="shared" si="19"/>
        <v>1.185274065307469E-2</v>
      </c>
      <c r="F172" s="318">
        <f t="shared" si="19"/>
        <v>1.1058389841050488E-2</v>
      </c>
      <c r="G172" s="318">
        <f t="shared" si="19"/>
        <v>1.158003188366484E-2</v>
      </c>
      <c r="H172" s="318">
        <f t="shared" si="19"/>
        <v>1.0973472284094276E-2</v>
      </c>
      <c r="I172" s="318">
        <f t="shared" si="19"/>
        <v>1.1386729537484281E-2</v>
      </c>
      <c r="J172" s="318">
        <f t="shared" si="19"/>
        <v>1.1753440696184387E-2</v>
      </c>
      <c r="K172" s="318">
        <f t="shared" si="19"/>
        <v>1.2011007979787609E-2</v>
      </c>
      <c r="L172" s="318">
        <f t="shared" si="19"/>
        <v>1.1458584229543668E-2</v>
      </c>
      <c r="M172" s="318">
        <f t="shared" si="19"/>
        <v>1.2955746469552769E-2</v>
      </c>
      <c r="N172" s="318">
        <f t="shared" si="19"/>
        <v>1.3068298944723753E-2</v>
      </c>
      <c r="O172" s="318">
        <f t="shared" si="19"/>
        <v>1.3446504168061698E-2</v>
      </c>
      <c r="P172" s="318">
        <f t="shared" si="19"/>
        <v>1.2583988445438543E-2</v>
      </c>
      <c r="Q172" s="318">
        <f t="shared" si="19"/>
        <v>1.2957149659027625E-2</v>
      </c>
      <c r="R172" s="318">
        <f t="shared" si="19"/>
        <v>1.3053047996242842E-2</v>
      </c>
      <c r="S172" s="318">
        <f t="shared" si="19"/>
        <v>1.325537412012642E-2</v>
      </c>
      <c r="T172" s="318">
        <f t="shared" si="19"/>
        <v>1.3027554534842455E-2</v>
      </c>
      <c r="U172" s="318">
        <f t="shared" si="19"/>
        <v>1.3334129991296143E-2</v>
      </c>
      <c r="V172" s="318">
        <f t="shared" si="19"/>
        <v>1.3145251745108702E-2</v>
      </c>
      <c r="W172" s="318">
        <f t="shared" si="19"/>
        <v>1.3963125589438763E-2</v>
      </c>
      <c r="X172" s="318">
        <f t="shared" si="19"/>
        <v>1.2856425502856265E-2</v>
      </c>
      <c r="Y172" s="318">
        <f t="shared" si="19"/>
        <v>1.2778360821993412E-2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6.5499952349891899E-3</v>
      </c>
      <c r="C173" s="318">
        <f t="shared" si="20"/>
        <v>6.7968833706616846E-3</v>
      </c>
      <c r="D173" s="318">
        <f t="shared" si="20"/>
        <v>7.107094897205745E-3</v>
      </c>
      <c r="E173" s="318">
        <f t="shared" si="20"/>
        <v>7.0211248247018408E-3</v>
      </c>
      <c r="F173" s="318">
        <f t="shared" si="20"/>
        <v>6.6078664518720255E-3</v>
      </c>
      <c r="G173" s="318">
        <f t="shared" si="20"/>
        <v>6.4153911980465855E-3</v>
      </c>
      <c r="H173" s="318">
        <f t="shared" si="20"/>
        <v>6.3651101909585322E-3</v>
      </c>
      <c r="I173" s="318">
        <f t="shared" si="20"/>
        <v>6.3919947032741115E-3</v>
      </c>
      <c r="J173" s="318">
        <f t="shared" si="20"/>
        <v>6.5406193051544036E-3</v>
      </c>
      <c r="K173" s="318">
        <f t="shared" si="20"/>
        <v>6.8496389142676736E-3</v>
      </c>
      <c r="L173" s="318">
        <f t="shared" si="20"/>
        <v>6.7985204244643549E-3</v>
      </c>
      <c r="M173" s="318">
        <f t="shared" si="20"/>
        <v>6.8754628509491034E-3</v>
      </c>
      <c r="N173" s="318">
        <f t="shared" si="20"/>
        <v>7.1739617830615309E-3</v>
      </c>
      <c r="O173" s="318">
        <f t="shared" si="20"/>
        <v>7.119478766785702E-3</v>
      </c>
      <c r="P173" s="318">
        <f t="shared" si="20"/>
        <v>7.0740416134570444E-3</v>
      </c>
      <c r="Q173" s="318">
        <f t="shared" si="20"/>
        <v>7.2800029135469558E-3</v>
      </c>
      <c r="R173" s="318">
        <f t="shared" si="20"/>
        <v>7.3727759145532402E-3</v>
      </c>
      <c r="S173" s="318">
        <f t="shared" si="20"/>
        <v>7.2668936084142833E-3</v>
      </c>
      <c r="T173" s="318">
        <f t="shared" si="20"/>
        <v>7.0202415021446887E-3</v>
      </c>
      <c r="U173" s="318">
        <f t="shared" si="20"/>
        <v>6.9989354460038514E-3</v>
      </c>
      <c r="V173" s="318">
        <f t="shared" si="20"/>
        <v>7.0033249111378258E-3</v>
      </c>
      <c r="W173" s="318">
        <f t="shared" si="20"/>
        <v>7.4240839498548915E-3</v>
      </c>
      <c r="X173" s="318">
        <f t="shared" si="20"/>
        <v>7.566621838016519E-3</v>
      </c>
      <c r="Y173" s="318">
        <f t="shared" si="20"/>
        <v>7.3849615313004045E-3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0.54365837106170001</v>
      </c>
      <c r="C176" s="310">
        <f t="shared" si="23"/>
        <v>0.53171940508014381</v>
      </c>
      <c r="D176" s="310">
        <f t="shared" si="23"/>
        <v>0.51619728510001273</v>
      </c>
      <c r="E176" s="310">
        <f t="shared" si="23"/>
        <v>0.51782550957682716</v>
      </c>
      <c r="F176" s="310">
        <f t="shared" si="23"/>
        <v>0.54415358635614886</v>
      </c>
      <c r="G176" s="310">
        <f t="shared" si="23"/>
        <v>0.55041432565639026</v>
      </c>
      <c r="H176" s="310">
        <f t="shared" si="23"/>
        <v>0.55511694780062537</v>
      </c>
      <c r="I176" s="310">
        <f t="shared" si="23"/>
        <v>0.55474310589574094</v>
      </c>
      <c r="J176" s="310">
        <f t="shared" si="23"/>
        <v>0.5422935433787982</v>
      </c>
      <c r="K176" s="310">
        <f t="shared" si="23"/>
        <v>0.52760371915233661</v>
      </c>
      <c r="L176" s="310">
        <f t="shared" si="23"/>
        <v>0.53980747678333074</v>
      </c>
      <c r="M176" s="310">
        <f t="shared" si="23"/>
        <v>0.52116949853532801</v>
      </c>
      <c r="N176" s="310">
        <f t="shared" si="23"/>
        <v>0.50790876378479088</v>
      </c>
      <c r="O176" s="310">
        <f t="shared" si="23"/>
        <v>0.50425329020161747</v>
      </c>
      <c r="P176" s="310">
        <f t="shared" si="23"/>
        <v>0.51381358738227756</v>
      </c>
      <c r="Q176" s="310">
        <f t="shared" si="23"/>
        <v>0.49787978225000884</v>
      </c>
      <c r="R176" s="310">
        <f t="shared" si="23"/>
        <v>0.49767680845067269</v>
      </c>
      <c r="S176" s="310">
        <f t="shared" si="23"/>
        <v>0.50051003497407587</v>
      </c>
      <c r="T176" s="310">
        <f t="shared" si="23"/>
        <v>0.51674129433661975</v>
      </c>
      <c r="U176" s="310">
        <f t="shared" si="23"/>
        <v>0.51323479869534949</v>
      </c>
      <c r="V176" s="310">
        <f t="shared" si="23"/>
        <v>0.51817709781162835</v>
      </c>
      <c r="W176" s="310">
        <f t="shared" si="23"/>
        <v>0.49184288063629061</v>
      </c>
      <c r="X176" s="310">
        <f t="shared" si="23"/>
        <v>0.48510118244409944</v>
      </c>
      <c r="Y176" s="310">
        <f t="shared" si="23"/>
        <v>0.50123318258508431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1</v>
      </c>
      <c r="E178" s="232">
        <f t="shared" si="24"/>
        <v>1</v>
      </c>
      <c r="F178" s="232">
        <f t="shared" si="24"/>
        <v>1.0000000000000002</v>
      </c>
      <c r="G178" s="232">
        <f t="shared" si="24"/>
        <v>1.0000000000000002</v>
      </c>
      <c r="H178" s="232">
        <f t="shared" si="24"/>
        <v>1</v>
      </c>
      <c r="I178" s="232">
        <f t="shared" si="24"/>
        <v>1</v>
      </c>
      <c r="J178" s="232">
        <f t="shared" si="24"/>
        <v>0.99999999999999989</v>
      </c>
      <c r="K178" s="232">
        <f t="shared" si="24"/>
        <v>0.99999999999999989</v>
      </c>
      <c r="L178" s="232">
        <f t="shared" si="24"/>
        <v>1</v>
      </c>
      <c r="M178" s="232">
        <f t="shared" si="24"/>
        <v>1</v>
      </c>
      <c r="N178" s="232">
        <f t="shared" si="24"/>
        <v>0.99999999999999989</v>
      </c>
      <c r="O178" s="232">
        <f t="shared" si="24"/>
        <v>1</v>
      </c>
      <c r="P178" s="232">
        <f t="shared" si="24"/>
        <v>0.99999999999999989</v>
      </c>
      <c r="Q178" s="232">
        <f t="shared" si="24"/>
        <v>1</v>
      </c>
      <c r="R178" s="232">
        <f t="shared" si="24"/>
        <v>1</v>
      </c>
      <c r="S178" s="232">
        <f t="shared" si="24"/>
        <v>1</v>
      </c>
      <c r="T178" s="232">
        <f t="shared" si="24"/>
        <v>0.99999999999999989</v>
      </c>
      <c r="U178" s="232">
        <f t="shared" si="24"/>
        <v>1.0000000000000002</v>
      </c>
      <c r="V178" s="232">
        <f t="shared" si="24"/>
        <v>1</v>
      </c>
      <c r="W178" s="232">
        <f t="shared" si="24"/>
        <v>1</v>
      </c>
      <c r="X178" s="232">
        <f t="shared" si="24"/>
        <v>0.99999999999999989</v>
      </c>
      <c r="Y178" s="232">
        <f t="shared" si="24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2.7181367579451214E-2</v>
      </c>
      <c r="C183" s="268">
        <f t="shared" si="29"/>
        <v>2.8117841397105249E-2</v>
      </c>
      <c r="D183" s="268">
        <f t="shared" si="29"/>
        <v>2.7995048872836537E-2</v>
      </c>
      <c r="E183" s="268">
        <f t="shared" si="29"/>
        <v>3.0232130514440035E-2</v>
      </c>
      <c r="F183" s="268">
        <f t="shared" si="29"/>
        <v>2.9516596282025718E-2</v>
      </c>
      <c r="G183" s="268">
        <f t="shared" si="29"/>
        <v>3.041393843332869E-2</v>
      </c>
      <c r="H183" s="268">
        <f t="shared" si="29"/>
        <v>2.9531370857657321E-2</v>
      </c>
      <c r="I183" s="268">
        <f t="shared" si="29"/>
        <v>3.0213268861486176E-2</v>
      </c>
      <c r="J183" s="268">
        <f t="shared" si="29"/>
        <v>2.8685432876758111E-2</v>
      </c>
      <c r="K183" s="268">
        <f t="shared" si="29"/>
        <v>2.7992741137323585E-2</v>
      </c>
      <c r="L183" s="268">
        <f t="shared" si="29"/>
        <v>2.7960397634852321E-2</v>
      </c>
      <c r="M183" s="268">
        <f t="shared" si="29"/>
        <v>3.4393515217340478E-2</v>
      </c>
      <c r="N183" s="268">
        <f t="shared" si="29"/>
        <v>3.5257842332882212E-2</v>
      </c>
      <c r="O183" s="268">
        <f t="shared" si="29"/>
        <v>3.4833345620797873E-2</v>
      </c>
      <c r="P183" s="268">
        <f t="shared" si="29"/>
        <v>3.2773743759024213E-2</v>
      </c>
      <c r="Q183" s="268">
        <f t="shared" si="29"/>
        <v>3.1642622087525593E-2</v>
      </c>
      <c r="R183" s="268">
        <f t="shared" si="29"/>
        <v>3.285703525804487E-2</v>
      </c>
      <c r="S183" s="268">
        <f t="shared" si="29"/>
        <v>3.2582838064663736E-2</v>
      </c>
      <c r="T183" s="268">
        <f t="shared" si="29"/>
        <v>3.1816064780081775E-2</v>
      </c>
      <c r="U183" s="268">
        <f t="shared" si="29"/>
        <v>3.1666910156036787E-2</v>
      </c>
      <c r="V183" s="268">
        <f t="shared" si="29"/>
        <v>3.3353953178175966E-2</v>
      </c>
      <c r="W183" s="268">
        <f t="shared" si="29"/>
        <v>3.1820583045905917E-2</v>
      </c>
      <c r="X183" s="268">
        <f t="shared" si="29"/>
        <v>2.9095701452540503E-2</v>
      </c>
      <c r="Y183" s="268">
        <f t="shared" si="29"/>
        <v>2.8805554050121081E-2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0.5811424243990303</v>
      </c>
      <c r="C184" s="269">
        <f t="shared" si="30"/>
        <v>0.57487858862833396</v>
      </c>
      <c r="D184" s="269">
        <f t="shared" si="30"/>
        <v>0.58272455183685479</v>
      </c>
      <c r="E184" s="269">
        <f t="shared" si="30"/>
        <v>0.59845908579256979</v>
      </c>
      <c r="F184" s="269">
        <f t="shared" si="30"/>
        <v>0.59076353447044017</v>
      </c>
      <c r="G184" s="269">
        <f t="shared" si="30"/>
        <v>0.58324199741688898</v>
      </c>
      <c r="H184" s="269">
        <f t="shared" si="30"/>
        <v>0.57793771339224564</v>
      </c>
      <c r="I184" s="269">
        <f t="shared" si="30"/>
        <v>0.57939872934758363</v>
      </c>
      <c r="J184" s="269">
        <f t="shared" si="30"/>
        <v>0.5872006719270384</v>
      </c>
      <c r="K184" s="269">
        <f t="shared" si="30"/>
        <v>0.58653083322007182</v>
      </c>
      <c r="L184" s="269">
        <f t="shared" si="30"/>
        <v>0.59591628906188088</v>
      </c>
      <c r="M184" s="269">
        <f t="shared" si="30"/>
        <v>0.57380395377530835</v>
      </c>
      <c r="N184" s="269">
        <f t="shared" si="30"/>
        <v>0.57499835030837176</v>
      </c>
      <c r="O184" s="269">
        <f t="shared" si="30"/>
        <v>0.57042626114520456</v>
      </c>
      <c r="P184" s="269">
        <f t="shared" si="30"/>
        <v>0.5790838049244672</v>
      </c>
      <c r="Q184" s="269">
        <f t="shared" si="30"/>
        <v>0.57771621459406686</v>
      </c>
      <c r="R184" s="269">
        <f t="shared" si="30"/>
        <v>0.5706094624546868</v>
      </c>
      <c r="S184" s="269">
        <f t="shared" si="30"/>
        <v>0.57321973968892603</v>
      </c>
      <c r="T184" s="269">
        <f t="shared" si="30"/>
        <v>0.57639993855685878</v>
      </c>
      <c r="U184" s="269">
        <f t="shared" si="30"/>
        <v>0.57289129376983972</v>
      </c>
      <c r="V184" s="269">
        <f t="shared" si="30"/>
        <v>0.56896765598140553</v>
      </c>
      <c r="W184" s="269">
        <f t="shared" si="30"/>
        <v>0.57914442141682243</v>
      </c>
      <c r="X184" s="269">
        <f t="shared" si="30"/>
        <v>0.58561662209647203</v>
      </c>
      <c r="Y184" s="269">
        <f t="shared" si="30"/>
        <v>0.59255128668170065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0.5811424243990303</v>
      </c>
      <c r="C185" s="318">
        <f t="shared" si="31"/>
        <v>0.57487858862833396</v>
      </c>
      <c r="D185" s="318">
        <f t="shared" si="31"/>
        <v>0.58272455183685479</v>
      </c>
      <c r="E185" s="318">
        <f t="shared" si="31"/>
        <v>0.59845908579256979</v>
      </c>
      <c r="F185" s="318">
        <f t="shared" si="31"/>
        <v>0.59076353447044017</v>
      </c>
      <c r="G185" s="318">
        <f t="shared" si="31"/>
        <v>0.58324199741688898</v>
      </c>
      <c r="H185" s="318">
        <f t="shared" si="31"/>
        <v>0.57793771339224564</v>
      </c>
      <c r="I185" s="318">
        <f t="shared" si="31"/>
        <v>0.57939872934758363</v>
      </c>
      <c r="J185" s="318">
        <f t="shared" si="31"/>
        <v>0.5872006719270384</v>
      </c>
      <c r="K185" s="318">
        <f t="shared" si="31"/>
        <v>0.58653083322007182</v>
      </c>
      <c r="L185" s="318">
        <f t="shared" si="31"/>
        <v>0.59591628906188088</v>
      </c>
      <c r="M185" s="318">
        <f t="shared" si="31"/>
        <v>0.57380395377530835</v>
      </c>
      <c r="N185" s="318">
        <f t="shared" si="31"/>
        <v>0.57499835030837176</v>
      </c>
      <c r="O185" s="318">
        <f t="shared" si="31"/>
        <v>0.57042626114520456</v>
      </c>
      <c r="P185" s="318">
        <f t="shared" si="31"/>
        <v>0.5790838049244672</v>
      </c>
      <c r="Q185" s="318">
        <f t="shared" si="31"/>
        <v>0.57771621459406686</v>
      </c>
      <c r="R185" s="318">
        <f t="shared" si="31"/>
        <v>0.5706094624546868</v>
      </c>
      <c r="S185" s="318">
        <f t="shared" si="31"/>
        <v>0.57321973968892603</v>
      </c>
      <c r="T185" s="318">
        <f t="shared" si="31"/>
        <v>0.57639993855685878</v>
      </c>
      <c r="U185" s="318">
        <f t="shared" si="31"/>
        <v>0.57289129376983972</v>
      </c>
      <c r="V185" s="318">
        <f t="shared" si="31"/>
        <v>0.56896765598140553</v>
      </c>
      <c r="W185" s="318">
        <f t="shared" si="31"/>
        <v>0.57914442141682243</v>
      </c>
      <c r="X185" s="318">
        <f t="shared" si="31"/>
        <v>0.58561662209647203</v>
      </c>
      <c r="Y185" s="318">
        <f t="shared" si="31"/>
        <v>0.59255128668170065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0.31776084194745968</v>
      </c>
      <c r="C187" s="269">
        <f t="shared" si="33"/>
        <v>0.31665555091945807</v>
      </c>
      <c r="D187" s="269">
        <f t="shared" si="33"/>
        <v>0.31560324108814891</v>
      </c>
      <c r="E187" s="269">
        <f t="shared" si="33"/>
        <v>0.32664764566206994</v>
      </c>
      <c r="F187" s="269">
        <f t="shared" si="33"/>
        <v>0.33606024807524748</v>
      </c>
      <c r="G187" s="269">
        <f t="shared" si="33"/>
        <v>0.34184290691556446</v>
      </c>
      <c r="H187" s="269">
        <f t="shared" si="33"/>
        <v>0.34907307300417428</v>
      </c>
      <c r="I187" s="269">
        <f t="shared" si="33"/>
        <v>0.34608843182003385</v>
      </c>
      <c r="J187" s="269">
        <f t="shared" si="33"/>
        <v>0.34123989165627938</v>
      </c>
      <c r="K187" s="269">
        <f t="shared" si="33"/>
        <v>0.34376308856530458</v>
      </c>
      <c r="L187" s="269">
        <f t="shared" si="33"/>
        <v>0.33411886720634898</v>
      </c>
      <c r="M187" s="269">
        <f t="shared" si="33"/>
        <v>0.34326283649704514</v>
      </c>
      <c r="N187" s="269">
        <f t="shared" si="33"/>
        <v>0.33983230119135055</v>
      </c>
      <c r="O187" s="269">
        <f t="shared" si="33"/>
        <v>0.34524962251104713</v>
      </c>
      <c r="P187" s="269">
        <f t="shared" si="33"/>
        <v>0.34005002860816053</v>
      </c>
      <c r="Q187" s="269">
        <f t="shared" si="33"/>
        <v>0.34374808398470463</v>
      </c>
      <c r="R187" s="269">
        <f t="shared" si="33"/>
        <v>0.34835792818217576</v>
      </c>
      <c r="S187" s="269">
        <f t="shared" si="33"/>
        <v>0.34609521940869026</v>
      </c>
      <c r="T187" s="269">
        <f t="shared" si="33"/>
        <v>0.34461036890099528</v>
      </c>
      <c r="U187" s="269">
        <f t="shared" si="33"/>
        <v>0.34842312156188249</v>
      </c>
      <c r="V187" s="269">
        <f t="shared" si="33"/>
        <v>0.34884689287535425</v>
      </c>
      <c r="W187" s="269">
        <f t="shared" si="33"/>
        <v>0.34137490063998516</v>
      </c>
      <c r="X187" s="269">
        <f t="shared" si="33"/>
        <v>0.3409915665614191</v>
      </c>
      <c r="Y187" s="269">
        <f t="shared" si="33"/>
        <v>0.33398997515133888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0.31776084194745968</v>
      </c>
      <c r="C188" s="318">
        <f t="shared" si="34"/>
        <v>0.31665555091945807</v>
      </c>
      <c r="D188" s="318">
        <f t="shared" si="34"/>
        <v>0.31560324108814891</v>
      </c>
      <c r="E188" s="318">
        <f t="shared" si="34"/>
        <v>0.32664764566206994</v>
      </c>
      <c r="F188" s="318">
        <f t="shared" si="34"/>
        <v>0.33606024807524748</v>
      </c>
      <c r="G188" s="318">
        <f t="shared" si="34"/>
        <v>0.34184290691556446</v>
      </c>
      <c r="H188" s="318">
        <f t="shared" si="34"/>
        <v>0.34907307300417428</v>
      </c>
      <c r="I188" s="318">
        <f t="shared" si="34"/>
        <v>0.34608843182003385</v>
      </c>
      <c r="J188" s="318">
        <f t="shared" si="34"/>
        <v>0.34123989165627938</v>
      </c>
      <c r="K188" s="318">
        <f t="shared" si="34"/>
        <v>0.34376308856530458</v>
      </c>
      <c r="L188" s="318">
        <f t="shared" si="34"/>
        <v>0.33411886720634898</v>
      </c>
      <c r="M188" s="318">
        <f t="shared" si="34"/>
        <v>0.34326283649704514</v>
      </c>
      <c r="N188" s="318">
        <f t="shared" si="34"/>
        <v>0.33983230119135055</v>
      </c>
      <c r="O188" s="318">
        <f t="shared" si="34"/>
        <v>0.34524962251104713</v>
      </c>
      <c r="P188" s="318">
        <f t="shared" si="34"/>
        <v>0.34005002860816053</v>
      </c>
      <c r="Q188" s="318">
        <f t="shared" si="34"/>
        <v>0.34374808398470463</v>
      </c>
      <c r="R188" s="318">
        <f t="shared" si="34"/>
        <v>0.34835792818217576</v>
      </c>
      <c r="S188" s="318">
        <f t="shared" si="34"/>
        <v>0.34609521940869026</v>
      </c>
      <c r="T188" s="318">
        <f t="shared" si="34"/>
        <v>0.34461036890099528</v>
      </c>
      <c r="U188" s="318">
        <f t="shared" si="34"/>
        <v>0.34842312156188249</v>
      </c>
      <c r="V188" s="318">
        <f t="shared" si="34"/>
        <v>0.34884689287535425</v>
      </c>
      <c r="W188" s="318">
        <f t="shared" si="34"/>
        <v>0.34137490063998516</v>
      </c>
      <c r="X188" s="318">
        <f t="shared" si="34"/>
        <v>0.3409915665614191</v>
      </c>
      <c r="Y188" s="318">
        <f t="shared" si="34"/>
        <v>0.33398997515133888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4.1489655871015794E-2</v>
      </c>
      <c r="C190" s="269">
        <f t="shared" si="36"/>
        <v>4.1831095528246209E-2</v>
      </c>
      <c r="D190" s="269">
        <f t="shared" si="36"/>
        <v>4.186606483339976E-2</v>
      </c>
      <c r="E190" s="269">
        <f t="shared" si="36"/>
        <v>4.4617383610171132E-2</v>
      </c>
      <c r="F190" s="269">
        <f t="shared" si="36"/>
        <v>4.3607462934986962E-2</v>
      </c>
      <c r="G190" s="269">
        <f t="shared" si="36"/>
        <v>4.4450132125085105E-2</v>
      </c>
      <c r="H190" s="269">
        <f t="shared" si="36"/>
        <v>4.3401463394024384E-2</v>
      </c>
      <c r="I190" s="269">
        <f t="shared" si="36"/>
        <v>4.4244890529288039E-2</v>
      </c>
      <c r="J190" s="269">
        <f t="shared" si="36"/>
        <v>4.2800539988218547E-2</v>
      </c>
      <c r="K190" s="269">
        <f t="shared" si="36"/>
        <v>4.1653256062441205E-2</v>
      </c>
      <c r="L190" s="269">
        <f t="shared" si="36"/>
        <v>4.1942779754360095E-2</v>
      </c>
      <c r="M190" s="269">
        <f t="shared" si="36"/>
        <v>4.8485785550028686E-2</v>
      </c>
      <c r="N190" s="269">
        <f t="shared" si="36"/>
        <v>4.9849594321127996E-2</v>
      </c>
      <c r="O190" s="269">
        <f t="shared" si="36"/>
        <v>4.9425098190502524E-2</v>
      </c>
      <c r="P190" s="269">
        <f t="shared" si="36"/>
        <v>4.8021433877566494E-2</v>
      </c>
      <c r="Q190" s="269">
        <f t="shared" si="36"/>
        <v>4.6815935320705875E-2</v>
      </c>
      <c r="R190" s="269">
        <f t="shared" si="36"/>
        <v>4.8103610143044165E-2</v>
      </c>
      <c r="S190" s="269">
        <f t="shared" si="36"/>
        <v>4.8027063594913641E-2</v>
      </c>
      <c r="T190" s="269">
        <f t="shared" si="36"/>
        <v>4.7104904211947254E-2</v>
      </c>
      <c r="U190" s="269">
        <f t="shared" si="36"/>
        <v>4.6942509069953585E-2</v>
      </c>
      <c r="V190" s="269">
        <f t="shared" si="36"/>
        <v>4.8763951301356086E-2</v>
      </c>
      <c r="W190" s="269">
        <f t="shared" si="36"/>
        <v>4.7594094191124425E-2</v>
      </c>
      <c r="X190" s="269">
        <f t="shared" si="36"/>
        <v>4.4211039139011171E-2</v>
      </c>
      <c r="Y190" s="269">
        <f t="shared" si="36"/>
        <v>4.456614319254687E-2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2.8742890020483591E-2</v>
      </c>
      <c r="C191" s="318">
        <f t="shared" si="37"/>
        <v>2.9221720521237112E-2</v>
      </c>
      <c r="D191" s="318">
        <f t="shared" si="37"/>
        <v>2.9084596632550391E-2</v>
      </c>
      <c r="E191" s="318">
        <f t="shared" si="37"/>
        <v>3.1490794468774105E-2</v>
      </c>
      <c r="F191" s="318">
        <f t="shared" si="37"/>
        <v>3.0649667856242263E-2</v>
      </c>
      <c r="G191" s="318">
        <f t="shared" si="37"/>
        <v>3.165731428364478E-2</v>
      </c>
      <c r="H191" s="318">
        <f t="shared" si="37"/>
        <v>3.0724989608065412E-2</v>
      </c>
      <c r="I191" s="318">
        <f t="shared" si="37"/>
        <v>3.153637084974998E-2</v>
      </c>
      <c r="J191" s="318">
        <f t="shared" si="37"/>
        <v>2.9920892662402644E-2</v>
      </c>
      <c r="K191" s="318">
        <f t="shared" si="37"/>
        <v>2.8788300964893019E-2</v>
      </c>
      <c r="L191" s="318">
        <f t="shared" si="37"/>
        <v>2.8871964263570495E-2</v>
      </c>
      <c r="M191" s="318">
        <f t="shared" si="37"/>
        <v>3.5899981561536266E-2</v>
      </c>
      <c r="N191" s="318">
        <f t="shared" si="37"/>
        <v>3.723759246391968E-2</v>
      </c>
      <c r="O191" s="318">
        <f t="shared" si="37"/>
        <v>3.6913380441911676E-2</v>
      </c>
      <c r="P191" s="318">
        <f t="shared" si="37"/>
        <v>3.5319821743775459E-2</v>
      </c>
      <c r="Q191" s="318">
        <f t="shared" si="37"/>
        <v>3.4144319884779561E-2</v>
      </c>
      <c r="R191" s="318">
        <f t="shared" si="37"/>
        <v>3.5587874060741237E-2</v>
      </c>
      <c r="S191" s="318">
        <f t="shared" si="37"/>
        <v>3.5454073746041814E-2</v>
      </c>
      <c r="T191" s="318">
        <f t="shared" si="37"/>
        <v>3.4462159947245975E-2</v>
      </c>
      <c r="U191" s="318">
        <f t="shared" si="37"/>
        <v>3.4376723347040193E-2</v>
      </c>
      <c r="V191" s="318">
        <f t="shared" si="37"/>
        <v>3.6284226568092846E-2</v>
      </c>
      <c r="W191" s="318">
        <f t="shared" si="37"/>
        <v>3.4891152496450736E-2</v>
      </c>
      <c r="X191" s="318">
        <f t="shared" si="37"/>
        <v>3.1366136329234823E-2</v>
      </c>
      <c r="Y191" s="318">
        <f t="shared" si="37"/>
        <v>3.1569135593980932E-2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1.2746765850532207E-2</v>
      </c>
      <c r="C192" s="318">
        <f t="shared" si="38"/>
        <v>1.2609375007009097E-2</v>
      </c>
      <c r="D192" s="318">
        <f t="shared" si="38"/>
        <v>1.2781468200849369E-2</v>
      </c>
      <c r="E192" s="318">
        <f t="shared" si="38"/>
        <v>1.3126589141397029E-2</v>
      </c>
      <c r="F192" s="318">
        <f t="shared" si="38"/>
        <v>1.2957795078744699E-2</v>
      </c>
      <c r="G192" s="318">
        <f t="shared" si="38"/>
        <v>1.2792817841440323E-2</v>
      </c>
      <c r="H192" s="318">
        <f t="shared" si="38"/>
        <v>1.2676473785958974E-2</v>
      </c>
      <c r="I192" s="318">
        <f t="shared" si="38"/>
        <v>1.2708519679538063E-2</v>
      </c>
      <c r="J192" s="318">
        <f t="shared" si="38"/>
        <v>1.2879647325815901E-2</v>
      </c>
      <c r="K192" s="318">
        <f t="shared" si="38"/>
        <v>1.2864955097548189E-2</v>
      </c>
      <c r="L192" s="318">
        <f t="shared" si="38"/>
        <v>1.3070815490789599E-2</v>
      </c>
      <c r="M192" s="318">
        <f t="shared" si="38"/>
        <v>1.2585803988492416E-2</v>
      </c>
      <c r="N192" s="318">
        <f t="shared" si="38"/>
        <v>1.2612001857208318E-2</v>
      </c>
      <c r="O192" s="318">
        <f t="shared" si="38"/>
        <v>1.2511717748590853E-2</v>
      </c>
      <c r="P192" s="318">
        <f t="shared" si="38"/>
        <v>1.2701612133791033E-2</v>
      </c>
      <c r="Q192" s="318">
        <f t="shared" si="38"/>
        <v>1.2671615435926313E-2</v>
      </c>
      <c r="R192" s="318">
        <f t="shared" si="38"/>
        <v>1.2515736082302931E-2</v>
      </c>
      <c r="S192" s="318">
        <f t="shared" si="38"/>
        <v>1.2572989848871832E-2</v>
      </c>
      <c r="T192" s="318">
        <f t="shared" si="38"/>
        <v>1.2642744264701279E-2</v>
      </c>
      <c r="U192" s="318">
        <f t="shared" si="38"/>
        <v>1.2565785722913397E-2</v>
      </c>
      <c r="V192" s="318">
        <f t="shared" si="38"/>
        <v>1.2479724733263239E-2</v>
      </c>
      <c r="W192" s="318">
        <f t="shared" si="38"/>
        <v>1.2702941694673691E-2</v>
      </c>
      <c r="X192" s="318">
        <f t="shared" si="38"/>
        <v>1.2844902809776345E-2</v>
      </c>
      <c r="Y192" s="318">
        <f t="shared" si="38"/>
        <v>1.299700759856594E-2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3.242571020304303E-2</v>
      </c>
      <c r="C195" s="310">
        <f t="shared" si="41"/>
        <v>3.8516923526856525E-2</v>
      </c>
      <c r="D195" s="310">
        <f t="shared" si="41"/>
        <v>3.1811093368760097E-2</v>
      </c>
      <c r="E195" s="310">
        <f t="shared" si="41"/>
        <v>4.3754420748971269E-5</v>
      </c>
      <c r="F195" s="310">
        <f t="shared" si="41"/>
        <v>5.2158237299840535E-5</v>
      </c>
      <c r="G195" s="310">
        <f t="shared" si="41"/>
        <v>5.1025109132815984E-5</v>
      </c>
      <c r="H195" s="310">
        <f t="shared" si="41"/>
        <v>5.6379351898380895E-5</v>
      </c>
      <c r="I195" s="310">
        <f t="shared" si="41"/>
        <v>5.4679441608307129E-5</v>
      </c>
      <c r="J195" s="310">
        <f t="shared" si="41"/>
        <v>7.3463551705606287E-5</v>
      </c>
      <c r="K195" s="310">
        <f t="shared" si="41"/>
        <v>6.0081014858769274E-5</v>
      </c>
      <c r="L195" s="310">
        <f t="shared" si="41"/>
        <v>6.1666342557745694E-5</v>
      </c>
      <c r="M195" s="310">
        <f t="shared" si="41"/>
        <v>5.3908960277367782E-5</v>
      </c>
      <c r="N195" s="310">
        <f t="shared" si="41"/>
        <v>6.1911846267383858E-5</v>
      </c>
      <c r="O195" s="310">
        <f t="shared" si="41"/>
        <v>6.567253244792038E-5</v>
      </c>
      <c r="P195" s="310">
        <f t="shared" si="41"/>
        <v>7.0988830781521531E-5</v>
      </c>
      <c r="Q195" s="310">
        <f t="shared" si="41"/>
        <v>7.714401299720446E-5</v>
      </c>
      <c r="R195" s="310">
        <f t="shared" si="41"/>
        <v>7.1963962048557275E-5</v>
      </c>
      <c r="S195" s="310">
        <f t="shared" si="41"/>
        <v>7.5139242806427755E-5</v>
      </c>
      <c r="T195" s="310">
        <f t="shared" si="41"/>
        <v>6.8723550116793128E-5</v>
      </c>
      <c r="U195" s="310">
        <f t="shared" si="41"/>
        <v>7.6165442287416964E-5</v>
      </c>
      <c r="V195" s="310">
        <f t="shared" si="41"/>
        <v>6.7546663708129776E-5</v>
      </c>
      <c r="W195" s="310">
        <f t="shared" si="41"/>
        <v>6.6000706162153673E-5</v>
      </c>
      <c r="X195" s="310">
        <f t="shared" si="41"/>
        <v>8.5070750557152017E-5</v>
      </c>
      <c r="Y195" s="310">
        <f t="shared" si="41"/>
        <v>8.7040924292334056E-5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1.0000000000000002</v>
      </c>
      <c r="C197" s="232">
        <f t="shared" si="42"/>
        <v>0.99999999999999978</v>
      </c>
      <c r="D197" s="232">
        <f t="shared" si="42"/>
        <v>1</v>
      </c>
      <c r="E197" s="232">
        <f t="shared" si="42"/>
        <v>1.0000000000000002</v>
      </c>
      <c r="F197" s="232">
        <f t="shared" si="42"/>
        <v>1</v>
      </c>
      <c r="G197" s="232">
        <f t="shared" si="42"/>
        <v>0.99999999999999967</v>
      </c>
      <c r="H197" s="232">
        <f t="shared" si="42"/>
        <v>1</v>
      </c>
      <c r="I197" s="232">
        <f t="shared" si="42"/>
        <v>0.99999999999999956</v>
      </c>
      <c r="J197" s="232">
        <f t="shared" si="42"/>
        <v>1</v>
      </c>
      <c r="K197" s="232">
        <f t="shared" si="42"/>
        <v>0.99999999999999978</v>
      </c>
      <c r="L197" s="232">
        <f t="shared" si="42"/>
        <v>0.99999999999999989</v>
      </c>
      <c r="M197" s="232">
        <f t="shared" si="42"/>
        <v>1.0000000000000002</v>
      </c>
      <c r="N197" s="232">
        <f t="shared" si="42"/>
        <v>0.99999999999999989</v>
      </c>
      <c r="O197" s="232">
        <f t="shared" si="42"/>
        <v>1.0000000000000004</v>
      </c>
      <c r="P197" s="232">
        <f t="shared" si="42"/>
        <v>1</v>
      </c>
      <c r="Q197" s="232">
        <f t="shared" si="42"/>
        <v>0.99999999999999989</v>
      </c>
      <c r="R197" s="232">
        <f t="shared" si="42"/>
        <v>1.0000000000000004</v>
      </c>
      <c r="S197" s="232">
        <f t="shared" si="42"/>
        <v>1.0000000000000004</v>
      </c>
      <c r="T197" s="232">
        <f t="shared" si="42"/>
        <v>1</v>
      </c>
      <c r="U197" s="232">
        <f t="shared" si="42"/>
        <v>0.99999999999999989</v>
      </c>
      <c r="V197" s="232">
        <f t="shared" si="42"/>
        <v>0.99999999999999989</v>
      </c>
      <c r="W197" s="232">
        <f t="shared" si="42"/>
        <v>1</v>
      </c>
      <c r="X197" s="232">
        <f t="shared" si="42"/>
        <v>1.0000000000000002</v>
      </c>
      <c r="Y197" s="232">
        <f t="shared" si="42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5.0553121746884505E-2</v>
      </c>
      <c r="C202" s="268">
        <f t="shared" si="47"/>
        <v>5.112694477479237E-2</v>
      </c>
      <c r="D202" s="268">
        <f t="shared" si="47"/>
        <v>5.0835120419926196E-2</v>
      </c>
      <c r="E202" s="268">
        <f t="shared" si="47"/>
        <v>5.1781301103418768E-2</v>
      </c>
      <c r="F202" s="268">
        <f t="shared" si="47"/>
        <v>5.4751160341203219E-2</v>
      </c>
      <c r="G202" s="268">
        <f t="shared" si="47"/>
        <v>5.5426556187370649E-2</v>
      </c>
      <c r="H202" s="268">
        <f t="shared" si="47"/>
        <v>5.3539511275521014E-2</v>
      </c>
      <c r="I202" s="268">
        <f t="shared" si="47"/>
        <v>5.3999518348818352E-2</v>
      </c>
      <c r="J202" s="268">
        <f t="shared" si="47"/>
        <v>5.2151076330130899E-2</v>
      </c>
      <c r="K202" s="268">
        <f t="shared" si="47"/>
        <v>5.5192382195287965E-2</v>
      </c>
      <c r="L202" s="268">
        <f t="shared" si="47"/>
        <v>5.255441854458727E-2</v>
      </c>
      <c r="M202" s="268">
        <f t="shared" si="47"/>
        <v>5.690525836916762E-2</v>
      </c>
      <c r="N202" s="268">
        <f t="shared" si="47"/>
        <v>5.3681118914810602E-2</v>
      </c>
      <c r="O202" s="268">
        <f t="shared" si="47"/>
        <v>5.6004857499612232E-2</v>
      </c>
      <c r="P202" s="268">
        <f t="shared" si="47"/>
        <v>5.2841765793577043E-2</v>
      </c>
      <c r="Q202" s="268">
        <f t="shared" si="47"/>
        <v>5.3489543000131839E-2</v>
      </c>
      <c r="R202" s="268">
        <f t="shared" si="47"/>
        <v>5.374533197925109E-2</v>
      </c>
      <c r="S202" s="268">
        <f t="shared" si="47"/>
        <v>5.4339004080388012E-2</v>
      </c>
      <c r="T202" s="268">
        <f t="shared" si="47"/>
        <v>5.4571007563921123E-2</v>
      </c>
      <c r="U202" s="268">
        <f t="shared" si="47"/>
        <v>5.4609918070149158E-2</v>
      </c>
      <c r="V202" s="268">
        <f t="shared" si="47"/>
        <v>5.5055351949410788E-2</v>
      </c>
      <c r="W202" s="268">
        <f t="shared" si="47"/>
        <v>5.3003433852514076E-2</v>
      </c>
      <c r="X202" s="268">
        <f t="shared" si="47"/>
        <v>4.7578409610613194E-2</v>
      </c>
      <c r="Y202" s="268">
        <f t="shared" si="47"/>
        <v>4.6351784207966117E-2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0.50231522744115764</v>
      </c>
      <c r="C203" s="269">
        <f t="shared" si="48"/>
        <v>0.49448134704339353</v>
      </c>
      <c r="D203" s="269">
        <f t="shared" si="48"/>
        <v>0.49899711504852257</v>
      </c>
      <c r="E203" s="269">
        <f t="shared" si="48"/>
        <v>0.49542834921696638</v>
      </c>
      <c r="F203" s="269">
        <f t="shared" si="48"/>
        <v>0.46283114003339076</v>
      </c>
      <c r="G203" s="269">
        <f t="shared" si="48"/>
        <v>0.45829557527260872</v>
      </c>
      <c r="H203" s="269">
        <f t="shared" si="48"/>
        <v>0.45686573083731324</v>
      </c>
      <c r="I203" s="269">
        <f t="shared" si="48"/>
        <v>0.464666932669481</v>
      </c>
      <c r="J203" s="269">
        <f t="shared" si="48"/>
        <v>0.46121667935094235</v>
      </c>
      <c r="K203" s="269">
        <f t="shared" si="48"/>
        <v>0.45364091118837024</v>
      </c>
      <c r="L203" s="269">
        <f t="shared" si="48"/>
        <v>0.4690155742799233</v>
      </c>
      <c r="M203" s="269">
        <f t="shared" si="48"/>
        <v>0.45633353879827004</v>
      </c>
      <c r="N203" s="269">
        <f t="shared" si="48"/>
        <v>0.48100196367008319</v>
      </c>
      <c r="O203" s="269">
        <f t="shared" si="48"/>
        <v>0.46097111857235307</v>
      </c>
      <c r="P203" s="269">
        <f t="shared" si="48"/>
        <v>0.47361792106486234</v>
      </c>
      <c r="Q203" s="269">
        <f t="shared" si="48"/>
        <v>0.46663866413351884</v>
      </c>
      <c r="R203" s="269">
        <f t="shared" si="48"/>
        <v>0.46738431916325107</v>
      </c>
      <c r="S203" s="269">
        <f t="shared" si="48"/>
        <v>0.46385326694048623</v>
      </c>
      <c r="T203" s="269">
        <f t="shared" si="48"/>
        <v>0.46658441841758647</v>
      </c>
      <c r="U203" s="269">
        <f t="shared" si="48"/>
        <v>0.46381121360193595</v>
      </c>
      <c r="V203" s="269">
        <f t="shared" si="48"/>
        <v>0.46200063653579537</v>
      </c>
      <c r="W203" s="269">
        <f t="shared" si="48"/>
        <v>0.49051872315500955</v>
      </c>
      <c r="X203" s="269">
        <f t="shared" si="48"/>
        <v>0.50173031387646772</v>
      </c>
      <c r="Y203" s="269">
        <f t="shared" si="48"/>
        <v>0.50882716885059953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0.50231522744115764</v>
      </c>
      <c r="C204" s="318">
        <f t="shared" si="49"/>
        <v>0.49448134704339353</v>
      </c>
      <c r="D204" s="318">
        <f t="shared" si="49"/>
        <v>0.49899711504852257</v>
      </c>
      <c r="E204" s="318">
        <f t="shared" si="49"/>
        <v>0.49542834921696638</v>
      </c>
      <c r="F204" s="318">
        <f t="shared" si="49"/>
        <v>0.46283114003339076</v>
      </c>
      <c r="G204" s="318">
        <f t="shared" si="49"/>
        <v>0.45829557527260872</v>
      </c>
      <c r="H204" s="318">
        <f t="shared" si="49"/>
        <v>0.45686573083731324</v>
      </c>
      <c r="I204" s="318">
        <f t="shared" si="49"/>
        <v>0.464666932669481</v>
      </c>
      <c r="J204" s="318">
        <f t="shared" si="49"/>
        <v>0.46121667935094235</v>
      </c>
      <c r="K204" s="318">
        <f t="shared" si="49"/>
        <v>0.45364091118837024</v>
      </c>
      <c r="L204" s="318">
        <f t="shared" si="49"/>
        <v>0.4690155742799233</v>
      </c>
      <c r="M204" s="318">
        <f t="shared" si="49"/>
        <v>0.45633353879827004</v>
      </c>
      <c r="N204" s="318">
        <f t="shared" si="49"/>
        <v>0.48100196367008319</v>
      </c>
      <c r="O204" s="318">
        <f t="shared" si="49"/>
        <v>0.46097111857235307</v>
      </c>
      <c r="P204" s="318">
        <f t="shared" si="49"/>
        <v>0.47361792106486234</v>
      </c>
      <c r="Q204" s="318">
        <f t="shared" si="49"/>
        <v>0.46663866413351884</v>
      </c>
      <c r="R204" s="318">
        <f t="shared" si="49"/>
        <v>0.46738431916325107</v>
      </c>
      <c r="S204" s="318">
        <f t="shared" si="49"/>
        <v>0.46385326694048623</v>
      </c>
      <c r="T204" s="318">
        <f t="shared" si="49"/>
        <v>0.46658441841758647</v>
      </c>
      <c r="U204" s="318">
        <f t="shared" si="49"/>
        <v>0.46381121360193595</v>
      </c>
      <c r="V204" s="318">
        <f t="shared" si="49"/>
        <v>0.46200063653579537</v>
      </c>
      <c r="W204" s="318">
        <f t="shared" si="49"/>
        <v>0.49051872315500955</v>
      </c>
      <c r="X204" s="318">
        <f t="shared" si="49"/>
        <v>0.50173031387646772</v>
      </c>
      <c r="Y204" s="318">
        <f t="shared" si="49"/>
        <v>0.50882716885059953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0.28625533756479021</v>
      </c>
      <c r="C206" s="269">
        <f t="shared" si="51"/>
        <v>0.29362560592877152</v>
      </c>
      <c r="D206" s="269">
        <f t="shared" si="51"/>
        <v>0.28941685337088197</v>
      </c>
      <c r="E206" s="269">
        <f t="shared" si="51"/>
        <v>0.29071715471985393</v>
      </c>
      <c r="F206" s="269">
        <f t="shared" si="51"/>
        <v>0.31860723987407935</v>
      </c>
      <c r="G206" s="269">
        <f t="shared" si="51"/>
        <v>0.32146173281562807</v>
      </c>
      <c r="H206" s="269">
        <f t="shared" si="51"/>
        <v>0.32841286026563205</v>
      </c>
      <c r="I206" s="269">
        <f t="shared" si="51"/>
        <v>0.31859592041191287</v>
      </c>
      <c r="J206" s="269">
        <f t="shared" si="51"/>
        <v>0.32803576851139771</v>
      </c>
      <c r="K206" s="269">
        <f t="shared" si="51"/>
        <v>0.32691113352444873</v>
      </c>
      <c r="L206" s="269">
        <f t="shared" si="51"/>
        <v>0.31775003627358761</v>
      </c>
      <c r="M206" s="269">
        <f t="shared" si="51"/>
        <v>0.32793889933514203</v>
      </c>
      <c r="N206" s="269">
        <f t="shared" si="51"/>
        <v>0.30428045963374245</v>
      </c>
      <c r="O206" s="269">
        <f t="shared" si="51"/>
        <v>0.31741782527756107</v>
      </c>
      <c r="P206" s="269">
        <f t="shared" si="51"/>
        <v>0.3117154554866382</v>
      </c>
      <c r="Q206" s="269">
        <f t="shared" si="51"/>
        <v>0.31659800980321195</v>
      </c>
      <c r="R206" s="269">
        <f t="shared" si="51"/>
        <v>0.31488398469009532</v>
      </c>
      <c r="S206" s="269">
        <f t="shared" si="51"/>
        <v>0.31646207991875924</v>
      </c>
      <c r="T206" s="269">
        <f t="shared" si="51"/>
        <v>0.31321885836661606</v>
      </c>
      <c r="U206" s="269">
        <f t="shared" si="51"/>
        <v>0.3159163990874238</v>
      </c>
      <c r="V206" s="269">
        <f t="shared" si="51"/>
        <v>0.31600995152683492</v>
      </c>
      <c r="W206" s="269">
        <f t="shared" si="51"/>
        <v>0.28958733806003528</v>
      </c>
      <c r="X206" s="269">
        <f t="shared" si="51"/>
        <v>0.29326033272268492</v>
      </c>
      <c r="Y206" s="269">
        <f t="shared" si="51"/>
        <v>0.28840906513576176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0.28625533756479021</v>
      </c>
      <c r="C207" s="318">
        <f t="shared" si="52"/>
        <v>0.29362560592877152</v>
      </c>
      <c r="D207" s="318">
        <f t="shared" si="52"/>
        <v>0.28941685337088197</v>
      </c>
      <c r="E207" s="318">
        <f t="shared" si="52"/>
        <v>0.29071715471985393</v>
      </c>
      <c r="F207" s="318">
        <f t="shared" si="52"/>
        <v>0.31860723987407935</v>
      </c>
      <c r="G207" s="318">
        <f t="shared" si="52"/>
        <v>0.32146173281562807</v>
      </c>
      <c r="H207" s="318">
        <f t="shared" si="52"/>
        <v>0.32841286026563205</v>
      </c>
      <c r="I207" s="318">
        <f t="shared" si="52"/>
        <v>0.31859592041191287</v>
      </c>
      <c r="J207" s="318">
        <f t="shared" si="52"/>
        <v>0.32803576851139771</v>
      </c>
      <c r="K207" s="318">
        <f t="shared" si="52"/>
        <v>0.32691113352444873</v>
      </c>
      <c r="L207" s="318">
        <f t="shared" si="52"/>
        <v>0.31775003627358761</v>
      </c>
      <c r="M207" s="318">
        <f t="shared" si="52"/>
        <v>0.32793889933514203</v>
      </c>
      <c r="N207" s="318">
        <f t="shared" si="52"/>
        <v>0.30428045963374245</v>
      </c>
      <c r="O207" s="318">
        <f t="shared" si="52"/>
        <v>0.31741782527756107</v>
      </c>
      <c r="P207" s="318">
        <f t="shared" si="52"/>
        <v>0.3117154554866382</v>
      </c>
      <c r="Q207" s="318">
        <f t="shared" si="52"/>
        <v>0.31659800980321195</v>
      </c>
      <c r="R207" s="318">
        <f t="shared" si="52"/>
        <v>0.31488398469009532</v>
      </c>
      <c r="S207" s="318">
        <f t="shared" si="52"/>
        <v>0.31646207991875924</v>
      </c>
      <c r="T207" s="318">
        <f t="shared" si="52"/>
        <v>0.31321885836661606</v>
      </c>
      <c r="U207" s="318">
        <f t="shared" si="52"/>
        <v>0.3159163990874238</v>
      </c>
      <c r="V207" s="318">
        <f t="shared" si="52"/>
        <v>0.31600995152683492</v>
      </c>
      <c r="W207" s="318">
        <f t="shared" si="52"/>
        <v>0.28958733806003528</v>
      </c>
      <c r="X207" s="318">
        <f t="shared" si="52"/>
        <v>0.29326033272268492</v>
      </c>
      <c r="Y207" s="318">
        <f t="shared" si="52"/>
        <v>0.28840906513576176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0.16087631324716772</v>
      </c>
      <c r="C209" s="269">
        <f t="shared" si="54"/>
        <v>0.16076610225304236</v>
      </c>
      <c r="D209" s="269">
        <f t="shared" si="54"/>
        <v>0.16075091116066936</v>
      </c>
      <c r="E209" s="269">
        <f t="shared" si="54"/>
        <v>0.162073194959761</v>
      </c>
      <c r="F209" s="269">
        <f t="shared" si="54"/>
        <v>0.16381045975132677</v>
      </c>
      <c r="G209" s="269">
        <f t="shared" si="54"/>
        <v>0.16481613572439219</v>
      </c>
      <c r="H209" s="269">
        <f t="shared" si="54"/>
        <v>0.16118189762153384</v>
      </c>
      <c r="I209" s="269">
        <f t="shared" si="54"/>
        <v>0.16273762856978732</v>
      </c>
      <c r="J209" s="269">
        <f t="shared" si="54"/>
        <v>0.15859647580752895</v>
      </c>
      <c r="K209" s="269">
        <f t="shared" si="54"/>
        <v>0.1642555730918929</v>
      </c>
      <c r="L209" s="269">
        <f t="shared" si="54"/>
        <v>0.16067997090190161</v>
      </c>
      <c r="M209" s="269">
        <f t="shared" si="54"/>
        <v>0.15882230349742052</v>
      </c>
      <c r="N209" s="269">
        <f t="shared" si="54"/>
        <v>0.16103645778136363</v>
      </c>
      <c r="O209" s="269">
        <f t="shared" si="54"/>
        <v>0.16560619865047385</v>
      </c>
      <c r="P209" s="269">
        <f t="shared" si="54"/>
        <v>0.16182485765492233</v>
      </c>
      <c r="Q209" s="269">
        <f t="shared" si="54"/>
        <v>0.16327378306313722</v>
      </c>
      <c r="R209" s="269">
        <f t="shared" si="54"/>
        <v>0.16398636416740284</v>
      </c>
      <c r="S209" s="269">
        <f t="shared" si="54"/>
        <v>0.16534564906036694</v>
      </c>
      <c r="T209" s="269">
        <f t="shared" si="54"/>
        <v>0.16562571565187639</v>
      </c>
      <c r="U209" s="269">
        <f t="shared" si="54"/>
        <v>0.16566246924049091</v>
      </c>
      <c r="V209" s="269">
        <f t="shared" si="54"/>
        <v>0.16693405998795879</v>
      </c>
      <c r="W209" s="269">
        <f t="shared" si="54"/>
        <v>0.16689050493244112</v>
      </c>
      <c r="X209" s="269">
        <f t="shared" si="54"/>
        <v>0.15743094379023445</v>
      </c>
      <c r="Y209" s="269">
        <f t="shared" si="54"/>
        <v>0.15641198180567248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0.10438343282437665</v>
      </c>
      <c r="C210" s="318">
        <f t="shared" si="55"/>
        <v>0.10515425916374356</v>
      </c>
      <c r="D210" s="318">
        <f t="shared" si="55"/>
        <v>0.10463120223733968</v>
      </c>
      <c r="E210" s="318">
        <f t="shared" si="55"/>
        <v>0.10635484727408692</v>
      </c>
      <c r="F210" s="318">
        <f t="shared" si="55"/>
        <v>0.11175815709061698</v>
      </c>
      <c r="G210" s="318">
        <f t="shared" si="55"/>
        <v>0.11327392533977351</v>
      </c>
      <c r="H210" s="318">
        <f t="shared" si="55"/>
        <v>0.10980049468668691</v>
      </c>
      <c r="I210" s="318">
        <f t="shared" si="55"/>
        <v>0.11047886349622177</v>
      </c>
      <c r="J210" s="318">
        <f t="shared" si="55"/>
        <v>0.10672574346222735</v>
      </c>
      <c r="K210" s="318">
        <f t="shared" si="55"/>
        <v>0.11323684948839105</v>
      </c>
      <c r="L210" s="318">
        <f t="shared" si="55"/>
        <v>0.10793213586374083</v>
      </c>
      <c r="M210" s="318">
        <f t="shared" si="55"/>
        <v>0.10750075353851615</v>
      </c>
      <c r="N210" s="318">
        <f t="shared" si="55"/>
        <v>0.10694057349936698</v>
      </c>
      <c r="O210" s="318">
        <f t="shared" si="55"/>
        <v>0.11376308329733884</v>
      </c>
      <c r="P210" s="318">
        <f t="shared" si="55"/>
        <v>0.10855941970054052</v>
      </c>
      <c r="Q210" s="318">
        <f t="shared" si="55"/>
        <v>0.11079326721687227</v>
      </c>
      <c r="R210" s="318">
        <f t="shared" si="55"/>
        <v>0.11142198823064078</v>
      </c>
      <c r="S210" s="318">
        <f t="shared" si="55"/>
        <v>0.11317839290037024</v>
      </c>
      <c r="T210" s="318">
        <f t="shared" si="55"/>
        <v>0.11315130054987758</v>
      </c>
      <c r="U210" s="318">
        <f t="shared" si="55"/>
        <v>0.11349994260907766</v>
      </c>
      <c r="V210" s="318">
        <f t="shared" si="55"/>
        <v>0.11497515990040881</v>
      </c>
      <c r="W210" s="318">
        <f t="shared" si="55"/>
        <v>0.11172431832587998</v>
      </c>
      <c r="X210" s="318">
        <f t="shared" si="55"/>
        <v>0.10100384566959657</v>
      </c>
      <c r="Y210" s="318">
        <f t="shared" si="55"/>
        <v>9.9186735913417493E-2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5.6492880422791082E-2</v>
      </c>
      <c r="C211" s="318">
        <f t="shared" si="56"/>
        <v>5.5611843089298799E-2</v>
      </c>
      <c r="D211" s="318">
        <f t="shared" si="56"/>
        <v>5.6119708923329681E-2</v>
      </c>
      <c r="E211" s="318">
        <f t="shared" si="56"/>
        <v>5.5718347685674081E-2</v>
      </c>
      <c r="F211" s="318">
        <f t="shared" si="56"/>
        <v>5.2052302660709801E-2</v>
      </c>
      <c r="G211" s="318">
        <f t="shared" si="56"/>
        <v>5.1542210384618696E-2</v>
      </c>
      <c r="H211" s="318">
        <f t="shared" si="56"/>
        <v>5.1381402934846929E-2</v>
      </c>
      <c r="I211" s="318">
        <f t="shared" si="56"/>
        <v>5.2258765073565562E-2</v>
      </c>
      <c r="J211" s="318">
        <f t="shared" si="56"/>
        <v>5.1870732345301582E-2</v>
      </c>
      <c r="K211" s="318">
        <f t="shared" si="56"/>
        <v>5.1018723603501848E-2</v>
      </c>
      <c r="L211" s="318">
        <f t="shared" si="56"/>
        <v>5.2747835038160787E-2</v>
      </c>
      <c r="M211" s="318">
        <f t="shared" si="56"/>
        <v>5.1321549958904353E-2</v>
      </c>
      <c r="N211" s="318">
        <f t="shared" si="56"/>
        <v>5.4095884281996673E-2</v>
      </c>
      <c r="O211" s="318">
        <f t="shared" si="56"/>
        <v>5.1843115353135023E-2</v>
      </c>
      <c r="P211" s="318">
        <f t="shared" si="56"/>
        <v>5.3265437954381829E-2</v>
      </c>
      <c r="Q211" s="318">
        <f t="shared" si="56"/>
        <v>5.2480515846264966E-2</v>
      </c>
      <c r="R211" s="318">
        <f t="shared" si="56"/>
        <v>5.2564375936762074E-2</v>
      </c>
      <c r="S211" s="318">
        <f t="shared" si="56"/>
        <v>5.2167256159996692E-2</v>
      </c>
      <c r="T211" s="318">
        <f t="shared" si="56"/>
        <v>5.2474415101998795E-2</v>
      </c>
      <c r="U211" s="318">
        <f t="shared" si="56"/>
        <v>5.2162526631413263E-2</v>
      </c>
      <c r="V211" s="318">
        <f t="shared" si="56"/>
        <v>5.195890008754999E-2</v>
      </c>
      <c r="W211" s="318">
        <f t="shared" si="56"/>
        <v>5.5166186606561168E-2</v>
      </c>
      <c r="X211" s="318">
        <f t="shared" si="56"/>
        <v>5.6427098120637863E-2</v>
      </c>
      <c r="Y211" s="318">
        <f t="shared" si="56"/>
        <v>5.7225245892255014E-2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1.5349737043504976</v>
      </c>
      <c r="C217" s="320">
        <f>IF(C$5=0,0,(C$5-C$16-C$59)/(CHI_fec!C$5-CHI_fec!C$16))</f>
        <v>1.5420084259146458</v>
      </c>
      <c r="D217" s="320">
        <f>IF(D$5=0,0,(D$5-D$16-D$59)/(CHI_fec!D$5-CHI_fec!D$16))</f>
        <v>1.545816197860026</v>
      </c>
      <c r="E217" s="320">
        <f>IF(E$5=0,0,(E$5-E$16-E$59)/(CHI_fec!E$5-CHI_fec!E$16))</f>
        <v>1.5373700477931809</v>
      </c>
      <c r="F217" s="320">
        <f>IF(F$5=0,0,(F$5-F$16-F$59)/(CHI_fec!F$5-CHI_fec!F$16))</f>
        <v>1.4931649654626036</v>
      </c>
      <c r="G217" s="320">
        <f>IF(G$5=0,0,(G$5-G$16-G$59)/(CHI_fec!G$5-CHI_fec!G$16))</f>
        <v>1.4571845913391899</v>
      </c>
      <c r="H217" s="320">
        <f>IF(H$5=0,0,(H$5-H$16-H$59)/(CHI_fec!H$5-CHI_fec!H$16))</f>
        <v>1.4143176857141122</v>
      </c>
      <c r="I217" s="320">
        <f>IF(I$5=0,0,(I$5-I$16-I$59)/(CHI_fec!I$5-CHI_fec!I$16))</f>
        <v>1.4236103762761771</v>
      </c>
      <c r="J217" s="320">
        <f>IF(J$5=0,0,(J$5-J$16-J$59)/(CHI_fec!J$5-CHI_fec!J$16))</f>
        <v>1.4421964007440267</v>
      </c>
      <c r="K217" s="320">
        <f>IF(K$5=0,0,(K$5-K$16-K$59)/(CHI_fec!K$5-CHI_fec!K$16))</f>
        <v>1.4770295731485499</v>
      </c>
      <c r="L217" s="320">
        <f>IF(L$5=0,0,(L$5-L$16-L$59)/(CHI_fec!L$5-CHI_fec!L$16))</f>
        <v>1.458770079023517</v>
      </c>
      <c r="M217" s="320">
        <f>IF(M$5=0,0,(M$5-M$16-M$59)/(CHI_fec!M$5-CHI_fec!M$16))</f>
        <v>1.5014954285446132</v>
      </c>
      <c r="N217" s="320">
        <f>IF(N$5=0,0,(N$5-N$16-N$59)/(CHI_fec!N$5-CHI_fec!N$16))</f>
        <v>1.5279881754768256</v>
      </c>
      <c r="O217" s="320">
        <f>IF(O$5=0,0,(O$5-O$16-O$59)/(CHI_fec!O$5-CHI_fec!O$16))</f>
        <v>1.5199505535330951</v>
      </c>
      <c r="P217" s="320">
        <f>IF(P$5=0,0,(P$5-P$16-P$59)/(CHI_fec!P$5-CHI_fec!P$16))</f>
        <v>1.5153129234647578</v>
      </c>
      <c r="Q217" s="320">
        <f>IF(Q$5=0,0,(Q$5-Q$16-Q$59)/(CHI_fec!Q$5-CHI_fec!Q$16))</f>
        <v>1.5339035919733068</v>
      </c>
      <c r="R217" s="320">
        <f>IF(R$5=0,0,(R$5-R$16-R$59)/(CHI_fec!R$5-CHI_fec!R$16))</f>
        <v>1.527439870147119</v>
      </c>
      <c r="S217" s="320">
        <f>IF(S$5=0,0,(S$5-S$16-S$59)/(CHI_fec!S$5-CHI_fec!S$16))</f>
        <v>1.5346170098557252</v>
      </c>
      <c r="T217" s="320">
        <f>IF(T$5=0,0,(T$5-T$16-T$59)/(CHI_fec!T$5-CHI_fec!T$16))</f>
        <v>1.4946816151387294</v>
      </c>
      <c r="U217" s="320">
        <f>IF(U$5=0,0,(U$5-U$16-U$59)/(CHI_fec!U$5-CHI_fec!U$16))</f>
        <v>1.4668819476533423</v>
      </c>
      <c r="V217" s="320">
        <f>IF(V$5=0,0,(V$5-V$16-V$59)/(CHI_fec!V$5-CHI_fec!V$16))</f>
        <v>1.4970443642607856</v>
      </c>
      <c r="W217" s="320">
        <f>IF(W$5=0,0,(W$5-W$16-W$59)/(CHI_fec!W$5-CHI_fec!W$16))</f>
        <v>1.5049791089220563</v>
      </c>
      <c r="X217" s="320">
        <f>IF(X$5=0,0,(X$5-X$16-X$59)/(CHI_fec!X$5-CHI_fec!X$16))</f>
        <v>1.4721154958697948</v>
      </c>
      <c r="Y217" s="320">
        <f>IF(Y$5=0,0,(Y$5-Y$16-Y$59)/(CHI_fec!Y$5-CHI_fec!Y$16))</f>
        <v>1.4804577388625548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1.7282848685976171</v>
      </c>
      <c r="C222" s="275">
        <f>IF(C$10=0,0,C$10/CHI_fec!C$10)</f>
        <v>1.7038287101143319</v>
      </c>
      <c r="D222" s="275">
        <f>IF(D$10=0,0,D$10/CHI_fec!D$10)</f>
        <v>1.7249969380316887</v>
      </c>
      <c r="E222" s="275">
        <f>IF(E$10=0,0,E$10/CHI_fec!E$10)</f>
        <v>1.7494603851690054</v>
      </c>
      <c r="F222" s="275">
        <f>IF(F$10=0,0,F$10/CHI_fec!F$10)</f>
        <v>1.6782864715034587</v>
      </c>
      <c r="G222" s="275">
        <f>IF(G$10=0,0,G$10/CHI_fec!G$10)</f>
        <v>1.6958455794483323</v>
      </c>
      <c r="H222" s="275">
        <f>IF(H$10=0,0,H$10/CHI_fec!H$10)</f>
        <v>1.5937635685649345</v>
      </c>
      <c r="I222" s="275">
        <f>IF(I$10=0,0,I$10/CHI_fec!I$10)</f>
        <v>1.6872526923895816</v>
      </c>
      <c r="J222" s="275">
        <f>IF(J$10=0,0,J$10/CHI_fec!J$10)</f>
        <v>1.669668918391586</v>
      </c>
      <c r="K222" s="275">
        <f>IF(K$10=0,0,K$10/CHI_fec!K$10)</f>
        <v>1.7270837861921802</v>
      </c>
      <c r="L222" s="275">
        <f>IF(L$10=0,0,L$10/CHI_fec!L$10)</f>
        <v>1.642846112893998</v>
      </c>
      <c r="M222" s="275">
        <f>IF(M$10=0,0,M$10/CHI_fec!M$10)</f>
        <v>1.8099040377463254</v>
      </c>
      <c r="N222" s="275">
        <f>IF(N$10=0,0,N$10/CHI_fec!N$10)</f>
        <v>1.8153498526699889</v>
      </c>
      <c r="O222" s="275">
        <f>IF(O$10=0,0,O$10/CHI_fec!O$10)</f>
        <v>1.8223133831218707</v>
      </c>
      <c r="P222" s="275">
        <f>IF(P$10=0,0,P$10/CHI_fec!P$10)</f>
        <v>1.7186016949103124</v>
      </c>
      <c r="Q222" s="275">
        <f>IF(Q$10=0,0,Q$10/CHI_fec!Q$10)</f>
        <v>1.7089294668214723</v>
      </c>
      <c r="R222" s="275">
        <f>IF(R$10=0,0,R$10/CHI_fec!R$10)</f>
        <v>1.7129378097137862</v>
      </c>
      <c r="S222" s="275">
        <f>IF(S$10=0,0,S$10/CHI_fec!S$10)</f>
        <v>1.7311791809496162</v>
      </c>
      <c r="T222" s="275">
        <f>IF(T$10=0,0,T$10/CHI_fec!T$10)</f>
        <v>1.7288952276449732</v>
      </c>
      <c r="U222" s="275">
        <f>IF(U$10=0,0,U$10/CHI_fec!U$10)</f>
        <v>1.7096729979090826</v>
      </c>
      <c r="V222" s="275">
        <f>IF(V$10=0,0,V$10/CHI_fec!V$10)</f>
        <v>1.7255421538809983</v>
      </c>
      <c r="W222" s="275">
        <f>IF(W$10=0,0,W$10/CHI_fec!W$10)</f>
        <v>1.7405783027875092</v>
      </c>
      <c r="X222" s="275">
        <f>IF(X$10=0,0,X$10/CHI_fec!X$10)</f>
        <v>1.58811369178144</v>
      </c>
      <c r="Y222" s="275">
        <f>IF(Y$10=0,0,Y$10/CHI_fec!Y$10)</f>
        <v>1.5845961602448853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1.9424088751668609</v>
      </c>
      <c r="C224" s="276">
        <f>IF(C$25=0,0,C$25/CHI_fec!C$25)</f>
        <v>1.9767365280196663</v>
      </c>
      <c r="D224" s="276">
        <f>IF(D$25=0,0,D$25/CHI_fec!D$25)</f>
        <v>1.979735741062679</v>
      </c>
      <c r="E224" s="276">
        <f>IF(E$25=0,0,E$25/CHI_fec!E$25)</f>
        <v>1.8992851384222944</v>
      </c>
      <c r="F224" s="276">
        <f>IF(F$25=0,0,F$25/CHI_fec!F$25)</f>
        <v>1.8571888805365731</v>
      </c>
      <c r="G224" s="276">
        <f>IF(G$25=0,0,G$25/CHI_fec!G$25)</f>
        <v>1.7930994570776984</v>
      </c>
      <c r="H224" s="276">
        <f>IF(H$25=0,0,H$25/CHI_fec!H$25)</f>
        <v>1.7549693565877682</v>
      </c>
      <c r="I224" s="276">
        <f>IF(I$25=0,0,I$25/CHI_fec!I$25)</f>
        <v>1.7436184485289927</v>
      </c>
      <c r="J224" s="276">
        <f>IF(J$25=0,0,J$25/CHI_fec!J$25)</f>
        <v>1.7803419081357641</v>
      </c>
      <c r="K224" s="276">
        <f>IF(K$25=0,0,K$25/CHI_fec!K$25)</f>
        <v>1.7984403204634447</v>
      </c>
      <c r="L224" s="276">
        <f>IF(L$25=0,0,L$25/CHI_fec!L$25)</f>
        <v>1.8431668194113562</v>
      </c>
      <c r="M224" s="276">
        <f>IF(M$25=0,0,M$25/CHI_fec!M$25)</f>
        <v>1.8057235393342679</v>
      </c>
      <c r="N224" s="276">
        <f>IF(N$25=0,0,N$25/CHI_fec!N$25)</f>
        <v>1.8448719046040472</v>
      </c>
      <c r="O224" s="276">
        <f>IF(O$25=0,0,O$25/CHI_fec!O$25)</f>
        <v>1.8175877019180069</v>
      </c>
      <c r="P224" s="276">
        <f>IF(P$25=0,0,P$25/CHI_fec!P$25)</f>
        <v>1.8475703914613097</v>
      </c>
      <c r="Q224" s="276">
        <f>IF(Q$25=0,0,Q$25/CHI_fec!Q$25)</f>
        <v>1.8851941349736341</v>
      </c>
      <c r="R224" s="276">
        <f>IF(R$25=0,0,R$25/CHI_fec!R$25)</f>
        <v>1.8836448947267121</v>
      </c>
      <c r="S224" s="276">
        <f>IF(S$25=0,0,S$25/CHI_fec!S$25)</f>
        <v>1.903100976750818</v>
      </c>
      <c r="T224" s="276">
        <f>IF(T$25=0,0,T$25/CHI_fec!T$25)</f>
        <v>1.847236375452439</v>
      </c>
      <c r="U224" s="276">
        <f>IF(U$25=0,0,U$25/CHI_fec!U$25)</f>
        <v>1.7947946328105056</v>
      </c>
      <c r="V224" s="276">
        <f>IF(V$25=0,0,V$25/CHI_fec!V$25)</f>
        <v>1.8518213009224995</v>
      </c>
      <c r="W224" s="276">
        <f>IF(W$25=0,0,W$25/CHI_fec!W$25)</f>
        <v>1.8735144891760429</v>
      </c>
      <c r="X224" s="276">
        <f>IF(X$25=0,0,X$25/CHI_fec!X$25)</f>
        <v>1.8506193702769942</v>
      </c>
      <c r="Y224" s="276">
        <f>IF(Y$25=0,0,Y$25/CHI_fec!Y$25)</f>
        <v>1.8802679805844151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2.6094132922860673</v>
      </c>
      <c r="C225" s="276">
        <f>IF(C$36=0,0,C$36/CHI_fec!C$36)</f>
        <v>2.6195292091872551</v>
      </c>
      <c r="D225" s="276">
        <f>IF(D$36=0,0,D$36/CHI_fec!D$36)</f>
        <v>2.613564776794127</v>
      </c>
      <c r="E225" s="276">
        <f>IF(E$36=0,0,E$36/CHI_fec!E$36)</f>
        <v>2.6326836499454598</v>
      </c>
      <c r="F225" s="276">
        <f>IF(F$36=0,0,F$36/CHI_fec!F$36)</f>
        <v>2.6136774347127378</v>
      </c>
      <c r="G225" s="276">
        <f>IF(G$36=0,0,G$36/CHI_fec!G$36)</f>
        <v>2.5671683059334192</v>
      </c>
      <c r="H225" s="276">
        <f>IF(H$36=0,0,H$36/CHI_fec!H$36)</f>
        <v>2.5517044528693691</v>
      </c>
      <c r="I225" s="276">
        <f>IF(I$36=0,0,I$36/CHI_fec!I$36)</f>
        <v>2.5472356189722087</v>
      </c>
      <c r="J225" s="276">
        <f>IF(J$36=0,0,J$36/CHI_fec!J$36)</f>
        <v>2.5434320660878664</v>
      </c>
      <c r="K225" s="276">
        <f>IF(K$36=0,0,K$36/CHI_fec!K$36)</f>
        <v>2.5567989304015772</v>
      </c>
      <c r="L225" s="276">
        <f>IF(L$36=0,0,L$36/CHI_fec!L$36)</f>
        <v>2.4848410131337806</v>
      </c>
      <c r="M225" s="276">
        <f>IF(M$36=0,0,M$36/CHI_fec!M$36)</f>
        <v>2.5290770877043576</v>
      </c>
      <c r="N225" s="276">
        <f>IF(N$36=0,0,N$36/CHI_fec!N$36)</f>
        <v>2.5394215271665717</v>
      </c>
      <c r="O225" s="276">
        <f>IF(O$36=0,0,O$36/CHI_fec!O$36)</f>
        <v>2.5509971088936578</v>
      </c>
      <c r="P225" s="276">
        <f>IF(P$36=0,0,P$36/CHI_fec!P$36)</f>
        <v>2.5519967749360259</v>
      </c>
      <c r="Q225" s="276">
        <f>IF(Q$36=0,0,Q$36/CHI_fec!Q$36)</f>
        <v>2.5714638115821375</v>
      </c>
      <c r="R225" s="276">
        <f>IF(R$36=0,0,R$36/CHI_fec!R$36)</f>
        <v>2.5251124648418046</v>
      </c>
      <c r="S225" s="276">
        <f>IF(S$36=0,0,S$36/CHI_fec!S$36)</f>
        <v>2.529024237111837</v>
      </c>
      <c r="T225" s="276">
        <f>IF(T$36=0,0,T$36/CHI_fec!T$36)</f>
        <v>2.4961656456145214</v>
      </c>
      <c r="U225" s="276">
        <f>IF(U$36=0,0,U$36/CHI_fec!U$36)</f>
        <v>2.4850323018981793</v>
      </c>
      <c r="V225" s="276">
        <f>IF(V$36=0,0,V$36/CHI_fec!V$36)</f>
        <v>2.4867041451887415</v>
      </c>
      <c r="W225" s="276">
        <f>IF(W$36=0,0,W$36/CHI_fec!W$36)</f>
        <v>2.4625187897034908</v>
      </c>
      <c r="X225" s="276">
        <f>IF(X$36=0,0,X$36/CHI_fec!X$36)</f>
        <v>2.490555747726471</v>
      </c>
      <c r="Y225" s="276">
        <f>IF(Y$36=0,0,Y$36/CHI_fec!Y$36)</f>
        <v>2.4450292496124377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1.7883677910288698</v>
      </c>
      <c r="C226" s="276">
        <f>IF(C$44=0,0,C$44/CHI_fec!C$44)</f>
        <v>1.7683340576522801</v>
      </c>
      <c r="D226" s="276">
        <f>IF(D$44=0,0,D$44/CHI_fec!D$44)</f>
        <v>1.7861945985052188</v>
      </c>
      <c r="E226" s="276">
        <f>IF(E$44=0,0,E$44/CHI_fec!E$44)</f>
        <v>1.7753580222985905</v>
      </c>
      <c r="F226" s="276">
        <f>IF(F$44=0,0,F$44/CHI_fec!F$44)</f>
        <v>1.7163465664837163</v>
      </c>
      <c r="G226" s="276">
        <f>IF(G$44=0,0,G$44/CHI_fec!G$44)</f>
        <v>1.7087970691969967</v>
      </c>
      <c r="H226" s="276">
        <f>IF(H$44=0,0,H$44/CHI_fec!H$44)</f>
        <v>1.6308717801564911</v>
      </c>
      <c r="I226" s="276">
        <f>IF(I$44=0,0,I$44/CHI_fec!I$44)</f>
        <v>1.6893509678314664</v>
      </c>
      <c r="J226" s="276">
        <f>IF(J$44=0,0,J$44/CHI_fec!J$44)</f>
        <v>1.6918891984228324</v>
      </c>
      <c r="K226" s="276">
        <f>IF(K$44=0,0,K$44/CHI_fec!K$44)</f>
        <v>1.7373927479935294</v>
      </c>
      <c r="L226" s="276">
        <f>IF(L$44=0,0,L$44/CHI_fec!L$44)</f>
        <v>1.6979581574595075</v>
      </c>
      <c r="M226" s="276">
        <f>IF(M$44=0,0,M$44/CHI_fec!M$44)</f>
        <v>1.7834178131506691</v>
      </c>
      <c r="N226" s="276">
        <f>IF(N$44=0,0,N$44/CHI_fec!N$44)</f>
        <v>1.8075066228934027</v>
      </c>
      <c r="O226" s="276">
        <f>IF(O$44=0,0,O$44/CHI_fec!O$44)</f>
        <v>1.8064216156552588</v>
      </c>
      <c r="P226" s="276">
        <f>IF(P$44=0,0,P$44/CHI_fec!P$44)</f>
        <v>1.7721754053231404</v>
      </c>
      <c r="Q226" s="276">
        <f>IF(Q$44=0,0,Q$44/CHI_fec!Q$44)</f>
        <v>1.7841692835732506</v>
      </c>
      <c r="R226" s="276">
        <f>IF(R$44=0,0,R$44/CHI_fec!R$44)</f>
        <v>1.7898007001786036</v>
      </c>
      <c r="S226" s="276">
        <f>IF(S$44=0,0,S$44/CHI_fec!S$44)</f>
        <v>1.8101829954073301</v>
      </c>
      <c r="T226" s="276">
        <f>IF(T$44=0,0,T$44/CHI_fec!T$44)</f>
        <v>1.7964040241705239</v>
      </c>
      <c r="U226" s="276">
        <f>IF(U$44=0,0,U$44/CHI_fec!U$44)</f>
        <v>1.7713628861586608</v>
      </c>
      <c r="V226" s="276">
        <f>IF(V$44=0,0,V$44/CHI_fec!V$44)</f>
        <v>1.8097526325766982</v>
      </c>
      <c r="W226" s="276">
        <f>IF(W$44=0,0,W$44/CHI_fec!W$44)</f>
        <v>1.8277440672855572</v>
      </c>
      <c r="X226" s="276">
        <f>IF(X$44=0,0,X$44/CHI_fec!X$44)</f>
        <v>1.7194062956455647</v>
      </c>
      <c r="Y226" s="276">
        <f>IF(Y$44=0,0,Y$44/CHI_fec!Y$44)</f>
        <v>1.7442785292807557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1.6786843125191548</v>
      </c>
      <c r="C229" s="320">
        <f>IF(C$61=0,0,(C$61-C$108)/CHI_fec!C$61)</f>
        <v>1.7081499542811382</v>
      </c>
      <c r="D229" s="320">
        <f>IF(D$61=0,0,(D$61-D$108)/CHI_fec!D$61)</f>
        <v>1.7233912302025567</v>
      </c>
      <c r="E229" s="320">
        <f>IF(E$61=0,0,(E$61-E$108)/CHI_fec!E$61)</f>
        <v>1.7149680310968956</v>
      </c>
      <c r="F229" s="320">
        <f>IF(F$61=0,0,(F$61-F$108)/CHI_fec!F$61)</f>
        <v>1.5936839327759476</v>
      </c>
      <c r="G229" s="320">
        <f>IF(G$61=0,0,(G$61-G$108)/CHI_fec!G$61)</f>
        <v>1.532754302062306</v>
      </c>
      <c r="H229" s="320">
        <f>IF(H$61=0,0,(H$61-H$108)/CHI_fec!H$61)</f>
        <v>1.4643003975200997</v>
      </c>
      <c r="I229" s="320">
        <f>IF(I$61=0,0,(I$61-I$108)/CHI_fec!I$61)</f>
        <v>1.5083715594357632</v>
      </c>
      <c r="J229" s="320">
        <f>IF(J$61=0,0,(J$61-J$108)/CHI_fec!J$61)</f>
        <v>1.5388909568480047</v>
      </c>
      <c r="K229" s="320">
        <f>IF(K$61=0,0,(K$61-K$108)/CHI_fec!K$61)</f>
        <v>1.4956403249561812</v>
      </c>
      <c r="L229" s="320">
        <f>IF(L$61=0,0,(L$61-L$108)/CHI_fec!L$61)</f>
        <v>1.5601830833569306</v>
      </c>
      <c r="M229" s="320">
        <f>IF(M$61=0,0,(M$61-M$108)/CHI_fec!M$61)</f>
        <v>1.6227991362170655</v>
      </c>
      <c r="N229" s="320">
        <f>IF(N$61=0,0,(N$61-N$108)/CHI_fec!N$61)</f>
        <v>1.5949848117200995</v>
      </c>
      <c r="O229" s="320">
        <f>IF(O$61=0,0,(O$61-O$108)/CHI_fec!O$61)</f>
        <v>1.5875008647088262</v>
      </c>
      <c r="P229" s="320">
        <f>IF(P$61=0,0,(P$61-P$108)/CHI_fec!P$61)</f>
        <v>1.5884581640042796</v>
      </c>
      <c r="Q229" s="320">
        <f>IF(Q$61=0,0,(Q$61-Q$108)/CHI_fec!Q$61)</f>
        <v>1.6077255958273606</v>
      </c>
      <c r="R229" s="320">
        <f>IF(R$61=0,0,(R$61-R$108)/CHI_fec!R$61)</f>
        <v>1.5664513775081688</v>
      </c>
      <c r="S229" s="320">
        <f>IF(S$61=0,0,(S$61-S$108)/CHI_fec!S$61)</f>
        <v>1.5699000279840942</v>
      </c>
      <c r="T229" s="320">
        <f>IF(T$61=0,0,(T$61-T$108)/CHI_fec!T$61)</f>
        <v>1.5885934965785591</v>
      </c>
      <c r="U229" s="320">
        <f>IF(U$61=0,0,(U$61-U$108)/CHI_fec!U$61)</f>
        <v>1.5643683354008477</v>
      </c>
      <c r="V229" s="320">
        <f>IF(V$61=0,0,(V$61-V$108)/CHI_fec!V$61)</f>
        <v>1.5609807760566694</v>
      </c>
      <c r="W229" s="320">
        <f>IF(W$61=0,0,(W$61-W$108)/CHI_fec!W$61)</f>
        <v>1.5642839721022352</v>
      </c>
      <c r="X229" s="320">
        <f>IF(X$61=0,0,(X$61-X$108)/CHI_fec!X$61)</f>
        <v>1.4922938056624591</v>
      </c>
      <c r="Y229" s="320">
        <f>IF(Y$61=0,0,(Y$61-Y$108)/CHI_fec!Y$61)</f>
        <v>1.5266326753282609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1.6002084203479687</v>
      </c>
      <c r="C234" s="275">
        <f>IF(C$66=0,0,C$66/CHI_fec!C$66)</f>
        <v>1.6694862122965328</v>
      </c>
      <c r="D234" s="275">
        <f>IF(D$66=0,0,D$66/CHI_fec!D$66)</f>
        <v>1.6658629773905691</v>
      </c>
      <c r="E234" s="275">
        <f>IF(E$66=0,0,E$66/CHI_fec!E$66)</f>
        <v>1.7391989612060612</v>
      </c>
      <c r="F234" s="275">
        <f>IF(F$66=0,0,F$66/CHI_fec!F$66)</f>
        <v>1.5990728249299744</v>
      </c>
      <c r="G234" s="275">
        <f>IF(G$66=0,0,G$66/CHI_fec!G$66)</f>
        <v>1.5762230440145715</v>
      </c>
      <c r="H234" s="275">
        <f>IF(H$66=0,0,H$66/CHI_fec!H$66)</f>
        <v>1.4788712312271366</v>
      </c>
      <c r="I234" s="275">
        <f>IF(I$66=0,0,I$66/CHI_fec!I$66)</f>
        <v>1.5776176532825756</v>
      </c>
      <c r="J234" s="275">
        <f>IF(J$66=0,0,J$66/CHI_fec!J$66)</f>
        <v>1.4899836275111227</v>
      </c>
      <c r="K234" s="275">
        <f>IF(K$66=0,0,K$66/CHI_fec!K$66)</f>
        <v>1.4740721754066972</v>
      </c>
      <c r="L234" s="275">
        <f>IF(L$66=0,0,L$66/CHI_fec!L$66)</f>
        <v>1.4744478907186931</v>
      </c>
      <c r="M234" s="275">
        <f>IF(M$66=0,0,M$66/CHI_fec!M$66)</f>
        <v>1.8410815862160455</v>
      </c>
      <c r="N234" s="275">
        <f>IF(N$66=0,0,N$66/CHI_fec!N$66)</f>
        <v>1.8455467528987577</v>
      </c>
      <c r="O234" s="275">
        <f>IF(O$66=0,0,O$66/CHI_fec!O$66)</f>
        <v>1.8359486443629518</v>
      </c>
      <c r="P234" s="275">
        <f>IF(P$66=0,0,P$66/CHI_fec!P$66)</f>
        <v>1.7291069772954646</v>
      </c>
      <c r="Q234" s="275">
        <f>IF(Q$66=0,0,Q$66/CHI_fec!Q$66)</f>
        <v>1.6955556608366067</v>
      </c>
      <c r="R234" s="275">
        <f>IF(R$66=0,0,R$66/CHI_fec!R$66)</f>
        <v>1.7014941491666666</v>
      </c>
      <c r="S234" s="275">
        <f>IF(S$66=0,0,S$66/CHI_fec!S$66)</f>
        <v>1.6893124974788771</v>
      </c>
      <c r="T234" s="275">
        <f>IF(T$66=0,0,T$66/CHI_fec!T$66)</f>
        <v>1.6879275817956583</v>
      </c>
      <c r="U234" s="275">
        <f>IF(U$66=0,0,U$66/CHI_fec!U$66)</f>
        <v>1.6669344220298794</v>
      </c>
      <c r="V234" s="275">
        <f>IF(V$66=0,0,V$66/CHI_fec!V$66)</f>
        <v>1.7221776886037961</v>
      </c>
      <c r="W234" s="275">
        <f>IF(W$66=0,0,W$66/CHI_fec!W$66)</f>
        <v>1.6614648635874287</v>
      </c>
      <c r="X234" s="275">
        <f>IF(X$66=0,0,X$66/CHI_fec!X$66)</f>
        <v>1.5022218955504585</v>
      </c>
      <c r="Y234" s="275">
        <f>IF(Y$66=0,0,Y$66/CHI_fec!Y$66)</f>
        <v>1.5030942354225056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2.3453257068653817</v>
      </c>
      <c r="C235" s="276">
        <f>IF(C$72=0,0,C$72/CHI_fec!C$72)</f>
        <v>2.3492067423073006</v>
      </c>
      <c r="D235" s="276">
        <f>IF(D$72=0,0,D$72/CHI_fec!D$72)</f>
        <v>2.3771386735345543</v>
      </c>
      <c r="E235" s="276">
        <f>IF(E$72=0,0,E$72/CHI_fec!E$72)</f>
        <v>2.2765817380706594</v>
      </c>
      <c r="F235" s="276">
        <f>IF(F$72=0,0,F$72/CHI_fec!F$72)</f>
        <v>2.1258643980500875</v>
      </c>
      <c r="G235" s="276">
        <f>IF(G$72=0,0,G$72/CHI_fec!G$72)</f>
        <v>2.034470249214456</v>
      </c>
      <c r="H235" s="276">
        <f>IF(H$72=0,0,H$72/CHI_fec!H$72)</f>
        <v>1.9279540620750562</v>
      </c>
      <c r="I235" s="276">
        <f>IF(I$72=0,0,I$72/CHI_fec!I$72)</f>
        <v>1.9159800004211629</v>
      </c>
      <c r="J235" s="276">
        <f>IF(J$72=0,0,J$72/CHI_fec!J$72)</f>
        <v>2.03879785948279</v>
      </c>
      <c r="K235" s="276">
        <f>IF(K$72=0,0,K$72/CHI_fec!K$72)</f>
        <v>1.9461626038121829</v>
      </c>
      <c r="L235" s="276">
        <f>IF(L$72=0,0,L$72/CHI_fec!L$72)</f>
        <v>2.0780536693351772</v>
      </c>
      <c r="M235" s="276">
        <f>IF(M$72=0,0,M$72/CHI_fec!M$72)</f>
        <v>1.9708547696652676</v>
      </c>
      <c r="N235" s="276">
        <f>IF(N$72=0,0,N$72/CHI_fec!N$72)</f>
        <v>1.9345429925327875</v>
      </c>
      <c r="O235" s="276">
        <f>IF(O$72=0,0,O$72/CHI_fec!O$72)</f>
        <v>1.9005388667439957</v>
      </c>
      <c r="P235" s="276">
        <f>IF(P$72=0,0,P$72/CHI_fec!P$72)</f>
        <v>1.9697118215061244</v>
      </c>
      <c r="Q235" s="276">
        <f>IF(Q$72=0,0,Q$72/CHI_fec!Q$72)</f>
        <v>2.0003764501179573</v>
      </c>
      <c r="R235" s="276">
        <f>IF(R$72=0,0,R$72/CHI_fec!R$72)</f>
        <v>1.9183512178655582</v>
      </c>
      <c r="S235" s="276">
        <f>IF(S$72=0,0,S$72/CHI_fec!S$72)</f>
        <v>1.9333973158504052</v>
      </c>
      <c r="T235" s="276">
        <f>IF(T$72=0,0,T$72/CHI_fec!T$72)</f>
        <v>1.948626404148629</v>
      </c>
      <c r="U235" s="276">
        <f>IF(U$72=0,0,U$72/CHI_fec!U$72)</f>
        <v>1.8992998641339383</v>
      </c>
      <c r="V235" s="276">
        <f>IF(V$72=0,0,V$72/CHI_fec!V$72)</f>
        <v>1.874310259784665</v>
      </c>
      <c r="W235" s="276">
        <f>IF(W$72=0,0,W$72/CHI_fec!W$72)</f>
        <v>1.9318802156983246</v>
      </c>
      <c r="X235" s="276">
        <f>IF(X$72=0,0,X$72/CHI_fec!X$72)</f>
        <v>1.8720465683261553</v>
      </c>
      <c r="Y235" s="276">
        <f>IF(Y$72=0,0,Y$72/CHI_fec!Y$72)</f>
        <v>1.9447130353712221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2.5982779795916588</v>
      </c>
      <c r="C236" s="276">
        <f>IF(C$85=0,0,C$85/CHI_fec!C$85)</f>
        <v>2.6197441840911662</v>
      </c>
      <c r="D236" s="276">
        <f>IF(D$85=0,0,D$85/CHI_fec!D$85)</f>
        <v>2.6255007749386254</v>
      </c>
      <c r="E236" s="276">
        <f>IF(E$85=0,0,E$85/CHI_fec!E$85)</f>
        <v>2.6192216949730716</v>
      </c>
      <c r="F236" s="276">
        <f>IF(F$85=0,0,F$85/CHI_fec!F$85)</f>
        <v>2.5858816540343468</v>
      </c>
      <c r="G236" s="276">
        <f>IF(G$85=0,0,G$85/CHI_fec!G$85)</f>
        <v>2.5457457194774475</v>
      </c>
      <c r="H236" s="276">
        <f>IF(H$85=0,0,H$85/CHI_fec!H$85)</f>
        <v>2.5366097399800287</v>
      </c>
      <c r="I236" s="276">
        <f>IF(I$85=0,0,I$85/CHI_fec!I$85)</f>
        <v>2.5672383921157698</v>
      </c>
      <c r="J236" s="276">
        <f>IF(J$85=0,0,J$85/CHI_fec!J$85)</f>
        <v>2.5733864120145231</v>
      </c>
      <c r="K236" s="276">
        <f>IF(K$85=0,0,K$85/CHI_fec!K$85)</f>
        <v>2.5796025048701816</v>
      </c>
      <c r="L236" s="276">
        <f>IF(L$85=0,0,L$85/CHI_fec!L$85)</f>
        <v>2.5641193815004941</v>
      </c>
      <c r="M236" s="276">
        <f>IF(M$85=0,0,M$85/CHI_fec!M$85)</f>
        <v>2.561945905006779</v>
      </c>
      <c r="N236" s="276">
        <f>IF(N$85=0,0,N$85/CHI_fec!N$85)</f>
        <v>2.5131116921651544</v>
      </c>
      <c r="O236" s="276">
        <f>IF(O$85=0,0,O$85/CHI_fec!O$85)</f>
        <v>2.5481230153549657</v>
      </c>
      <c r="P236" s="276">
        <f>IF(P$85=0,0,P$85/CHI_fec!P$85)</f>
        <v>2.5441702419528531</v>
      </c>
      <c r="Q236" s="276">
        <f>IF(Q$85=0,0,Q$85/CHI_fec!Q$85)</f>
        <v>2.5976692549511227</v>
      </c>
      <c r="R236" s="276">
        <f>IF(R$85=0,0,R$85/CHI_fec!R$85)</f>
        <v>2.5656300230156046</v>
      </c>
      <c r="S236" s="276">
        <f>IF(S$85=0,0,S$85/CHI_fec!S$85)</f>
        <v>2.5586516573641527</v>
      </c>
      <c r="T236" s="276">
        <f>IF(T$85=0,0,T$85/CHI_fec!T$85)</f>
        <v>2.5771000246829376</v>
      </c>
      <c r="U236" s="276">
        <f>IF(U$85=0,0,U$85/CHI_fec!U$85)</f>
        <v>2.582010521131842</v>
      </c>
      <c r="V236" s="276">
        <f>IF(V$85=0,0,V$85/CHI_fec!V$85)</f>
        <v>2.5481680917175762</v>
      </c>
      <c r="W236" s="276">
        <f>IF(W$85=0,0,W$85/CHI_fec!W$85)</f>
        <v>2.5310431032251843</v>
      </c>
      <c r="X236" s="276">
        <f>IF(X$85=0,0,X$85/CHI_fec!X$85)</f>
        <v>2.5267143593510064</v>
      </c>
      <c r="Y236" s="276">
        <f>IF(Y$85=0,0,Y$85/CHI_fec!Y$85)</f>
        <v>2.5153852642259285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1.7597028159577222</v>
      </c>
      <c r="C237" s="276">
        <f>IF(C$93=0,0,C$93/CHI_fec!C$93)</f>
        <v>1.7979903712533607</v>
      </c>
      <c r="D237" s="276">
        <f>IF(D$93=0,0,D$93/CHI_fec!D$93)</f>
        <v>1.8021448319552651</v>
      </c>
      <c r="E237" s="276">
        <f>IF(E$93=0,0,E$93/CHI_fec!E$93)</f>
        <v>1.8390326120379095</v>
      </c>
      <c r="F237" s="276">
        <f>IF(F$93=0,0,F$93/CHI_fec!F$93)</f>
        <v>1.6935043541841861</v>
      </c>
      <c r="G237" s="276">
        <f>IF(G$93=0,0,G$93/CHI_fec!G$93)</f>
        <v>1.6560506617825776</v>
      </c>
      <c r="H237" s="276">
        <f>IF(H$93=0,0,H$93/CHI_fec!H$93)</f>
        <v>1.5591758312639759</v>
      </c>
      <c r="I237" s="276">
        <f>IF(I$93=0,0,I$93/CHI_fec!I$93)</f>
        <v>1.6367075911154025</v>
      </c>
      <c r="J237" s="276">
        <f>IF(J$93=0,0,J$93/CHI_fec!J$93)</f>
        <v>1.5969900229134177</v>
      </c>
      <c r="K237" s="276">
        <f>IF(K$93=0,0,K$93/CHI_fec!K$93)</f>
        <v>1.5582673912078076</v>
      </c>
      <c r="L237" s="276">
        <f>IF(L$93=0,0,L$93/CHI_fec!L$93)</f>
        <v>1.5893747152152078</v>
      </c>
      <c r="M237" s="276">
        <f>IF(M$93=0,0,M$93/CHI_fec!M$93)</f>
        <v>1.8462204212732038</v>
      </c>
      <c r="N237" s="276">
        <f>IF(N$93=0,0,N$93/CHI_fec!N$93)</f>
        <v>1.8559385406305591</v>
      </c>
      <c r="O237" s="276">
        <f>IF(O$93=0,0,O$93/CHI_fec!O$93)</f>
        <v>1.8463876668400869</v>
      </c>
      <c r="P237" s="276">
        <f>IF(P$93=0,0,P$93/CHI_fec!P$93)</f>
        <v>1.8186725608090275</v>
      </c>
      <c r="Q237" s="276">
        <f>IF(Q$93=0,0,Q$93/CHI_fec!Q$93)</f>
        <v>1.8058246636576269</v>
      </c>
      <c r="R237" s="276">
        <f>IF(R$93=0,0,R$93/CHI_fec!R$93)</f>
        <v>1.798469768218337</v>
      </c>
      <c r="S237" s="276">
        <f>IF(S$93=0,0,S$93/CHI_fec!S$93)</f>
        <v>1.8039364121805135</v>
      </c>
      <c r="T237" s="276">
        <f>IF(T$93=0,0,T$93/CHI_fec!T$93)</f>
        <v>1.8017788015235567</v>
      </c>
      <c r="U237" s="276">
        <f>IF(U$93=0,0,U$93/CHI_fec!U$93)</f>
        <v>1.7825553559721823</v>
      </c>
      <c r="V237" s="276">
        <f>IF(V$93=0,0,V$93/CHI_fec!V$93)</f>
        <v>1.8239614527715966</v>
      </c>
      <c r="W237" s="276">
        <f>IF(W$93=0,0,W$93/CHI_fec!W$93)</f>
        <v>1.8058725145124868</v>
      </c>
      <c r="X237" s="276">
        <f>IF(X$93=0,0,X$93/CHI_fec!X$93)</f>
        <v>1.6542992811153914</v>
      </c>
      <c r="Y237" s="276">
        <f>IF(Y$93=0,0,Y$93/CHI_fec!Y$93)</f>
        <v>1.6937767062111988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1.8189976804225234</v>
      </c>
      <c r="C240" s="320">
        <f>IF(C$110=0,0,C$110/CHI_fec!C$110)</f>
        <v>1.77341368309647</v>
      </c>
      <c r="D240" s="320">
        <f>IF(D$110=0,0,D$110/CHI_fec!D$110)</f>
        <v>1.7878041796320614</v>
      </c>
      <c r="E240" s="320">
        <f>IF(E$110=0,0,E$110/CHI_fec!E$110)</f>
        <v>1.8254349954247233</v>
      </c>
      <c r="F240" s="320">
        <f>IF(F$110=0,0,F$110/CHI_fec!F$110)</f>
        <v>1.5594943999379463</v>
      </c>
      <c r="G240" s="320">
        <f>IF(G$110=0,0,G$110/CHI_fec!G$110)</f>
        <v>1.5185760823156853</v>
      </c>
      <c r="H240" s="320">
        <f>IF(H$110=0,0,H$110/CHI_fec!H$110)</f>
        <v>1.4485714112776307</v>
      </c>
      <c r="I240" s="320">
        <f>IF(I$110=0,0,I$110/CHI_fec!I$110)</f>
        <v>1.5376220344998175</v>
      </c>
      <c r="J240" s="320">
        <f>IF(J$110=0,0,J$110/CHI_fec!J$110)</f>
        <v>1.466195777208726</v>
      </c>
      <c r="K240" s="320">
        <f>IF(K$110=0,0,K$110/CHI_fec!K$110)</f>
        <v>1.4641848178471417</v>
      </c>
      <c r="L240" s="320">
        <f>IF(L$110=0,0,L$110/CHI_fec!L$110)</f>
        <v>1.4354574084109091</v>
      </c>
      <c r="M240" s="320">
        <f>IF(M$110=0,0,M$110/CHI_fec!M$110)</f>
        <v>1.5440374395013501</v>
      </c>
      <c r="N240" s="320">
        <f>IF(N$110=0,0,N$110/CHI_fec!N$110)</f>
        <v>1.5649175776788369</v>
      </c>
      <c r="O240" s="320">
        <f>IF(O$110=0,0,O$110/CHI_fec!O$110)</f>
        <v>1.5020486872712706</v>
      </c>
      <c r="P240" s="320">
        <f>IF(P$110=0,0,P$110/CHI_fec!P$110)</f>
        <v>1.5320456992945477</v>
      </c>
      <c r="Q240" s="320">
        <f>IF(Q$110=0,0,Q$110/CHI_fec!Q$110)</f>
        <v>1.5318098916288314</v>
      </c>
      <c r="R240" s="320">
        <f>IF(R$110=0,0,R$110/CHI_fec!R$110)</f>
        <v>1.4983411104070201</v>
      </c>
      <c r="S240" s="320">
        <f>IF(S$110=0,0,S$110/CHI_fec!S$110)</f>
        <v>1.4469924448570448</v>
      </c>
      <c r="T240" s="320">
        <f>IF(T$110=0,0,T$110/CHI_fec!T$110)</f>
        <v>1.4603298607164761</v>
      </c>
      <c r="U240" s="320">
        <f>IF(U$110=0,0,U$110/CHI_fec!U$110)</f>
        <v>1.4069812909962032</v>
      </c>
      <c r="V240" s="320">
        <f>IF(V$110=0,0,V$110/CHI_fec!V$110)</f>
        <v>1.4069375538387607</v>
      </c>
      <c r="W240" s="320">
        <f>IF(W$110=0,0,W$110/CHI_fec!W$110)</f>
        <v>1.6008638010807634</v>
      </c>
      <c r="X240" s="320">
        <f>IF(X$110=0,0,X$110/CHI_fec!X$110)</f>
        <v>1.4875307774539372</v>
      </c>
      <c r="Y240" s="320">
        <f>IF(Y$110=0,0,Y$110/CHI_fec!Y$110)</f>
        <v>1.4805731135331071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1.6181829990142826</v>
      </c>
      <c r="C245" s="275">
        <f>IF(C$115=0,0,C$115/CHI_fec!C$115)</f>
        <v>1.5613409928723756</v>
      </c>
      <c r="D245" s="275">
        <f>IF(D$115=0,0,D$115/CHI_fec!D$115)</f>
        <v>1.5834090410429533</v>
      </c>
      <c r="E245" s="275">
        <f>IF(E$115=0,0,E$115/CHI_fec!E$115)</f>
        <v>1.6873215147272786</v>
      </c>
      <c r="F245" s="275">
        <f>IF(F$115=0,0,F$115/CHI_fec!F$115)</f>
        <v>1.562437372931301</v>
      </c>
      <c r="G245" s="275">
        <f>IF(G$115=0,0,G$115/CHI_fec!G$115)</f>
        <v>1.5439103037937165</v>
      </c>
      <c r="H245" s="275">
        <f>IF(H$115=0,0,H$115/CHI_fec!H$115)</f>
        <v>1.4280115282576975</v>
      </c>
      <c r="I245" s="275">
        <f>IF(I$115=0,0,I$115/CHI_fec!I$115)</f>
        <v>1.5694437228654432</v>
      </c>
      <c r="J245" s="275">
        <f>IF(J$115=0,0,J$115/CHI_fec!J$115)</f>
        <v>1.423933684063091</v>
      </c>
      <c r="K245" s="275">
        <f>IF(K$115=0,0,K$115/CHI_fec!K$115)</f>
        <v>1.5282124147553999</v>
      </c>
      <c r="L245" s="275">
        <f>IF(L$115=0,0,L$115/CHI_fec!L$115)</f>
        <v>1.3910594916622177</v>
      </c>
      <c r="M245" s="275">
        <f>IF(M$115=0,0,M$115/CHI_fec!M$115)</f>
        <v>1.6067385744099885</v>
      </c>
      <c r="N245" s="275">
        <f>IF(N$115=0,0,N$115/CHI_fec!N$115)</f>
        <v>1.5846400027951204</v>
      </c>
      <c r="O245" s="275">
        <f>IF(O$115=0,0,O$115/CHI_fec!O$115)</f>
        <v>1.5982087464784334</v>
      </c>
      <c r="P245" s="275">
        <f>IF(P$115=0,0,P$115/CHI_fec!P$115)</f>
        <v>1.49456723011015</v>
      </c>
      <c r="Q245" s="275">
        <f>IF(Q$115=0,0,Q$115/CHI_fec!Q$115)</f>
        <v>1.5485523317364647</v>
      </c>
      <c r="R245" s="275">
        <f>IF(R$115=0,0,R$115/CHI_fec!R$115)</f>
        <v>1.5622815207627607</v>
      </c>
      <c r="S245" s="275">
        <f>IF(S$115=0,0,S$115/CHI_fec!S$115)</f>
        <v>1.5341224832530433</v>
      </c>
      <c r="T245" s="275">
        <f>IF(T$115=0,0,T$115/CHI_fec!T$115)</f>
        <v>1.5481354467002821</v>
      </c>
      <c r="U245" s="275">
        <f>IF(U$115=0,0,U$115/CHI_fec!U$115)</f>
        <v>1.5188252933064779</v>
      </c>
      <c r="V245" s="275">
        <f>IF(V$115=0,0,V$115/CHI_fec!V$115)</f>
        <v>1.5192658790822506</v>
      </c>
      <c r="W245" s="275">
        <f>IF(W$115=0,0,W$115/CHI_fec!W$115)</f>
        <v>1.6188731925690232</v>
      </c>
      <c r="X245" s="275">
        <f>IF(X$115=0,0,X$115/CHI_fec!X$115)</f>
        <v>1.395042695501808</v>
      </c>
      <c r="Y245" s="275">
        <f>IF(Y$115=0,0,Y$115/CHI_fec!Y$115)</f>
        <v>1.3420731145931137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2.3894353173520226</v>
      </c>
      <c r="C246" s="276">
        <f>IF(C$121=0,0,C$121/CHI_fec!C$121)</f>
        <v>2.3413000673766255</v>
      </c>
      <c r="D246" s="276">
        <f>IF(D$121=0,0,D$121/CHI_fec!D$121)</f>
        <v>2.3633158877033362</v>
      </c>
      <c r="E246" s="276">
        <f>IF(E$121=0,0,E$121/CHI_fec!E$121)</f>
        <v>2.3243404362077578</v>
      </c>
      <c r="F246" s="276">
        <f>IF(F$121=0,0,F$121/CHI_fec!F$121)</f>
        <v>1.831497484572808</v>
      </c>
      <c r="G246" s="276">
        <f>IF(G$121=0,0,G$121/CHI_fec!G$121)</f>
        <v>1.7852122393121104</v>
      </c>
      <c r="H246" s="276">
        <f>IF(H$121=0,0,H$121/CHI_fec!H$121)</f>
        <v>1.7172522438312134</v>
      </c>
      <c r="I246" s="276">
        <f>IF(I$121=0,0,I$121/CHI_fec!I$121)</f>
        <v>1.7949442835381686</v>
      </c>
      <c r="J246" s="276">
        <f>IF(J$121=0,0,J$121/CHI_fec!J$121)</f>
        <v>1.6951445979185416</v>
      </c>
      <c r="K246" s="276">
        <f>IF(K$121=0,0,K$121/CHI_fec!K$121)</f>
        <v>1.6679203296461109</v>
      </c>
      <c r="L246" s="276">
        <f>IF(L$121=0,0,L$121/CHI_fec!L$121)</f>
        <v>1.7250478631821256</v>
      </c>
      <c r="M246" s="276">
        <f>IF(M$121=0,0,M$121/CHI_fec!M$121)</f>
        <v>1.6878050800666409</v>
      </c>
      <c r="N246" s="276">
        <f>IF(N$121=0,0,N$121/CHI_fec!N$121)</f>
        <v>1.7902165360441085</v>
      </c>
      <c r="O246" s="276">
        <f>IF(O$121=0,0,O$121/CHI_fec!O$121)</f>
        <v>1.6519518745334694</v>
      </c>
      <c r="P246" s="276">
        <f>IF(P$121=0,0,P$121/CHI_fec!P$121)</f>
        <v>1.7685875311701817</v>
      </c>
      <c r="Q246" s="276">
        <f>IF(Q$121=0,0,Q$121/CHI_fec!Q$121)</f>
        <v>1.832447419755157</v>
      </c>
      <c r="R246" s="276">
        <f>IF(R$121=0,0,R$121/CHI_fec!R$121)</f>
        <v>1.7873431679225169</v>
      </c>
      <c r="S246" s="276">
        <f>IF(S$121=0,0,S$121/CHI_fec!S$121)</f>
        <v>1.7274413744526735</v>
      </c>
      <c r="T246" s="276">
        <f>IF(T$121=0,0,T$121/CHI_fec!T$121)</f>
        <v>1.762164452247629</v>
      </c>
      <c r="U246" s="276">
        <f>IF(U$121=0,0,U$121/CHI_fec!U$121)</f>
        <v>1.7113349775991311</v>
      </c>
      <c r="V246" s="276">
        <f>IF(V$121=0,0,V$121/CHI_fec!V$121)</f>
        <v>1.7137329002052855</v>
      </c>
      <c r="W246" s="276">
        <f>IF(W$121=0,0,W$121/CHI_fec!W$121)</f>
        <v>2.0275515879659727</v>
      </c>
      <c r="X246" s="276">
        <f>IF(X$121=0,0,X$121/CHI_fec!X$121)</f>
        <v>1.994549787565518</v>
      </c>
      <c r="Y246" s="276">
        <f>IF(Y$121=0,0,Y$121/CHI_fec!Y$121)</f>
        <v>2.0269675576574646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2.4647411108404054</v>
      </c>
      <c r="C247" s="276">
        <f>IF(C$134=0,0,C$134/CHI_fec!C$134)</f>
        <v>2.4557867950744319</v>
      </c>
      <c r="D247" s="276">
        <f>IF(D$134=0,0,D$134/CHI_fec!D$134)</f>
        <v>2.4580649721124979</v>
      </c>
      <c r="E247" s="276">
        <f>IF(E$134=0,0,E$134/CHI_fec!E$134)</f>
        <v>2.5123381926885391</v>
      </c>
      <c r="F247" s="276">
        <f>IF(F$134=0,0,F$134/CHI_fec!F$134)</f>
        <v>2.4497992796740244</v>
      </c>
      <c r="G247" s="276">
        <f>IF(G$134=0,0,G$134/CHI_fec!G$134)</f>
        <v>2.4273481058833983</v>
      </c>
      <c r="H247" s="276">
        <f>IF(H$134=0,0,H$134/CHI_fec!H$134)</f>
        <v>2.4123968110300935</v>
      </c>
      <c r="I247" s="276">
        <f>IF(I$134=0,0,I$134/CHI_fec!I$134)</f>
        <v>2.4691496776197548</v>
      </c>
      <c r="J247" s="276">
        <f>IF(J$134=0,0,J$134/CHI_fec!J$134)</f>
        <v>2.4450372472043371</v>
      </c>
      <c r="K247" s="276">
        <f>IF(K$134=0,0,K$134/CHI_fec!K$134)</f>
        <v>2.442295152260614</v>
      </c>
      <c r="L247" s="276">
        <f>IF(L$134=0,0,L$134/CHI_fec!L$134)</f>
        <v>2.3625950831801079</v>
      </c>
      <c r="M247" s="276">
        <f>IF(M$134=0,0,M$134/CHI_fec!M$134)</f>
        <v>2.4997624014797495</v>
      </c>
      <c r="N247" s="276">
        <f>IF(N$134=0,0,N$134/CHI_fec!N$134)</f>
        <v>2.4307567392990599</v>
      </c>
      <c r="O247" s="276">
        <f>IF(O$134=0,0,O$134/CHI_fec!O$134)</f>
        <v>2.4373006695102148</v>
      </c>
      <c r="P247" s="276">
        <f>IF(P$134=0,0,P$134/CHI_fec!P$134)</f>
        <v>2.4303214228683894</v>
      </c>
      <c r="Q247" s="276">
        <f>IF(Q$134=0,0,Q$134/CHI_fec!Q$134)</f>
        <v>2.487665789536996</v>
      </c>
      <c r="R247" s="276">
        <f>IF(R$134=0,0,R$134/CHI_fec!R$134)</f>
        <v>2.4704053270880313</v>
      </c>
      <c r="S247" s="276">
        <f>IF(S$134=0,0,S$134/CHI_fec!S$134)</f>
        <v>2.4317763536783374</v>
      </c>
      <c r="T247" s="276">
        <f>IF(T$134=0,0,T$134/CHI_fec!T$134)</f>
        <v>2.4291096997735497</v>
      </c>
      <c r="U247" s="276">
        <f>IF(U$134=0,0,U$134/CHI_fec!U$134)</f>
        <v>2.4126925794635881</v>
      </c>
      <c r="V247" s="276">
        <f>IF(V$134=0,0,V$134/CHI_fec!V$134)</f>
        <v>2.408729836205747</v>
      </c>
      <c r="W247" s="276">
        <f>IF(W$134=0,0,W$134/CHI_fec!W$134)</f>
        <v>2.4096215025647054</v>
      </c>
      <c r="X247" s="276">
        <f>IF(X$134=0,0,X$134/CHI_fec!X$134)</f>
        <v>2.4101169822880908</v>
      </c>
      <c r="Y247" s="276">
        <f>IF(Y$134=0,0,Y$134/CHI_fec!Y$134)</f>
        <v>2.3734693725672016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1.819459856184189</v>
      </c>
      <c r="C248" s="276">
        <f>IF(C$142=0,0,C$142/CHI_fec!C$142)</f>
        <v>1.7553937624023508</v>
      </c>
      <c r="D248" s="276">
        <f>IF(D$142=0,0,D$142/CHI_fec!D$142)</f>
        <v>1.7807263919415586</v>
      </c>
      <c r="E248" s="276">
        <f>IF(E$142=0,0,E$142/CHI_fec!E$142)</f>
        <v>1.8515226143014696</v>
      </c>
      <c r="F248" s="276">
        <f>IF(F$142=0,0,F$142/CHI_fec!F$142)</f>
        <v>1.6224945612833954</v>
      </c>
      <c r="G248" s="276">
        <f>IF(G$142=0,0,G$142/CHI_fec!G$142)</f>
        <v>1.5972789126331792</v>
      </c>
      <c r="H248" s="276">
        <f>IF(H$142=0,0,H$142/CHI_fec!H$142)</f>
        <v>1.4984491767072627</v>
      </c>
      <c r="I248" s="276">
        <f>IF(I$142=0,0,I$142/CHI_fec!I$142)</f>
        <v>1.6222550761611794</v>
      </c>
      <c r="J248" s="276">
        <f>IF(J$142=0,0,J$142/CHI_fec!J$142)</f>
        <v>1.4912360512217739</v>
      </c>
      <c r="K248" s="276">
        <f>IF(K$142=0,0,K$142/CHI_fec!K$142)</f>
        <v>1.5615536848888099</v>
      </c>
      <c r="L248" s="276">
        <f>IF(L$142=0,0,L$142/CHI_fec!L$142)</f>
        <v>1.480082361116231</v>
      </c>
      <c r="M248" s="276">
        <f>IF(M$142=0,0,M$142/CHI_fec!M$142)</f>
        <v>1.5375854634973847</v>
      </c>
      <c r="N248" s="276">
        <f>IF(N$142=0,0,N$142/CHI_fec!N$142)</f>
        <v>1.6094904716554312</v>
      </c>
      <c r="O248" s="276">
        <f>IF(O$142=0,0,O$142/CHI_fec!O$142)</f>
        <v>1.5977270247521651</v>
      </c>
      <c r="P248" s="276">
        <f>IF(P$142=0,0,P$142/CHI_fec!P$142)</f>
        <v>1.5816638568627859</v>
      </c>
      <c r="Q248" s="276">
        <f>IF(Q$142=0,0,Q$142/CHI_fec!Q$142)</f>
        <v>1.6507495837546851</v>
      </c>
      <c r="R248" s="276">
        <f>IF(R$142=0,0,R$142/CHI_fec!R$142)</f>
        <v>1.648727998155975</v>
      </c>
      <c r="S248" s="276">
        <f>IF(S$142=0,0,S$142/CHI_fec!S$142)</f>
        <v>1.6170468467740351</v>
      </c>
      <c r="T248" s="276">
        <f>IF(T$142=0,0,T$142/CHI_fec!T$142)</f>
        <v>1.6397027896109415</v>
      </c>
      <c r="U248" s="276">
        <f>IF(U$142=0,0,U$142/CHI_fec!U$142)</f>
        <v>1.6094386926561925</v>
      </c>
      <c r="V248" s="276">
        <f>IF(V$142=0,0,V$142/CHI_fec!V$142)</f>
        <v>1.6219371112869538</v>
      </c>
      <c r="W248" s="276">
        <f>IF(W$142=0,0,W$142/CHI_fec!W$142)</f>
        <v>1.8036575717564529</v>
      </c>
      <c r="X248" s="276">
        <f>IF(X$142=0,0,X$142/CHI_fec!X$142)</f>
        <v>1.6520578481374764</v>
      </c>
      <c r="Y248" s="276">
        <f>IF(Y$142=0,0,Y$142/CHI_fec!Y$142)</f>
        <v>1.6392158752356827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EU27: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103315.52447482107</v>
      </c>
      <c r="C3" s="203">
        <f t="shared" si="0"/>
        <v>101539.90622535412</v>
      </c>
      <c r="D3" s="203">
        <f t="shared" si="0"/>
        <v>100385.06193208191</v>
      </c>
      <c r="E3" s="203">
        <f t="shared" si="0"/>
        <v>97065.885895265659</v>
      </c>
      <c r="F3" s="203">
        <f t="shared" si="0"/>
        <v>97333.221756436673</v>
      </c>
      <c r="G3" s="203">
        <f t="shared" si="0"/>
        <v>97443.950326996215</v>
      </c>
      <c r="H3" s="203">
        <f t="shared" si="0"/>
        <v>101278.69824163725</v>
      </c>
      <c r="I3" s="203">
        <f t="shared" si="0"/>
        <v>106774.75725035873</v>
      </c>
      <c r="J3" s="203">
        <f t="shared" si="0"/>
        <v>100344.31800697374</v>
      </c>
      <c r="K3" s="203">
        <f t="shared" si="0"/>
        <v>83166.144437245297</v>
      </c>
      <c r="L3" s="203">
        <f t="shared" si="0"/>
        <v>80539.725908834458</v>
      </c>
      <c r="M3" s="203">
        <f t="shared" si="0"/>
        <v>81596.03784341483</v>
      </c>
      <c r="N3" s="203">
        <f t="shared" si="0"/>
        <v>77348.715785237931</v>
      </c>
      <c r="O3" s="203">
        <f t="shared" si="0"/>
        <v>75283.168615124334</v>
      </c>
      <c r="P3" s="203">
        <f t="shared" si="0"/>
        <v>78109.252824783267</v>
      </c>
      <c r="Q3" s="203">
        <f t="shared" si="0"/>
        <v>78397.523593999998</v>
      </c>
      <c r="R3" s="203">
        <f t="shared" si="0"/>
        <v>81940.543266389737</v>
      </c>
      <c r="S3" s="203">
        <f t="shared" si="0"/>
        <v>82400.137033816965</v>
      </c>
      <c r="T3" s="203">
        <f t="shared" si="0"/>
        <v>84497.050902476549</v>
      </c>
      <c r="U3" s="203">
        <f t="shared" si="0"/>
        <v>87040.514958007392</v>
      </c>
      <c r="V3" s="203">
        <f t="shared" si="0"/>
        <v>82336.53393617041</v>
      </c>
      <c r="W3" s="203">
        <f t="shared" si="0"/>
        <v>86114.119392765439</v>
      </c>
      <c r="X3" s="203">
        <f t="shared" si="0"/>
        <v>85078.803940882412</v>
      </c>
      <c r="Y3" s="203">
        <f t="shared" si="0"/>
        <v>86887.67917411674</v>
      </c>
      <c r="DA3" s="112"/>
    </row>
    <row r="4" spans="1:105" ht="12" customHeight="1" x14ac:dyDescent="0.25">
      <c r="A4" s="50" t="s">
        <v>51</v>
      </c>
      <c r="B4" s="241">
        <v>43981.636400212017</v>
      </c>
      <c r="C4" s="241">
        <v>42622.463463315027</v>
      </c>
      <c r="D4" s="241">
        <v>42529.167271448168</v>
      </c>
      <c r="E4" s="241">
        <v>40459.614143241321</v>
      </c>
      <c r="F4" s="241">
        <v>41129.463414823244</v>
      </c>
      <c r="G4" s="241">
        <v>40747.480741304862</v>
      </c>
      <c r="H4" s="241">
        <v>46500.194519200639</v>
      </c>
      <c r="I4" s="241">
        <v>48704.869475124309</v>
      </c>
      <c r="J4" s="241">
        <v>44368.694403029447</v>
      </c>
      <c r="K4" s="241">
        <v>37980.8772333948</v>
      </c>
      <c r="L4" s="241">
        <v>33099.794530453488</v>
      </c>
      <c r="M4" s="241">
        <v>33432.784880469822</v>
      </c>
      <c r="N4" s="241">
        <v>31160.849389609932</v>
      </c>
      <c r="O4" s="241">
        <v>29687.928092831859</v>
      </c>
      <c r="P4" s="241">
        <v>31024.454975872432</v>
      </c>
      <c r="Q4" s="241">
        <v>30880.70254508757</v>
      </c>
      <c r="R4" s="241">
        <v>31815.97751962037</v>
      </c>
      <c r="S4" s="241">
        <v>32431.561756250809</v>
      </c>
      <c r="T4" s="241">
        <v>33586.009756168343</v>
      </c>
      <c r="U4" s="241">
        <v>35210.150997799567</v>
      </c>
      <c r="V4" s="241">
        <v>35251.743871679719</v>
      </c>
      <c r="W4" s="241">
        <v>35543.489537641683</v>
      </c>
      <c r="X4" s="241">
        <v>35039.41083123588</v>
      </c>
      <c r="Y4" s="241">
        <v>36785.108792409686</v>
      </c>
      <c r="DA4" s="83" t="s">
        <v>1404</v>
      </c>
    </row>
    <row r="5" spans="1:105" ht="12" customHeight="1" x14ac:dyDescent="0.25">
      <c r="A5" s="144" t="s">
        <v>52</v>
      </c>
      <c r="B5" s="282">
        <v>35658.714032984753</v>
      </c>
      <c r="C5" s="282">
        <v>35215.19803677751</v>
      </c>
      <c r="D5" s="282">
        <v>34163.256829628037</v>
      </c>
      <c r="E5" s="282">
        <v>34251.897459338383</v>
      </c>
      <c r="F5" s="282">
        <v>34087.310982393552</v>
      </c>
      <c r="G5" s="282">
        <v>34906.979170104067</v>
      </c>
      <c r="H5" s="282">
        <v>32131.698075633249</v>
      </c>
      <c r="I5" s="282">
        <v>34820.325735923943</v>
      </c>
      <c r="J5" s="282">
        <v>34057.360880029817</v>
      </c>
      <c r="K5" s="282">
        <v>27452.335012804051</v>
      </c>
      <c r="L5" s="282">
        <v>28294.86693330956</v>
      </c>
      <c r="M5" s="282">
        <v>28658.621509103308</v>
      </c>
      <c r="N5" s="282">
        <v>27595.001199332601</v>
      </c>
      <c r="O5" s="282">
        <v>27264.086140322179</v>
      </c>
      <c r="P5" s="282">
        <v>28450.870585725868</v>
      </c>
      <c r="Q5" s="282">
        <v>28448.923725099761</v>
      </c>
      <c r="R5" s="282">
        <v>29996.71163186109</v>
      </c>
      <c r="S5" s="282">
        <v>29351.701623768498</v>
      </c>
      <c r="T5" s="282">
        <v>29631.81027475611</v>
      </c>
      <c r="U5" s="282">
        <v>30190.90461985764</v>
      </c>
      <c r="V5" s="282">
        <v>27779.443064324929</v>
      </c>
      <c r="W5" s="282">
        <v>30354.977395647991</v>
      </c>
      <c r="X5" s="282">
        <v>29423.611504460379</v>
      </c>
      <c r="Y5" s="282">
        <v>30482.170547112251</v>
      </c>
      <c r="DA5" s="94" t="s">
        <v>1405</v>
      </c>
    </row>
    <row r="6" spans="1:105" ht="12" customHeight="1" x14ac:dyDescent="0.25">
      <c r="A6" s="49" t="s">
        <v>60</v>
      </c>
      <c r="B6" s="242">
        <v>23675.174041624301</v>
      </c>
      <c r="C6" s="242">
        <v>23702.244725261589</v>
      </c>
      <c r="D6" s="242">
        <v>23692.637831005701</v>
      </c>
      <c r="E6" s="242">
        <v>22354.37429268596</v>
      </c>
      <c r="F6" s="242">
        <v>22116.447359219881</v>
      </c>
      <c r="G6" s="242">
        <v>21789.490415587301</v>
      </c>
      <c r="H6" s="242">
        <v>22646.805646803361</v>
      </c>
      <c r="I6" s="242">
        <v>23249.562039310469</v>
      </c>
      <c r="J6" s="242">
        <v>21918.262723914471</v>
      </c>
      <c r="K6" s="242">
        <v>17732.93219104645</v>
      </c>
      <c r="L6" s="242">
        <v>19145.06444507141</v>
      </c>
      <c r="M6" s="242">
        <v>19504.631453841699</v>
      </c>
      <c r="N6" s="242">
        <v>18592.86519629541</v>
      </c>
      <c r="O6" s="242">
        <v>18331.154381970289</v>
      </c>
      <c r="P6" s="242">
        <v>18633.927263184971</v>
      </c>
      <c r="Q6" s="242">
        <v>19067.897323812671</v>
      </c>
      <c r="R6" s="242">
        <v>20127.85411490827</v>
      </c>
      <c r="S6" s="242">
        <v>20616.873653797658</v>
      </c>
      <c r="T6" s="242">
        <v>21279.230871552089</v>
      </c>
      <c r="U6" s="242">
        <v>21639.459340350189</v>
      </c>
      <c r="V6" s="242">
        <v>19305.347000165759</v>
      </c>
      <c r="W6" s="242">
        <v>20215.652459475761</v>
      </c>
      <c r="X6" s="242">
        <v>20615.781605186159</v>
      </c>
      <c r="Y6" s="242">
        <v>19620.399834594809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220796.98199999999</v>
      </c>
      <c r="C9" s="241">
        <v>216649.72500000001</v>
      </c>
      <c r="D9" s="241">
        <v>215885.13399999999</v>
      </c>
      <c r="E9" s="241">
        <v>223432.35500000001</v>
      </c>
      <c r="F9" s="241">
        <v>231196.24</v>
      </c>
      <c r="G9" s="241">
        <v>232211.81299999999</v>
      </c>
      <c r="H9" s="241">
        <v>255089.13800000001</v>
      </c>
      <c r="I9" s="241">
        <v>258798.83420000001</v>
      </c>
      <c r="J9" s="241">
        <v>235718.53966800001</v>
      </c>
      <c r="K9" s="241">
        <v>188839.06277799999</v>
      </c>
      <c r="L9" s="241">
        <v>183329.14897499999</v>
      </c>
      <c r="M9" s="241">
        <v>184249.26954075001</v>
      </c>
      <c r="N9" s="241">
        <v>166801.56341589749</v>
      </c>
      <c r="O9" s="241">
        <v>157559.12222703471</v>
      </c>
      <c r="P9" s="241">
        <v>158598.23022200001</v>
      </c>
      <c r="Q9" s="241">
        <v>157304.951482089</v>
      </c>
      <c r="R9" s="241">
        <v>160643.80956629731</v>
      </c>
      <c r="S9" s="241">
        <v>167108.2189081109</v>
      </c>
      <c r="T9" s="241">
        <v>169298.175706446</v>
      </c>
      <c r="U9" s="241">
        <v>173894.1220797337</v>
      </c>
      <c r="V9" s="241">
        <v>173258.82682802141</v>
      </c>
      <c r="W9" s="241">
        <v>179504.34546799239</v>
      </c>
      <c r="X9" s="241">
        <v>175776.08820596329</v>
      </c>
      <c r="Y9" s="241">
        <v>164448.83690592821</v>
      </c>
      <c r="DA9" s="83" t="s">
        <v>1408</v>
      </c>
    </row>
    <row r="10" spans="1:105" ht="12" customHeight="1" x14ac:dyDescent="0.25">
      <c r="A10" s="144" t="s">
        <v>1409</v>
      </c>
      <c r="B10" s="282">
        <v>314790.56358265039</v>
      </c>
      <c r="C10" s="282">
        <v>328612.23458087002</v>
      </c>
      <c r="D10" s="282">
        <v>320057.78628441371</v>
      </c>
      <c r="E10" s="282">
        <v>351035.23856687179</v>
      </c>
      <c r="F10" s="282">
        <v>352415.93474795512</v>
      </c>
      <c r="G10" s="282">
        <v>363899.78639297042</v>
      </c>
      <c r="H10" s="282">
        <v>330743.79863682162</v>
      </c>
      <c r="I10" s="282">
        <v>347754.9481030117</v>
      </c>
      <c r="J10" s="282">
        <v>357640.43535880343</v>
      </c>
      <c r="K10" s="282">
        <v>276450.37366309791</v>
      </c>
      <c r="L10" s="282">
        <v>294825.57179579802</v>
      </c>
      <c r="M10" s="282">
        <v>311870.46972971101</v>
      </c>
      <c r="N10" s="282">
        <v>278663.34110142558</v>
      </c>
      <c r="O10" s="282">
        <v>268556.55577881308</v>
      </c>
      <c r="P10" s="282">
        <v>259841.28023654831</v>
      </c>
      <c r="Q10" s="282">
        <v>265609.39538384927</v>
      </c>
      <c r="R10" s="282">
        <v>268460.5950534303</v>
      </c>
      <c r="S10" s="282">
        <v>256704.58050125241</v>
      </c>
      <c r="T10" s="282">
        <v>262937.13553877489</v>
      </c>
      <c r="U10" s="282">
        <v>262074.16510568731</v>
      </c>
      <c r="V10" s="282">
        <v>248523.39361478391</v>
      </c>
      <c r="W10" s="282">
        <v>265298.7756731307</v>
      </c>
      <c r="X10" s="282">
        <v>259555.4518579694</v>
      </c>
      <c r="Y10" s="282">
        <v>231692.86169920271</v>
      </c>
      <c r="DA10" s="94" t="s">
        <v>1410</v>
      </c>
    </row>
    <row r="11" spans="1:105" ht="12" customHeight="1" x14ac:dyDescent="0.25">
      <c r="A11" s="49" t="s">
        <v>1411</v>
      </c>
      <c r="B11" s="242">
        <v>32689.128239463909</v>
      </c>
      <c r="C11" s="242">
        <v>33044.890524899172</v>
      </c>
      <c r="D11" s="242">
        <v>33392.874156494952</v>
      </c>
      <c r="E11" s="242">
        <v>33832.40458551039</v>
      </c>
      <c r="F11" s="242">
        <v>34319.410731783399</v>
      </c>
      <c r="G11" s="242">
        <v>34211.983117139418</v>
      </c>
      <c r="H11" s="242">
        <v>34977.921222803743</v>
      </c>
      <c r="I11" s="242">
        <v>35326.875341089843</v>
      </c>
      <c r="J11" s="242">
        <v>34571.366254533154</v>
      </c>
      <c r="K11" s="242">
        <v>30727.70024956921</v>
      </c>
      <c r="L11" s="242">
        <v>32271.280150918101</v>
      </c>
      <c r="M11" s="242">
        <v>32898.908549903688</v>
      </c>
      <c r="N11" s="242">
        <v>32362.040941721902</v>
      </c>
      <c r="O11" s="242">
        <v>31835.351246186641</v>
      </c>
      <c r="P11" s="242">
        <v>32673.34857721821</v>
      </c>
      <c r="Q11" s="242">
        <v>33304.962725659017</v>
      </c>
      <c r="R11" s="242">
        <v>33782.637437486686</v>
      </c>
      <c r="S11" s="242">
        <v>34878.180305203823</v>
      </c>
      <c r="T11" s="242">
        <v>35642.909931096663</v>
      </c>
      <c r="U11" s="242">
        <v>35495.426171189589</v>
      </c>
      <c r="V11" s="242">
        <v>34170.468342939763</v>
      </c>
      <c r="W11" s="242">
        <v>36838.882691230341</v>
      </c>
      <c r="X11" s="242">
        <v>36327.407029332178</v>
      </c>
      <c r="Y11" s="242">
        <v>33555.899692316758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254942.6466666667</v>
      </c>
      <c r="C14" s="241">
        <v>259821.40832797281</v>
      </c>
      <c r="D14" s="241">
        <v>261408.82479813139</v>
      </c>
      <c r="E14" s="241">
        <v>258714.6594960053</v>
      </c>
      <c r="F14" s="241">
        <v>265515.04076891107</v>
      </c>
      <c r="G14" s="241">
        <v>270173.11424253229</v>
      </c>
      <c r="H14" s="241">
        <v>280156.36648257892</v>
      </c>
      <c r="I14" s="241">
        <v>287473.16395445919</v>
      </c>
      <c r="J14" s="241">
        <v>279122.89247248502</v>
      </c>
      <c r="K14" s="241">
        <v>271977.8514957439</v>
      </c>
      <c r="L14" s="241">
        <v>271951.57013337943</v>
      </c>
      <c r="M14" s="241">
        <v>274784.55190103571</v>
      </c>
      <c r="N14" s="241">
        <v>263176.06559508783</v>
      </c>
      <c r="O14" s="241">
        <v>257103.8154388624</v>
      </c>
      <c r="P14" s="241">
        <v>259769.48370614331</v>
      </c>
      <c r="Q14" s="241">
        <v>257035.01309321521</v>
      </c>
      <c r="R14" s="241">
        <v>253541.47432847021</v>
      </c>
      <c r="S14" s="241">
        <v>254486.4160360643</v>
      </c>
      <c r="T14" s="241">
        <v>256523.85261623989</v>
      </c>
      <c r="U14" s="241">
        <v>258334.5025506992</v>
      </c>
      <c r="V14" s="241">
        <v>258309.8600113969</v>
      </c>
      <c r="W14" s="241">
        <v>258536.51847808491</v>
      </c>
      <c r="X14" s="241">
        <v>258863.28898992029</v>
      </c>
      <c r="Y14" s="241">
        <v>258863.28898992029</v>
      </c>
      <c r="DA14" s="83" t="s">
        <v>1413</v>
      </c>
    </row>
    <row r="15" spans="1:105" ht="12" customHeight="1" x14ac:dyDescent="0.25">
      <c r="A15" s="107" t="s">
        <v>1409</v>
      </c>
      <c r="B15" s="282">
        <v>349475.83518199489</v>
      </c>
      <c r="C15" s="282">
        <v>380115.69349503948</v>
      </c>
      <c r="D15" s="282">
        <v>376574.84951834369</v>
      </c>
      <c r="E15" s="282">
        <v>396685.00881454832</v>
      </c>
      <c r="F15" s="282">
        <v>407340.9269475484</v>
      </c>
      <c r="G15" s="282">
        <v>420393.27542416152</v>
      </c>
      <c r="H15" s="282">
        <v>411842.04711119091</v>
      </c>
      <c r="I15" s="282">
        <v>423186.69967402401</v>
      </c>
      <c r="J15" s="282">
        <v>428319.73153694451</v>
      </c>
      <c r="K15" s="282">
        <v>421437.06627747061</v>
      </c>
      <c r="L15" s="282">
        <v>402981.21647857007</v>
      </c>
      <c r="M15" s="282">
        <v>396990.67726496718</v>
      </c>
      <c r="N15" s="282">
        <v>396874.7517485437</v>
      </c>
      <c r="O15" s="282">
        <v>378724.66022302269</v>
      </c>
      <c r="P15" s="282">
        <v>377477.79123556311</v>
      </c>
      <c r="Q15" s="282">
        <v>370076.27679435752</v>
      </c>
      <c r="R15" s="282">
        <v>369183.26631686889</v>
      </c>
      <c r="S15" s="282">
        <v>370215.9986556042</v>
      </c>
      <c r="T15" s="282">
        <v>365325.01256724593</v>
      </c>
      <c r="U15" s="282">
        <v>365877.26291225507</v>
      </c>
      <c r="V15" s="282">
        <v>358991.89745040057</v>
      </c>
      <c r="W15" s="282">
        <v>359801.0597549348</v>
      </c>
      <c r="X15" s="282">
        <v>353724.85659761447</v>
      </c>
      <c r="Y15" s="282">
        <v>353724.85659761447</v>
      </c>
      <c r="DA15" s="94" t="s">
        <v>1414</v>
      </c>
    </row>
    <row r="16" spans="1:105" ht="12" customHeight="1" x14ac:dyDescent="0.25">
      <c r="A16" s="49" t="s">
        <v>1411</v>
      </c>
      <c r="B16" s="242">
        <v>39528.303453919179</v>
      </c>
      <c r="C16" s="242">
        <v>38992.653726887227</v>
      </c>
      <c r="D16" s="242">
        <v>38567.174977102077</v>
      </c>
      <c r="E16" s="242">
        <v>38411.806031686792</v>
      </c>
      <c r="F16" s="242">
        <v>39388.209898254347</v>
      </c>
      <c r="G16" s="242">
        <v>39385.658505752283</v>
      </c>
      <c r="H16" s="242">
        <v>40035.986174044403</v>
      </c>
      <c r="I16" s="242">
        <v>40450.815751211921</v>
      </c>
      <c r="J16" s="242">
        <v>40768.347899380511</v>
      </c>
      <c r="K16" s="242">
        <v>39000.437841782317</v>
      </c>
      <c r="L16" s="242">
        <v>38614.687620001758</v>
      </c>
      <c r="M16" s="242">
        <v>38964.757470809767</v>
      </c>
      <c r="N16" s="242">
        <v>38015.895168231989</v>
      </c>
      <c r="O16" s="242">
        <v>37696.463468757982</v>
      </c>
      <c r="P16" s="242">
        <v>37734.744197263091</v>
      </c>
      <c r="Q16" s="242">
        <v>38441.79198205741</v>
      </c>
      <c r="R16" s="242">
        <v>39081.121496330758</v>
      </c>
      <c r="S16" s="242">
        <v>39781.925854818874</v>
      </c>
      <c r="T16" s="242">
        <v>40441.103726785514</v>
      </c>
      <c r="U16" s="242">
        <v>41087.448280373123</v>
      </c>
      <c r="V16" s="242">
        <v>41383.676081315163</v>
      </c>
      <c r="W16" s="242">
        <v>42391.102188794357</v>
      </c>
      <c r="X16" s="242">
        <v>42615.375687103813</v>
      </c>
      <c r="Y16" s="242">
        <v>42413.455422513493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6103.0650831345283</v>
      </c>
      <c r="D18" s="241">
        <v>4732.4266035491773</v>
      </c>
      <c r="E18" s="241">
        <v>5871.7220790257998</v>
      </c>
      <c r="F18" s="241">
        <v>15955.70492038356</v>
      </c>
      <c r="G18" s="241">
        <v>6156.2208231603836</v>
      </c>
      <c r="H18" s="241">
        <v>16916.370833930581</v>
      </c>
      <c r="I18" s="241">
        <v>11890.40920152442</v>
      </c>
      <c r="J18" s="241">
        <v>1122.5702464396729</v>
      </c>
      <c r="K18" s="241">
        <v>0</v>
      </c>
      <c r="L18" s="241">
        <v>418.52683156643411</v>
      </c>
      <c r="M18" s="241">
        <v>5539.3082245080313</v>
      </c>
      <c r="N18" s="241">
        <v>1155.930325324397</v>
      </c>
      <c r="O18" s="241">
        <v>102.7231455682339</v>
      </c>
      <c r="P18" s="241">
        <v>3325.346223422875</v>
      </c>
      <c r="Q18" s="241">
        <v>0</v>
      </c>
      <c r="R18" s="241">
        <v>9563.0071477378351</v>
      </c>
      <c r="S18" s="241">
        <v>6654.4485465861817</v>
      </c>
      <c r="T18" s="241">
        <v>3139.1301352885662</v>
      </c>
      <c r="U18" s="241">
        <v>8595.2635353506994</v>
      </c>
      <c r="V18" s="241">
        <v>5969.0818286621034</v>
      </c>
      <c r="W18" s="241">
        <v>8482.7794378435319</v>
      </c>
      <c r="X18" s="241">
        <v>2593.3974992524641</v>
      </c>
      <c r="Y18" s="241">
        <v>6138.2406221765114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38588.234942013703</v>
      </c>
      <c r="D19" s="282">
        <v>12055.989746706189</v>
      </c>
      <c r="E19" s="282">
        <v>30124.461945023959</v>
      </c>
      <c r="F19" s="282">
        <v>22414.383457295949</v>
      </c>
      <c r="G19" s="282">
        <v>26169.22868732208</v>
      </c>
      <c r="H19" s="282">
        <v>2658.5256490491311</v>
      </c>
      <c r="I19" s="282">
        <v>23277.422973271841</v>
      </c>
      <c r="J19" s="282">
        <v>16318.18108568907</v>
      </c>
      <c r="K19" s="282">
        <v>426.51300225932869</v>
      </c>
      <c r="L19" s="282">
        <v>2366.285793165383</v>
      </c>
      <c r="M19" s="282">
        <v>3118.8419381100089</v>
      </c>
      <c r="N19" s="282">
        <v>1669.6869760759071</v>
      </c>
      <c r="O19" s="282">
        <v>8140.1333445317296</v>
      </c>
      <c r="P19" s="282">
        <v>1199.396697668632</v>
      </c>
      <c r="Q19" s="282">
        <v>2369.6545513760698</v>
      </c>
      <c r="R19" s="282">
        <v>17743.16574200142</v>
      </c>
      <c r="S19" s="282">
        <v>7141.2592366909703</v>
      </c>
      <c r="T19" s="282">
        <v>8217.5614950810595</v>
      </c>
      <c r="U19" s="282">
        <v>10877.75292763819</v>
      </c>
      <c r="V19" s="282">
        <v>10694.293068075351</v>
      </c>
      <c r="W19" s="282">
        <v>3203.9188948813412</v>
      </c>
      <c r="X19" s="282">
        <v>14449.56794400423</v>
      </c>
      <c r="Y19" s="282">
        <v>7506.5702032688996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1140.6131522110561</v>
      </c>
      <c r="D20" s="242">
        <v>1472.134386151545</v>
      </c>
      <c r="E20" s="242">
        <v>1575.5818345457531</v>
      </c>
      <c r="F20" s="242">
        <v>2868.1600168657828</v>
      </c>
      <c r="G20" s="242">
        <v>2196.4909557134829</v>
      </c>
      <c r="H20" s="242">
        <v>2591.4657982831409</v>
      </c>
      <c r="I20" s="242">
        <v>2257.1300020188201</v>
      </c>
      <c r="J20" s="242">
        <v>2062.5768605688741</v>
      </c>
      <c r="K20" s="242">
        <v>325.52947311987322</v>
      </c>
      <c r="L20" s="242">
        <v>1505.278145967563</v>
      </c>
      <c r="M20" s="242">
        <v>1845.274545976434</v>
      </c>
      <c r="N20" s="242">
        <v>957.38785261432588</v>
      </c>
      <c r="O20" s="242">
        <v>1697.9683176177041</v>
      </c>
      <c r="P20" s="242">
        <v>1676.286092472257</v>
      </c>
      <c r="Q20" s="242">
        <v>2821.9496961994691</v>
      </c>
      <c r="R20" s="242">
        <v>3116.49174976635</v>
      </c>
      <c r="S20" s="242">
        <v>1887.542946690209</v>
      </c>
      <c r="T20" s="242">
        <v>3169.494730297145</v>
      </c>
      <c r="U20" s="242">
        <v>2291.4885525924069</v>
      </c>
      <c r="V20" s="242">
        <v>2509.2032951274819</v>
      </c>
      <c r="W20" s="242">
        <v>2749.930012710905</v>
      </c>
      <c r="X20" s="242">
        <v>2456.384966144461</v>
      </c>
      <c r="Y20" s="242">
        <v>1249.4545180328289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1224.3034218284301</v>
      </c>
      <c r="D22" s="241">
        <f t="shared" si="1"/>
        <v>3145.0101333905768</v>
      </c>
      <c r="E22" s="241">
        <f t="shared" si="1"/>
        <v>8565.8873811518715</v>
      </c>
      <c r="F22" s="241">
        <f t="shared" si="1"/>
        <v>9155.3236474777805</v>
      </c>
      <c r="G22" s="241">
        <f t="shared" si="1"/>
        <v>1498.1473495391547</v>
      </c>
      <c r="H22" s="241">
        <f t="shared" si="1"/>
        <v>6933.1185938839335</v>
      </c>
      <c r="I22" s="241">
        <f t="shared" si="1"/>
        <v>4573.6117296441225</v>
      </c>
      <c r="J22" s="241">
        <f t="shared" si="1"/>
        <v>9472.8417284138268</v>
      </c>
      <c r="K22" s="241">
        <f t="shared" si="1"/>
        <v>7145.0409767411184</v>
      </c>
      <c r="L22" s="241">
        <f t="shared" si="1"/>
        <v>444.80819393089041</v>
      </c>
      <c r="M22" s="241">
        <f t="shared" si="1"/>
        <v>2706.3264568517334</v>
      </c>
      <c r="N22" s="241">
        <f t="shared" si="1"/>
        <v>12764.416631272295</v>
      </c>
      <c r="O22" s="241">
        <f t="shared" si="1"/>
        <v>6174.9733017936524</v>
      </c>
      <c r="P22" s="241">
        <f t="shared" si="1"/>
        <v>659.67795614196802</v>
      </c>
      <c r="Q22" s="241">
        <f t="shared" si="1"/>
        <v>2734.4706129280967</v>
      </c>
      <c r="R22" s="241">
        <f t="shared" si="1"/>
        <v>13056.545912482805</v>
      </c>
      <c r="S22" s="241">
        <f t="shared" si="1"/>
        <v>5709.5068389920925</v>
      </c>
      <c r="T22" s="241">
        <f t="shared" si="1"/>
        <v>1101.6935551129864</v>
      </c>
      <c r="U22" s="241">
        <f t="shared" si="1"/>
        <v>6784.6136008914036</v>
      </c>
      <c r="V22" s="241">
        <f t="shared" si="1"/>
        <v>5993.7243679644016</v>
      </c>
      <c r="W22" s="241">
        <f t="shared" si="1"/>
        <v>8256.1209711554984</v>
      </c>
      <c r="X22" s="241">
        <f t="shared" si="1"/>
        <v>2266.626987417083</v>
      </c>
      <c r="Y22" s="241">
        <f t="shared" si="1"/>
        <v>6138.2406221764977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7948.3766289690975</v>
      </c>
      <c r="D23" s="282">
        <f t="shared" si="2"/>
        <v>15596.833723402</v>
      </c>
      <c r="E23" s="282">
        <f t="shared" si="2"/>
        <v>10014.302648819343</v>
      </c>
      <c r="F23" s="282">
        <f t="shared" si="2"/>
        <v>11758.465324295859</v>
      </c>
      <c r="G23" s="282">
        <f t="shared" si="2"/>
        <v>13116.880210708943</v>
      </c>
      <c r="H23" s="282">
        <f t="shared" si="2"/>
        <v>11209.753962019749</v>
      </c>
      <c r="I23" s="282">
        <f t="shared" si="2"/>
        <v>11932.770410438767</v>
      </c>
      <c r="J23" s="282">
        <f t="shared" si="2"/>
        <v>11185.149222768552</v>
      </c>
      <c r="K23" s="282">
        <f t="shared" si="2"/>
        <v>7309.1782617332065</v>
      </c>
      <c r="L23" s="282">
        <f t="shared" si="2"/>
        <v>20822.135592065926</v>
      </c>
      <c r="M23" s="282">
        <f t="shared" si="2"/>
        <v>9109.381151712907</v>
      </c>
      <c r="N23" s="282">
        <f t="shared" si="2"/>
        <v>1785.6124924994074</v>
      </c>
      <c r="O23" s="282">
        <f t="shared" si="2"/>
        <v>26290.224870052771</v>
      </c>
      <c r="P23" s="282">
        <f t="shared" si="2"/>
        <v>2446.2656851282227</v>
      </c>
      <c r="Q23" s="282">
        <f t="shared" si="2"/>
        <v>9771.1689925816609</v>
      </c>
      <c r="R23" s="282">
        <f t="shared" si="2"/>
        <v>18636.176219490066</v>
      </c>
      <c r="S23" s="282">
        <f t="shared" si="2"/>
        <v>6108.5268979556859</v>
      </c>
      <c r="T23" s="282">
        <f t="shared" si="2"/>
        <v>13108.547583439329</v>
      </c>
      <c r="U23" s="282">
        <f t="shared" si="2"/>
        <v>10325.502582629037</v>
      </c>
      <c r="V23" s="282">
        <f t="shared" si="2"/>
        <v>17579.658529929875</v>
      </c>
      <c r="W23" s="282">
        <f t="shared" si="2"/>
        <v>2394.7565903470968</v>
      </c>
      <c r="X23" s="282">
        <f t="shared" si="2"/>
        <v>20525.771101324586</v>
      </c>
      <c r="Y23" s="282">
        <f t="shared" si="2"/>
        <v>7506.5702032689005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1676.2628792430114</v>
      </c>
      <c r="D24" s="242">
        <f t="shared" si="3"/>
        <v>1897.6131359366918</v>
      </c>
      <c r="E24" s="242">
        <f t="shared" si="3"/>
        <v>1730.9507799610365</v>
      </c>
      <c r="F24" s="242">
        <f t="shared" si="3"/>
        <v>1891.756150298228</v>
      </c>
      <c r="G24" s="242">
        <f t="shared" si="3"/>
        <v>2199.0423482155456</v>
      </c>
      <c r="H24" s="242">
        <f t="shared" si="3"/>
        <v>1941.1381299910208</v>
      </c>
      <c r="I24" s="242">
        <f t="shared" si="3"/>
        <v>1842.3004248513025</v>
      </c>
      <c r="J24" s="242">
        <f t="shared" si="3"/>
        <v>1745.0447124002822</v>
      </c>
      <c r="K24" s="242">
        <f t="shared" si="3"/>
        <v>2093.4395307180675</v>
      </c>
      <c r="L24" s="242">
        <f t="shared" si="3"/>
        <v>1891.0283677481202</v>
      </c>
      <c r="M24" s="242">
        <f t="shared" si="3"/>
        <v>1495.2046951684242</v>
      </c>
      <c r="N24" s="242">
        <f t="shared" si="3"/>
        <v>1906.2501551921014</v>
      </c>
      <c r="O24" s="242">
        <f t="shared" si="3"/>
        <v>2017.4000170917134</v>
      </c>
      <c r="P24" s="242">
        <f t="shared" si="3"/>
        <v>1638.005363967146</v>
      </c>
      <c r="Q24" s="242">
        <f t="shared" si="3"/>
        <v>2114.901911405148</v>
      </c>
      <c r="R24" s="242">
        <f t="shared" si="3"/>
        <v>2477.1622354930005</v>
      </c>
      <c r="S24" s="242">
        <f t="shared" si="3"/>
        <v>1186.7385882020899</v>
      </c>
      <c r="T24" s="242">
        <f t="shared" si="3"/>
        <v>2510.3168583305087</v>
      </c>
      <c r="U24" s="242">
        <f t="shared" si="3"/>
        <v>1645.1439990047948</v>
      </c>
      <c r="V24" s="242">
        <f t="shared" si="3"/>
        <v>2212.9754941854408</v>
      </c>
      <c r="W24" s="242">
        <f t="shared" si="3"/>
        <v>1742.5039052317079</v>
      </c>
      <c r="X24" s="242">
        <f t="shared" si="3"/>
        <v>2232.1114678350059</v>
      </c>
      <c r="Y24" s="242">
        <f t="shared" si="3"/>
        <v>1451.3747826231483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34145.664666666707</v>
      </c>
      <c r="C26" s="241">
        <f t="shared" si="4"/>
        <v>43171.683327972802</v>
      </c>
      <c r="D26" s="241">
        <f t="shared" si="4"/>
        <v>45523.6907981314</v>
      </c>
      <c r="E26" s="241">
        <f t="shared" si="4"/>
        <v>35282.304496005294</v>
      </c>
      <c r="F26" s="241">
        <f t="shared" si="4"/>
        <v>34318.800768911082</v>
      </c>
      <c r="G26" s="241">
        <f t="shared" si="4"/>
        <v>37961.301242532296</v>
      </c>
      <c r="H26" s="241">
        <f t="shared" si="4"/>
        <v>25067.22848257891</v>
      </c>
      <c r="I26" s="241">
        <f t="shared" si="4"/>
        <v>28674.329754459177</v>
      </c>
      <c r="J26" s="241">
        <f t="shared" si="4"/>
        <v>43404.35280448501</v>
      </c>
      <c r="K26" s="241">
        <f t="shared" si="4"/>
        <v>83138.788717743912</v>
      </c>
      <c r="L26" s="241">
        <f t="shared" si="4"/>
        <v>88622.421158379439</v>
      </c>
      <c r="M26" s="241">
        <f t="shared" si="4"/>
        <v>90535.282360285695</v>
      </c>
      <c r="N26" s="241">
        <f t="shared" si="4"/>
        <v>96374.502179190342</v>
      </c>
      <c r="O26" s="241">
        <f t="shared" si="4"/>
        <v>99544.693211827689</v>
      </c>
      <c r="P26" s="241">
        <f t="shared" si="4"/>
        <v>101171.25348414329</v>
      </c>
      <c r="Q26" s="241">
        <f t="shared" si="4"/>
        <v>99730.061611126206</v>
      </c>
      <c r="R26" s="241">
        <f t="shared" si="4"/>
        <v>92897.664762172906</v>
      </c>
      <c r="S26" s="241">
        <f t="shared" si="4"/>
        <v>87378.197127953405</v>
      </c>
      <c r="T26" s="241">
        <f t="shared" si="4"/>
        <v>87225.676909793896</v>
      </c>
      <c r="U26" s="241">
        <f t="shared" si="4"/>
        <v>84440.380470965494</v>
      </c>
      <c r="V26" s="241">
        <f t="shared" si="4"/>
        <v>85051.03318337549</v>
      </c>
      <c r="W26" s="241">
        <f t="shared" si="4"/>
        <v>79032.17301009252</v>
      </c>
      <c r="X26" s="241">
        <f t="shared" si="4"/>
        <v>83087.200783957</v>
      </c>
      <c r="Y26" s="241">
        <f t="shared" si="4"/>
        <v>94414.452083992073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34685.271599344502</v>
      </c>
      <c r="C27" s="282">
        <f t="shared" si="5"/>
        <v>51503.45891416946</v>
      </c>
      <c r="D27" s="282">
        <f t="shared" si="5"/>
        <v>56517.063233929977</v>
      </c>
      <c r="E27" s="282">
        <f t="shared" si="5"/>
        <v>45649.770247676526</v>
      </c>
      <c r="F27" s="282">
        <f t="shared" si="5"/>
        <v>54924.992199593282</v>
      </c>
      <c r="G27" s="282">
        <f t="shared" si="5"/>
        <v>56493.4890311911</v>
      </c>
      <c r="H27" s="282">
        <f t="shared" si="5"/>
        <v>81098.248474369291</v>
      </c>
      <c r="I27" s="282">
        <f t="shared" si="5"/>
        <v>75431.751571012312</v>
      </c>
      <c r="J27" s="282">
        <f t="shared" si="5"/>
        <v>70679.296178141085</v>
      </c>
      <c r="K27" s="282">
        <f t="shared" si="5"/>
        <v>144986.6926143727</v>
      </c>
      <c r="L27" s="282">
        <f t="shared" si="5"/>
        <v>108155.64468277205</v>
      </c>
      <c r="M27" s="282">
        <f t="shared" si="5"/>
        <v>85120.207535256166</v>
      </c>
      <c r="N27" s="282">
        <f t="shared" si="5"/>
        <v>118211.41064711811</v>
      </c>
      <c r="O27" s="282">
        <f t="shared" si="5"/>
        <v>110168.1044442096</v>
      </c>
      <c r="P27" s="282">
        <f t="shared" si="5"/>
        <v>117636.5109990148</v>
      </c>
      <c r="Q27" s="282">
        <f t="shared" si="5"/>
        <v>104466.88141050824</v>
      </c>
      <c r="R27" s="282">
        <f t="shared" si="5"/>
        <v>100722.67126343859</v>
      </c>
      <c r="S27" s="282">
        <f t="shared" si="5"/>
        <v>113511.41815435179</v>
      </c>
      <c r="T27" s="282">
        <f t="shared" si="5"/>
        <v>102387.87702847103</v>
      </c>
      <c r="U27" s="282">
        <f t="shared" si="5"/>
        <v>103803.09780656776</v>
      </c>
      <c r="V27" s="282">
        <f t="shared" si="5"/>
        <v>110468.50383561666</v>
      </c>
      <c r="W27" s="282">
        <f t="shared" si="5"/>
        <v>94502.2840818041</v>
      </c>
      <c r="X27" s="282">
        <f t="shared" si="5"/>
        <v>94169.404739645077</v>
      </c>
      <c r="Y27" s="282">
        <f t="shared" si="5"/>
        <v>122031.99489841177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6839.1752144552702</v>
      </c>
      <c r="C28" s="242">
        <f t="shared" si="6"/>
        <v>5947.7632019880548</v>
      </c>
      <c r="D28" s="242">
        <f t="shared" si="6"/>
        <v>5174.3008206071245</v>
      </c>
      <c r="E28" s="242">
        <f t="shared" si="6"/>
        <v>4579.4014461764018</v>
      </c>
      <c r="F28" s="242">
        <f t="shared" si="6"/>
        <v>5068.799166470948</v>
      </c>
      <c r="G28" s="242">
        <f t="shared" si="6"/>
        <v>5173.6753886128645</v>
      </c>
      <c r="H28" s="242">
        <f t="shared" si="6"/>
        <v>5058.0649512406599</v>
      </c>
      <c r="I28" s="242">
        <f t="shared" si="6"/>
        <v>5123.9404101220789</v>
      </c>
      <c r="J28" s="242">
        <f t="shared" si="6"/>
        <v>6196.9816448473575</v>
      </c>
      <c r="K28" s="242">
        <f t="shared" si="6"/>
        <v>8272.7375922131068</v>
      </c>
      <c r="L28" s="242">
        <f t="shared" si="6"/>
        <v>6343.4074690836569</v>
      </c>
      <c r="M28" s="242">
        <f t="shared" si="6"/>
        <v>6065.848920906079</v>
      </c>
      <c r="N28" s="242">
        <f t="shared" si="6"/>
        <v>5653.8542265100878</v>
      </c>
      <c r="O28" s="242">
        <f t="shared" si="6"/>
        <v>5861.1122225713407</v>
      </c>
      <c r="P28" s="242">
        <f t="shared" si="6"/>
        <v>5061.3956200448811</v>
      </c>
      <c r="Q28" s="242">
        <f t="shared" si="6"/>
        <v>5136.8292563983923</v>
      </c>
      <c r="R28" s="242">
        <f t="shared" si="6"/>
        <v>5298.4840588440711</v>
      </c>
      <c r="S28" s="242">
        <f t="shared" si="6"/>
        <v>4903.7455496150505</v>
      </c>
      <c r="T28" s="242">
        <f t="shared" si="6"/>
        <v>4798.1937956888505</v>
      </c>
      <c r="U28" s="242">
        <f t="shared" si="6"/>
        <v>5592.0221091835338</v>
      </c>
      <c r="V28" s="242">
        <f t="shared" si="6"/>
        <v>7213.2077383754004</v>
      </c>
      <c r="W28" s="242">
        <f t="shared" si="6"/>
        <v>5552.2194975640159</v>
      </c>
      <c r="X28" s="242">
        <f t="shared" si="6"/>
        <v>6287.9686577716348</v>
      </c>
      <c r="Y28" s="242">
        <f t="shared" si="6"/>
        <v>8857.5557301967347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41948.05712391415</v>
      </c>
      <c r="C31" s="210">
        <v>42099.614764645303</v>
      </c>
      <c r="D31" s="210">
        <v>41143.656106095099</v>
      </c>
      <c r="E31" s="210">
        <v>42480.367139685462</v>
      </c>
      <c r="F31" s="210">
        <v>43181.76724206029</v>
      </c>
      <c r="G31" s="210">
        <v>43826.882459130888</v>
      </c>
      <c r="H31" s="210">
        <v>42609.383442919017</v>
      </c>
      <c r="I31" s="210">
        <v>43757.249503691943</v>
      </c>
      <c r="J31" s="210">
        <v>41988.325677662287</v>
      </c>
      <c r="K31" s="210">
        <v>34060.139808181411</v>
      </c>
      <c r="L31" s="210">
        <v>34876.699251456943</v>
      </c>
      <c r="M31" s="210">
        <v>35644.77755719814</v>
      </c>
      <c r="N31" s="210">
        <v>32986.615929757078</v>
      </c>
      <c r="O31" s="210">
        <v>31859.157676597089</v>
      </c>
      <c r="P31" s="210">
        <v>31770.64215854161</v>
      </c>
      <c r="Q31" s="210">
        <v>32402.594797180449</v>
      </c>
      <c r="R31" s="210">
        <v>33012.568672371723</v>
      </c>
      <c r="S31" s="210">
        <v>32902.525447643216</v>
      </c>
      <c r="T31" s="210">
        <v>33852.002075804521</v>
      </c>
      <c r="U31" s="210">
        <v>33592.5455125179</v>
      </c>
      <c r="V31" s="210">
        <v>32994.497811534187</v>
      </c>
      <c r="W31" s="210">
        <v>34296.041556999291</v>
      </c>
      <c r="X31" s="210">
        <v>32865.720153583621</v>
      </c>
      <c r="Y31" s="210">
        <v>29928.412951539191</v>
      </c>
      <c r="DA31" s="109" t="s">
        <v>1419</v>
      </c>
    </row>
    <row r="32" spans="1:105" ht="12" customHeight="1" x14ac:dyDescent="0.25">
      <c r="A32" s="24" t="s">
        <v>28</v>
      </c>
      <c r="B32" s="213">
        <v>7036.1298366294059</v>
      </c>
      <c r="C32" s="213">
        <v>6212.6609630266548</v>
      </c>
      <c r="D32" s="213">
        <v>5456.9156491831473</v>
      </c>
      <c r="E32" s="213">
        <v>5549.9079105760966</v>
      </c>
      <c r="F32" s="213">
        <v>5463.2133276010327</v>
      </c>
      <c r="G32" s="213">
        <v>4962.6910576096298</v>
      </c>
      <c r="H32" s="213">
        <v>4967.1974204643157</v>
      </c>
      <c r="I32" s="213">
        <v>6664.9936371453141</v>
      </c>
      <c r="J32" s="213">
        <v>6179.3684436801377</v>
      </c>
      <c r="K32" s="213">
        <v>4150.2312983662932</v>
      </c>
      <c r="L32" s="213">
        <v>4480.0000859845222</v>
      </c>
      <c r="M32" s="213">
        <v>5145.0515907136714</v>
      </c>
      <c r="N32" s="213">
        <v>4742.9743766122092</v>
      </c>
      <c r="O32" s="213">
        <v>4075.5613929492688</v>
      </c>
      <c r="P32" s="213">
        <v>4196.6193465176266</v>
      </c>
      <c r="Q32" s="213">
        <v>3852.7473774720552</v>
      </c>
      <c r="R32" s="213">
        <v>3766.2652622527939</v>
      </c>
      <c r="S32" s="213">
        <v>3795.3714531384348</v>
      </c>
      <c r="T32" s="213">
        <v>3940.039036973345</v>
      </c>
      <c r="U32" s="213">
        <v>3756.9415305245052</v>
      </c>
      <c r="V32" s="213">
        <v>3841.0441100601879</v>
      </c>
      <c r="W32" s="213">
        <v>3712.0367153912289</v>
      </c>
      <c r="X32" s="213">
        <v>3336.1723129836628</v>
      </c>
      <c r="Y32" s="213">
        <v>2795.7730008598451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11299.735683576957</v>
      </c>
      <c r="C33" s="204">
        <f t="shared" si="7"/>
        <v>11460.915391229577</v>
      </c>
      <c r="D33" s="204">
        <f t="shared" si="7"/>
        <v>11857.774892519345</v>
      </c>
      <c r="E33" s="204">
        <f t="shared" si="7"/>
        <v>11827.698968185727</v>
      </c>
      <c r="F33" s="204">
        <f t="shared" si="7"/>
        <v>12618.424419604471</v>
      </c>
      <c r="G33" s="204">
        <f t="shared" si="7"/>
        <v>12634.417540842649</v>
      </c>
      <c r="H33" s="204">
        <f t="shared" si="7"/>
        <v>12231.111865864143</v>
      </c>
      <c r="I33" s="204">
        <f t="shared" si="7"/>
        <v>11842.691573516766</v>
      </c>
      <c r="J33" s="204">
        <f t="shared" si="7"/>
        <v>11498.72536543422</v>
      </c>
      <c r="K33" s="204">
        <f t="shared" si="7"/>
        <v>9469.6231298366292</v>
      </c>
      <c r="L33" s="204">
        <f t="shared" si="7"/>
        <v>8918.6888220120363</v>
      </c>
      <c r="M33" s="204">
        <f t="shared" si="7"/>
        <v>8379.4</v>
      </c>
      <c r="N33" s="204">
        <f t="shared" si="7"/>
        <v>7280.5718830610494</v>
      </c>
      <c r="O33" s="204">
        <f t="shared" si="7"/>
        <v>6486.2494411006028</v>
      </c>
      <c r="P33" s="204">
        <f t="shared" si="7"/>
        <v>5969.4164230438519</v>
      </c>
      <c r="Q33" s="204">
        <f t="shared" si="7"/>
        <v>6674.8017196904557</v>
      </c>
      <c r="R33" s="204">
        <f t="shared" si="7"/>
        <v>6504.9072226999133</v>
      </c>
      <c r="S33" s="204">
        <f t="shared" si="7"/>
        <v>5700.0595012897684</v>
      </c>
      <c r="T33" s="204">
        <f t="shared" si="7"/>
        <v>5635.2743766122094</v>
      </c>
      <c r="U33" s="204">
        <f t="shared" si="7"/>
        <v>5559.5196044711956</v>
      </c>
      <c r="V33" s="204">
        <f t="shared" si="7"/>
        <v>5363.9122098022353</v>
      </c>
      <c r="W33" s="204">
        <f t="shared" si="7"/>
        <v>5086.1431642304378</v>
      </c>
      <c r="X33" s="204">
        <f t="shared" si="7"/>
        <v>5356.7911435941533</v>
      </c>
      <c r="Y33" s="204">
        <f t="shared" si="7"/>
        <v>5070.3239896818577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778.82235597592432</v>
      </c>
      <c r="C35" s="204">
        <v>758.16921754084251</v>
      </c>
      <c r="D35" s="204">
        <v>720.97858985382629</v>
      </c>
      <c r="E35" s="204">
        <v>646.1817712811694</v>
      </c>
      <c r="F35" s="204">
        <v>500.74213241616508</v>
      </c>
      <c r="G35" s="204">
        <v>451.32218400687867</v>
      </c>
      <c r="H35" s="204">
        <v>465.60894239036969</v>
      </c>
      <c r="I35" s="204">
        <v>409.16913155631983</v>
      </c>
      <c r="J35" s="204">
        <v>347.26655202063631</v>
      </c>
      <c r="K35" s="204">
        <v>304.0324161650903</v>
      </c>
      <c r="L35" s="204">
        <v>314.18916595012888</v>
      </c>
      <c r="M35" s="204">
        <v>294.68865004299221</v>
      </c>
      <c r="N35" s="204">
        <v>275.49011177987961</v>
      </c>
      <c r="O35" s="204">
        <v>236.72940670679279</v>
      </c>
      <c r="P35" s="204">
        <v>211.06371453138431</v>
      </c>
      <c r="Q35" s="204">
        <v>250.9977644024076</v>
      </c>
      <c r="R35" s="204">
        <v>266.49054170249349</v>
      </c>
      <c r="S35" s="204">
        <v>206.51384350816849</v>
      </c>
      <c r="T35" s="204">
        <v>202.07815993121241</v>
      </c>
      <c r="U35" s="204">
        <v>208.8169389509888</v>
      </c>
      <c r="V35" s="204">
        <v>198.25262252794499</v>
      </c>
      <c r="W35" s="204">
        <v>213.03250214961301</v>
      </c>
      <c r="X35" s="204">
        <v>298.01126397248493</v>
      </c>
      <c r="Y35" s="204">
        <v>345.16044711951838</v>
      </c>
      <c r="DA35" s="71" t="s">
        <v>1422</v>
      </c>
    </row>
    <row r="36" spans="1:105" ht="12" customHeight="1" x14ac:dyDescent="0.25">
      <c r="A36" s="18" t="s">
        <v>71</v>
      </c>
      <c r="B36" s="204">
        <v>703.96388650042991</v>
      </c>
      <c r="C36" s="204">
        <v>766.38890799656065</v>
      </c>
      <c r="D36" s="204">
        <v>690.77867583834905</v>
      </c>
      <c r="E36" s="204">
        <v>666.46569217540832</v>
      </c>
      <c r="F36" s="204">
        <v>669.09441100601885</v>
      </c>
      <c r="G36" s="204">
        <v>687.50687876182269</v>
      </c>
      <c r="H36" s="204">
        <v>558.30257953568344</v>
      </c>
      <c r="I36" s="204">
        <v>738.67730008598448</v>
      </c>
      <c r="J36" s="204">
        <v>788.53740326741183</v>
      </c>
      <c r="K36" s="204">
        <v>762.0838349097163</v>
      </c>
      <c r="L36" s="204">
        <v>731.27420464316413</v>
      </c>
      <c r="M36" s="204">
        <v>613.05382631126395</v>
      </c>
      <c r="N36" s="204">
        <v>556.13740326741186</v>
      </c>
      <c r="O36" s="204">
        <v>537.54754944110061</v>
      </c>
      <c r="P36" s="204">
        <v>470.45313843508171</v>
      </c>
      <c r="Q36" s="204">
        <v>511.00154772141008</v>
      </c>
      <c r="R36" s="204">
        <v>480.00447119518481</v>
      </c>
      <c r="S36" s="204">
        <v>473.91092003439383</v>
      </c>
      <c r="T36" s="204">
        <v>479.02089423903692</v>
      </c>
      <c r="U36" s="204">
        <v>509.47850386930349</v>
      </c>
      <c r="V36" s="204">
        <v>477.87592433361988</v>
      </c>
      <c r="W36" s="204">
        <v>542.31702493551154</v>
      </c>
      <c r="X36" s="204">
        <v>552.89062768701638</v>
      </c>
      <c r="Y36" s="204">
        <v>539.03920894239025</v>
      </c>
      <c r="DA36" s="71" t="s">
        <v>1423</v>
      </c>
    </row>
    <row r="37" spans="1:105" ht="12" customHeight="1" x14ac:dyDescent="0.25">
      <c r="A37" s="18" t="s">
        <v>32</v>
      </c>
      <c r="B37" s="204">
        <v>3676.6586414445401</v>
      </c>
      <c r="C37" s="204">
        <v>3025.968357695614</v>
      </c>
      <c r="D37" s="204">
        <v>3088.287790197764</v>
      </c>
      <c r="E37" s="204">
        <v>2472.4133276010321</v>
      </c>
      <c r="F37" s="204">
        <v>2306.7296646603609</v>
      </c>
      <c r="G37" s="204">
        <v>2094.8047291487528</v>
      </c>
      <c r="H37" s="204">
        <v>2249.8569217540839</v>
      </c>
      <c r="I37" s="204">
        <v>2048.1631126397251</v>
      </c>
      <c r="J37" s="204">
        <v>1941.2687016337061</v>
      </c>
      <c r="K37" s="204">
        <v>1582.1212381771279</v>
      </c>
      <c r="L37" s="204">
        <v>1207.0740326741191</v>
      </c>
      <c r="M37" s="204">
        <v>1033.908598452279</v>
      </c>
      <c r="N37" s="204">
        <v>688.03946689595864</v>
      </c>
      <c r="O37" s="204">
        <v>527.98099742046418</v>
      </c>
      <c r="P37" s="204">
        <v>399.86741186586409</v>
      </c>
      <c r="Q37" s="204">
        <v>525.47919174548588</v>
      </c>
      <c r="R37" s="204">
        <v>630.02932072227009</v>
      </c>
      <c r="S37" s="204">
        <v>470.27119518486671</v>
      </c>
      <c r="T37" s="204">
        <v>407.13439380911439</v>
      </c>
      <c r="U37" s="204">
        <v>341.88099742046433</v>
      </c>
      <c r="V37" s="204">
        <v>503.02742906276859</v>
      </c>
      <c r="W37" s="204">
        <v>280.20137575236458</v>
      </c>
      <c r="X37" s="204">
        <v>312.37145313843507</v>
      </c>
      <c r="Y37" s="204">
        <v>318.62029234737747</v>
      </c>
      <c r="DA37" s="71" t="s">
        <v>1424</v>
      </c>
    </row>
    <row r="38" spans="1:105" ht="12" customHeight="1" x14ac:dyDescent="0.25">
      <c r="A38" s="18" t="s">
        <v>33</v>
      </c>
      <c r="B38" s="204">
        <v>6140.2907996560616</v>
      </c>
      <c r="C38" s="204">
        <v>6910.3889079965602</v>
      </c>
      <c r="D38" s="204">
        <v>7357.7298366294062</v>
      </c>
      <c r="E38" s="204">
        <v>8042.6381771281176</v>
      </c>
      <c r="F38" s="204">
        <v>9141.8582115219251</v>
      </c>
      <c r="G38" s="204">
        <v>9400.7837489251942</v>
      </c>
      <c r="H38" s="204">
        <v>8957.3434221840052</v>
      </c>
      <c r="I38" s="204">
        <v>8646.6820292347365</v>
      </c>
      <c r="J38" s="204">
        <v>8421.6527085124671</v>
      </c>
      <c r="K38" s="204">
        <v>6821.3856405846936</v>
      </c>
      <c r="L38" s="204">
        <v>6666.1514187446246</v>
      </c>
      <c r="M38" s="204">
        <v>6437.7489251934639</v>
      </c>
      <c r="N38" s="204">
        <v>5760.9049011177995</v>
      </c>
      <c r="O38" s="204">
        <v>5183.9914875322447</v>
      </c>
      <c r="P38" s="204">
        <v>4888.0321582115221</v>
      </c>
      <c r="Q38" s="204">
        <v>5387.3232158211522</v>
      </c>
      <c r="R38" s="204">
        <v>5128.382889079965</v>
      </c>
      <c r="S38" s="204">
        <v>4549.3635425623388</v>
      </c>
      <c r="T38" s="204">
        <v>4547.0409286328459</v>
      </c>
      <c r="U38" s="204">
        <v>4499.3431642304386</v>
      </c>
      <c r="V38" s="204">
        <v>4184.7562338779016</v>
      </c>
      <c r="W38" s="204">
        <v>4050.5922613929488</v>
      </c>
      <c r="X38" s="204">
        <v>4193.517798796217</v>
      </c>
      <c r="Y38" s="204">
        <v>3867.5040412725712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16213.270869617254</v>
      </c>
      <c r="C39" s="204">
        <f t="shared" si="8"/>
        <v>16869.257828596044</v>
      </c>
      <c r="D39" s="204">
        <f t="shared" si="8"/>
        <v>16261.920262042711</v>
      </c>
      <c r="E39" s="204">
        <f t="shared" si="8"/>
        <v>17135.115582544604</v>
      </c>
      <c r="F39" s="204">
        <f t="shared" si="8"/>
        <v>16669.626019110259</v>
      </c>
      <c r="G39" s="204">
        <f t="shared" si="8"/>
        <v>17171.901223882865</v>
      </c>
      <c r="H39" s="204">
        <f t="shared" si="8"/>
        <v>16144.743496263261</v>
      </c>
      <c r="I39" s="204">
        <f t="shared" si="8"/>
        <v>15580.893121493002</v>
      </c>
      <c r="J39" s="204">
        <f t="shared" si="8"/>
        <v>14837.194408059991</v>
      </c>
      <c r="K39" s="204">
        <f t="shared" si="8"/>
        <v>11712.705478082733</v>
      </c>
      <c r="L39" s="204">
        <f t="shared" si="8"/>
        <v>12325.100379408741</v>
      </c>
      <c r="M39" s="204">
        <f t="shared" si="8"/>
        <v>12256.552133055024</v>
      </c>
      <c r="N39" s="204">
        <f t="shared" si="8"/>
        <v>11732.697921758974</v>
      </c>
      <c r="O39" s="204">
        <f t="shared" si="8"/>
        <v>11860.88653479457</v>
      </c>
      <c r="P39" s="204">
        <f t="shared" si="8"/>
        <v>11894.002098698626</v>
      </c>
      <c r="Q39" s="204">
        <f t="shared" si="8"/>
        <v>11904.549758682944</v>
      </c>
      <c r="R39" s="204">
        <f t="shared" si="8"/>
        <v>12453.55184317491</v>
      </c>
      <c r="S39" s="204">
        <f t="shared" si="8"/>
        <v>12817.684711320682</v>
      </c>
      <c r="T39" s="204">
        <f t="shared" si="8"/>
        <v>13023.326180697373</v>
      </c>
      <c r="U39" s="204">
        <f t="shared" si="8"/>
        <v>12931.405077003012</v>
      </c>
      <c r="V39" s="204">
        <f t="shared" si="8"/>
        <v>12463.58489899893</v>
      </c>
      <c r="W39" s="204">
        <f t="shared" si="8"/>
        <v>13639.372748786645</v>
      </c>
      <c r="X39" s="204">
        <f t="shared" si="8"/>
        <v>12470.229937579361</v>
      </c>
      <c r="Y39" s="204">
        <f t="shared" si="8"/>
        <v>11139.347486508113</v>
      </c>
      <c r="DA39" s="71"/>
    </row>
    <row r="40" spans="1:105" ht="12" customHeight="1" x14ac:dyDescent="0.25">
      <c r="A40" s="18" t="s">
        <v>73</v>
      </c>
      <c r="B40" s="204">
        <v>16144.779382085009</v>
      </c>
      <c r="C40" s="204">
        <v>16784.529625672571</v>
      </c>
      <c r="D40" s="204">
        <v>16180.516822661801</v>
      </c>
      <c r="E40" s="204">
        <v>17089.412401117261</v>
      </c>
      <c r="F40" s="204">
        <v>16606.214841122299</v>
      </c>
      <c r="G40" s="204">
        <v>17111.81953858622</v>
      </c>
      <c r="H40" s="204">
        <v>16081.286918447269</v>
      </c>
      <c r="I40" s="204">
        <v>15514.584695009769</v>
      </c>
      <c r="J40" s="204">
        <v>14776.159756297309</v>
      </c>
      <c r="K40" s="204">
        <v>11664.9291238265</v>
      </c>
      <c r="L40" s="204">
        <v>12264.502786975379</v>
      </c>
      <c r="M40" s="204">
        <v>12189.457894018051</v>
      </c>
      <c r="N40" s="204">
        <v>11670.4833043901</v>
      </c>
      <c r="O40" s="204">
        <v>11804.3707996269</v>
      </c>
      <c r="P40" s="204">
        <v>11826.764609446691</v>
      </c>
      <c r="Q40" s="204">
        <v>11829.75517570788</v>
      </c>
      <c r="R40" s="204">
        <v>12371.17531694963</v>
      </c>
      <c r="S40" s="204">
        <v>12736.67078182799</v>
      </c>
      <c r="T40" s="204">
        <v>12956.16650743856</v>
      </c>
      <c r="U40" s="204">
        <v>12865.72631518014</v>
      </c>
      <c r="V40" s="204">
        <v>12397.60587922249</v>
      </c>
      <c r="W40" s="204">
        <v>13563.41238765165</v>
      </c>
      <c r="X40" s="204">
        <v>12410.232345146</v>
      </c>
      <c r="Y40" s="204">
        <v>11079.659438356781</v>
      </c>
      <c r="DA40" s="71" t="s">
        <v>1426</v>
      </c>
    </row>
    <row r="41" spans="1:105" ht="12" customHeight="1" x14ac:dyDescent="0.25">
      <c r="A41" s="18" t="s">
        <v>36</v>
      </c>
      <c r="B41" s="204">
        <v>68.491487532244193</v>
      </c>
      <c r="C41" s="204">
        <v>84.728202923473773</v>
      </c>
      <c r="D41" s="204">
        <v>81.403439380911436</v>
      </c>
      <c r="E41" s="204">
        <v>45.703181427343083</v>
      </c>
      <c r="F41" s="204">
        <v>63.411177987962162</v>
      </c>
      <c r="G41" s="204">
        <v>60.081685296646597</v>
      </c>
      <c r="H41" s="204">
        <v>63.456577815993107</v>
      </c>
      <c r="I41" s="204">
        <v>66.308426483233006</v>
      </c>
      <c r="J41" s="204">
        <v>61.034651762682707</v>
      </c>
      <c r="K41" s="204">
        <v>47.776354256233873</v>
      </c>
      <c r="L41" s="204">
        <v>60.597592433361982</v>
      </c>
      <c r="M41" s="204">
        <v>67.094239036973335</v>
      </c>
      <c r="N41" s="204">
        <v>62.214617368873597</v>
      </c>
      <c r="O41" s="204">
        <v>56.515735167669817</v>
      </c>
      <c r="P41" s="204">
        <v>67.237489251934647</v>
      </c>
      <c r="Q41" s="204">
        <v>74.794582975064486</v>
      </c>
      <c r="R41" s="204">
        <v>82.376526225279434</v>
      </c>
      <c r="S41" s="204">
        <v>81.013929492691304</v>
      </c>
      <c r="T41" s="204">
        <v>67.159673258813413</v>
      </c>
      <c r="U41" s="204">
        <v>65.678761822871877</v>
      </c>
      <c r="V41" s="204">
        <v>65.979019776440239</v>
      </c>
      <c r="W41" s="204">
        <v>75.960361134995679</v>
      </c>
      <c r="X41" s="204">
        <v>59.997592433361987</v>
      </c>
      <c r="Y41" s="204">
        <v>59.688048151332758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1094.1895217087654</v>
      </c>
      <c r="C42" s="204">
        <f t="shared" si="9"/>
        <v>1032.6658784396275</v>
      </c>
      <c r="D42" s="204">
        <f t="shared" si="9"/>
        <v>1032.1419489535133</v>
      </c>
      <c r="E42" s="204">
        <f t="shared" si="9"/>
        <v>1571.9539647074989</v>
      </c>
      <c r="F42" s="204">
        <f t="shared" si="9"/>
        <v>1768.0789701555304</v>
      </c>
      <c r="G42" s="204">
        <f t="shared" si="9"/>
        <v>2282.6385009402047</v>
      </c>
      <c r="H42" s="204">
        <f t="shared" si="9"/>
        <v>2441.6852604992628</v>
      </c>
      <c r="I42" s="204">
        <f t="shared" si="9"/>
        <v>2635.0182050708299</v>
      </c>
      <c r="J42" s="204">
        <f t="shared" si="9"/>
        <v>2749.0392661629076</v>
      </c>
      <c r="K42" s="204">
        <f t="shared" si="9"/>
        <v>3055.4722492732267</v>
      </c>
      <c r="L42" s="204">
        <f t="shared" si="9"/>
        <v>3324.207814438565</v>
      </c>
      <c r="M42" s="204">
        <f t="shared" si="9"/>
        <v>4063.9889667054608</v>
      </c>
      <c r="N42" s="204">
        <f t="shared" si="9"/>
        <v>3708.1468987977696</v>
      </c>
      <c r="O42" s="204">
        <f t="shared" si="9"/>
        <v>4097.7248821292569</v>
      </c>
      <c r="P42" s="204">
        <f t="shared" si="9"/>
        <v>4289.5726479771211</v>
      </c>
      <c r="Q42" s="204">
        <f t="shared" si="9"/>
        <v>4430.5803781363738</v>
      </c>
      <c r="R42" s="204">
        <f t="shared" si="9"/>
        <v>4681.4466658262163</v>
      </c>
      <c r="S42" s="204">
        <f t="shared" si="9"/>
        <v>4881.2023012408472</v>
      </c>
      <c r="T42" s="204">
        <f t="shared" si="9"/>
        <v>5359.9237884863478</v>
      </c>
      <c r="U42" s="204">
        <f t="shared" si="9"/>
        <v>5554.4412093755973</v>
      </c>
      <c r="V42" s="204">
        <f t="shared" si="9"/>
        <v>5765.9534112454894</v>
      </c>
      <c r="W42" s="204">
        <f t="shared" si="9"/>
        <v>6021.2588340080038</v>
      </c>
      <c r="X42" s="204">
        <f t="shared" si="9"/>
        <v>6151.2314025906735</v>
      </c>
      <c r="Y42" s="204">
        <f t="shared" si="9"/>
        <v>5833.1343386338258</v>
      </c>
      <c r="DA42" s="71"/>
    </row>
    <row r="43" spans="1:105" ht="12" customHeight="1" x14ac:dyDescent="0.25">
      <c r="A43" s="18" t="s">
        <v>38</v>
      </c>
      <c r="B43" s="204">
        <v>1089.530352536543</v>
      </c>
      <c r="C43" s="204">
        <v>1028.1053310404129</v>
      </c>
      <c r="D43" s="204">
        <v>1027.4775580395531</v>
      </c>
      <c r="E43" s="204">
        <v>1556.2517626827171</v>
      </c>
      <c r="F43" s="204">
        <v>1760.7672398968191</v>
      </c>
      <c r="G43" s="204">
        <v>2274.1700773860712</v>
      </c>
      <c r="H43" s="204">
        <v>2432.1744625967322</v>
      </c>
      <c r="I43" s="204">
        <v>2619.528374892519</v>
      </c>
      <c r="J43" s="204">
        <v>2737.6314703353391</v>
      </c>
      <c r="K43" s="204">
        <v>3040.5421324161648</v>
      </c>
      <c r="L43" s="204">
        <v>3284.6468615649178</v>
      </c>
      <c r="M43" s="204">
        <v>4022.560705073086</v>
      </c>
      <c r="N43" s="204">
        <v>3687.4441100601889</v>
      </c>
      <c r="O43" s="204">
        <v>4074.7535683576948</v>
      </c>
      <c r="P43" s="204">
        <v>4238.6194325021497</v>
      </c>
      <c r="Q43" s="204">
        <v>4373.1161650902832</v>
      </c>
      <c r="R43" s="204">
        <v>4609.7668959587272</v>
      </c>
      <c r="S43" s="204">
        <v>4799.6865004299216</v>
      </c>
      <c r="T43" s="204">
        <v>5264.5973344797931</v>
      </c>
      <c r="U43" s="204">
        <v>5446.9133276010316</v>
      </c>
      <c r="V43" s="204">
        <v>5639.398194325021</v>
      </c>
      <c r="W43" s="204">
        <v>5843.2876182287182</v>
      </c>
      <c r="X43" s="204">
        <v>5934.4956147893381</v>
      </c>
      <c r="Y43" s="204">
        <v>5592.9141014617362</v>
      </c>
      <c r="DA43" s="71" t="s">
        <v>1428</v>
      </c>
    </row>
    <row r="44" spans="1:105" ht="12" customHeight="1" x14ac:dyDescent="0.25">
      <c r="A44" s="18" t="s">
        <v>74</v>
      </c>
      <c r="B44" s="204">
        <v>0.25535566219556211</v>
      </c>
      <c r="C44" s="204">
        <v>0.21336658882243439</v>
      </c>
      <c r="D44" s="204">
        <v>0.1644327122335687</v>
      </c>
      <c r="E44" s="204">
        <v>0.86446904610656339</v>
      </c>
      <c r="F44" s="204">
        <v>0.52634546411055116</v>
      </c>
      <c r="G44" s="204">
        <v>0.82586124181311404</v>
      </c>
      <c r="H44" s="204">
        <v>0.85263443320701859</v>
      </c>
      <c r="I44" s="204">
        <v>2.7647460908353598</v>
      </c>
      <c r="J44" s="204">
        <v>1.981602258144872</v>
      </c>
      <c r="K44" s="204">
        <v>4.5384600084079079</v>
      </c>
      <c r="L44" s="204">
        <v>4.4052095852359461</v>
      </c>
      <c r="M44" s="204">
        <v>5.3495866354362978</v>
      </c>
      <c r="N44" s="204">
        <v>5.9721556270972496</v>
      </c>
      <c r="O44" s="204">
        <v>6.8404643455875132</v>
      </c>
      <c r="P44" s="204">
        <v>12.362647647035891</v>
      </c>
      <c r="Q44" s="204">
        <v>12.708710792546301</v>
      </c>
      <c r="R44" s="204">
        <v>17.514106954063241</v>
      </c>
      <c r="S44" s="204">
        <v>22.195770192647839</v>
      </c>
      <c r="T44" s="204">
        <v>27.804773730833588</v>
      </c>
      <c r="U44" s="204">
        <v>33.195266935079452</v>
      </c>
      <c r="V44" s="204">
        <v>49.445883460229147</v>
      </c>
      <c r="W44" s="204">
        <v>94.469297644991769</v>
      </c>
      <c r="X44" s="204">
        <v>120.2947399786739</v>
      </c>
      <c r="Y44" s="204">
        <v>135.31597006970091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9.8065348237317274</v>
      </c>
      <c r="F45" s="204">
        <v>1.5276870163370591</v>
      </c>
      <c r="G45" s="204">
        <v>1.6668099742046429</v>
      </c>
      <c r="H45" s="204">
        <v>1.766981943250215</v>
      </c>
      <c r="I45" s="204">
        <v>5.2405846947549426</v>
      </c>
      <c r="J45" s="204">
        <v>3.110232158211522</v>
      </c>
      <c r="K45" s="204">
        <v>4.0445399828030961</v>
      </c>
      <c r="L45" s="204">
        <v>28.39501289767842</v>
      </c>
      <c r="M45" s="204">
        <v>27.719346517626821</v>
      </c>
      <c r="N45" s="204">
        <v>5.3822871883061048</v>
      </c>
      <c r="O45" s="204">
        <v>6.2242476354256233</v>
      </c>
      <c r="P45" s="204">
        <v>6.0759243336199464</v>
      </c>
      <c r="Q45" s="204">
        <v>6.8508168529664646</v>
      </c>
      <c r="R45" s="204">
        <v>10.04118658641444</v>
      </c>
      <c r="S45" s="204">
        <v>10.186070507308679</v>
      </c>
      <c r="T45" s="204">
        <v>10.11633705932932</v>
      </c>
      <c r="U45" s="204">
        <v>11.701203783319</v>
      </c>
      <c r="V45" s="204">
        <v>8.5523645743766128</v>
      </c>
      <c r="W45" s="204">
        <v>8.7786758383490966</v>
      </c>
      <c r="X45" s="204">
        <v>8.0150472914875319</v>
      </c>
      <c r="Y45" s="204">
        <v>11.206792777300089</v>
      </c>
      <c r="DA45" s="71" t="s">
        <v>1430</v>
      </c>
    </row>
    <row r="46" spans="1:105" ht="12" customHeight="1" x14ac:dyDescent="0.25">
      <c r="A46" s="18" t="s">
        <v>76</v>
      </c>
      <c r="B46" s="204">
        <v>1.1177987962166811E-3</v>
      </c>
      <c r="C46" s="204">
        <v>1.1177987962166811E-3</v>
      </c>
      <c r="D46" s="204">
        <v>1.1177987962166811E-3</v>
      </c>
      <c r="E46" s="204">
        <v>6.0189165950128966E-3</v>
      </c>
      <c r="F46" s="204">
        <v>1.917454858125537E-2</v>
      </c>
      <c r="G46" s="204">
        <v>1.917454858125537E-2</v>
      </c>
      <c r="H46" s="204">
        <v>2.897678417884781E-2</v>
      </c>
      <c r="I46" s="204">
        <v>3.043852106620808E-2</v>
      </c>
      <c r="J46" s="204">
        <v>3.6371453138435081E-2</v>
      </c>
      <c r="K46" s="204">
        <v>4.1186586414445399E-2</v>
      </c>
      <c r="L46" s="204">
        <v>4.4883920894239038E-2</v>
      </c>
      <c r="M46" s="204">
        <v>4.4883920894239038E-2</v>
      </c>
      <c r="N46" s="204">
        <v>4.4883920894239038E-2</v>
      </c>
      <c r="O46" s="204">
        <v>4.4883920894239038E-2</v>
      </c>
      <c r="P46" s="204">
        <v>4.4883920894239038E-2</v>
      </c>
      <c r="Q46" s="204">
        <v>4.4883920894239038E-2</v>
      </c>
      <c r="R46" s="204">
        <v>4.4539982803095443E-2</v>
      </c>
      <c r="S46" s="204">
        <v>4.4539982803095443E-2</v>
      </c>
      <c r="T46" s="204">
        <v>4.4539982803095443E-2</v>
      </c>
      <c r="U46" s="204">
        <v>4.4539982803095443E-2</v>
      </c>
      <c r="V46" s="204">
        <v>4.4539982803095443E-2</v>
      </c>
      <c r="W46" s="204">
        <v>4.3766122098022352E-2</v>
      </c>
      <c r="X46" s="204">
        <v>0.18426483233018059</v>
      </c>
      <c r="Y46" s="204">
        <v>0.27704213241616499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0.26276870163370591</v>
      </c>
      <c r="F47" s="204">
        <v>0.2149613069647463</v>
      </c>
      <c r="G47" s="204">
        <v>0.28658641444539978</v>
      </c>
      <c r="H47" s="204">
        <v>0.2149613069647463</v>
      </c>
      <c r="I47" s="204">
        <v>0.28658641444539978</v>
      </c>
      <c r="J47" s="204">
        <v>0.31049011177987962</v>
      </c>
      <c r="K47" s="204">
        <v>0.35829750644883918</v>
      </c>
      <c r="L47" s="204">
        <v>0.3821152192605331</v>
      </c>
      <c r="M47" s="204">
        <v>0.40601891659501288</v>
      </c>
      <c r="N47" s="204">
        <v>0.14333619948409279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0.19105760963026661</v>
      </c>
      <c r="U47" s="204">
        <v>0.26276870163370591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4.4026957112305123</v>
      </c>
      <c r="C48" s="204">
        <v>4.3460630115957057</v>
      </c>
      <c r="D48" s="204">
        <v>4.4988404029305391</v>
      </c>
      <c r="E48" s="204">
        <v>4.7624105367150991</v>
      </c>
      <c r="F48" s="204">
        <v>5.0235619227175254</v>
      </c>
      <c r="G48" s="204">
        <v>5.669991375088844</v>
      </c>
      <c r="H48" s="204">
        <v>6.6472434349298402</v>
      </c>
      <c r="I48" s="204">
        <v>7.167474457209055</v>
      </c>
      <c r="J48" s="204">
        <v>5.9690998462932212</v>
      </c>
      <c r="K48" s="204">
        <v>5.9476327729876681</v>
      </c>
      <c r="L48" s="204">
        <v>6.3337312505780998</v>
      </c>
      <c r="M48" s="204">
        <v>7.9084256418223307</v>
      </c>
      <c r="N48" s="204">
        <v>9.1601258017986602</v>
      </c>
      <c r="O48" s="204">
        <v>9.8617178696547327</v>
      </c>
      <c r="P48" s="204">
        <v>32.469759573421101</v>
      </c>
      <c r="Q48" s="204">
        <v>37.859801479684251</v>
      </c>
      <c r="R48" s="204">
        <v>44.079936344208321</v>
      </c>
      <c r="S48" s="204">
        <v>49.089420128166687</v>
      </c>
      <c r="T48" s="204">
        <v>57.169745623957688</v>
      </c>
      <c r="U48" s="204">
        <v>62.324102371730028</v>
      </c>
      <c r="V48" s="204">
        <v>68.512428903059259</v>
      </c>
      <c r="W48" s="204">
        <v>74.679476173847036</v>
      </c>
      <c r="X48" s="204">
        <v>88.241735698844678</v>
      </c>
      <c r="Y48" s="204">
        <v>93.42043219267309</v>
      </c>
      <c r="DA48" s="71" t="s">
        <v>1433</v>
      </c>
    </row>
    <row r="49" spans="1:105" ht="12" customHeight="1" x14ac:dyDescent="0.25">
      <c r="A49" s="14" t="s">
        <v>39</v>
      </c>
      <c r="B49" s="204">
        <v>141.1984522785898</v>
      </c>
      <c r="C49" s="204">
        <v>154.3714531384351</v>
      </c>
      <c r="D49" s="204">
        <v>126.531728288908</v>
      </c>
      <c r="E49" s="204">
        <v>127.04316423043851</v>
      </c>
      <c r="F49" s="204">
        <v>222.4636285468616</v>
      </c>
      <c r="G49" s="204">
        <v>217.03912295786751</v>
      </c>
      <c r="H49" s="204">
        <v>229.82605331040409</v>
      </c>
      <c r="I49" s="204">
        <v>222.1026655202063</v>
      </c>
      <c r="J49" s="204">
        <v>203.06285468615641</v>
      </c>
      <c r="K49" s="204">
        <v>160.16577815993119</v>
      </c>
      <c r="L49" s="204">
        <v>187.4420464316423</v>
      </c>
      <c r="M49" s="204">
        <v>208.08185726569221</v>
      </c>
      <c r="N49" s="204">
        <v>208.98142734307831</v>
      </c>
      <c r="O49" s="204">
        <v>201.98263112639719</v>
      </c>
      <c r="P49" s="204">
        <v>225.07901977644019</v>
      </c>
      <c r="Q49" s="204">
        <v>274.86113499570081</v>
      </c>
      <c r="R49" s="204">
        <v>248.24600171969041</v>
      </c>
      <c r="S49" s="204">
        <v>234.70705073086839</v>
      </c>
      <c r="T49" s="204">
        <v>350.42269991401542</v>
      </c>
      <c r="U49" s="204">
        <v>272.4355116079106</v>
      </c>
      <c r="V49" s="204">
        <v>268.92046431642302</v>
      </c>
      <c r="W49" s="204">
        <v>131.82338779019781</v>
      </c>
      <c r="X49" s="204">
        <v>115.6225279449699</v>
      </c>
      <c r="Y49" s="204">
        <v>102.4330180567498</v>
      </c>
      <c r="DA49" s="71" t="s">
        <v>1434</v>
      </c>
    </row>
    <row r="50" spans="1:105" ht="12" customHeight="1" x14ac:dyDescent="0.25">
      <c r="A50" s="21" t="s">
        <v>40</v>
      </c>
      <c r="B50" s="207">
        <v>6163.5327601031813</v>
      </c>
      <c r="C50" s="207">
        <v>6369.7432502149613</v>
      </c>
      <c r="D50" s="207">
        <v>6408.3716251074802</v>
      </c>
      <c r="E50" s="207">
        <v>6268.6475494410997</v>
      </c>
      <c r="F50" s="207">
        <v>6439.9608770421319</v>
      </c>
      <c r="G50" s="207">
        <v>6558.1950128976787</v>
      </c>
      <c r="H50" s="207">
        <v>6594.8193465176264</v>
      </c>
      <c r="I50" s="207">
        <v>6811.5503009458289</v>
      </c>
      <c r="J50" s="207">
        <v>6520.9353396388651</v>
      </c>
      <c r="K50" s="207">
        <v>5511.9418744625964</v>
      </c>
      <c r="L50" s="207">
        <v>5641.2601031814274</v>
      </c>
      <c r="M50" s="207">
        <v>5591.7030094582969</v>
      </c>
      <c r="N50" s="207">
        <v>5313.2434221840067</v>
      </c>
      <c r="O50" s="207">
        <v>5136.7527944969906</v>
      </c>
      <c r="P50" s="207">
        <v>5195.9526225279442</v>
      </c>
      <c r="Q50" s="207">
        <v>5265.0544282029232</v>
      </c>
      <c r="R50" s="207">
        <v>5358.151676698194</v>
      </c>
      <c r="S50" s="207">
        <v>5473.500429922613</v>
      </c>
      <c r="T50" s="207">
        <v>5543.0159931212374</v>
      </c>
      <c r="U50" s="207">
        <v>5517.8025795356834</v>
      </c>
      <c r="V50" s="207">
        <v>5291.0827171109204</v>
      </c>
      <c r="W50" s="207">
        <v>5705.4067067927763</v>
      </c>
      <c r="X50" s="207">
        <v>5435.6728288907989</v>
      </c>
      <c r="Y50" s="207">
        <v>4987.4011177987959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41948.05712391415</v>
      </c>
      <c r="C51" s="284">
        <f t="shared" si="10"/>
        <v>42099.614764645296</v>
      </c>
      <c r="D51" s="284">
        <f t="shared" si="10"/>
        <v>41143.656106095114</v>
      </c>
      <c r="E51" s="284">
        <f t="shared" si="10"/>
        <v>42480.367139685462</v>
      </c>
      <c r="F51" s="284">
        <f t="shared" si="10"/>
        <v>43181.767242060305</v>
      </c>
      <c r="G51" s="284">
        <f t="shared" si="10"/>
        <v>43826.882459130909</v>
      </c>
      <c r="H51" s="284">
        <f t="shared" si="10"/>
        <v>42609.383442919025</v>
      </c>
      <c r="I51" s="284">
        <f t="shared" si="10"/>
        <v>43757.249503691943</v>
      </c>
      <c r="J51" s="284">
        <f t="shared" si="10"/>
        <v>41988.32567766228</v>
      </c>
      <c r="K51" s="284">
        <f t="shared" si="10"/>
        <v>34060.139808181419</v>
      </c>
      <c r="L51" s="284">
        <f t="shared" si="10"/>
        <v>34876.699251456943</v>
      </c>
      <c r="M51" s="284">
        <f t="shared" si="10"/>
        <v>35644.77755719814</v>
      </c>
      <c r="N51" s="284">
        <f t="shared" si="10"/>
        <v>32986.615929757085</v>
      </c>
      <c r="O51" s="284">
        <f t="shared" si="10"/>
        <v>31859.157676597086</v>
      </c>
      <c r="P51" s="284">
        <f t="shared" si="10"/>
        <v>31770.642158541606</v>
      </c>
      <c r="Q51" s="284">
        <f t="shared" si="10"/>
        <v>32402.594797180453</v>
      </c>
      <c r="R51" s="284">
        <f t="shared" si="10"/>
        <v>33012.568672371715</v>
      </c>
      <c r="S51" s="284">
        <f t="shared" si="10"/>
        <v>32902.525447643216</v>
      </c>
      <c r="T51" s="284">
        <f t="shared" si="10"/>
        <v>33852.002075804536</v>
      </c>
      <c r="U51" s="284">
        <f t="shared" si="10"/>
        <v>33592.545512517914</v>
      </c>
      <c r="V51" s="284">
        <f t="shared" si="10"/>
        <v>32994.49781153418</v>
      </c>
      <c r="W51" s="284">
        <f t="shared" si="10"/>
        <v>34296.041556999291</v>
      </c>
      <c r="X51" s="284">
        <f t="shared" si="10"/>
        <v>32865.720153583621</v>
      </c>
      <c r="Y51" s="284">
        <f t="shared" si="10"/>
        <v>29928.412951539191</v>
      </c>
      <c r="DA51" s="118"/>
    </row>
    <row r="52" spans="1:105" ht="12" customHeight="1" x14ac:dyDescent="0.25">
      <c r="A52" s="51" t="s">
        <v>51</v>
      </c>
      <c r="B52" s="241">
        <f>NMM_fec!B5</f>
        <v>18362.465712895071</v>
      </c>
      <c r="C52" s="241">
        <f>NMM_fec!C5</f>
        <v>18145.989817646321</v>
      </c>
      <c r="D52" s="241">
        <f>NMM_fec!D5</f>
        <v>17776.993437281981</v>
      </c>
      <c r="E52" s="241">
        <f>NMM_fec!E5</f>
        <v>18119.94753121732</v>
      </c>
      <c r="F52" s="241">
        <f>NMM_fec!F5</f>
        <v>18672.471155434789</v>
      </c>
      <c r="G52" s="241">
        <f>NMM_fec!G5</f>
        <v>18843.536002663499</v>
      </c>
      <c r="H52" s="241">
        <f>NMM_fec!H5</f>
        <v>19706.121124885642</v>
      </c>
      <c r="I52" s="241">
        <f>NMM_fec!I5</f>
        <v>20173.195085632269</v>
      </c>
      <c r="J52" s="241">
        <f>NMM_fec!J5</f>
        <v>18209.096584336869</v>
      </c>
      <c r="K52" s="241">
        <f>NMM_fec!K5</f>
        <v>14787.689099783491</v>
      </c>
      <c r="L52" s="241">
        <f>NMM_fec!L5</f>
        <v>14429.92444144257</v>
      </c>
      <c r="M52" s="241">
        <f>NMM_fec!M5</f>
        <v>14381.356445231761</v>
      </c>
      <c r="N52" s="241">
        <f>NMM_fec!N5</f>
        <v>13280.96216880771</v>
      </c>
      <c r="O52" s="241">
        <f>NMM_fec!O5</f>
        <v>12652.61144735877</v>
      </c>
      <c r="P52" s="241">
        <f>NMM_fec!P5</f>
        <v>12739.538467882519</v>
      </c>
      <c r="Q52" s="241">
        <f>NMM_fec!Q5</f>
        <v>12771.309431073179</v>
      </c>
      <c r="R52" s="241">
        <f>NMM_fec!R5</f>
        <v>12955.006299447899</v>
      </c>
      <c r="S52" s="241">
        <f>NMM_fec!S5</f>
        <v>13275.98029976657</v>
      </c>
      <c r="T52" s="241">
        <f>NMM_fec!T5</f>
        <v>13607.12139455362</v>
      </c>
      <c r="U52" s="241">
        <f>NMM_fec!U5</f>
        <v>13677.164787321009</v>
      </c>
      <c r="V52" s="241">
        <f>NMM_fec!V5</f>
        <v>13656.739339212119</v>
      </c>
      <c r="W52" s="241">
        <f>NMM_fec!W5</f>
        <v>13853.801253428779</v>
      </c>
      <c r="X52" s="241">
        <f>NMM_fec!X5</f>
        <v>13385.127888846109</v>
      </c>
      <c r="Y52" s="241">
        <f>NMM_fec!Y5</f>
        <v>12410.594446089841</v>
      </c>
      <c r="DA52" s="83"/>
    </row>
    <row r="53" spans="1:105" ht="12" customHeight="1" x14ac:dyDescent="0.25">
      <c r="A53" s="99" t="s">
        <v>52</v>
      </c>
      <c r="B53" s="282">
        <f>NMM_fec!B48</f>
        <v>16968.068990258838</v>
      </c>
      <c r="C53" s="282">
        <f>NMM_fec!C48</f>
        <v>17254.931739404681</v>
      </c>
      <c r="D53" s="282">
        <f>NMM_fec!D48</f>
        <v>16752.350414447661</v>
      </c>
      <c r="E53" s="282">
        <f>NMM_fec!E48</f>
        <v>17777.063671145239</v>
      </c>
      <c r="F53" s="282">
        <f>NMM_fec!F48</f>
        <v>17870.76371046637</v>
      </c>
      <c r="G53" s="282">
        <f>NMM_fec!G48</f>
        <v>18391.39215646543</v>
      </c>
      <c r="H53" s="282">
        <f>NMM_fec!H48</f>
        <v>16289.820385599311</v>
      </c>
      <c r="I53" s="282">
        <f>NMM_fec!I48</f>
        <v>16991.00892281831</v>
      </c>
      <c r="J53" s="282">
        <f>NMM_fec!J48</f>
        <v>17317.050736510249</v>
      </c>
      <c r="K53" s="282">
        <f>NMM_fec!K48</f>
        <v>13521.942411850359</v>
      </c>
      <c r="L53" s="282">
        <f>NMM_fec!L48</f>
        <v>14455.608407739781</v>
      </c>
      <c r="M53" s="282">
        <f>NMM_fec!M48</f>
        <v>15308.941355236489</v>
      </c>
      <c r="N53" s="282">
        <f>NMM_fec!N48</f>
        <v>13773.878528082671</v>
      </c>
      <c r="O53" s="282">
        <f>NMM_fec!O48</f>
        <v>13472.64307470946</v>
      </c>
      <c r="P53" s="282">
        <f>NMM_fec!P48</f>
        <v>13183.88454207738</v>
      </c>
      <c r="Q53" s="282">
        <f>NMM_fec!Q48</f>
        <v>13719.446847346821</v>
      </c>
      <c r="R53" s="282">
        <f>NMM_fec!R48</f>
        <v>14000.858150299429</v>
      </c>
      <c r="S53" s="282">
        <f>NMM_fec!S48</f>
        <v>13460.433747193299</v>
      </c>
      <c r="T53" s="282">
        <f>NMM_fec!T48</f>
        <v>13990.3115180889</v>
      </c>
      <c r="U53" s="282">
        <f>NMM_fec!U48</f>
        <v>13776.078418502801</v>
      </c>
      <c r="V53" s="282">
        <f>NMM_fec!V48</f>
        <v>13389.062061729799</v>
      </c>
      <c r="W53" s="282">
        <f>NMM_fec!W48</f>
        <v>14198.808658207239</v>
      </c>
      <c r="X53" s="282">
        <f>NMM_fec!X48</f>
        <v>13468.83537393165</v>
      </c>
      <c r="Y53" s="282">
        <f>NMM_fec!Y48</f>
        <v>11985.105522861029</v>
      </c>
      <c r="DA53" s="94"/>
    </row>
    <row r="54" spans="1:105" ht="12" customHeight="1" x14ac:dyDescent="0.25">
      <c r="A54" s="52" t="s">
        <v>53</v>
      </c>
      <c r="B54" s="242">
        <f>NMM_fec!B99</f>
        <v>6617.522420760235</v>
      </c>
      <c r="C54" s="242">
        <f>NMM_fec!C99</f>
        <v>6698.6932075942987</v>
      </c>
      <c r="D54" s="242">
        <f>NMM_fec!D99</f>
        <v>6614.3122543654654</v>
      </c>
      <c r="E54" s="242">
        <f>NMM_fec!E99</f>
        <v>6583.3559373229082</v>
      </c>
      <c r="F54" s="242">
        <f>NMM_fec!F99</f>
        <v>6638.5323761591417</v>
      </c>
      <c r="G54" s="242">
        <f>NMM_fec!G99</f>
        <v>6591.9543000019758</v>
      </c>
      <c r="H54" s="242">
        <f>NMM_fec!H99</f>
        <v>6613.4419324340688</v>
      </c>
      <c r="I54" s="242">
        <f>NMM_fec!I99</f>
        <v>6593.0454952413638</v>
      </c>
      <c r="J54" s="242">
        <f>NMM_fec!J99</f>
        <v>6462.1783568151686</v>
      </c>
      <c r="K54" s="242">
        <f>NMM_fec!K99</f>
        <v>5750.5082965475676</v>
      </c>
      <c r="L54" s="242">
        <f>NMM_fec!L99</f>
        <v>5991.1664022745881</v>
      </c>
      <c r="M54" s="242">
        <f>NMM_fec!M99</f>
        <v>5954.4797567298901</v>
      </c>
      <c r="N54" s="242">
        <f>NMM_fec!N99</f>
        <v>5931.7752328667029</v>
      </c>
      <c r="O54" s="242">
        <f>NMM_fec!O99</f>
        <v>5733.9031545288562</v>
      </c>
      <c r="P54" s="242">
        <f>NMM_fec!P99</f>
        <v>5847.2191485817066</v>
      </c>
      <c r="Q54" s="242">
        <f>NMM_fec!Q99</f>
        <v>5911.8385187604536</v>
      </c>
      <c r="R54" s="242">
        <f>NMM_fec!R99</f>
        <v>6056.7042226243893</v>
      </c>
      <c r="S54" s="242">
        <f>NMM_fec!S99</f>
        <v>6166.1114006833486</v>
      </c>
      <c r="T54" s="242">
        <f>NMM_fec!T99</f>
        <v>6254.569163162013</v>
      </c>
      <c r="U54" s="242">
        <f>NMM_fec!U99</f>
        <v>6139.3023066941014</v>
      </c>
      <c r="V54" s="242">
        <f>NMM_fec!V99</f>
        <v>5948.6964105922616</v>
      </c>
      <c r="W54" s="242">
        <f>NMM_fec!W99</f>
        <v>6243.4316453632691</v>
      </c>
      <c r="X54" s="242">
        <f>NMM_fec!X99</f>
        <v>6011.7568908058611</v>
      </c>
      <c r="Y54" s="242">
        <f>NMM_fec!Y99</f>
        <v>5532.7129825883221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241075.60161171699</v>
      </c>
      <c r="C56" s="203">
        <f t="shared" si="11"/>
        <v>237530.95621079433</v>
      </c>
      <c r="D56" s="203">
        <f t="shared" si="11"/>
        <v>233867.05448453943</v>
      </c>
      <c r="E56" s="203">
        <f t="shared" si="11"/>
        <v>239085.69564474467</v>
      </c>
      <c r="F56" s="203">
        <f t="shared" si="11"/>
        <v>246891.28885350004</v>
      </c>
      <c r="G56" s="203">
        <f t="shared" si="11"/>
        <v>246919.70818327169</v>
      </c>
      <c r="H56" s="203">
        <f t="shared" si="11"/>
        <v>247725.37911626184</v>
      </c>
      <c r="I56" s="203">
        <f t="shared" si="11"/>
        <v>257300.51823801553</v>
      </c>
      <c r="J56" s="203">
        <f t="shared" si="11"/>
        <v>246711.45962102097</v>
      </c>
      <c r="K56" s="203">
        <f t="shared" si="11"/>
        <v>199587.15295752737</v>
      </c>
      <c r="L56" s="203">
        <f t="shared" si="11"/>
        <v>203044.63083670923</v>
      </c>
      <c r="M56" s="203">
        <f t="shared" si="11"/>
        <v>206791.81304019428</v>
      </c>
      <c r="N56" s="203">
        <f t="shared" si="11"/>
        <v>192622.01131735643</v>
      </c>
      <c r="O56" s="203">
        <f t="shared" si="11"/>
        <v>184203.38384709429</v>
      </c>
      <c r="P56" s="203">
        <f t="shared" si="11"/>
        <v>187329.77997291303</v>
      </c>
      <c r="Q56" s="203">
        <f t="shared" si="11"/>
        <v>187748.9504265977</v>
      </c>
      <c r="R56" s="203">
        <f t="shared" si="11"/>
        <v>189519.32189310659</v>
      </c>
      <c r="S56" s="203">
        <f t="shared" si="11"/>
        <v>190716.25545695983</v>
      </c>
      <c r="T56" s="203">
        <f t="shared" si="11"/>
        <v>195702.58871677873</v>
      </c>
      <c r="U56" s="203">
        <f t="shared" si="11"/>
        <v>193678.31562340166</v>
      </c>
      <c r="V56" s="203">
        <f t="shared" si="11"/>
        <v>186516.87103861029</v>
      </c>
      <c r="W56" s="203">
        <f t="shared" si="11"/>
        <v>193135.0607173462</v>
      </c>
      <c r="X56" s="203">
        <f t="shared" si="11"/>
        <v>184682.63537391333</v>
      </c>
      <c r="Y56" s="203">
        <f t="shared" si="11"/>
        <v>166199.34434778374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110558.110621717</v>
      </c>
      <c r="C57" s="213">
        <f>(NMM_emi!C5-NMM_emi!C46)+(NMM_emi!C48-NMM_emi!C97)+(NMM_emi!C99-NMM_emi!C128)</f>
        <v>109328.12951079433</v>
      </c>
      <c r="D57" s="213">
        <f>(NMM_emi!D5-NMM_emi!D46)+(NMM_emi!D48-NMM_emi!D97)+(NMM_emi!D99-NMM_emi!D128)</f>
        <v>106194.49178453942</v>
      </c>
      <c r="E57" s="213">
        <f>(NMM_emi!E5-NMM_emi!E46)+(NMM_emi!E48-NMM_emi!E97)+(NMM_emi!E99-NMM_emi!E128)</f>
        <v>109760.49440474468</v>
      </c>
      <c r="F57" s="213">
        <f>(NMM_emi!F5-NMM_emi!F46)+(NMM_emi!F48-NMM_emi!F97)+(NMM_emi!F99-NMM_emi!F128)</f>
        <v>111882.30539350002</v>
      </c>
      <c r="G57" s="213">
        <f>(NMM_emi!G5-NMM_emi!G46)+(NMM_emi!G48-NMM_emi!G97)+(NMM_emi!G99-NMM_emi!G128)</f>
        <v>111980.71447327168</v>
      </c>
      <c r="H57" s="213">
        <f>(NMM_emi!H5-NMM_emi!H46)+(NMM_emi!H48-NMM_emi!H97)+(NMM_emi!H99-NMM_emi!H128)</f>
        <v>108811.58954626186</v>
      </c>
      <c r="I57" s="213">
        <f>(NMM_emi!I5-NMM_emi!I46)+(NMM_emi!I48-NMM_emi!I97)+(NMM_emi!I99-NMM_emi!I128)</f>
        <v>113306.36348801553</v>
      </c>
      <c r="J57" s="213">
        <f>(NMM_emi!J5-NMM_emi!J46)+(NMM_emi!J48-NMM_emi!J97)+(NMM_emi!J99-NMM_emi!J128)</f>
        <v>111813.03661102097</v>
      </c>
      <c r="K57" s="213">
        <f>(NMM_emi!K5-NMM_emi!K46)+(NMM_emi!K48-NMM_emi!K97)+(NMM_emi!K99-NMM_emi!K128)</f>
        <v>90367.912487527356</v>
      </c>
      <c r="L57" s="213">
        <f>(NMM_emi!L5-NMM_emi!L46)+(NMM_emi!L48-NMM_emi!L97)+(NMM_emi!L99-NMM_emi!L128)</f>
        <v>92858.961056709217</v>
      </c>
      <c r="M57" s="213">
        <f>(NMM_emi!M5-NMM_emi!M46)+(NMM_emi!M48-NMM_emi!M97)+(NMM_emi!M99-NMM_emi!M128)</f>
        <v>96217.07305019426</v>
      </c>
      <c r="N57" s="213">
        <f>(NMM_emi!N5-NMM_emi!N46)+(NMM_emi!N48-NMM_emi!N97)+(NMM_emi!N99-NMM_emi!N128)</f>
        <v>88639.026847356436</v>
      </c>
      <c r="O57" s="213">
        <f>(NMM_emi!O5-NMM_emi!O46)+(NMM_emi!O48-NMM_emi!O97)+(NMM_emi!O99-NMM_emi!O128)</f>
        <v>84461.983547094278</v>
      </c>
      <c r="P57" s="213">
        <f>(NMM_emi!P5-NMM_emi!P46)+(NMM_emi!P48-NMM_emi!P97)+(NMM_emi!P99-NMM_emi!P128)</f>
        <v>84130.041062913035</v>
      </c>
      <c r="Q57" s="213">
        <f>(NMM_emi!Q5-NMM_emi!Q46)+(NMM_emi!Q48-NMM_emi!Q97)+(NMM_emi!Q99-NMM_emi!Q128)</f>
        <v>85586.1411465977</v>
      </c>
      <c r="R57" s="213">
        <f>(NMM_emi!R5-NMM_emi!R46)+(NMM_emi!R48-NMM_emi!R97)+(NMM_emi!R99-NMM_emi!R128)</f>
        <v>87633.98041310659</v>
      </c>
      <c r="S57" s="213">
        <f>(NMM_emi!S5-NMM_emi!S46)+(NMM_emi!S48-NMM_emi!S97)+(NMM_emi!S99-NMM_emi!S128)</f>
        <v>85792.754516959845</v>
      </c>
      <c r="T57" s="213">
        <f>(NMM_emi!T5-NMM_emi!T46)+(NMM_emi!T48-NMM_emi!T97)+(NMM_emi!T99-NMM_emi!T128)</f>
        <v>89112.167716778757</v>
      </c>
      <c r="U57" s="213">
        <f>(NMM_emi!U5-NMM_emi!U46)+(NMM_emi!U48-NMM_emi!U97)+(NMM_emi!U99-NMM_emi!U128)</f>
        <v>88474.447583401678</v>
      </c>
      <c r="V57" s="213">
        <f>(NMM_emi!V5-NMM_emi!V46)+(NMM_emi!V48-NMM_emi!V97)+(NMM_emi!V99-NMM_emi!V128)</f>
        <v>87254.740128610269</v>
      </c>
      <c r="W57" s="213">
        <f>(NMM_emi!W5-NMM_emi!W46)+(NMM_emi!W48-NMM_emi!W97)+(NMM_emi!W99-NMM_emi!W128)</f>
        <v>88914.848867346198</v>
      </c>
      <c r="X57" s="213">
        <f>(NMM_emi!X5-NMM_emi!X46)+(NMM_emi!X48-NMM_emi!X97)+(NMM_emi!X99-NMM_emi!X128)</f>
        <v>85545.440723913329</v>
      </c>
      <c r="Y57" s="213">
        <f>(NMM_emi!Y5-NMM_emi!Y46)+(NMM_emi!Y48-NMM_emi!Y97)+(NMM_emi!Y99-NMM_emi!Y128)</f>
        <v>77785.86753778375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130517.49098999999</v>
      </c>
      <c r="C58" s="204">
        <f>NMM_emi!C46+NMM_emi!C97+NMM_emi!C128</f>
        <v>128202.82670000001</v>
      </c>
      <c r="D58" s="204">
        <f>NMM_emi!D46+NMM_emi!D97+NMM_emi!D128</f>
        <v>127672.56269999999</v>
      </c>
      <c r="E58" s="204">
        <f>NMM_emi!E46+NMM_emi!E97+NMM_emi!E128</f>
        <v>129325.20124000001</v>
      </c>
      <c r="F58" s="204">
        <f>NMM_emi!F46+NMM_emi!F97+NMM_emi!F128</f>
        <v>135008.98346000002</v>
      </c>
      <c r="G58" s="204">
        <f>NMM_emi!G46+NMM_emi!G97+NMM_emi!G128</f>
        <v>134938.99371000001</v>
      </c>
      <c r="H58" s="204">
        <f>NMM_emi!H46+NMM_emi!H97+NMM_emi!H128</f>
        <v>138913.78956999999</v>
      </c>
      <c r="I58" s="204">
        <f>NMM_emi!I46+NMM_emi!I97+NMM_emi!I128</f>
        <v>143994.15474999999</v>
      </c>
      <c r="J58" s="204">
        <f>NMM_emi!J46+NMM_emi!J97+NMM_emi!J128</f>
        <v>134898.42301</v>
      </c>
      <c r="K58" s="204">
        <f>NMM_emi!K46+NMM_emi!K97+NMM_emi!K128</f>
        <v>109219.24047</v>
      </c>
      <c r="L58" s="204">
        <f>NMM_emi!L46+NMM_emi!L97+NMM_emi!L128</f>
        <v>110185.66978</v>
      </c>
      <c r="M58" s="204">
        <f>NMM_emi!M46+NMM_emi!M97+NMM_emi!M128</f>
        <v>110574.73999</v>
      </c>
      <c r="N58" s="204">
        <f>NMM_emi!N46+NMM_emi!N97+NMM_emi!N128</f>
        <v>103982.98447000001</v>
      </c>
      <c r="O58" s="204">
        <f>NMM_emi!O46+NMM_emi!O97+NMM_emi!O128</f>
        <v>99741.400300000008</v>
      </c>
      <c r="P58" s="204">
        <f>NMM_emi!P46+NMM_emi!P97+NMM_emi!P128</f>
        <v>103199.73891</v>
      </c>
      <c r="Q58" s="204">
        <f>NMM_emi!Q46+NMM_emi!Q97+NMM_emi!Q128</f>
        <v>102162.80928</v>
      </c>
      <c r="R58" s="204">
        <f>NMM_emi!R46+NMM_emi!R97+NMM_emi!R128</f>
        <v>101885.34148</v>
      </c>
      <c r="S58" s="204">
        <f>NMM_emi!S46+NMM_emi!S97+NMM_emi!S128</f>
        <v>104923.50094</v>
      </c>
      <c r="T58" s="204">
        <f>NMM_emi!T46+NMM_emi!T97+NMM_emi!T128</f>
        <v>106590.42099999999</v>
      </c>
      <c r="U58" s="204">
        <f>NMM_emi!U46+NMM_emi!U97+NMM_emi!U128</f>
        <v>105203.86804</v>
      </c>
      <c r="V58" s="204">
        <f>NMM_emi!V46+NMM_emi!V97+NMM_emi!V128</f>
        <v>99262.130910000007</v>
      </c>
      <c r="W58" s="204">
        <f>NMM_emi!W46+NMM_emi!W97+NMM_emi!W128</f>
        <v>104220.21185000001</v>
      </c>
      <c r="X58" s="204">
        <f>NMM_emi!X46+NMM_emi!X97+NMM_emi!X128</f>
        <v>99137.194650000005</v>
      </c>
      <c r="Y58" s="204">
        <f>NMM_emi!Y46+NMM_emi!Y97+NMM_emi!Y128</f>
        <v>88413.476809999993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241075.60161171702</v>
      </c>
      <c r="C59" s="210">
        <f t="shared" si="12"/>
        <v>237530.95621079431</v>
      </c>
      <c r="D59" s="210">
        <f t="shared" si="12"/>
        <v>233867.05448453943</v>
      </c>
      <c r="E59" s="210">
        <f t="shared" si="12"/>
        <v>239085.6956447447</v>
      </c>
      <c r="F59" s="210">
        <f t="shared" si="12"/>
        <v>246891.28885350001</v>
      </c>
      <c r="G59" s="210">
        <f t="shared" si="12"/>
        <v>246919.70818327169</v>
      </c>
      <c r="H59" s="210">
        <f t="shared" si="12"/>
        <v>247725.37911626187</v>
      </c>
      <c r="I59" s="210">
        <f t="shared" si="12"/>
        <v>257300.51823801553</v>
      </c>
      <c r="J59" s="210">
        <f t="shared" si="12"/>
        <v>246711.45962102097</v>
      </c>
      <c r="K59" s="210">
        <f t="shared" si="12"/>
        <v>199587.15295752735</v>
      </c>
      <c r="L59" s="210">
        <f t="shared" si="12"/>
        <v>203044.6308367092</v>
      </c>
      <c r="M59" s="210">
        <f t="shared" si="12"/>
        <v>206791.81304019428</v>
      </c>
      <c r="N59" s="210">
        <f t="shared" si="12"/>
        <v>192622.01131735643</v>
      </c>
      <c r="O59" s="210">
        <f t="shared" si="12"/>
        <v>184203.38384709429</v>
      </c>
      <c r="P59" s="210">
        <f t="shared" si="12"/>
        <v>187329.77997291303</v>
      </c>
      <c r="Q59" s="210">
        <f t="shared" si="12"/>
        <v>187748.9504265977</v>
      </c>
      <c r="R59" s="210">
        <f t="shared" si="12"/>
        <v>189519.32189310659</v>
      </c>
      <c r="S59" s="210">
        <f t="shared" si="12"/>
        <v>190716.25545695983</v>
      </c>
      <c r="T59" s="210">
        <f t="shared" si="12"/>
        <v>195702.58871677876</v>
      </c>
      <c r="U59" s="210">
        <f t="shared" si="12"/>
        <v>193678.31562340169</v>
      </c>
      <c r="V59" s="210">
        <f t="shared" si="12"/>
        <v>186516.87103861023</v>
      </c>
      <c r="W59" s="210">
        <f t="shared" si="12"/>
        <v>193135.0607173462</v>
      </c>
      <c r="X59" s="210">
        <f t="shared" si="12"/>
        <v>184682.63537391333</v>
      </c>
      <c r="Y59" s="210">
        <f t="shared" si="12"/>
        <v>166199.34434778374</v>
      </c>
      <c r="DA59" s="109"/>
    </row>
    <row r="60" spans="1:105" ht="12" customHeight="1" x14ac:dyDescent="0.25">
      <c r="A60" s="51" t="s">
        <v>51</v>
      </c>
      <c r="B60" s="241">
        <f>NMM_emi!B$5</f>
        <v>167883.31409313815</v>
      </c>
      <c r="C60" s="241">
        <f>NMM_emi!C$5</f>
        <v>164180.11878292277</v>
      </c>
      <c r="D60" s="241">
        <f>NMM_emi!D$5</f>
        <v>162023.54034990209</v>
      </c>
      <c r="E60" s="241">
        <f>NMM_emi!E$5</f>
        <v>164159.39750081865</v>
      </c>
      <c r="F60" s="241">
        <f>NMM_emi!F$5</f>
        <v>171078.68851313958</v>
      </c>
      <c r="G60" s="241">
        <f>NMM_emi!G$5</f>
        <v>170312.65826741685</v>
      </c>
      <c r="H60" s="241">
        <f>NMM_emi!H$5</f>
        <v>176143.50350927925</v>
      </c>
      <c r="I60" s="241">
        <f>NMM_emi!I$5</f>
        <v>183349.56477130338</v>
      </c>
      <c r="J60" s="241">
        <f>NMM_emi!J$5</f>
        <v>171740.40803966107</v>
      </c>
      <c r="K60" s="241">
        <f>NMM_emi!K$5</f>
        <v>139544.66154049884</v>
      </c>
      <c r="L60" s="241">
        <f>NMM_emi!L$5</f>
        <v>139019.82227624013</v>
      </c>
      <c r="M60" s="241">
        <f>NMM_emi!M$5</f>
        <v>138545.64219951344</v>
      </c>
      <c r="N60" s="241">
        <f>NMM_emi!N$5</f>
        <v>129729.42460307133</v>
      </c>
      <c r="O60" s="241">
        <f>NMM_emi!O$5</f>
        <v>123892.76070637745</v>
      </c>
      <c r="P60" s="241">
        <f>NMM_emi!P$5</f>
        <v>127899.56944737675</v>
      </c>
      <c r="Q60" s="241">
        <f>NMM_emi!Q$5</f>
        <v>126879.68480689885</v>
      </c>
      <c r="R60" s="241">
        <f>NMM_emi!R$5</f>
        <v>127453.24124123499</v>
      </c>
      <c r="S60" s="241">
        <f>NMM_emi!S$5</f>
        <v>130359.90435361023</v>
      </c>
      <c r="T60" s="241">
        <f>NMM_emi!T$5</f>
        <v>133362.80042534799</v>
      </c>
      <c r="U60" s="241">
        <f>NMM_emi!U$5</f>
        <v>132704.44335841559</v>
      </c>
      <c r="V60" s="241">
        <f>NMM_emi!V$5</f>
        <v>127822.44645655328</v>
      </c>
      <c r="W60" s="241">
        <f>NMM_emi!W$5</f>
        <v>131594.87832565399</v>
      </c>
      <c r="X60" s="241">
        <f>NMM_emi!X$5</f>
        <v>125133.05007027289</v>
      </c>
      <c r="Y60" s="241">
        <f>NMM_emi!Y$5</f>
        <v>114329.19482268146</v>
      </c>
      <c r="DA60" s="83"/>
    </row>
    <row r="61" spans="1:105" ht="12" customHeight="1" x14ac:dyDescent="0.25">
      <c r="A61" s="99" t="s">
        <v>52</v>
      </c>
      <c r="B61" s="282">
        <f>NMM_emi!B$48</f>
        <v>55345.045799928099</v>
      </c>
      <c r="C61" s="282">
        <f>NMM_emi!C$48</f>
        <v>55678.19804472597</v>
      </c>
      <c r="D61" s="282">
        <f>NMM_emi!D$48</f>
        <v>54505.959607737866</v>
      </c>
      <c r="E61" s="282">
        <f>NMM_emi!E$48</f>
        <v>57459.595136653887</v>
      </c>
      <c r="F61" s="282">
        <f>NMM_emi!F$48</f>
        <v>58286.617865872082</v>
      </c>
      <c r="G61" s="282">
        <f>NMM_emi!G$48</f>
        <v>59231.969114409454</v>
      </c>
      <c r="H61" s="282">
        <f>NMM_emi!H$48</f>
        <v>54121.930902525855</v>
      </c>
      <c r="I61" s="282">
        <f>NMM_emi!I$48</f>
        <v>56091.684816419824</v>
      </c>
      <c r="J61" s="282">
        <f>NMM_emi!J$48</f>
        <v>57536.258900078807</v>
      </c>
      <c r="K61" s="282">
        <f>NMM_emi!K$48</f>
        <v>45051.883551286417</v>
      </c>
      <c r="L61" s="282">
        <f>NMM_emi!L$48</f>
        <v>48404.19141735739</v>
      </c>
      <c r="M61" s="282">
        <f>NMM_emi!M$48</f>
        <v>52392.628067735044</v>
      </c>
      <c r="N61" s="282">
        <f>NMM_emi!N$48</f>
        <v>47465.502461868338</v>
      </c>
      <c r="O61" s="282">
        <f>NMM_emi!O$48</f>
        <v>45457.12800509762</v>
      </c>
      <c r="P61" s="282">
        <f>NMM_emi!P$48</f>
        <v>44333.480002938988</v>
      </c>
      <c r="Q61" s="282">
        <f>NMM_emi!Q$48</f>
        <v>45710.36094336916</v>
      </c>
      <c r="R61" s="282">
        <f>NMM_emi!R$48</f>
        <v>46615.983255584404</v>
      </c>
      <c r="S61" s="282">
        <f>NMM_emi!S$48</f>
        <v>44730.120088446209</v>
      </c>
      <c r="T61" s="282">
        <f>NMM_emi!T$48</f>
        <v>46438.359854374823</v>
      </c>
      <c r="U61" s="282">
        <f>NMM_emi!U$48</f>
        <v>45343.940753037532</v>
      </c>
      <c r="V61" s="282">
        <f>NMM_emi!V$48</f>
        <v>43509.349612655264</v>
      </c>
      <c r="W61" s="282">
        <f>NMM_emi!W$48</f>
        <v>45849.224639190805</v>
      </c>
      <c r="X61" s="282">
        <f>NMM_emi!X$48</f>
        <v>44457.025470423469</v>
      </c>
      <c r="Y61" s="282">
        <f>NMM_emi!Y$48</f>
        <v>38146.231322786247</v>
      </c>
      <c r="DA61" s="94"/>
    </row>
    <row r="62" spans="1:105" ht="12" customHeight="1" x14ac:dyDescent="0.25">
      <c r="A62" s="52" t="s">
        <v>53</v>
      </c>
      <c r="B62" s="242">
        <f>NMM_emi!B$99</f>
        <v>17847.241718650759</v>
      </c>
      <c r="C62" s="242">
        <f>NMM_emi!C$99</f>
        <v>17672.639383145572</v>
      </c>
      <c r="D62" s="242">
        <f>NMM_emi!D$99</f>
        <v>17337.554526899472</v>
      </c>
      <c r="E62" s="242">
        <f>NMM_emi!E$99</f>
        <v>17466.703007272157</v>
      </c>
      <c r="F62" s="242">
        <f>NMM_emi!F$99</f>
        <v>17525.982474488359</v>
      </c>
      <c r="G62" s="242">
        <f>NMM_emi!G$99</f>
        <v>17375.080801445394</v>
      </c>
      <c r="H62" s="242">
        <f>NMM_emi!H$99</f>
        <v>17459.944704456746</v>
      </c>
      <c r="I62" s="242">
        <f>NMM_emi!I$99</f>
        <v>17859.268650292332</v>
      </c>
      <c r="J62" s="242">
        <f>NMM_emi!J$99</f>
        <v>17434.792681281113</v>
      </c>
      <c r="K62" s="242">
        <f>NMM_emi!K$99</f>
        <v>14990.6078657421</v>
      </c>
      <c r="L62" s="242">
        <f>NMM_emi!L$99</f>
        <v>15620.617143111695</v>
      </c>
      <c r="M62" s="242">
        <f>NMM_emi!M$99</f>
        <v>15853.542772945775</v>
      </c>
      <c r="N62" s="242">
        <f>NMM_emi!N$99</f>
        <v>15427.084252416764</v>
      </c>
      <c r="O62" s="242">
        <f>NMM_emi!O$99</f>
        <v>14853.49513561921</v>
      </c>
      <c r="P62" s="242">
        <f>NMM_emi!P$99</f>
        <v>15096.730522597307</v>
      </c>
      <c r="Q62" s="242">
        <f>NMM_emi!Q$99</f>
        <v>15158.904676329686</v>
      </c>
      <c r="R62" s="242">
        <f>NMM_emi!R$99</f>
        <v>15450.097396287192</v>
      </c>
      <c r="S62" s="242">
        <f>NMM_emi!S$99</f>
        <v>15626.231014903402</v>
      </c>
      <c r="T62" s="242">
        <f>NMM_emi!T$99</f>
        <v>15901.428437055944</v>
      </c>
      <c r="U62" s="242">
        <f>NMM_emi!U$99</f>
        <v>15629.931511948558</v>
      </c>
      <c r="V62" s="242">
        <f>NMM_emi!V$99</f>
        <v>15185.07496940171</v>
      </c>
      <c r="W62" s="242">
        <f>NMM_emi!W$99</f>
        <v>15690.957752501421</v>
      </c>
      <c r="X62" s="242">
        <f>NMM_emi!X$99</f>
        <v>15092.559833216985</v>
      </c>
      <c r="Y62" s="242">
        <f>NMM_emi!Y$99</f>
        <v>13723.918202316041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199.19491653292627</v>
      </c>
      <c r="C65" s="287">
        <f t="shared" si="13"/>
        <v>196.73444525865438</v>
      </c>
      <c r="D65" s="287">
        <f t="shared" si="13"/>
        <v>196.99905446684517</v>
      </c>
      <c r="E65" s="287">
        <f t="shared" si="13"/>
        <v>181.08216307007694</v>
      </c>
      <c r="F65" s="287">
        <f t="shared" si="13"/>
        <v>177.89849616422501</v>
      </c>
      <c r="G65" s="287">
        <f t="shared" si="13"/>
        <v>175.47548600081282</v>
      </c>
      <c r="H65" s="287">
        <f t="shared" si="13"/>
        <v>182.28998256758638</v>
      </c>
      <c r="I65" s="287">
        <f t="shared" si="13"/>
        <v>188.19586118183645</v>
      </c>
      <c r="J65" s="287">
        <f t="shared" si="13"/>
        <v>188.22742778536195</v>
      </c>
      <c r="K65" s="287">
        <f t="shared" si="13"/>
        <v>201.12828709622056</v>
      </c>
      <c r="L65" s="287">
        <f t="shared" si="13"/>
        <v>180.5484545993676</v>
      </c>
      <c r="M65" s="287">
        <f t="shared" si="13"/>
        <v>181.45409728788948</v>
      </c>
      <c r="N65" s="287">
        <f t="shared" si="13"/>
        <v>186.81389281654694</v>
      </c>
      <c r="O65" s="287">
        <f t="shared" si="13"/>
        <v>188.42405106860812</v>
      </c>
      <c r="P65" s="287">
        <f t="shared" si="13"/>
        <v>195.61665305120701</v>
      </c>
      <c r="Q65" s="287">
        <f t="shared" si="13"/>
        <v>196.31106493557323</v>
      </c>
      <c r="R65" s="287">
        <f t="shared" si="13"/>
        <v>198.05293217034918</v>
      </c>
      <c r="S65" s="287">
        <f t="shared" si="13"/>
        <v>194.07520448820179</v>
      </c>
      <c r="T65" s="287">
        <f t="shared" si="13"/>
        <v>198.38376648786041</v>
      </c>
      <c r="U65" s="287">
        <f t="shared" si="13"/>
        <v>202.48039770806662</v>
      </c>
      <c r="V65" s="287">
        <f t="shared" si="13"/>
        <v>203.46290297042691</v>
      </c>
      <c r="W65" s="287">
        <f t="shared" si="13"/>
        <v>198.00907574117463</v>
      </c>
      <c r="X65" s="287">
        <f t="shared" si="13"/>
        <v>199.34116857907838</v>
      </c>
      <c r="Y65" s="287">
        <f t="shared" si="13"/>
        <v>223.68725425192486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113.27758248897545</v>
      </c>
      <c r="C66" s="288">
        <f t="shared" si="14"/>
        <v>107.16338082084161</v>
      </c>
      <c r="D66" s="288">
        <f t="shared" si="14"/>
        <v>106.74090209219113</v>
      </c>
      <c r="E66" s="288">
        <f t="shared" si="14"/>
        <v>97.573957529661058</v>
      </c>
      <c r="F66" s="288">
        <f t="shared" si="14"/>
        <v>96.724658624680259</v>
      </c>
      <c r="G66" s="288">
        <f t="shared" si="14"/>
        <v>95.924703655661105</v>
      </c>
      <c r="H66" s="288">
        <f t="shared" si="14"/>
        <v>97.149812658818618</v>
      </c>
      <c r="I66" s="288">
        <f t="shared" si="14"/>
        <v>100.12891527745995</v>
      </c>
      <c r="J66" s="288">
        <f t="shared" si="14"/>
        <v>95.227937092352846</v>
      </c>
      <c r="K66" s="288">
        <f t="shared" si="14"/>
        <v>99.302940520743959</v>
      </c>
      <c r="L66" s="288">
        <f t="shared" si="14"/>
        <v>95.971549418064527</v>
      </c>
      <c r="M66" s="288">
        <f t="shared" si="14"/>
        <v>91.892706398078957</v>
      </c>
      <c r="N66" s="288">
        <f t="shared" si="14"/>
        <v>99.026305685787349</v>
      </c>
      <c r="O66" s="288">
        <f t="shared" si="14"/>
        <v>101.52083631418502</v>
      </c>
      <c r="P66" s="288">
        <f t="shared" si="14"/>
        <v>109.49326665811307</v>
      </c>
      <c r="Q66" s="288">
        <f t="shared" si="14"/>
        <v>107.10812275291086</v>
      </c>
      <c r="R66" s="288">
        <f t="shared" si="14"/>
        <v>111.73599472164994</v>
      </c>
      <c r="S66" s="288">
        <f t="shared" si="14"/>
        <v>114.3403891214372</v>
      </c>
      <c r="T66" s="288">
        <f t="shared" si="14"/>
        <v>112.69541753407577</v>
      </c>
      <c r="U66" s="288">
        <f t="shared" si="14"/>
        <v>115.19985042280867</v>
      </c>
      <c r="V66" s="288">
        <f t="shared" si="14"/>
        <v>111.77798057668409</v>
      </c>
      <c r="W66" s="288">
        <f t="shared" si="14"/>
        <v>114.41808322948219</v>
      </c>
      <c r="X66" s="288">
        <f t="shared" si="14"/>
        <v>113.36156221662101</v>
      </c>
      <c r="Y66" s="288">
        <f t="shared" si="14"/>
        <v>131.56283850767053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724.25223053340642</v>
      </c>
      <c r="C67" s="289">
        <f t="shared" si="15"/>
        <v>717.27411859337394</v>
      </c>
      <c r="D67" s="289">
        <f t="shared" si="15"/>
        <v>709.51178745413438</v>
      </c>
      <c r="E67" s="289">
        <f t="shared" si="15"/>
        <v>660.73856016311072</v>
      </c>
      <c r="F67" s="289">
        <f t="shared" si="15"/>
        <v>644.42969408963995</v>
      </c>
      <c r="G67" s="289">
        <f t="shared" si="15"/>
        <v>636.89644476269086</v>
      </c>
      <c r="H67" s="289">
        <f t="shared" si="15"/>
        <v>647.46002206783078</v>
      </c>
      <c r="I67" s="289">
        <f t="shared" si="15"/>
        <v>658.12676085360272</v>
      </c>
      <c r="J67" s="289">
        <f t="shared" si="15"/>
        <v>634.00047780988268</v>
      </c>
      <c r="K67" s="289">
        <f t="shared" si="15"/>
        <v>577.09923121549127</v>
      </c>
      <c r="L67" s="289">
        <f t="shared" si="15"/>
        <v>593.2539507431577</v>
      </c>
      <c r="M67" s="289">
        <f t="shared" si="15"/>
        <v>592.86560902941562</v>
      </c>
      <c r="N67" s="289">
        <f t="shared" si="15"/>
        <v>574.52696601483672</v>
      </c>
      <c r="O67" s="289">
        <f t="shared" si="15"/>
        <v>575.81128099430236</v>
      </c>
      <c r="P67" s="289">
        <f t="shared" si="15"/>
        <v>570.30968892419082</v>
      </c>
      <c r="Q67" s="289">
        <f t="shared" si="15"/>
        <v>572.52420550293141</v>
      </c>
      <c r="R67" s="289">
        <f t="shared" si="15"/>
        <v>595.80469855718036</v>
      </c>
      <c r="S67" s="289">
        <f t="shared" si="15"/>
        <v>591.11093163084604</v>
      </c>
      <c r="T67" s="289">
        <f t="shared" si="15"/>
        <v>597.0116051884703</v>
      </c>
      <c r="U67" s="289">
        <f t="shared" si="15"/>
        <v>609.64078120899387</v>
      </c>
      <c r="V67" s="289">
        <f t="shared" si="15"/>
        <v>564.97168275291119</v>
      </c>
      <c r="W67" s="289">
        <f t="shared" si="15"/>
        <v>548.75856656445728</v>
      </c>
      <c r="X67" s="289">
        <f t="shared" si="15"/>
        <v>567.49939759091978</v>
      </c>
      <c r="Y67" s="289">
        <f t="shared" si="15"/>
        <v>584.70790574830755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8.3164477822867483E-2</v>
      </c>
      <c r="C69" s="252">
        <f t="shared" si="16"/>
        <v>8.3757271409628242E-2</v>
      </c>
      <c r="D69" s="252">
        <f t="shared" si="16"/>
        <v>8.2344685379225707E-2</v>
      </c>
      <c r="E69" s="252">
        <f t="shared" si="16"/>
        <v>8.1098136083367689E-2</v>
      </c>
      <c r="F69" s="252">
        <f t="shared" si="16"/>
        <v>8.0764597016953169E-2</v>
      </c>
      <c r="G69" s="252">
        <f t="shared" si="16"/>
        <v>8.1148050821443343E-2</v>
      </c>
      <c r="H69" s="252">
        <f t="shared" si="16"/>
        <v>7.7251902136599951E-2</v>
      </c>
      <c r="I69" s="252">
        <f t="shared" si="16"/>
        <v>7.7949327507566751E-2</v>
      </c>
      <c r="J69" s="252">
        <f t="shared" si="16"/>
        <v>7.7249318657682337E-2</v>
      </c>
      <c r="K69" s="252">
        <f t="shared" si="16"/>
        <v>7.8308422432534316E-2</v>
      </c>
      <c r="L69" s="252">
        <f t="shared" si="16"/>
        <v>7.8710475241503097E-2</v>
      </c>
      <c r="M69" s="252">
        <f t="shared" si="16"/>
        <v>7.8053804398128521E-2</v>
      </c>
      <c r="N69" s="252">
        <f t="shared" si="16"/>
        <v>7.9621329062086785E-2</v>
      </c>
      <c r="O69" s="252">
        <f t="shared" si="16"/>
        <v>8.0303896521630766E-2</v>
      </c>
      <c r="P69" s="252">
        <f t="shared" si="16"/>
        <v>8.0325855150150033E-2</v>
      </c>
      <c r="Q69" s="252">
        <f t="shared" si="16"/>
        <v>8.1188222689400472E-2</v>
      </c>
      <c r="R69" s="252">
        <f t="shared" si="16"/>
        <v>8.0644292079623522E-2</v>
      </c>
      <c r="S69" s="252">
        <f t="shared" si="16"/>
        <v>7.944540601600654E-2</v>
      </c>
      <c r="T69" s="252">
        <f t="shared" si="16"/>
        <v>8.0373703601789789E-2</v>
      </c>
      <c r="U69" s="252">
        <f t="shared" si="16"/>
        <v>7.8652254738373353E-2</v>
      </c>
      <c r="V69" s="252">
        <f t="shared" si="16"/>
        <v>7.8822762391020609E-2</v>
      </c>
      <c r="W69" s="252">
        <f t="shared" si="16"/>
        <v>7.7178082888801514E-2</v>
      </c>
      <c r="X69" s="252">
        <f t="shared" si="16"/>
        <v>7.6148741421314739E-2</v>
      </c>
      <c r="Y69" s="252">
        <f t="shared" si="16"/>
        <v>7.5467815276730923E-2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5.3902724392828748E-2</v>
      </c>
      <c r="C70" s="291">
        <f t="shared" si="17"/>
        <v>5.2508488496822291E-2</v>
      </c>
      <c r="D70" s="291">
        <f t="shared" si="17"/>
        <v>5.2341643079293752E-2</v>
      </c>
      <c r="E70" s="291">
        <f t="shared" si="17"/>
        <v>5.0641820871663655E-2</v>
      </c>
      <c r="F70" s="291">
        <f t="shared" si="17"/>
        <v>5.0709295319598384E-2</v>
      </c>
      <c r="G70" s="291">
        <f t="shared" si="17"/>
        <v>5.0539716823589494E-2</v>
      </c>
      <c r="H70" s="291">
        <f t="shared" si="17"/>
        <v>4.925208107525729E-2</v>
      </c>
      <c r="I70" s="291">
        <f t="shared" si="17"/>
        <v>4.885914353053359E-2</v>
      </c>
      <c r="J70" s="291">
        <f t="shared" si="17"/>
        <v>4.8420282005128663E-2</v>
      </c>
      <c r="K70" s="291">
        <f t="shared" si="17"/>
        <v>4.8912729734014254E-2</v>
      </c>
      <c r="L70" s="291">
        <f t="shared" si="17"/>
        <v>4.903105358090179E-2</v>
      </c>
      <c r="M70" s="291">
        <f t="shared" si="17"/>
        <v>4.9087498949497529E-2</v>
      </c>
      <c r="N70" s="291">
        <f t="shared" si="17"/>
        <v>4.9428383631808133E-2</v>
      </c>
      <c r="O70" s="291">
        <f t="shared" si="17"/>
        <v>5.0166874666823312E-2</v>
      </c>
      <c r="P70" s="291">
        <f t="shared" si="17"/>
        <v>5.0738221925612968E-2</v>
      </c>
      <c r="Q70" s="291">
        <f t="shared" si="17"/>
        <v>5.1652716680145906E-2</v>
      </c>
      <c r="R70" s="291">
        <f t="shared" si="17"/>
        <v>5.2152376953172264E-2</v>
      </c>
      <c r="S70" s="291">
        <f t="shared" si="17"/>
        <v>5.2435502790444476E-2</v>
      </c>
      <c r="T70" s="291">
        <f t="shared" si="17"/>
        <v>5.3207819007466794E-2</v>
      </c>
      <c r="U70" s="291">
        <f t="shared" si="17"/>
        <v>5.2565572088905776E-2</v>
      </c>
      <c r="V70" s="291">
        <f t="shared" si="17"/>
        <v>5.3874453696230729E-2</v>
      </c>
      <c r="W70" s="291">
        <f t="shared" si="17"/>
        <v>5.3520068542273661E-2</v>
      </c>
      <c r="X70" s="291">
        <f t="shared" si="17"/>
        <v>5.1891937840326668E-2</v>
      </c>
      <c r="Y70" s="291">
        <f t="shared" si="17"/>
        <v>5.1728419403877873E-2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0.2024380207475597</v>
      </c>
      <c r="C71" s="253">
        <f t="shared" si="18"/>
        <v>0.20271494628032929</v>
      </c>
      <c r="D71" s="253">
        <f t="shared" si="18"/>
        <v>0.19807556017393532</v>
      </c>
      <c r="E71" s="253">
        <f t="shared" si="18"/>
        <v>0.19458729043877662</v>
      </c>
      <c r="F71" s="253">
        <f t="shared" si="18"/>
        <v>0.19343375176343455</v>
      </c>
      <c r="G71" s="253">
        <f t="shared" si="18"/>
        <v>0.19267968996218632</v>
      </c>
      <c r="H71" s="253">
        <f t="shared" si="18"/>
        <v>0.18907475633864876</v>
      </c>
      <c r="I71" s="253">
        <f t="shared" si="18"/>
        <v>0.18662973816913769</v>
      </c>
      <c r="J71" s="253">
        <f t="shared" si="18"/>
        <v>0.18692285139201922</v>
      </c>
      <c r="K71" s="253">
        <f t="shared" si="18"/>
        <v>0.18714411589029306</v>
      </c>
      <c r="L71" s="253">
        <f t="shared" si="18"/>
        <v>0.1856501004687954</v>
      </c>
      <c r="M71" s="253">
        <f t="shared" si="18"/>
        <v>0.18099323105803528</v>
      </c>
      <c r="N71" s="253">
        <f t="shared" si="18"/>
        <v>0.18329422558820507</v>
      </c>
      <c r="O71" s="253">
        <f t="shared" si="18"/>
        <v>0.18011119494765068</v>
      </c>
      <c r="P71" s="253">
        <f t="shared" si="18"/>
        <v>0.17895989860857828</v>
      </c>
      <c r="Q71" s="253">
        <f t="shared" si="18"/>
        <v>0.17750623435485241</v>
      </c>
      <c r="R71" s="253">
        <f t="shared" si="18"/>
        <v>0.1792845284454791</v>
      </c>
      <c r="S71" s="253">
        <f t="shared" si="18"/>
        <v>0.17678993992021325</v>
      </c>
      <c r="T71" s="253">
        <f t="shared" si="18"/>
        <v>0.17547863446764242</v>
      </c>
      <c r="U71" s="253">
        <f t="shared" si="18"/>
        <v>0.1729603774042629</v>
      </c>
      <c r="V71" s="253">
        <f t="shared" si="18"/>
        <v>0.17408881701269893</v>
      </c>
      <c r="W71" s="253">
        <f t="shared" si="18"/>
        <v>0.16947939756190122</v>
      </c>
      <c r="X71" s="253">
        <f t="shared" si="18"/>
        <v>0.16548819149001556</v>
      </c>
      <c r="Y71" s="253">
        <f t="shared" si="18"/>
        <v>0.16488048400785804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4.3892923218773479E-2</v>
      </c>
      <c r="C73" s="252">
        <f>IF(NMM_ued!C$5=0,"",NMM_ued!C$5/C$9)</f>
        <v>4.4269543168703192E-2</v>
      </c>
      <c r="D73" s="252">
        <f>IF(NMM_ued!D$5=0,"",NMM_ued!D$5/D$9)</f>
        <v>4.3604836059683502E-2</v>
      </c>
      <c r="E73" s="252">
        <f>IF(NMM_ued!E$5=0,"",NMM_ued!E$5/E$9)</f>
        <v>4.2970724456655764E-2</v>
      </c>
      <c r="F73" s="252">
        <f>IF(NMM_ued!F$5=0,"",NMM_ued!F$5/F$9)</f>
        <v>4.2844196941255339E-2</v>
      </c>
      <c r="G73" s="252">
        <f>IF(NMM_ued!G$5=0,"",NMM_ued!G$5/G$9)</f>
        <v>4.3133798708087347E-2</v>
      </c>
      <c r="H73" s="252">
        <f>IF(NMM_ued!H$5=0,"",NMM_ued!H$5/H$9)</f>
        <v>4.1355170904959423E-2</v>
      </c>
      <c r="I73" s="252">
        <f>IF(NMM_ued!I$5=0,"",NMM_ued!I$5/I$9)</f>
        <v>4.1710144436020877E-2</v>
      </c>
      <c r="J73" s="252">
        <f>IF(NMM_ued!J$5=0,"",NMM_ued!J$5/J$9)</f>
        <v>4.1409437965609072E-2</v>
      </c>
      <c r="K73" s="252">
        <f>IF(NMM_ued!K$5=0,"",NMM_ued!K$5/K$9)</f>
        <v>4.2018994450492078E-2</v>
      </c>
      <c r="L73" s="252">
        <f>IF(NMM_ued!L$5=0,"",NMM_ued!L$5/L$9)</f>
        <v>4.2340644901188704E-2</v>
      </c>
      <c r="M73" s="252">
        <f>IF(NMM_ued!M$5=0,"",NMM_ued!M$5/M$9)</f>
        <v>4.227498078597778E-2</v>
      </c>
      <c r="N73" s="252">
        <f>IF(NMM_ued!N$5=0,"",NMM_ued!N$5/N$9)</f>
        <v>4.3090900713466197E-2</v>
      </c>
      <c r="O73" s="252">
        <f>IF(NMM_ued!O$5=0,"",NMM_ued!O$5/O$9)</f>
        <v>4.3441834108120546E-2</v>
      </c>
      <c r="P73" s="252">
        <f>IF(NMM_ued!P$5=0,"",NMM_ued!P$5/P$9)</f>
        <v>4.3561305647567154E-2</v>
      </c>
      <c r="Q73" s="252">
        <f>IF(NMM_ued!Q$5=0,"",NMM_ued!Q$5/Q$9)</f>
        <v>4.3994361113620428E-2</v>
      </c>
      <c r="R73" s="252">
        <f>IF(NMM_ued!R$5=0,"",NMM_ued!R$5/R$9)</f>
        <v>4.409241873071644E-2</v>
      </c>
      <c r="S73" s="252">
        <f>IF(NMM_ued!S$5=0,"",NMM_ued!S$5/S$9)</f>
        <v>4.3788194325834556E-2</v>
      </c>
      <c r="T73" s="252">
        <f>IF(NMM_ued!T$5=0,"",NMM_ued!T$5/T$9)</f>
        <v>4.4542984363629523E-2</v>
      </c>
      <c r="U73" s="252">
        <f>IF(NMM_ued!U$5=0,"",NMM_ued!U$5/U$9)</f>
        <v>4.4035677374504603E-2</v>
      </c>
      <c r="V73" s="252">
        <f>IF(NMM_ued!V$5=0,"",NMM_ued!V$5/V$9)</f>
        <v>4.442087281498202E-2</v>
      </c>
      <c r="W73" s="252">
        <f>IF(NMM_ued!W$5=0,"",NMM_ued!W$5/W$9)</f>
        <v>4.381178847924018E-2</v>
      </c>
      <c r="X73" s="252">
        <f>IF(NMM_ued!X$5=0,"",NMM_ued!X$5/X$9)</f>
        <v>4.3341090332050788E-2</v>
      </c>
      <c r="Y73" s="252">
        <f>IF(NMM_ued!Y$5=0,"",NMM_ued!Y$5/Y$9)</f>
        <v>4.3232532274222656E-2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2.7669619191027502E-2</v>
      </c>
      <c r="C74" s="291">
        <f>IF(NMM_ued!C$48=0,"",NMM_ued!C$48/C$10)</f>
        <v>2.7050365741731773E-2</v>
      </c>
      <c r="D74" s="291">
        <f>IF(NMM_ued!D$48=0,"",NMM_ued!D$48/D$10)</f>
        <v>2.7116404372600992E-2</v>
      </c>
      <c r="E74" s="291">
        <f>IF(NMM_ued!E$48=0,"",NMM_ued!E$48/E$10)</f>
        <v>2.6455849159990438E-2</v>
      </c>
      <c r="F74" s="291">
        <f>IF(NMM_ued!F$48=0,"",NMM_ued!F$48/F$10)</f>
        <v>2.6544395547733912E-2</v>
      </c>
      <c r="G74" s="291">
        <f>IF(NMM_ued!G$48=0,"",NMM_ued!G$48/G$10)</f>
        <v>2.6553261426520987E-2</v>
      </c>
      <c r="H74" s="291">
        <f>IF(NMM_ued!H$48=0,"",NMM_ued!H$48/H$10)</f>
        <v>2.6081025375362561E-2</v>
      </c>
      <c r="I74" s="291">
        <f>IF(NMM_ued!I$48=0,"",NMM_ued!I$48/I$10)</f>
        <v>2.5930893300338414E-2</v>
      </c>
      <c r="J74" s="291">
        <f>IF(NMM_ued!J$48=0,"",NMM_ued!J$48/J$10)</f>
        <v>2.592967683299079E-2</v>
      </c>
      <c r="K74" s="291">
        <f>IF(NMM_ued!K$48=0,"",NMM_ued!K$48/K$10)</f>
        <v>2.6158681841231234E-2</v>
      </c>
      <c r="L74" s="291">
        <f>IF(NMM_ued!L$48=0,"",NMM_ued!L$48/L$10)</f>
        <v>2.6129896773595524E-2</v>
      </c>
      <c r="M74" s="291">
        <f>IF(NMM_ued!M$48=0,"",NMM_ued!M$48/M$10)</f>
        <v>2.6150164933431121E-2</v>
      </c>
      <c r="N74" s="291">
        <f>IF(NMM_ued!N$48=0,"",NMM_ued!N$48/N$10)</f>
        <v>2.6715669199585158E-2</v>
      </c>
      <c r="O74" s="291">
        <f>IF(NMM_ued!O$48=0,"",NMM_ued!O$48/O$10)</f>
        <v>2.7096785103620253E-2</v>
      </c>
      <c r="P74" s="291">
        <f>IF(NMM_ued!P$48=0,"",NMM_ued!P$48/P$10)</f>
        <v>2.7386058396705514E-2</v>
      </c>
      <c r="Q74" s="291">
        <f>IF(NMM_ued!Q$48=0,"",NMM_ued!Q$48/Q$10)</f>
        <v>2.7805128769793491E-2</v>
      </c>
      <c r="R74" s="291">
        <f>IF(NMM_ued!R$48=0,"",NMM_ued!R$48/R$10)</f>
        <v>2.8199511031517174E-2</v>
      </c>
      <c r="S74" s="291">
        <f>IF(NMM_ued!S$48=0,"",NMM_ued!S$48/S$10)</f>
        <v>2.825463343773478E-2</v>
      </c>
      <c r="T74" s="291">
        <f>IF(NMM_ued!T$48=0,"",NMM_ued!T$48/T$10)</f>
        <v>2.8800909468390725E-2</v>
      </c>
      <c r="U74" s="291">
        <f>IF(NMM_ued!U$48=0,"",NMM_ued!U$48/U$10)</f>
        <v>2.8740169706840762E-2</v>
      </c>
      <c r="V74" s="291">
        <f>IF(NMM_ued!V$48=0,"",NMM_ued!V$48/V$10)</f>
        <v>2.9645399051452671E-2</v>
      </c>
      <c r="W74" s="291">
        <f>IF(NMM_ued!W$48=0,"",NMM_ued!W$48/W$10)</f>
        <v>2.9537979986521728E-2</v>
      </c>
      <c r="X74" s="291">
        <f>IF(NMM_ued!X$48=0,"",NMM_ued!X$48/X$10)</f>
        <v>2.9116737476081678E-2</v>
      </c>
      <c r="Y74" s="291">
        <f>IF(NMM_ued!Y$48=0,"",NMM_ued!Y$48/Y$10)</f>
        <v>2.9254376608494746E-2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9.0429395534626422E-2</v>
      </c>
      <c r="C75" s="253">
        <f>IF(NMM_ued!C$99=0,"",NMM_ued!C$99/C$11)</f>
        <v>9.1114890017318886E-2</v>
      </c>
      <c r="D75" s="253">
        <f>IF(NMM_ued!D$99=0,"",NMM_ued!D$99/D$11)</f>
        <v>8.9416656076405809E-2</v>
      </c>
      <c r="E75" s="253">
        <f>IF(NMM_ued!E$99=0,"",NMM_ued!E$99/E$11)</f>
        <v>8.7568728853367722E-2</v>
      </c>
      <c r="F75" s="253">
        <f>IF(NMM_ued!F$99=0,"",NMM_ued!F$99/F$11)</f>
        <v>8.7395628266787082E-2</v>
      </c>
      <c r="G75" s="253">
        <f>IF(NMM_ued!G$99=0,"",NMM_ued!G$99/G$11)</f>
        <v>8.7554342622821371E-2</v>
      </c>
      <c r="H75" s="253">
        <f>IF(NMM_ued!H$99=0,"",NMM_ued!H$99/H$11)</f>
        <v>8.6641001979055568E-2</v>
      </c>
      <c r="I75" s="253">
        <f>IF(NMM_ued!I$99=0,"",NMM_ued!I$99/I$11)</f>
        <v>8.5544101433709094E-2</v>
      </c>
      <c r="J75" s="253">
        <f>IF(NMM_ued!J$99=0,"",NMM_ued!J$99/J$11)</f>
        <v>8.5870167031836447E-2</v>
      </c>
      <c r="K75" s="253">
        <f>IF(NMM_ued!K$99=0,"",NMM_ued!K$99/K$11)</f>
        <v>8.6477596624520051E-2</v>
      </c>
      <c r="L75" s="253">
        <f>IF(NMM_ued!L$99=0,"",NMM_ued!L$99/L$11)</f>
        <v>8.6132795802019421E-2</v>
      </c>
      <c r="M75" s="253">
        <f>IF(NMM_ued!M$99=0,"",NMM_ued!M$99/M$11)</f>
        <v>8.4424231183597362E-2</v>
      </c>
      <c r="N75" s="253">
        <f>IF(NMM_ued!N$99=0,"",NMM_ued!N$99/N$11)</f>
        <v>8.5569323637129699E-2</v>
      </c>
      <c r="O75" s="253">
        <f>IF(NMM_ued!O$99=0,"",NMM_ued!O$99/O$11)</f>
        <v>8.5199646745135568E-2</v>
      </c>
      <c r="P75" s="253">
        <f>IF(NMM_ued!P$99=0,"",NMM_ued!P$99/P$11)</f>
        <v>8.5596735394830911E-2</v>
      </c>
      <c r="Q75" s="253">
        <f>IF(NMM_ued!Q$99=0,"",NMM_ued!Q$99/Q$11)</f>
        <v>8.5741252271805277E-2</v>
      </c>
      <c r="R75" s="253">
        <f>IF(NMM_ued!R$99=0,"",NMM_ued!R$99/R$11)</f>
        <v>8.7582453758300233E-2</v>
      </c>
      <c r="S75" s="253">
        <f>IF(NMM_ued!S$99=0,"",NMM_ued!S$99/S$11)</f>
        <v>8.7366777756226588E-2</v>
      </c>
      <c r="T75" s="253">
        <f>IF(NMM_ued!T$99=0,"",NMM_ued!T$99/T$11)</f>
        <v>8.7961760869997824E-2</v>
      </c>
      <c r="U75" s="253">
        <f>IF(NMM_ued!U$99=0,"",NMM_ued!U$99/U$11)</f>
        <v>8.7765197380449855E-2</v>
      </c>
      <c r="V75" s="253">
        <f>IF(NMM_ued!V$99=0,"",NMM_ued!V$99/V$11)</f>
        <v>8.9450654369356772E-2</v>
      </c>
      <c r="W75" s="253">
        <f>IF(NMM_ued!W$99=0,"",NMM_ued!W$99/W$11)</f>
        <v>8.8554437742856304E-2</v>
      </c>
      <c r="X75" s="253">
        <f>IF(NMM_ued!X$99=0,"",NMM_ued!X$99/X$11)</f>
        <v>8.748968484637866E-2</v>
      </c>
      <c r="Y75" s="253">
        <f>IF(NMM_ued!Y$99=0,"",NMM_ued!Y$99/Y$11)</f>
        <v>8.7552825622064831E-2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5.7470027968061084</v>
      </c>
      <c r="C76" s="254">
        <f t="shared" si="19"/>
        <v>5.6421170962891969</v>
      </c>
      <c r="D76" s="254">
        <f t="shared" si="19"/>
        <v>5.6841583033233123</v>
      </c>
      <c r="E76" s="254">
        <f t="shared" si="19"/>
        <v>5.6281456998376349</v>
      </c>
      <c r="F76" s="254">
        <f t="shared" si="19"/>
        <v>5.7174892233919659</v>
      </c>
      <c r="G76" s="254">
        <f t="shared" si="19"/>
        <v>5.6339783787616486</v>
      </c>
      <c r="H76" s="254">
        <f t="shared" si="19"/>
        <v>5.81386913162269</v>
      </c>
      <c r="I76" s="254">
        <f t="shared" si="19"/>
        <v>5.8801803394042453</v>
      </c>
      <c r="J76" s="254">
        <f t="shared" si="19"/>
        <v>5.8757155861604424</v>
      </c>
      <c r="K76" s="254">
        <f t="shared" si="19"/>
        <v>5.8598453817733738</v>
      </c>
      <c r="L76" s="254">
        <f t="shared" si="19"/>
        <v>5.8217846067594019</v>
      </c>
      <c r="M76" s="254">
        <f t="shared" si="19"/>
        <v>5.8014617347060575</v>
      </c>
      <c r="N76" s="254">
        <f t="shared" si="19"/>
        <v>5.8393989770739996</v>
      </c>
      <c r="O76" s="254">
        <f t="shared" si="19"/>
        <v>5.7818033269098423</v>
      </c>
      <c r="P76" s="254">
        <f t="shared" si="19"/>
        <v>5.896317079085196</v>
      </c>
      <c r="Q76" s="254">
        <f t="shared" si="19"/>
        <v>5.7942566514128329</v>
      </c>
      <c r="R76" s="254">
        <f t="shared" si="19"/>
        <v>5.740823253529971</v>
      </c>
      <c r="S76" s="254">
        <f t="shared" si="19"/>
        <v>5.7964017309382765</v>
      </c>
      <c r="T76" s="254">
        <f t="shared" si="19"/>
        <v>5.7811230271859078</v>
      </c>
      <c r="U76" s="254">
        <f t="shared" si="19"/>
        <v>5.7655147196639049</v>
      </c>
      <c r="V76" s="254">
        <f t="shared" si="19"/>
        <v>5.6529689314867486</v>
      </c>
      <c r="W76" s="254">
        <f t="shared" si="19"/>
        <v>5.6314096889683274</v>
      </c>
      <c r="X76" s="254">
        <f t="shared" si="19"/>
        <v>5.6193089489863457</v>
      </c>
      <c r="Y76" s="254">
        <f t="shared" si="19"/>
        <v>5.5532294551300714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9.1427435028642048</v>
      </c>
      <c r="C77" s="255">
        <f t="shared" si="20"/>
        <v>9.0477356392685468</v>
      </c>
      <c r="D77" s="255">
        <f t="shared" si="20"/>
        <v>9.1142262566236703</v>
      </c>
      <c r="E77" s="255">
        <f t="shared" si="20"/>
        <v>9.0595956317203648</v>
      </c>
      <c r="F77" s="255">
        <f t="shared" si="20"/>
        <v>9.1620807491966918</v>
      </c>
      <c r="G77" s="255">
        <f t="shared" si="20"/>
        <v>9.0382536612737372</v>
      </c>
      <c r="H77" s="255">
        <f t="shared" si="20"/>
        <v>8.9385172451233199</v>
      </c>
      <c r="I77" s="255">
        <f t="shared" si="20"/>
        <v>9.0887717088448916</v>
      </c>
      <c r="J77" s="255">
        <f t="shared" si="20"/>
        <v>9.4315721400142944</v>
      </c>
      <c r="K77" s="255">
        <f t="shared" si="20"/>
        <v>9.4365428295717919</v>
      </c>
      <c r="L77" s="255">
        <f t="shared" si="20"/>
        <v>9.6341337642057816</v>
      </c>
      <c r="M77" s="255">
        <f t="shared" si="20"/>
        <v>9.6336978175274428</v>
      </c>
      <c r="N77" s="255">
        <f t="shared" si="20"/>
        <v>9.7680742520116457</v>
      </c>
      <c r="O77" s="255">
        <f t="shared" si="20"/>
        <v>9.7918727072141341</v>
      </c>
      <c r="P77" s="255">
        <f t="shared" si="20"/>
        <v>10.039576376320277</v>
      </c>
      <c r="Q77" s="255">
        <f t="shared" si="20"/>
        <v>9.9347436135401104</v>
      </c>
      <c r="R77" s="255">
        <f t="shared" si="20"/>
        <v>9.8381458329871005</v>
      </c>
      <c r="S77" s="255">
        <f t="shared" si="20"/>
        <v>9.8192300237069752</v>
      </c>
      <c r="T77" s="255">
        <f t="shared" si="20"/>
        <v>9.8009561727528727</v>
      </c>
      <c r="U77" s="255">
        <f t="shared" si="20"/>
        <v>9.7026280974135162</v>
      </c>
      <c r="V77" s="255">
        <f t="shared" si="20"/>
        <v>9.3596606980365475</v>
      </c>
      <c r="W77" s="255">
        <f t="shared" si="20"/>
        <v>9.4988282218271767</v>
      </c>
      <c r="X77" s="255">
        <f t="shared" si="20"/>
        <v>9.348663016850729</v>
      </c>
      <c r="Y77" s="255">
        <f t="shared" si="20"/>
        <v>9.2122255158134454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3.2617173958746286</v>
      </c>
      <c r="C78" s="293">
        <f t="shared" si="21"/>
        <v>3.2267990905797084</v>
      </c>
      <c r="D78" s="293">
        <f t="shared" si="21"/>
        <v>3.253630580741107</v>
      </c>
      <c r="E78" s="293">
        <f t="shared" si="21"/>
        <v>3.2322320603440922</v>
      </c>
      <c r="F78" s="293">
        <f t="shared" si="21"/>
        <v>3.2615627854636879</v>
      </c>
      <c r="G78" s="293">
        <f t="shared" si="21"/>
        <v>3.2206354260999572</v>
      </c>
      <c r="H78" s="293">
        <f t="shared" si="21"/>
        <v>3.3224387759592036</v>
      </c>
      <c r="I78" s="293">
        <f t="shared" si="21"/>
        <v>3.3012568630395291</v>
      </c>
      <c r="J78" s="293">
        <f t="shared" si="21"/>
        <v>3.3225206633351689</v>
      </c>
      <c r="K78" s="293">
        <f t="shared" si="21"/>
        <v>3.3317612351169199</v>
      </c>
      <c r="L78" s="293">
        <f t="shared" si="21"/>
        <v>3.3484714065331871</v>
      </c>
      <c r="M78" s="293">
        <f t="shared" si="21"/>
        <v>3.4223547436749389</v>
      </c>
      <c r="N78" s="293">
        <f t="shared" si="21"/>
        <v>3.4460520589820791</v>
      </c>
      <c r="O78" s="293">
        <f t="shared" si="21"/>
        <v>3.3740319366456544</v>
      </c>
      <c r="P78" s="293">
        <f t="shared" si="21"/>
        <v>3.3627023857380793</v>
      </c>
      <c r="Q78" s="293">
        <f t="shared" si="21"/>
        <v>3.3317932896258866</v>
      </c>
      <c r="R78" s="293">
        <f t="shared" si="21"/>
        <v>3.3295090026026335</v>
      </c>
      <c r="S78" s="293">
        <f t="shared" si="21"/>
        <v>3.3230816278690205</v>
      </c>
      <c r="T78" s="293">
        <f t="shared" si="21"/>
        <v>3.3193227895127229</v>
      </c>
      <c r="U78" s="293">
        <f t="shared" si="21"/>
        <v>3.2914984493798753</v>
      </c>
      <c r="V78" s="293">
        <f t="shared" si="21"/>
        <v>3.2496189361179253</v>
      </c>
      <c r="W78" s="293">
        <f t="shared" si="21"/>
        <v>3.2290895484874991</v>
      </c>
      <c r="X78" s="293">
        <f t="shared" si="21"/>
        <v>3.3007327089666658</v>
      </c>
      <c r="Y78" s="293">
        <f t="shared" si="21"/>
        <v>3.1828031259319403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2.6969673215856562</v>
      </c>
      <c r="C79" s="256">
        <f t="shared" si="22"/>
        <v>2.6382219390358297</v>
      </c>
      <c r="D79" s="256">
        <f t="shared" si="22"/>
        <v>2.6212180284437943</v>
      </c>
      <c r="E79" s="256">
        <f t="shared" si="22"/>
        <v>2.6531609673796419</v>
      </c>
      <c r="F79" s="256">
        <f t="shared" si="22"/>
        <v>2.6400387135911467</v>
      </c>
      <c r="G79" s="256">
        <f t="shared" si="22"/>
        <v>2.6358011616433972</v>
      </c>
      <c r="H79" s="256">
        <f t="shared" si="22"/>
        <v>2.6400692533230781</v>
      </c>
      <c r="I79" s="256">
        <f t="shared" si="22"/>
        <v>2.7088040971630707</v>
      </c>
      <c r="J79" s="256">
        <f t="shared" si="22"/>
        <v>2.6979745402560673</v>
      </c>
      <c r="K79" s="256">
        <f t="shared" si="22"/>
        <v>2.6068317951548754</v>
      </c>
      <c r="L79" s="256">
        <f t="shared" si="22"/>
        <v>2.6072747932992177</v>
      </c>
      <c r="M79" s="256">
        <f t="shared" si="22"/>
        <v>2.6624564060408025</v>
      </c>
      <c r="N79" s="256">
        <f t="shared" si="22"/>
        <v>2.6007533405747703</v>
      </c>
      <c r="O79" s="256">
        <f t="shared" si="22"/>
        <v>2.5904684357787509</v>
      </c>
      <c r="P79" s="256">
        <f t="shared" si="22"/>
        <v>2.5818650094992845</v>
      </c>
      <c r="Q79" s="256">
        <f t="shared" si="22"/>
        <v>2.5641608153241782</v>
      </c>
      <c r="R79" s="256">
        <f t="shared" si="22"/>
        <v>2.5509083535191381</v>
      </c>
      <c r="S79" s="256">
        <f t="shared" si="22"/>
        <v>2.5342115961725331</v>
      </c>
      <c r="T79" s="256">
        <f t="shared" si="22"/>
        <v>2.542369909459429</v>
      </c>
      <c r="U79" s="256">
        <f t="shared" si="22"/>
        <v>2.5458807420032361</v>
      </c>
      <c r="V79" s="256">
        <f t="shared" si="22"/>
        <v>2.5526727069754531</v>
      </c>
      <c r="W79" s="256">
        <f t="shared" si="22"/>
        <v>2.5131944487859377</v>
      </c>
      <c r="X79" s="256">
        <f t="shared" si="22"/>
        <v>2.510507345414938</v>
      </c>
      <c r="Y79" s="256">
        <f t="shared" si="22"/>
        <v>2.4805042743959036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EU27: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18362.465712895071</v>
      </c>
      <c r="C5" s="223">
        <v>18145.989817646321</v>
      </c>
      <c r="D5" s="223">
        <v>17776.993437281981</v>
      </c>
      <c r="E5" s="223">
        <v>18119.94753121732</v>
      </c>
      <c r="F5" s="223">
        <v>18672.471155434789</v>
      </c>
      <c r="G5" s="223">
        <v>18843.536002663499</v>
      </c>
      <c r="H5" s="223">
        <v>19706.121124885642</v>
      </c>
      <c r="I5" s="223">
        <v>20173.195085632269</v>
      </c>
      <c r="J5" s="223">
        <v>18209.096584336869</v>
      </c>
      <c r="K5" s="223">
        <v>14787.689099783491</v>
      </c>
      <c r="L5" s="223">
        <v>14429.92444144257</v>
      </c>
      <c r="M5" s="223">
        <v>14381.356445231761</v>
      </c>
      <c r="N5" s="223">
        <v>13280.96216880771</v>
      </c>
      <c r="O5" s="223">
        <v>12652.61144735877</v>
      </c>
      <c r="P5" s="223">
        <v>12739.538467882519</v>
      </c>
      <c r="Q5" s="223">
        <v>12771.309431073179</v>
      </c>
      <c r="R5" s="223">
        <v>12955.006299447899</v>
      </c>
      <c r="S5" s="223">
        <v>13275.98029976657</v>
      </c>
      <c r="T5" s="223">
        <v>13607.12139455362</v>
      </c>
      <c r="U5" s="223">
        <v>13677.164787321009</v>
      </c>
      <c r="V5" s="223">
        <v>13656.739339212119</v>
      </c>
      <c r="W5" s="223">
        <v>13853.801253428779</v>
      </c>
      <c r="X5" s="223">
        <v>13385.127888846109</v>
      </c>
      <c r="Y5" s="223">
        <v>12410.594446089841</v>
      </c>
      <c r="DA5" s="89" t="s">
        <v>1439</v>
      </c>
    </row>
    <row r="6" spans="1:105" ht="12" customHeight="1" x14ac:dyDescent="0.25">
      <c r="A6" s="55" t="s">
        <v>91</v>
      </c>
      <c r="B6" s="259">
        <v>88.299002644406926</v>
      </c>
      <c r="C6" s="259">
        <v>87.272214519951106</v>
      </c>
      <c r="D6" s="259">
        <v>85.49337089693762</v>
      </c>
      <c r="E6" s="259">
        <v>87.130646785895792</v>
      </c>
      <c r="F6" s="259">
        <v>89.804748894827142</v>
      </c>
      <c r="G6" s="259">
        <v>90.619285087325252</v>
      </c>
      <c r="H6" s="259">
        <v>94.766514831771104</v>
      </c>
      <c r="I6" s="259">
        <v>97.051624485780877</v>
      </c>
      <c r="J6" s="259">
        <v>87.549164979176595</v>
      </c>
      <c r="K6" s="259">
        <v>71.077250226875933</v>
      </c>
      <c r="L6" s="259">
        <v>69.36439092441212</v>
      </c>
      <c r="M6" s="259">
        <v>69.077334784007206</v>
      </c>
      <c r="N6" s="259">
        <v>63.783298707932431</v>
      </c>
      <c r="O6" s="259">
        <v>60.75367586038594</v>
      </c>
      <c r="P6" s="259">
        <v>61.178907552753927</v>
      </c>
      <c r="Q6" s="259">
        <v>61.341544272774193</v>
      </c>
      <c r="R6" s="259">
        <v>62.224056511661068</v>
      </c>
      <c r="S6" s="259">
        <v>63.756659578590067</v>
      </c>
      <c r="T6" s="259">
        <v>65.356952695272611</v>
      </c>
      <c r="U6" s="259">
        <v>65.689091759102865</v>
      </c>
      <c r="V6" s="259">
        <v>65.580716603615414</v>
      </c>
      <c r="W6" s="259">
        <v>66.557563920612282</v>
      </c>
      <c r="X6" s="259">
        <v>64.290374900176275</v>
      </c>
      <c r="Y6" s="259">
        <v>59.637229849954387</v>
      </c>
      <c r="DA6" s="67" t="s">
        <v>1440</v>
      </c>
    </row>
    <row r="7" spans="1:105" ht="12" customHeight="1" x14ac:dyDescent="0.25">
      <c r="A7" s="173" t="s">
        <v>92</v>
      </c>
      <c r="B7" s="224">
        <v>35.305548490413052</v>
      </c>
      <c r="C7" s="224">
        <v>34.894996651414999</v>
      </c>
      <c r="D7" s="224">
        <v>34.183742300761892</v>
      </c>
      <c r="E7" s="224">
        <v>34.838392087946751</v>
      </c>
      <c r="F7" s="224">
        <v>35.907607354798607</v>
      </c>
      <c r="G7" s="224">
        <v>36.233292200382301</v>
      </c>
      <c r="H7" s="224">
        <v>37.891524076829107</v>
      </c>
      <c r="I7" s="224">
        <v>38.805204268897093</v>
      </c>
      <c r="J7" s="224">
        <v>35.005732759126253</v>
      </c>
      <c r="K7" s="224">
        <v>28.41958832259974</v>
      </c>
      <c r="L7" s="224">
        <v>27.73471719892548</v>
      </c>
      <c r="M7" s="224">
        <v>27.61994042703655</v>
      </c>
      <c r="N7" s="224">
        <v>25.503168529322561</v>
      </c>
      <c r="O7" s="224">
        <v>24.291801547268761</v>
      </c>
      <c r="P7" s="224">
        <v>24.4618265496464</v>
      </c>
      <c r="Q7" s="224">
        <v>24.526855354423741</v>
      </c>
      <c r="R7" s="224">
        <v>24.8797198003437</v>
      </c>
      <c r="S7" s="224">
        <v>25.492517117137009</v>
      </c>
      <c r="T7" s="224">
        <v>26.132379681128139</v>
      </c>
      <c r="U7" s="224">
        <v>26.265182447551702</v>
      </c>
      <c r="V7" s="224">
        <v>26.221849632994029</v>
      </c>
      <c r="W7" s="224">
        <v>26.612433096964178</v>
      </c>
      <c r="X7" s="224">
        <v>25.70591830630131</v>
      </c>
      <c r="Y7" s="224">
        <v>23.84540082271068</v>
      </c>
      <c r="DA7" s="177" t="s">
        <v>1441</v>
      </c>
    </row>
    <row r="8" spans="1:105" ht="12" customHeight="1" x14ac:dyDescent="0.25">
      <c r="A8" s="173" t="s">
        <v>93</v>
      </c>
      <c r="B8" s="224">
        <v>146.11530950278791</v>
      </c>
      <c r="C8" s="224">
        <v>147.88945835082521</v>
      </c>
      <c r="D8" s="224">
        <v>151.59216015169491</v>
      </c>
      <c r="E8" s="224">
        <v>146.60195442609651</v>
      </c>
      <c r="F8" s="224">
        <v>154.15362210337139</v>
      </c>
      <c r="G8" s="224">
        <v>158.6833479575067</v>
      </c>
      <c r="H8" s="224">
        <v>182.22660223491039</v>
      </c>
      <c r="I8" s="224">
        <v>184.19886197989911</v>
      </c>
      <c r="J8" s="224">
        <v>159.81398170892169</v>
      </c>
      <c r="K8" s="224">
        <v>133.47649113268929</v>
      </c>
      <c r="L8" s="224">
        <v>129.67850133893401</v>
      </c>
      <c r="M8" s="224">
        <v>123.3829029703264</v>
      </c>
      <c r="N8" s="224">
        <v>113.92401806430659</v>
      </c>
      <c r="O8" s="224">
        <v>109.25072410217621</v>
      </c>
      <c r="P8" s="224">
        <v>111.6980417110784</v>
      </c>
      <c r="Q8" s="224">
        <v>111.3728140944128</v>
      </c>
      <c r="R8" s="224">
        <v>112.312449841988</v>
      </c>
      <c r="S8" s="224">
        <v>120.8870235165125</v>
      </c>
      <c r="T8" s="224">
        <v>121.6842228458675</v>
      </c>
      <c r="U8" s="224">
        <v>122.99085463258901</v>
      </c>
      <c r="V8" s="224">
        <v>119.5787144339204</v>
      </c>
      <c r="W8" s="224">
        <v>126.1930001578118</v>
      </c>
      <c r="X8" s="224">
        <v>119.43936992961621</v>
      </c>
      <c r="Y8" s="224">
        <v>112.143849195172</v>
      </c>
      <c r="DA8" s="177" t="s">
        <v>1442</v>
      </c>
    </row>
    <row r="9" spans="1:105" ht="12" customHeight="1" x14ac:dyDescent="0.25">
      <c r="A9" s="173" t="s">
        <v>94</v>
      </c>
      <c r="B9" s="224">
        <v>17.61764282683226</v>
      </c>
      <c r="C9" s="224">
        <v>17.41277543429392</v>
      </c>
      <c r="D9" s="224">
        <v>17.057856005348079</v>
      </c>
      <c r="E9" s="224">
        <v>17.384529477944511</v>
      </c>
      <c r="F9" s="224">
        <v>17.9180731695687</v>
      </c>
      <c r="G9" s="224">
        <v>18.080591513821691</v>
      </c>
      <c r="H9" s="224">
        <v>18.908057398716259</v>
      </c>
      <c r="I9" s="224">
        <v>19.36398832091044</v>
      </c>
      <c r="J9" s="224">
        <v>17.468033298202201</v>
      </c>
      <c r="K9" s="224">
        <v>14.1815147409233</v>
      </c>
      <c r="L9" s="224">
        <v>13.83976067236434</v>
      </c>
      <c r="M9" s="224">
        <v>13.782486497102489</v>
      </c>
      <c r="N9" s="224">
        <v>12.72620688003528</v>
      </c>
      <c r="O9" s="224">
        <v>12.121728781420369</v>
      </c>
      <c r="P9" s="224">
        <v>12.206572096185299</v>
      </c>
      <c r="Q9" s="224">
        <v>12.239021790497061</v>
      </c>
      <c r="R9" s="224">
        <v>12.415102889370059</v>
      </c>
      <c r="S9" s="224">
        <v>12.72089177282098</v>
      </c>
      <c r="T9" s="224">
        <v>13.040186348111821</v>
      </c>
      <c r="U9" s="224">
        <v>13.106455583552281</v>
      </c>
      <c r="V9" s="224">
        <v>13.08483229536669</v>
      </c>
      <c r="W9" s="224">
        <v>13.279735370280299</v>
      </c>
      <c r="X9" s="224">
        <v>12.82738001872767</v>
      </c>
      <c r="Y9" s="224">
        <v>11.89897261817767</v>
      </c>
      <c r="DA9" s="177" t="s">
        <v>1443</v>
      </c>
    </row>
    <row r="10" spans="1:105" ht="12" customHeight="1" x14ac:dyDescent="0.25">
      <c r="A10" s="56" t="s">
        <v>95</v>
      </c>
      <c r="B10" s="260">
        <v>74.16365717046898</v>
      </c>
      <c r="C10" s="260">
        <v>73.669916409108666</v>
      </c>
      <c r="D10" s="260">
        <v>72.790892669637344</v>
      </c>
      <c r="E10" s="260">
        <v>73.124368154750471</v>
      </c>
      <c r="F10" s="260">
        <v>75.418603361907287</v>
      </c>
      <c r="G10" s="260">
        <v>76.879914237203721</v>
      </c>
      <c r="H10" s="260">
        <v>83.813527800207382</v>
      </c>
      <c r="I10" s="260">
        <v>85.175570119378406</v>
      </c>
      <c r="J10" s="260">
        <v>76.203607601744878</v>
      </c>
      <c r="K10" s="260">
        <v>61.274635171648093</v>
      </c>
      <c r="L10" s="260">
        <v>59.771632375984893</v>
      </c>
      <c r="M10" s="260">
        <v>57.949186734617491</v>
      </c>
      <c r="N10" s="260">
        <v>53.372474468124693</v>
      </c>
      <c r="O10" s="260">
        <v>51.473930014819352</v>
      </c>
      <c r="P10" s="260">
        <v>54.776311007640047</v>
      </c>
      <c r="Q10" s="260">
        <v>55.763933705250047</v>
      </c>
      <c r="R10" s="260">
        <v>56.996876414136302</v>
      </c>
      <c r="S10" s="260">
        <v>60.51751583338536</v>
      </c>
      <c r="T10" s="260">
        <v>62.318690895147043</v>
      </c>
      <c r="U10" s="260">
        <v>64.017815302094405</v>
      </c>
      <c r="V10" s="260">
        <v>64.9862540935233</v>
      </c>
      <c r="W10" s="260">
        <v>67.045794237958276</v>
      </c>
      <c r="X10" s="260">
        <v>67.655285492931824</v>
      </c>
      <c r="Y10" s="260">
        <v>66.26669310515139</v>
      </c>
      <c r="DA10" s="68" t="s">
        <v>1444</v>
      </c>
    </row>
    <row r="11" spans="1:105" ht="12" customHeight="1" x14ac:dyDescent="0.25">
      <c r="A11" s="37" t="s">
        <v>159</v>
      </c>
      <c r="B11" s="226">
        <v>2.7506237022745901</v>
      </c>
      <c r="C11" s="226">
        <v>2.728073684491044</v>
      </c>
      <c r="D11" s="226">
        <v>2.3525260858281372</v>
      </c>
      <c r="E11" s="226">
        <v>2.3636637267570331</v>
      </c>
      <c r="F11" s="226">
        <v>2.1445439095624268</v>
      </c>
      <c r="G11" s="226">
        <v>2.0803407584663018</v>
      </c>
      <c r="H11" s="226">
        <v>1.7288987865437411</v>
      </c>
      <c r="I11" s="226">
        <v>2.351179563164159</v>
      </c>
      <c r="J11" s="226">
        <v>2.4988841243588888</v>
      </c>
      <c r="K11" s="226">
        <v>2.2178111795076321</v>
      </c>
      <c r="L11" s="226">
        <v>2.005143687461953</v>
      </c>
      <c r="M11" s="226">
        <v>1.7137504592971431</v>
      </c>
      <c r="N11" s="226">
        <v>1.587826786492319</v>
      </c>
      <c r="O11" s="226">
        <v>1.460262653574214</v>
      </c>
      <c r="P11" s="226">
        <v>1.3059732747352031</v>
      </c>
      <c r="Q11" s="226">
        <v>1.297176824349098</v>
      </c>
      <c r="R11" s="226">
        <v>1.2281967540258369</v>
      </c>
      <c r="S11" s="226">
        <v>1.189551144522526</v>
      </c>
      <c r="T11" s="226">
        <v>1.233730670824543</v>
      </c>
      <c r="U11" s="226">
        <v>1.316038135239183</v>
      </c>
      <c r="V11" s="226">
        <v>1.2783910965792129</v>
      </c>
      <c r="W11" s="226">
        <v>1.401315398650455</v>
      </c>
      <c r="X11" s="226">
        <v>1.4246147042980819</v>
      </c>
      <c r="Y11" s="226">
        <v>1.348988773310378</v>
      </c>
      <c r="DA11" s="69" t="s">
        <v>1445</v>
      </c>
    </row>
    <row r="12" spans="1:105" ht="12" customHeight="1" x14ac:dyDescent="0.25">
      <c r="A12" s="37" t="s">
        <v>35</v>
      </c>
      <c r="B12" s="226">
        <v>47.249505492927518</v>
      </c>
      <c r="C12" s="226">
        <v>46.072186755226383</v>
      </c>
      <c r="D12" s="226">
        <v>43.647233843598848</v>
      </c>
      <c r="E12" s="226">
        <v>46.627877874150812</v>
      </c>
      <c r="F12" s="226">
        <v>45.958491270451283</v>
      </c>
      <c r="G12" s="226">
        <v>46.340938686568677</v>
      </c>
      <c r="H12" s="226">
        <v>45.825550132654847</v>
      </c>
      <c r="I12" s="226">
        <v>45.534453249111813</v>
      </c>
      <c r="J12" s="226">
        <v>41.243450265125787</v>
      </c>
      <c r="K12" s="226">
        <v>31.20552435861417</v>
      </c>
      <c r="L12" s="226">
        <v>30.454309001046429</v>
      </c>
      <c r="M12" s="226">
        <v>31.653974189011599</v>
      </c>
      <c r="N12" s="226">
        <v>28.967741656457299</v>
      </c>
      <c r="O12" s="226">
        <v>27.628957491171398</v>
      </c>
      <c r="P12" s="226">
        <v>26.43162354022029</v>
      </c>
      <c r="Q12" s="226">
        <v>25.393614465663141</v>
      </c>
      <c r="R12" s="226">
        <v>25.888823227557399</v>
      </c>
      <c r="S12" s="226">
        <v>26.269903084048948</v>
      </c>
      <c r="T12" s="226">
        <v>27.00374458432</v>
      </c>
      <c r="U12" s="226">
        <v>26.77875065350856</v>
      </c>
      <c r="V12" s="226">
        <v>27.183634320111249</v>
      </c>
      <c r="W12" s="226">
        <v>27.509665125554239</v>
      </c>
      <c r="X12" s="226">
        <v>25.47153415931723</v>
      </c>
      <c r="Y12" s="226">
        <v>22.450843320411838</v>
      </c>
      <c r="DA12" s="69" t="s">
        <v>1446</v>
      </c>
    </row>
    <row r="13" spans="1:105" ht="12" customHeight="1" x14ac:dyDescent="0.25">
      <c r="A13" s="37" t="s">
        <v>96</v>
      </c>
      <c r="B13" s="226">
        <v>3.3088143178992781E-4</v>
      </c>
      <c r="C13" s="226">
        <v>3.202808395595034E-4</v>
      </c>
      <c r="D13" s="226">
        <v>3.716947515946511E-4</v>
      </c>
      <c r="E13" s="226">
        <v>7.5671154206700814E-2</v>
      </c>
      <c r="F13" s="226">
        <v>7.1831759169081535E-2</v>
      </c>
      <c r="G13" s="226">
        <v>8.5569887871631556E-2</v>
      </c>
      <c r="H13" s="226">
        <v>7.5766129386622708E-2</v>
      </c>
      <c r="I13" s="226">
        <v>9.3660152207222291E-2</v>
      </c>
      <c r="J13" s="226">
        <v>0.1041407723099709</v>
      </c>
      <c r="K13" s="226">
        <v>0.12639612091019969</v>
      </c>
      <c r="L13" s="226">
        <v>0.1015146677580616</v>
      </c>
      <c r="M13" s="226">
        <v>8.5318753279845796E-2</v>
      </c>
      <c r="N13" s="226">
        <v>4.7252914543313103E-2</v>
      </c>
      <c r="O13" s="226">
        <v>7.8499938013114664E-3</v>
      </c>
      <c r="P13" s="226">
        <v>8.3515758841527423E-3</v>
      </c>
      <c r="Q13" s="226">
        <v>8.6849198451322551E-3</v>
      </c>
      <c r="R13" s="226">
        <v>8.0752043997983653E-3</v>
      </c>
      <c r="S13" s="226">
        <v>7.7389187961386524E-3</v>
      </c>
      <c r="T13" s="226">
        <v>3.468673442868013E-2</v>
      </c>
      <c r="U13" s="226">
        <v>6.1163676150196897E-2</v>
      </c>
      <c r="V13" s="226">
        <v>8.5262923986437079E-3</v>
      </c>
      <c r="W13" s="226">
        <v>7.6537533661186477E-3</v>
      </c>
      <c r="X13" s="226">
        <v>0.1006039386304939</v>
      </c>
      <c r="Y13" s="226">
        <v>0.17383853500169319</v>
      </c>
      <c r="DA13" s="69" t="s">
        <v>1447</v>
      </c>
    </row>
    <row r="14" spans="1:105" ht="12" customHeight="1" x14ac:dyDescent="0.25">
      <c r="A14" s="37" t="s">
        <v>78</v>
      </c>
      <c r="B14" s="226">
        <v>0.68605048739069985</v>
      </c>
      <c r="C14" s="226">
        <v>0.77665500519389075</v>
      </c>
      <c r="D14" s="226">
        <v>0.8159635501536795</v>
      </c>
      <c r="E14" s="226">
        <v>0.80256129027420986</v>
      </c>
      <c r="F14" s="226">
        <v>0.9097327760442897</v>
      </c>
      <c r="G14" s="226">
        <v>0.98552315598969042</v>
      </c>
      <c r="H14" s="226">
        <v>1.4369617343525849</v>
      </c>
      <c r="I14" s="226">
        <v>1.389221105493589</v>
      </c>
      <c r="J14" s="226">
        <v>1.5101339146960939</v>
      </c>
      <c r="K14" s="226">
        <v>1.154253310147507</v>
      </c>
      <c r="L14" s="226">
        <v>1.176962600805139</v>
      </c>
      <c r="M14" s="226">
        <v>1.4986704458362361</v>
      </c>
      <c r="N14" s="226">
        <v>1.7257266581791679</v>
      </c>
      <c r="O14" s="226">
        <v>1.8516872956987329</v>
      </c>
      <c r="P14" s="226">
        <v>6.0848417597804021</v>
      </c>
      <c r="Q14" s="226">
        <v>7.3498266889463144</v>
      </c>
      <c r="R14" s="226">
        <v>8.1555613623935521</v>
      </c>
      <c r="S14" s="226">
        <v>8.9275767618629409</v>
      </c>
      <c r="T14" s="226">
        <v>10.410671971432739</v>
      </c>
      <c r="U14" s="226">
        <v>11.760103900692171</v>
      </c>
      <c r="V14" s="226">
        <v>13.89416889480402</v>
      </c>
      <c r="W14" s="226">
        <v>14.46628075461765</v>
      </c>
      <c r="X14" s="226">
        <v>18.621716723370369</v>
      </c>
      <c r="Y14" s="226">
        <v>21.292599240804861</v>
      </c>
      <c r="DA14" s="69" t="s">
        <v>1448</v>
      </c>
    </row>
    <row r="15" spans="1:105" ht="12" customHeight="1" x14ac:dyDescent="0.25">
      <c r="A15" s="37" t="s">
        <v>40</v>
      </c>
      <c r="B15" s="226">
        <v>23.477146606444379</v>
      </c>
      <c r="C15" s="226">
        <v>24.092680683357791</v>
      </c>
      <c r="D15" s="226">
        <v>25.974797495305079</v>
      </c>
      <c r="E15" s="226">
        <v>23.254594109361719</v>
      </c>
      <c r="F15" s="226">
        <v>26.334003646680209</v>
      </c>
      <c r="G15" s="226">
        <v>27.38754174830742</v>
      </c>
      <c r="H15" s="226">
        <v>34.746351017269582</v>
      </c>
      <c r="I15" s="226">
        <v>35.807056049401631</v>
      </c>
      <c r="J15" s="226">
        <v>30.84699852525414</v>
      </c>
      <c r="K15" s="226">
        <v>26.57065020246857</v>
      </c>
      <c r="L15" s="226">
        <v>26.0337024189133</v>
      </c>
      <c r="M15" s="226">
        <v>22.997472887192671</v>
      </c>
      <c r="N15" s="226">
        <v>21.043926452452592</v>
      </c>
      <c r="O15" s="226">
        <v>20.525172580573692</v>
      </c>
      <c r="P15" s="226">
        <v>20.94552085702</v>
      </c>
      <c r="Q15" s="226">
        <v>21.714630806446369</v>
      </c>
      <c r="R15" s="226">
        <v>21.716219865759712</v>
      </c>
      <c r="S15" s="226">
        <v>24.12274592415481</v>
      </c>
      <c r="T15" s="226">
        <v>23.635856934141071</v>
      </c>
      <c r="U15" s="226">
        <v>24.101758936504289</v>
      </c>
      <c r="V15" s="226">
        <v>22.621533489630181</v>
      </c>
      <c r="W15" s="226">
        <v>23.66087920576982</v>
      </c>
      <c r="X15" s="226">
        <v>22.036815967315629</v>
      </c>
      <c r="Y15" s="226">
        <v>21.00042323562262</v>
      </c>
      <c r="DA15" s="69" t="s">
        <v>1449</v>
      </c>
    </row>
    <row r="16" spans="1:105" ht="12" customHeight="1" x14ac:dyDescent="0.25">
      <c r="A16" s="57" t="s">
        <v>1450</v>
      </c>
      <c r="B16" s="261">
        <v>578.9629886521119</v>
      </c>
      <c r="C16" s="261">
        <v>585.99282366987052</v>
      </c>
      <c r="D16" s="261">
        <v>600.66429997179932</v>
      </c>
      <c r="E16" s="261">
        <v>580.891256129147</v>
      </c>
      <c r="F16" s="261">
        <v>610.81376118779144</v>
      </c>
      <c r="G16" s="261">
        <v>628.7622131823781</v>
      </c>
      <c r="H16" s="261">
        <v>722.04930887019987</v>
      </c>
      <c r="I16" s="261">
        <v>729.86413265726571</v>
      </c>
      <c r="J16" s="261">
        <v>633.24220297959812</v>
      </c>
      <c r="K16" s="261">
        <v>528.88330787476036</v>
      </c>
      <c r="L16" s="261">
        <v>513.83426524298341</v>
      </c>
      <c r="M16" s="261">
        <v>488.88877213041633</v>
      </c>
      <c r="N16" s="261">
        <v>451.40916583083742</v>
      </c>
      <c r="O16" s="261">
        <v>432.89184380365288</v>
      </c>
      <c r="P16" s="261">
        <v>442.58902284568842</v>
      </c>
      <c r="Q16" s="261">
        <v>441.30035053901707</v>
      </c>
      <c r="R16" s="261">
        <v>445.02353548460383</v>
      </c>
      <c r="S16" s="261">
        <v>478.99917306778042</v>
      </c>
      <c r="T16" s="261">
        <v>482.15797215492199</v>
      </c>
      <c r="U16" s="261">
        <v>487.33533137129979</v>
      </c>
      <c r="V16" s="261">
        <v>473.81516778376363</v>
      </c>
      <c r="W16" s="261">
        <v>500.02341826438868</v>
      </c>
      <c r="X16" s="261">
        <v>473.26303323373747</v>
      </c>
      <c r="Y16" s="261">
        <v>444.35547725920992</v>
      </c>
      <c r="DA16" s="70" t="s">
        <v>1451</v>
      </c>
    </row>
    <row r="17" spans="1:105" ht="12" customHeight="1" x14ac:dyDescent="0.25">
      <c r="A17" s="57" t="s">
        <v>1452</v>
      </c>
      <c r="B17" s="261">
        <v>7078.4021299250271</v>
      </c>
      <c r="C17" s="261">
        <v>7017.2292085470117</v>
      </c>
      <c r="D17" s="261">
        <v>6844.3720122289469</v>
      </c>
      <c r="E17" s="261">
        <v>6974.9187207575605</v>
      </c>
      <c r="F17" s="261">
        <v>7166.0310455101826</v>
      </c>
      <c r="G17" s="261">
        <v>7206.3762077824967</v>
      </c>
      <c r="H17" s="261">
        <v>7437.0066917125296</v>
      </c>
      <c r="I17" s="261">
        <v>7633.299116869679</v>
      </c>
      <c r="J17" s="261">
        <v>6871.9363911643659</v>
      </c>
      <c r="K17" s="261">
        <v>5511.4227748998837</v>
      </c>
      <c r="L17" s="261">
        <v>5362.1648173338499</v>
      </c>
      <c r="M17" s="261">
        <v>5307.8644094260426</v>
      </c>
      <c r="N17" s="261">
        <v>4904.4248233482958</v>
      </c>
      <c r="O17" s="261">
        <v>4639.9488308301852</v>
      </c>
      <c r="P17" s="261">
        <v>4692.0586132461622</v>
      </c>
      <c r="Q17" s="261">
        <v>4719.2005772952934</v>
      </c>
      <c r="R17" s="261">
        <v>4786.6203796353038</v>
      </c>
      <c r="S17" s="261">
        <v>4868.9340898895134</v>
      </c>
      <c r="T17" s="261">
        <v>4962.8421176387874</v>
      </c>
      <c r="U17" s="261">
        <v>5006.6305978094688</v>
      </c>
      <c r="V17" s="261">
        <v>4984.4676897400486</v>
      </c>
      <c r="W17" s="261">
        <v>5056.0539722547037</v>
      </c>
      <c r="X17" s="261">
        <v>4891.3009458002034</v>
      </c>
      <c r="Y17" s="261">
        <v>4573.2179150211641</v>
      </c>
      <c r="DA17" s="70" t="s">
        <v>1453</v>
      </c>
    </row>
    <row r="18" spans="1:105" ht="12" customHeight="1" x14ac:dyDescent="0.25">
      <c r="A18" s="18" t="s">
        <v>28</v>
      </c>
      <c r="B18" s="230">
        <v>1422.68180055278</v>
      </c>
      <c r="C18" s="230">
        <v>1248.0419560537171</v>
      </c>
      <c r="D18" s="230">
        <v>1043.566833196586</v>
      </c>
      <c r="E18" s="230">
        <v>985.4001337828729</v>
      </c>
      <c r="F18" s="230">
        <v>979.32853090528306</v>
      </c>
      <c r="G18" s="230">
        <v>861.66155773040555</v>
      </c>
      <c r="H18" s="230">
        <v>892.51825664044679</v>
      </c>
      <c r="I18" s="230">
        <v>1179.966550549615</v>
      </c>
      <c r="J18" s="230">
        <v>1060.337016408959</v>
      </c>
      <c r="K18" s="230">
        <v>686.41673119442964</v>
      </c>
      <c r="L18" s="230">
        <v>714.3975021887627</v>
      </c>
      <c r="M18" s="230">
        <v>768.13637621737541</v>
      </c>
      <c r="N18" s="230">
        <v>720.91814418253466</v>
      </c>
      <c r="O18" s="230">
        <v>609.5660222892908</v>
      </c>
      <c r="P18" s="230">
        <v>623.70644841551791</v>
      </c>
      <c r="Q18" s="230">
        <v>567.8697604340108</v>
      </c>
      <c r="R18" s="230">
        <v>561.2081323107941</v>
      </c>
      <c r="S18" s="230">
        <v>585.30778727433642</v>
      </c>
      <c r="T18" s="230">
        <v>617.92288119363252</v>
      </c>
      <c r="U18" s="230">
        <v>577.83868274488759</v>
      </c>
      <c r="V18" s="230">
        <v>594.58866303403533</v>
      </c>
      <c r="W18" s="230">
        <v>594.46298811107908</v>
      </c>
      <c r="X18" s="230">
        <v>511.50882613889542</v>
      </c>
      <c r="Y18" s="230">
        <v>428.0411499351145</v>
      </c>
      <c r="DA18" s="71" t="s">
        <v>1454</v>
      </c>
    </row>
    <row r="19" spans="1:105" ht="12" customHeight="1" x14ac:dyDescent="0.25">
      <c r="A19" s="18" t="s">
        <v>31</v>
      </c>
      <c r="B19" s="230">
        <v>140.9738646601383</v>
      </c>
      <c r="C19" s="230">
        <v>133.36230632272421</v>
      </c>
      <c r="D19" s="230">
        <v>124.99815590236371</v>
      </c>
      <c r="E19" s="230">
        <v>104.5230080650044</v>
      </c>
      <c r="F19" s="230">
        <v>81.69928503992692</v>
      </c>
      <c r="G19" s="230">
        <v>70.72557549462708</v>
      </c>
      <c r="H19" s="230">
        <v>90.196377893389396</v>
      </c>
      <c r="I19" s="230">
        <v>71.013579649100663</v>
      </c>
      <c r="J19" s="230">
        <v>57.284168486189593</v>
      </c>
      <c r="K19" s="230">
        <v>48.938460604444117</v>
      </c>
      <c r="L19" s="230">
        <v>48.84074031139231</v>
      </c>
      <c r="M19" s="230">
        <v>41.863458635458088</v>
      </c>
      <c r="N19" s="230">
        <v>37.101803654002197</v>
      </c>
      <c r="O19" s="230">
        <v>34.528684642499933</v>
      </c>
      <c r="P19" s="230">
        <v>31.683244830939969</v>
      </c>
      <c r="Q19" s="230">
        <v>33.876579028311802</v>
      </c>
      <c r="R19" s="230">
        <v>38.422579200686251</v>
      </c>
      <c r="S19" s="230">
        <v>34.202267587103698</v>
      </c>
      <c r="T19" s="230">
        <v>33.034499565541537</v>
      </c>
      <c r="U19" s="230">
        <v>34.261750248244013</v>
      </c>
      <c r="V19" s="230">
        <v>32.293875005218787</v>
      </c>
      <c r="W19" s="230">
        <v>35.673745203331329</v>
      </c>
      <c r="X19" s="230">
        <v>43.399032218898228</v>
      </c>
      <c r="Y19" s="230">
        <v>52.050494285805421</v>
      </c>
      <c r="DA19" s="71" t="s">
        <v>1455</v>
      </c>
    </row>
    <row r="20" spans="1:105" ht="12" customHeight="1" x14ac:dyDescent="0.25">
      <c r="A20" s="18" t="s">
        <v>159</v>
      </c>
      <c r="B20" s="295">
        <v>135.23485394072651</v>
      </c>
      <c r="C20" s="295">
        <v>140.73959355883039</v>
      </c>
      <c r="D20" s="295">
        <v>125.67453365057661</v>
      </c>
      <c r="E20" s="295">
        <v>126.43878249106019</v>
      </c>
      <c r="F20" s="295">
        <v>113.5406405126008</v>
      </c>
      <c r="G20" s="295">
        <v>110.4142546994026</v>
      </c>
      <c r="H20" s="295">
        <v>93.359832202860673</v>
      </c>
      <c r="I20" s="295">
        <v>129.6820690148765</v>
      </c>
      <c r="J20" s="295">
        <v>131.78485618228419</v>
      </c>
      <c r="K20" s="295">
        <v>122.5168010060593</v>
      </c>
      <c r="L20" s="295">
        <v>104.5423302261681</v>
      </c>
      <c r="M20" s="295">
        <v>84.979420599712498</v>
      </c>
      <c r="N20" s="295">
        <v>80.069335701155111</v>
      </c>
      <c r="O20" s="295">
        <v>78.165612057999226</v>
      </c>
      <c r="P20" s="295">
        <v>72.779494409440858</v>
      </c>
      <c r="Q20" s="295">
        <v>76.412640066528013</v>
      </c>
      <c r="R20" s="295">
        <v>73.300971477627641</v>
      </c>
      <c r="S20" s="295">
        <v>75.699538745220892</v>
      </c>
      <c r="T20" s="295">
        <v>76.507348984510145</v>
      </c>
      <c r="U20" s="295">
        <v>81.943207709455848</v>
      </c>
      <c r="V20" s="295">
        <v>74.687421644895764</v>
      </c>
      <c r="W20" s="295">
        <v>82.794565144466759</v>
      </c>
      <c r="X20" s="295">
        <v>83.330385531118381</v>
      </c>
      <c r="Y20" s="295">
        <v>85.005421652047332</v>
      </c>
      <c r="DA20" s="122" t="s">
        <v>1456</v>
      </c>
    </row>
    <row r="21" spans="1:105" ht="12" customHeight="1" x14ac:dyDescent="0.25">
      <c r="A21" s="18" t="s">
        <v>32</v>
      </c>
      <c r="B21" s="295">
        <v>655.48736839906746</v>
      </c>
      <c r="C21" s="295">
        <v>521.13628849083125</v>
      </c>
      <c r="D21" s="295">
        <v>505.2607551956591</v>
      </c>
      <c r="E21" s="295">
        <v>403.89254137098169</v>
      </c>
      <c r="F21" s="295">
        <v>388.54496262714588</v>
      </c>
      <c r="G21" s="295">
        <v>349.37722180112507</v>
      </c>
      <c r="H21" s="295">
        <v>418.23469476448099</v>
      </c>
      <c r="I21" s="295">
        <v>367.71309144146159</v>
      </c>
      <c r="J21" s="295">
        <v>328.66219858006798</v>
      </c>
      <c r="K21" s="295">
        <v>251.98437518382511</v>
      </c>
      <c r="L21" s="295">
        <v>192.00652428436291</v>
      </c>
      <c r="M21" s="295">
        <v>149.12079666370829</v>
      </c>
      <c r="N21" s="295">
        <v>91.049886755461301</v>
      </c>
      <c r="O21" s="295">
        <v>72.449926104729371</v>
      </c>
      <c r="P21" s="295">
        <v>53.065206100245803</v>
      </c>
      <c r="Q21" s="295">
        <v>66.17837315358301</v>
      </c>
      <c r="R21" s="295">
        <v>83.003511633300135</v>
      </c>
      <c r="S21" s="295">
        <v>67.744343837033185</v>
      </c>
      <c r="T21" s="295">
        <v>59.13329354974077</v>
      </c>
      <c r="U21" s="295">
        <v>52.613471379087819</v>
      </c>
      <c r="V21" s="295">
        <v>72.124240722739231</v>
      </c>
      <c r="W21" s="295">
        <v>45.201096272223701</v>
      </c>
      <c r="X21" s="295">
        <v>45.633798470517704</v>
      </c>
      <c r="Y21" s="295">
        <v>47.677165073905108</v>
      </c>
      <c r="DA21" s="122" t="s">
        <v>1457</v>
      </c>
    </row>
    <row r="22" spans="1:105" ht="12" customHeight="1" x14ac:dyDescent="0.25">
      <c r="A22" s="18" t="s">
        <v>33</v>
      </c>
      <c r="B22" s="295">
        <v>1632.1849328162959</v>
      </c>
      <c r="C22" s="295">
        <v>1834.838909106204</v>
      </c>
      <c r="D22" s="295">
        <v>1993.6182002669359</v>
      </c>
      <c r="E22" s="295">
        <v>2110.0055682678972</v>
      </c>
      <c r="F22" s="295">
        <v>2443.859256816077</v>
      </c>
      <c r="G22" s="295">
        <v>2431.8599115752809</v>
      </c>
      <c r="H22" s="295">
        <v>2488.2727940626742</v>
      </c>
      <c r="I22" s="295">
        <v>2509.6912796858528</v>
      </c>
      <c r="J22" s="295">
        <v>2257.0121332918561</v>
      </c>
      <c r="K22" s="295">
        <v>1873.9964149083121</v>
      </c>
      <c r="L22" s="295">
        <v>1736.946117082291</v>
      </c>
      <c r="M22" s="295">
        <v>1592.726692788533</v>
      </c>
      <c r="N22" s="295">
        <v>1505.2947981890611</v>
      </c>
      <c r="O22" s="295">
        <v>1325.331835416408</v>
      </c>
      <c r="P22" s="295">
        <v>1304.492911539556</v>
      </c>
      <c r="Q22" s="295">
        <v>1415.1156218326089</v>
      </c>
      <c r="R22" s="295">
        <v>1359.1819697822521</v>
      </c>
      <c r="S22" s="295">
        <v>1231.8301762019239</v>
      </c>
      <c r="T22" s="295">
        <v>1181.6201286526441</v>
      </c>
      <c r="U22" s="295">
        <v>1212.860922604179</v>
      </c>
      <c r="V22" s="295">
        <v>1119.3290329354079</v>
      </c>
      <c r="W22" s="295">
        <v>1050.586533833851</v>
      </c>
      <c r="X22" s="295">
        <v>1103.1433932384509</v>
      </c>
      <c r="Y22" s="295">
        <v>1066.9945450590481</v>
      </c>
      <c r="DA22" s="122" t="s">
        <v>1458</v>
      </c>
    </row>
    <row r="23" spans="1:105" ht="12" customHeight="1" x14ac:dyDescent="0.25">
      <c r="A23" s="18" t="s">
        <v>35</v>
      </c>
      <c r="B23" s="295">
        <v>2801.8257282721229</v>
      </c>
      <c r="C23" s="295">
        <v>2871.9423239117382</v>
      </c>
      <c r="D23" s="295">
        <v>2781.9878692152802</v>
      </c>
      <c r="E23" s="295">
        <v>2884.4536286912912</v>
      </c>
      <c r="F23" s="295">
        <v>2743.461265004129</v>
      </c>
      <c r="G23" s="295">
        <v>2858.2905485210872</v>
      </c>
      <c r="H23" s="295">
        <v>2873.1116683166638</v>
      </c>
      <c r="I23" s="295">
        <v>2752.863126669266</v>
      </c>
      <c r="J23" s="295">
        <v>2387.27039458126</v>
      </c>
      <c r="K23" s="295">
        <v>1790.4202780247899</v>
      </c>
      <c r="L23" s="295">
        <v>1793.9582780426681</v>
      </c>
      <c r="M23" s="295">
        <v>1761.8317938118021</v>
      </c>
      <c r="N23" s="295">
        <v>1643.5789766548121</v>
      </c>
      <c r="O23" s="295">
        <v>1615.632941145366</v>
      </c>
      <c r="P23" s="295">
        <v>1642.0008516777741</v>
      </c>
      <c r="Q23" s="295">
        <v>1584.5613403913169</v>
      </c>
      <c r="R23" s="295">
        <v>1638.514181286843</v>
      </c>
      <c r="S23" s="295">
        <v>1765.3238160753731</v>
      </c>
      <c r="T23" s="295">
        <v>1786.1208225856819</v>
      </c>
      <c r="U23" s="295">
        <v>1788.956712466176</v>
      </c>
      <c r="V23" s="295">
        <v>1733.793908534745</v>
      </c>
      <c r="W23" s="295">
        <v>1873.283414307306</v>
      </c>
      <c r="X23" s="295">
        <v>1690.670461241064</v>
      </c>
      <c r="Y23" s="295">
        <v>1526.4821387698639</v>
      </c>
      <c r="DA23" s="122" t="s">
        <v>1459</v>
      </c>
    </row>
    <row r="24" spans="1:105" ht="12" customHeight="1" x14ac:dyDescent="0.25">
      <c r="A24" s="18" t="s">
        <v>38</v>
      </c>
      <c r="B24" s="295">
        <v>290.0135812838962</v>
      </c>
      <c r="C24" s="295">
        <v>267.16783110296689</v>
      </c>
      <c r="D24" s="295">
        <v>269.26566480154492</v>
      </c>
      <c r="E24" s="295">
        <v>360.20505808845292</v>
      </c>
      <c r="F24" s="295">
        <v>415.59710460502168</v>
      </c>
      <c r="G24" s="295">
        <v>524.04713796056797</v>
      </c>
      <c r="H24" s="295">
        <v>581.31306783201501</v>
      </c>
      <c r="I24" s="295">
        <v>622.36941985950716</v>
      </c>
      <c r="J24" s="295">
        <v>649.58562363374904</v>
      </c>
      <c r="K24" s="295">
        <v>737.14971397802378</v>
      </c>
      <c r="L24" s="295">
        <v>771.47332519820498</v>
      </c>
      <c r="M24" s="295">
        <v>909.20587070945464</v>
      </c>
      <c r="N24" s="295">
        <v>826.41187821126948</v>
      </c>
      <c r="O24" s="295">
        <v>904.27380917389212</v>
      </c>
      <c r="P24" s="295">
        <v>964.330456272687</v>
      </c>
      <c r="Q24" s="295">
        <v>975.18626238893341</v>
      </c>
      <c r="R24" s="295">
        <v>1032.9890339438009</v>
      </c>
      <c r="S24" s="295">
        <v>1108.8261601685231</v>
      </c>
      <c r="T24" s="295">
        <v>1208.5031431070361</v>
      </c>
      <c r="U24" s="295">
        <v>1258.1558506574379</v>
      </c>
      <c r="V24" s="295">
        <v>1357.650547863007</v>
      </c>
      <c r="W24" s="295">
        <v>1374.0516293824469</v>
      </c>
      <c r="X24" s="295">
        <v>1413.6150489612589</v>
      </c>
      <c r="Y24" s="295">
        <v>1366.9670002453799</v>
      </c>
      <c r="DA24" s="122" t="s">
        <v>1460</v>
      </c>
    </row>
    <row r="25" spans="1:105" ht="12" customHeight="1" x14ac:dyDescent="0.25">
      <c r="A25" s="57" t="s">
        <v>1461</v>
      </c>
      <c r="B25" s="261">
        <v>9224.887280435014</v>
      </c>
      <c r="C25" s="261">
        <v>9057.9188238542374</v>
      </c>
      <c r="D25" s="261">
        <v>8846.7641006942431</v>
      </c>
      <c r="E25" s="261">
        <v>9099.8708270600619</v>
      </c>
      <c r="F25" s="261">
        <v>9352.5910939750793</v>
      </c>
      <c r="G25" s="261">
        <v>9434.3133626037343</v>
      </c>
      <c r="H25" s="261">
        <v>9794.7718637205362</v>
      </c>
      <c r="I25" s="261">
        <v>10041.12297351123</v>
      </c>
      <c r="J25" s="261">
        <v>9142.5054160306881</v>
      </c>
      <c r="K25" s="261">
        <v>7452.3540409920524</v>
      </c>
      <c r="L25" s="261">
        <v>7282.0789205083947</v>
      </c>
      <c r="M25" s="261">
        <v>7335.1740675366391</v>
      </c>
      <c r="N25" s="261">
        <v>6770.5831964835934</v>
      </c>
      <c r="O25" s="261">
        <v>6475.8462102308713</v>
      </c>
      <c r="P25" s="261">
        <v>6472.0101682414988</v>
      </c>
      <c r="Q25" s="261">
        <v>6472.5454638951278</v>
      </c>
      <c r="R25" s="261">
        <v>6573.4997889658171</v>
      </c>
      <c r="S25" s="261">
        <v>6715.5866213410336</v>
      </c>
      <c r="T25" s="261">
        <v>6902.6952276162847</v>
      </c>
      <c r="U25" s="261">
        <v>6932.0827187821033</v>
      </c>
      <c r="V25" s="261">
        <v>6961.9488816313687</v>
      </c>
      <c r="W25" s="261">
        <v>7053.3659727846616</v>
      </c>
      <c r="X25" s="261">
        <v>6836.2754069079447</v>
      </c>
      <c r="Y25" s="261">
        <v>6286.4270617677676</v>
      </c>
      <c r="DA25" s="70" t="s">
        <v>1462</v>
      </c>
    </row>
    <row r="26" spans="1:105" ht="12" customHeight="1" x14ac:dyDescent="0.25">
      <c r="A26" s="18" t="s">
        <v>28</v>
      </c>
      <c r="B26" s="230">
        <v>1975.5646997449451</v>
      </c>
      <c r="C26" s="230">
        <v>1734.1592188632919</v>
      </c>
      <c r="D26" s="230">
        <v>1465.9703340259609</v>
      </c>
      <c r="E26" s="230">
        <v>1461.3382229523861</v>
      </c>
      <c r="F26" s="230">
        <v>1486.429839077819</v>
      </c>
      <c r="G26" s="230">
        <v>1318.4163550873759</v>
      </c>
      <c r="H26" s="230">
        <v>1356.44719385895</v>
      </c>
      <c r="I26" s="230">
        <v>1770.32179103267</v>
      </c>
      <c r="J26" s="230">
        <v>1607.206672176475</v>
      </c>
      <c r="K26" s="230">
        <v>1068.3796048557881</v>
      </c>
      <c r="L26" s="230">
        <v>1113.770364670037</v>
      </c>
      <c r="M26" s="230">
        <v>1251.488871192352</v>
      </c>
      <c r="N26" s="230">
        <v>1138.6808531938179</v>
      </c>
      <c r="O26" s="230">
        <v>971.96424684091039</v>
      </c>
      <c r="P26" s="230">
        <v>993.04675591001569</v>
      </c>
      <c r="Q26" s="230">
        <v>896.52287410247129</v>
      </c>
      <c r="R26" s="230">
        <v>874.0218626443866</v>
      </c>
      <c r="S26" s="230">
        <v>912.34764376479018</v>
      </c>
      <c r="T26" s="230">
        <v>955.96962790517694</v>
      </c>
      <c r="U26" s="230">
        <v>913.68727618985383</v>
      </c>
      <c r="V26" s="230">
        <v>959.25781869507523</v>
      </c>
      <c r="W26" s="230">
        <v>938.09332660341875</v>
      </c>
      <c r="X26" s="230">
        <v>817.89267168614356</v>
      </c>
      <c r="Y26" s="230">
        <v>671.25887191382799</v>
      </c>
      <c r="DA26" s="71" t="s">
        <v>1463</v>
      </c>
    </row>
    <row r="27" spans="1:105" ht="12" customHeight="1" x14ac:dyDescent="0.25">
      <c r="A27" s="18" t="s">
        <v>31</v>
      </c>
      <c r="B27" s="295">
        <v>166.7897186979063</v>
      </c>
      <c r="C27" s="295">
        <v>161.2720701007826</v>
      </c>
      <c r="D27" s="295">
        <v>151.53366932365381</v>
      </c>
      <c r="E27" s="295">
        <v>150.46522561038961</v>
      </c>
      <c r="F27" s="295">
        <v>111.316992090575</v>
      </c>
      <c r="G27" s="295">
        <v>95.027016789541733</v>
      </c>
      <c r="H27" s="295">
        <v>112.1984062353993</v>
      </c>
      <c r="I27" s="295">
        <v>93.687744877105231</v>
      </c>
      <c r="J27" s="295">
        <v>75.764063250203293</v>
      </c>
      <c r="K27" s="295">
        <v>66.693676515059437</v>
      </c>
      <c r="L27" s="295">
        <v>66.918099634185808</v>
      </c>
      <c r="M27" s="295">
        <v>58.317904426579261</v>
      </c>
      <c r="N27" s="295">
        <v>51.487260284252983</v>
      </c>
      <c r="O27" s="295">
        <v>44.754867961775062</v>
      </c>
      <c r="P27" s="295">
        <v>38.798400024456278</v>
      </c>
      <c r="Q27" s="295">
        <v>42.649966410478378</v>
      </c>
      <c r="R27" s="295">
        <v>47.552186470143717</v>
      </c>
      <c r="S27" s="295">
        <v>40.606419202383137</v>
      </c>
      <c r="T27" s="295">
        <v>39.536702854905947</v>
      </c>
      <c r="U27" s="295">
        <v>41.315940325379003</v>
      </c>
      <c r="V27" s="295">
        <v>39.399400708330283</v>
      </c>
      <c r="W27" s="295">
        <v>43.553576438599549</v>
      </c>
      <c r="X27" s="295">
        <v>59.234744303462911</v>
      </c>
      <c r="Y27" s="295">
        <v>75.048738667726468</v>
      </c>
      <c r="DA27" s="122" t="s">
        <v>1464</v>
      </c>
    </row>
    <row r="28" spans="1:105" ht="12" customHeight="1" x14ac:dyDescent="0.25">
      <c r="A28" s="18" t="s">
        <v>159</v>
      </c>
      <c r="B28" s="295">
        <v>183.9959706641263</v>
      </c>
      <c r="C28" s="295">
        <v>185.24576115420771</v>
      </c>
      <c r="D28" s="295">
        <v>163.3614662324849</v>
      </c>
      <c r="E28" s="295">
        <v>163.26666413574759</v>
      </c>
      <c r="F28" s="295">
        <v>154.58648854428421</v>
      </c>
      <c r="G28" s="295">
        <v>153.17369038471051</v>
      </c>
      <c r="H28" s="295">
        <v>134.9035795905869</v>
      </c>
      <c r="I28" s="295">
        <v>175.64366208749991</v>
      </c>
      <c r="J28" s="295">
        <v>181.4218032519135</v>
      </c>
      <c r="K28" s="295">
        <v>168.69937374386819</v>
      </c>
      <c r="L28" s="295">
        <v>154.53599412918189</v>
      </c>
      <c r="M28" s="295">
        <v>126.7704240882282</v>
      </c>
      <c r="N28" s="295">
        <v>112.7743573325631</v>
      </c>
      <c r="O28" s="295">
        <v>101.892258131641</v>
      </c>
      <c r="P28" s="295">
        <v>89.97139108436447</v>
      </c>
      <c r="Q28" s="295">
        <v>94.153243890714307</v>
      </c>
      <c r="R28" s="295">
        <v>91.620499570487439</v>
      </c>
      <c r="S28" s="295">
        <v>95.913528478389864</v>
      </c>
      <c r="T28" s="295">
        <v>97.830961950673867</v>
      </c>
      <c r="U28" s="295">
        <v>104.02484289840849</v>
      </c>
      <c r="V28" s="295">
        <v>98.443552467447162</v>
      </c>
      <c r="W28" s="295">
        <v>110.26505285332171</v>
      </c>
      <c r="X28" s="295">
        <v>112.3926118927337</v>
      </c>
      <c r="Y28" s="295">
        <v>113.3738718902556</v>
      </c>
      <c r="DA28" s="122" t="s">
        <v>1465</v>
      </c>
    </row>
    <row r="29" spans="1:105" ht="12" customHeight="1" x14ac:dyDescent="0.25">
      <c r="A29" s="18" t="s">
        <v>32</v>
      </c>
      <c r="B29" s="295">
        <v>918.46043134861316</v>
      </c>
      <c r="C29" s="295">
        <v>751.14679117078413</v>
      </c>
      <c r="D29" s="295">
        <v>762.34580125829098</v>
      </c>
      <c r="E29" s="295">
        <v>597.97497454146139</v>
      </c>
      <c r="F29" s="295">
        <v>548.09351623359578</v>
      </c>
      <c r="G29" s="295">
        <v>494.22304631898498</v>
      </c>
      <c r="H29" s="295">
        <v>566.31964006640317</v>
      </c>
      <c r="I29" s="295">
        <v>503.68242773865171</v>
      </c>
      <c r="J29" s="295">
        <v>454.32304551593751</v>
      </c>
      <c r="K29" s="295">
        <v>355.19397387965699</v>
      </c>
      <c r="L29" s="295">
        <v>265.81478753936881</v>
      </c>
      <c r="M29" s="295">
        <v>212.33655623466461</v>
      </c>
      <c r="N29" s="295">
        <v>136.970215686459</v>
      </c>
      <c r="O29" s="295">
        <v>105.0856970583831</v>
      </c>
      <c r="P29" s="295">
        <v>80.139285073817945</v>
      </c>
      <c r="Q29" s="295">
        <v>99.579997433920383</v>
      </c>
      <c r="R29" s="295">
        <v>121.611658898239</v>
      </c>
      <c r="S29" s="295">
        <v>100.4996913256243</v>
      </c>
      <c r="T29" s="295">
        <v>86.455917732405766</v>
      </c>
      <c r="U29" s="295">
        <v>78.585313571944184</v>
      </c>
      <c r="V29" s="295">
        <v>116.786748747163</v>
      </c>
      <c r="W29" s="295">
        <v>62.963013716589252</v>
      </c>
      <c r="X29" s="295">
        <v>65.513446919294779</v>
      </c>
      <c r="Y29" s="295">
        <v>67.962485361501848</v>
      </c>
      <c r="DA29" s="122" t="s">
        <v>1466</v>
      </c>
    </row>
    <row r="30" spans="1:105" ht="12" customHeight="1" x14ac:dyDescent="0.25">
      <c r="A30" s="18" t="s">
        <v>33</v>
      </c>
      <c r="B30" s="295">
        <v>1949.102775033105</v>
      </c>
      <c r="C30" s="295">
        <v>2167.9749627302622</v>
      </c>
      <c r="D30" s="295">
        <v>2380.479067845612</v>
      </c>
      <c r="E30" s="295">
        <v>2547.0428562532279</v>
      </c>
      <c r="F30" s="295">
        <v>2945.4271023287001</v>
      </c>
      <c r="G30" s="295">
        <v>2999.3696425329331</v>
      </c>
      <c r="H30" s="295">
        <v>3102.1267574378712</v>
      </c>
      <c r="I30" s="295">
        <v>3073.7794091465012</v>
      </c>
      <c r="J30" s="295">
        <v>2766.008506000393</v>
      </c>
      <c r="K30" s="295">
        <v>2286.570359330176</v>
      </c>
      <c r="L30" s="295">
        <v>2126.2357416437412</v>
      </c>
      <c r="M30" s="295">
        <v>1947.8258835735919</v>
      </c>
      <c r="N30" s="295">
        <v>1807.046126134456</v>
      </c>
      <c r="O30" s="295">
        <v>1633.776989245674</v>
      </c>
      <c r="P30" s="295">
        <v>1554.046186935934</v>
      </c>
      <c r="Q30" s="295">
        <v>1693.9857726368939</v>
      </c>
      <c r="R30" s="295">
        <v>1633.3282958327929</v>
      </c>
      <c r="S30" s="295">
        <v>1463.4640934681699</v>
      </c>
      <c r="T30" s="295">
        <v>1423.5960860821599</v>
      </c>
      <c r="U30" s="295">
        <v>1433.0520457784539</v>
      </c>
      <c r="V30" s="295">
        <v>1350.9625835799741</v>
      </c>
      <c r="W30" s="295">
        <v>1275.0828599191659</v>
      </c>
      <c r="X30" s="295">
        <v>1363.8155944665191</v>
      </c>
      <c r="Y30" s="295">
        <v>1278.0707908952811</v>
      </c>
      <c r="DA30" s="122" t="s">
        <v>1467</v>
      </c>
    </row>
    <row r="31" spans="1:105" ht="12" customHeight="1" x14ac:dyDescent="0.25">
      <c r="A31" s="18" t="s">
        <v>35</v>
      </c>
      <c r="B31" s="295">
        <v>3701.4298044179382</v>
      </c>
      <c r="C31" s="295">
        <v>3762.504017393815</v>
      </c>
      <c r="D31" s="295">
        <v>3624.5699968090271</v>
      </c>
      <c r="E31" s="295">
        <v>3706.1088888930221</v>
      </c>
      <c r="F31" s="295">
        <v>3554.151571116628</v>
      </c>
      <c r="G31" s="295">
        <v>3662.7913500495629</v>
      </c>
      <c r="H31" s="295">
        <v>3727.6713214538859</v>
      </c>
      <c r="I31" s="295">
        <v>3568.5406425536512</v>
      </c>
      <c r="J31" s="295">
        <v>3154.4726788064409</v>
      </c>
      <c r="K31" s="295">
        <v>2496.3023630943121</v>
      </c>
      <c r="L31" s="295">
        <v>2504.4812841678831</v>
      </c>
      <c r="M31" s="295">
        <v>2475.6019924006059</v>
      </c>
      <c r="N31" s="295">
        <v>2313.745670095791</v>
      </c>
      <c r="O31" s="295">
        <v>2273.7011328975141</v>
      </c>
      <c r="P31" s="295">
        <v>2307.3278778640561</v>
      </c>
      <c r="Q31" s="295">
        <v>2206.8838124475519</v>
      </c>
      <c r="R31" s="295">
        <v>2299.9660586056871</v>
      </c>
      <c r="S31" s="295">
        <v>2478.3879379924001</v>
      </c>
      <c r="T31" s="295">
        <v>2502.2882374622382</v>
      </c>
      <c r="U31" s="295">
        <v>2497.9229121134372</v>
      </c>
      <c r="V31" s="295">
        <v>2444.7235318788339</v>
      </c>
      <c r="W31" s="295">
        <v>2650.0361591815031</v>
      </c>
      <c r="X31" s="295">
        <v>2396.573261688558</v>
      </c>
      <c r="Y31" s="295">
        <v>2139.5066020466638</v>
      </c>
      <c r="DA31" s="122" t="s">
        <v>1468</v>
      </c>
    </row>
    <row r="32" spans="1:105" ht="12" customHeight="1" x14ac:dyDescent="0.25">
      <c r="A32" s="18" t="s">
        <v>38</v>
      </c>
      <c r="B32" s="295">
        <v>329.54388052837982</v>
      </c>
      <c r="C32" s="295">
        <v>295.61600244109178</v>
      </c>
      <c r="D32" s="295">
        <v>298.50376519921491</v>
      </c>
      <c r="E32" s="295">
        <v>473.67399467382711</v>
      </c>
      <c r="F32" s="295">
        <v>552.58558458347909</v>
      </c>
      <c r="G32" s="295">
        <v>711.31226144062509</v>
      </c>
      <c r="H32" s="295">
        <v>795.10496507743869</v>
      </c>
      <c r="I32" s="295">
        <v>855.46729607515158</v>
      </c>
      <c r="J32" s="295">
        <v>903.30864702932422</v>
      </c>
      <c r="K32" s="295">
        <v>1010.514689573192</v>
      </c>
      <c r="L32" s="295">
        <v>1050.3226487239981</v>
      </c>
      <c r="M32" s="295">
        <v>1262.8324356206169</v>
      </c>
      <c r="N32" s="295">
        <v>1209.878713756254</v>
      </c>
      <c r="O32" s="295">
        <v>1344.671018094974</v>
      </c>
      <c r="P32" s="295">
        <v>1408.6802713488539</v>
      </c>
      <c r="Q32" s="295">
        <v>1438.7697969730971</v>
      </c>
      <c r="R32" s="295">
        <v>1505.3992269440801</v>
      </c>
      <c r="S32" s="295">
        <v>1624.3673071092751</v>
      </c>
      <c r="T32" s="295">
        <v>1797.017693628726</v>
      </c>
      <c r="U32" s="295">
        <v>1863.494387904627</v>
      </c>
      <c r="V32" s="295">
        <v>1952.375245554545</v>
      </c>
      <c r="W32" s="295">
        <v>1973.371984072063</v>
      </c>
      <c r="X32" s="295">
        <v>2020.853075951233</v>
      </c>
      <c r="Y32" s="295">
        <v>1941.205700992512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1118.7121532480119</v>
      </c>
      <c r="C33" s="261">
        <f t="shared" si="0"/>
        <v>1123.709600209603</v>
      </c>
      <c r="D33" s="261">
        <f t="shared" si="0"/>
        <v>1124.0750023626076</v>
      </c>
      <c r="E33" s="261">
        <f t="shared" si="0"/>
        <v>1105.1868363379231</v>
      </c>
      <c r="F33" s="261">
        <f t="shared" si="0"/>
        <v>1169.8325998772557</v>
      </c>
      <c r="G33" s="261">
        <f t="shared" si="0"/>
        <v>1193.5877880986454</v>
      </c>
      <c r="H33" s="261">
        <f t="shared" si="0"/>
        <v>1334.6870342399411</v>
      </c>
      <c r="I33" s="261">
        <f t="shared" si="0"/>
        <v>1344.3136134192312</v>
      </c>
      <c r="J33" s="261">
        <f t="shared" si="0"/>
        <v>1185.3720538150469</v>
      </c>
      <c r="K33" s="261">
        <f t="shared" si="0"/>
        <v>986.5994964220597</v>
      </c>
      <c r="L33" s="261">
        <f t="shared" si="0"/>
        <v>971.45743584671845</v>
      </c>
      <c r="M33" s="261">
        <f t="shared" si="0"/>
        <v>957.61734472556986</v>
      </c>
      <c r="N33" s="261">
        <f t="shared" si="0"/>
        <v>885.23581649525977</v>
      </c>
      <c r="O33" s="261">
        <f t="shared" si="0"/>
        <v>846.03270218798775</v>
      </c>
      <c r="P33" s="261">
        <f t="shared" si="0"/>
        <v>868.55900463186799</v>
      </c>
      <c r="Q33" s="261">
        <f t="shared" si="0"/>
        <v>873.01887012638235</v>
      </c>
      <c r="R33" s="261">
        <f t="shared" si="0"/>
        <v>881.03438990467521</v>
      </c>
      <c r="S33" s="261">
        <f t="shared" si="0"/>
        <v>929.08580764979502</v>
      </c>
      <c r="T33" s="261">
        <f t="shared" si="0"/>
        <v>970.8936446780973</v>
      </c>
      <c r="U33" s="261">
        <f t="shared" si="0"/>
        <v>959.04673963324547</v>
      </c>
      <c r="V33" s="261">
        <f t="shared" si="0"/>
        <v>947.05523299752304</v>
      </c>
      <c r="W33" s="261">
        <f t="shared" si="0"/>
        <v>944.6693633414036</v>
      </c>
      <c r="X33" s="261">
        <f t="shared" si="0"/>
        <v>894.37017425647309</v>
      </c>
      <c r="Y33" s="261">
        <f t="shared" si="0"/>
        <v>832.80184645053055</v>
      </c>
      <c r="DA33" s="70"/>
    </row>
    <row r="34" spans="1:105" ht="12" customHeight="1" x14ac:dyDescent="0.25">
      <c r="A34" s="60" t="s">
        <v>1471</v>
      </c>
      <c r="B34" s="262">
        <v>703.4249707568639</v>
      </c>
      <c r="C34" s="262">
        <v>711.91007687845172</v>
      </c>
      <c r="D34" s="262">
        <v>729.86059072777982</v>
      </c>
      <c r="E34" s="262">
        <v>705.6329871604504</v>
      </c>
      <c r="F34" s="262">
        <v>741.9047881749218</v>
      </c>
      <c r="G34" s="262">
        <v>763.65211604423837</v>
      </c>
      <c r="H34" s="262">
        <v>876.8734205639247</v>
      </c>
      <c r="I34" s="262">
        <v>886.38596503361543</v>
      </c>
      <c r="J34" s="262">
        <v>769.06104213215417</v>
      </c>
      <c r="K34" s="262">
        <v>642.33760506901058</v>
      </c>
      <c r="L34" s="262">
        <v>624.06119509503037</v>
      </c>
      <c r="M34" s="262">
        <v>594.18302762002975</v>
      </c>
      <c r="N34" s="262">
        <v>548.53602958904958</v>
      </c>
      <c r="O34" s="262">
        <v>526.18349399465899</v>
      </c>
      <c r="P34" s="262">
        <v>537.87341597620002</v>
      </c>
      <c r="Q34" s="262">
        <v>536.27866157991139</v>
      </c>
      <c r="R34" s="262">
        <v>540.78353964763369</v>
      </c>
      <c r="S34" s="262">
        <v>582.00496175590945</v>
      </c>
      <c r="T34" s="262">
        <v>585.61793046062212</v>
      </c>
      <c r="U34" s="262">
        <v>591.90123236382635</v>
      </c>
      <c r="V34" s="262">
        <v>575.51187190817927</v>
      </c>
      <c r="W34" s="262">
        <v>607.28580392983565</v>
      </c>
      <c r="X34" s="262">
        <v>575.12311047523622</v>
      </c>
      <c r="Y34" s="262">
        <v>539.94473451276667</v>
      </c>
      <c r="DA34" s="72" t="s">
        <v>1472</v>
      </c>
    </row>
    <row r="35" spans="1:105" ht="12" customHeight="1" x14ac:dyDescent="0.25">
      <c r="A35" s="60" t="s">
        <v>1473</v>
      </c>
      <c r="B35" s="262">
        <v>415.28718249114792</v>
      </c>
      <c r="C35" s="262">
        <v>411.79952333115119</v>
      </c>
      <c r="D35" s="262">
        <v>394.2144116348278</v>
      </c>
      <c r="E35" s="262">
        <v>399.55384917747278</v>
      </c>
      <c r="F35" s="262">
        <v>427.92781170233388</v>
      </c>
      <c r="G35" s="262">
        <v>429.93567205440718</v>
      </c>
      <c r="H35" s="262">
        <v>457.81361367601642</v>
      </c>
      <c r="I35" s="262">
        <v>457.92764838561578</v>
      </c>
      <c r="J35" s="262">
        <v>416.31101168289268</v>
      </c>
      <c r="K35" s="262">
        <v>344.26189135304918</v>
      </c>
      <c r="L35" s="262">
        <v>347.39624075168808</v>
      </c>
      <c r="M35" s="262">
        <v>363.43431710554017</v>
      </c>
      <c r="N35" s="262">
        <v>336.69978690621019</v>
      </c>
      <c r="O35" s="262">
        <v>319.84920819332882</v>
      </c>
      <c r="P35" s="262">
        <v>330.68558865566803</v>
      </c>
      <c r="Q35" s="262">
        <v>336.74020854647091</v>
      </c>
      <c r="R35" s="262">
        <v>340.25085025704158</v>
      </c>
      <c r="S35" s="262">
        <v>347.08084589388551</v>
      </c>
      <c r="T35" s="262">
        <v>385.27571421747518</v>
      </c>
      <c r="U35" s="262">
        <v>367.14550726941911</v>
      </c>
      <c r="V35" s="262">
        <v>371.5433610893437</v>
      </c>
      <c r="W35" s="262">
        <v>337.38355941156789</v>
      </c>
      <c r="X35" s="262">
        <v>319.24706378123682</v>
      </c>
      <c r="Y35" s="262">
        <v>292.85711193776388</v>
      </c>
      <c r="DA35" s="72" t="s">
        <v>1474</v>
      </c>
    </row>
    <row r="36" spans="1:105" ht="12" customHeight="1" x14ac:dyDescent="0.25">
      <c r="A36" s="64" t="s">
        <v>28</v>
      </c>
      <c r="B36" s="229">
        <v>61.604563861411243</v>
      </c>
      <c r="C36" s="229">
        <v>49.786045704785451</v>
      </c>
      <c r="D36" s="229">
        <v>45.406539778503969</v>
      </c>
      <c r="E36" s="229">
        <v>46.925536460905732</v>
      </c>
      <c r="F36" s="229">
        <v>45.586360894018227</v>
      </c>
      <c r="G36" s="229">
        <v>43.732367685295479</v>
      </c>
      <c r="H36" s="229">
        <v>47.856073476713753</v>
      </c>
      <c r="I36" s="229">
        <v>57.622121923640172</v>
      </c>
      <c r="J36" s="229">
        <v>54.291471644006243</v>
      </c>
      <c r="K36" s="229">
        <v>38.020369315548088</v>
      </c>
      <c r="L36" s="229">
        <v>39.419080017255069</v>
      </c>
      <c r="M36" s="229">
        <v>45.818052823267323</v>
      </c>
      <c r="N36" s="229">
        <v>43.335311406732011</v>
      </c>
      <c r="O36" s="229">
        <v>39.344514018202418</v>
      </c>
      <c r="P36" s="229">
        <v>40.248100043431123</v>
      </c>
      <c r="Q36" s="229">
        <v>37.525606528044229</v>
      </c>
      <c r="R36" s="229">
        <v>37.006018936073673</v>
      </c>
      <c r="S36" s="229">
        <v>39.572394666527572</v>
      </c>
      <c r="T36" s="229">
        <v>34.450633870595773</v>
      </c>
      <c r="U36" s="229">
        <v>36.650957355618928</v>
      </c>
      <c r="V36" s="229">
        <v>38.177963087131523</v>
      </c>
      <c r="W36" s="229">
        <v>34.158558846186793</v>
      </c>
      <c r="X36" s="229">
        <v>32.915516112312751</v>
      </c>
      <c r="Y36" s="229">
        <v>27.267484561873431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6.2979135127460459</v>
      </c>
      <c r="C38" s="229">
        <v>5.8486306739458396</v>
      </c>
      <c r="D38" s="229">
        <v>5.506522666716295</v>
      </c>
      <c r="E38" s="229">
        <v>5.8540480066231408</v>
      </c>
      <c r="F38" s="229">
        <v>3.4217415018745632</v>
      </c>
      <c r="G38" s="229">
        <v>2.9589924192373291</v>
      </c>
      <c r="H38" s="229">
        <v>3.0976403349468522</v>
      </c>
      <c r="I38" s="229">
        <v>2.6836437256381509</v>
      </c>
      <c r="J38" s="229">
        <v>2.140602325498838</v>
      </c>
      <c r="K38" s="229">
        <v>1.92613532392514</v>
      </c>
      <c r="L38" s="229">
        <v>1.820633940231088</v>
      </c>
      <c r="M38" s="229">
        <v>1.6518065905109101</v>
      </c>
      <c r="N38" s="229">
        <v>1.541801058780649</v>
      </c>
      <c r="O38" s="229">
        <v>1.390684959531665</v>
      </c>
      <c r="P38" s="229">
        <v>1.2724698978657629</v>
      </c>
      <c r="Q38" s="229">
        <v>1.30475245581017</v>
      </c>
      <c r="R38" s="229">
        <v>1.422663502222945</v>
      </c>
      <c r="S38" s="229">
        <v>1.3808274069438391</v>
      </c>
      <c r="T38" s="229">
        <v>1.211084314526055</v>
      </c>
      <c r="U38" s="229">
        <v>1.3252729726363031</v>
      </c>
      <c r="V38" s="229">
        <v>1.2002266936276269</v>
      </c>
      <c r="W38" s="229">
        <v>1.331049457609929</v>
      </c>
      <c r="X38" s="229">
        <v>1.787927482583296</v>
      </c>
      <c r="Y38" s="229">
        <v>1.989053698309752</v>
      </c>
      <c r="DA38" s="73" t="s">
        <v>1477</v>
      </c>
    </row>
    <row r="39" spans="1:105" ht="12" customHeight="1" x14ac:dyDescent="0.25">
      <c r="A39" s="64" t="s">
        <v>159</v>
      </c>
      <c r="B39" s="229">
        <v>6.1264731826595424</v>
      </c>
      <c r="C39" s="229">
        <v>6.4414939014128514</v>
      </c>
      <c r="D39" s="229">
        <v>5.9238182824726362</v>
      </c>
      <c r="E39" s="229">
        <v>5.8578888382711503</v>
      </c>
      <c r="F39" s="229">
        <v>5.7750691974870163</v>
      </c>
      <c r="G39" s="229">
        <v>6.4413679609357786</v>
      </c>
      <c r="H39" s="229">
        <v>5.5102878091694452</v>
      </c>
      <c r="I39" s="229">
        <v>7.5793171177638552</v>
      </c>
      <c r="J39" s="229">
        <v>8.0312863816233548</v>
      </c>
      <c r="K39" s="229">
        <v>7.3158631989431937</v>
      </c>
      <c r="L39" s="229">
        <v>6.8012724418323156</v>
      </c>
      <c r="M39" s="229">
        <v>5.3262999901161638</v>
      </c>
      <c r="N39" s="229">
        <v>4.2842785203362377</v>
      </c>
      <c r="O39" s="229">
        <v>4.1273945601209956</v>
      </c>
      <c r="P39" s="229">
        <v>3.2559676770962871</v>
      </c>
      <c r="Q39" s="229">
        <v>3.4002735601209011</v>
      </c>
      <c r="R39" s="229">
        <v>3.3269488881902611</v>
      </c>
      <c r="S39" s="229">
        <v>3.4452808721869399</v>
      </c>
      <c r="T39" s="229">
        <v>3.0975329938173619</v>
      </c>
      <c r="U39" s="229">
        <v>3.9319424046159872</v>
      </c>
      <c r="V39" s="229">
        <v>3.6667324431802402</v>
      </c>
      <c r="W39" s="229">
        <v>4.17084176782092</v>
      </c>
      <c r="X39" s="229">
        <v>4.4900515128629337</v>
      </c>
      <c r="Y39" s="229">
        <v>4.5283797022770456</v>
      </c>
      <c r="DA39" s="73" t="s">
        <v>1478</v>
      </c>
    </row>
    <row r="40" spans="1:105" ht="12" customHeight="1" x14ac:dyDescent="0.25">
      <c r="A40" s="64" t="s">
        <v>32</v>
      </c>
      <c r="B40" s="229">
        <v>29.678190474863779</v>
      </c>
      <c r="C40" s="229">
        <v>23.838325058263159</v>
      </c>
      <c r="D40" s="229">
        <v>26.937480208637339</v>
      </c>
      <c r="E40" s="229">
        <v>21.12299990881143</v>
      </c>
      <c r="F40" s="229">
        <v>19.505864767398151</v>
      </c>
      <c r="G40" s="229">
        <v>17.015006322538191</v>
      </c>
      <c r="H40" s="229">
        <v>19.846434807693111</v>
      </c>
      <c r="I40" s="229">
        <v>17.800222644202961</v>
      </c>
      <c r="J40" s="229">
        <v>16.59472468846786</v>
      </c>
      <c r="K40" s="229">
        <v>13.85629305615744</v>
      </c>
      <c r="L40" s="229">
        <v>9.7312118666594607</v>
      </c>
      <c r="M40" s="229">
        <v>9.2166938451251781</v>
      </c>
      <c r="N40" s="229">
        <v>5.8204388512616259</v>
      </c>
      <c r="O40" s="229">
        <v>4.4389561086965612</v>
      </c>
      <c r="P40" s="229">
        <v>3.0851414314629491</v>
      </c>
      <c r="Q40" s="229">
        <v>3.6593497777528019</v>
      </c>
      <c r="R40" s="229">
        <v>3.949109585867022</v>
      </c>
      <c r="S40" s="229">
        <v>3.3436157017445391</v>
      </c>
      <c r="T40" s="229">
        <v>2.480950064061973</v>
      </c>
      <c r="U40" s="229">
        <v>2.4575986273687631</v>
      </c>
      <c r="V40" s="229">
        <v>5.0805062304515154</v>
      </c>
      <c r="W40" s="229">
        <v>1.981670581841299</v>
      </c>
      <c r="X40" s="229">
        <v>2.277415786817262</v>
      </c>
      <c r="Y40" s="229">
        <v>2.402733273486346</v>
      </c>
      <c r="DA40" s="73" t="s">
        <v>1479</v>
      </c>
    </row>
    <row r="41" spans="1:105" ht="12" customHeight="1" x14ac:dyDescent="0.25">
      <c r="A41" s="64" t="s">
        <v>33</v>
      </c>
      <c r="B41" s="229">
        <v>68.9412921371392</v>
      </c>
      <c r="C41" s="229">
        <v>76.510148907160897</v>
      </c>
      <c r="D41" s="229">
        <v>82.110663385209421</v>
      </c>
      <c r="E41" s="229">
        <v>86.033126641289797</v>
      </c>
      <c r="F41" s="229">
        <v>89.242179023376281</v>
      </c>
      <c r="G41" s="229">
        <v>88.777399712791564</v>
      </c>
      <c r="H41" s="229">
        <v>91.601111744428394</v>
      </c>
      <c r="I41" s="229">
        <v>89.278166534930151</v>
      </c>
      <c r="J41" s="229">
        <v>80.329838161425272</v>
      </c>
      <c r="K41" s="229">
        <v>67.631658515375833</v>
      </c>
      <c r="L41" s="229">
        <v>61.179883869501822</v>
      </c>
      <c r="M41" s="229">
        <v>55.000033517750502</v>
      </c>
      <c r="N41" s="229">
        <v>49.742713056983959</v>
      </c>
      <c r="O41" s="229">
        <v>42.938506213078178</v>
      </c>
      <c r="P41" s="229">
        <v>41.492503430192258</v>
      </c>
      <c r="Q41" s="229">
        <v>41.855844316473608</v>
      </c>
      <c r="R41" s="229">
        <v>41.186634665924593</v>
      </c>
      <c r="S41" s="229">
        <v>37.119367447043921</v>
      </c>
      <c r="T41" s="229">
        <v>37.158028317685059</v>
      </c>
      <c r="U41" s="229">
        <v>39.612004583640143</v>
      </c>
      <c r="V41" s="229">
        <v>36.48468265469085</v>
      </c>
      <c r="W41" s="229">
        <v>38.412062970537498</v>
      </c>
      <c r="X41" s="229">
        <v>40.165563385994957</v>
      </c>
      <c r="Y41" s="229">
        <v>36.507105090620307</v>
      </c>
      <c r="DA41" s="73" t="s">
        <v>1480</v>
      </c>
    </row>
    <row r="42" spans="1:105" ht="12" customHeight="1" x14ac:dyDescent="0.25">
      <c r="A42" s="64" t="s">
        <v>35</v>
      </c>
      <c r="B42" s="229">
        <v>134.56023141536201</v>
      </c>
      <c r="C42" s="229">
        <v>133.96172349218349</v>
      </c>
      <c r="D42" s="229">
        <v>128.13403524660359</v>
      </c>
      <c r="E42" s="229">
        <v>138.60134330777819</v>
      </c>
      <c r="F42" s="229">
        <v>127.4352797223633</v>
      </c>
      <c r="G42" s="229">
        <v>133.68553815877499</v>
      </c>
      <c r="H42" s="229">
        <v>132.55615925052169</v>
      </c>
      <c r="I42" s="229">
        <v>126.348083057255</v>
      </c>
      <c r="J42" s="229">
        <v>115.8406780967741</v>
      </c>
      <c r="K42" s="229">
        <v>87.177422921537215</v>
      </c>
      <c r="L42" s="229">
        <v>85.81177227781734</v>
      </c>
      <c r="M42" s="229">
        <v>85.751654754039606</v>
      </c>
      <c r="N42" s="229">
        <v>84.075029890091756</v>
      </c>
      <c r="O42" s="229">
        <v>84.932560090881154</v>
      </c>
      <c r="P42" s="229">
        <v>84.019654528491202</v>
      </c>
      <c r="Q42" s="229">
        <v>81.563514988023627</v>
      </c>
      <c r="R42" s="229">
        <v>84.692058200596037</v>
      </c>
      <c r="S42" s="229">
        <v>89.998417421608423</v>
      </c>
      <c r="T42" s="229">
        <v>80.299723707237945</v>
      </c>
      <c r="U42" s="229">
        <v>88.399801383689862</v>
      </c>
      <c r="V42" s="229">
        <v>87.252814168875602</v>
      </c>
      <c r="W42" s="229">
        <v>98.024063739146584</v>
      </c>
      <c r="X42" s="229">
        <v>92.771963508065113</v>
      </c>
      <c r="Y42" s="229">
        <v>82.392305311652592</v>
      </c>
      <c r="DA42" s="73" t="s">
        <v>1481</v>
      </c>
    </row>
    <row r="43" spans="1:105" ht="12" customHeight="1" x14ac:dyDescent="0.25">
      <c r="A43" s="64" t="s">
        <v>36</v>
      </c>
      <c r="B43" s="229">
        <v>31.035895344255081</v>
      </c>
      <c r="C43" s="229">
        <v>35.828068509277081</v>
      </c>
      <c r="D43" s="229">
        <v>31.046641049271731</v>
      </c>
      <c r="E43" s="229">
        <v>14.6769029623016</v>
      </c>
      <c r="F43" s="229">
        <v>21.850966956832281</v>
      </c>
      <c r="G43" s="229">
        <v>20.842924256843489</v>
      </c>
      <c r="H43" s="229">
        <v>24.85270485061773</v>
      </c>
      <c r="I43" s="229">
        <v>25.153394079669859</v>
      </c>
      <c r="J43" s="229">
        <v>22.61678116684633</v>
      </c>
      <c r="K43" s="229">
        <v>17.85788485360969</v>
      </c>
      <c r="L43" s="229">
        <v>22.879246793530211</v>
      </c>
      <c r="M43" s="229">
        <v>26.406067005108881</v>
      </c>
      <c r="N43" s="229">
        <v>22.516369510225879</v>
      </c>
      <c r="O43" s="229">
        <v>19.86637488739763</v>
      </c>
      <c r="P43" s="229">
        <v>25.29045393274107</v>
      </c>
      <c r="Q43" s="229">
        <v>25.447946872889329</v>
      </c>
      <c r="R43" s="229">
        <v>28.497747256875609</v>
      </c>
      <c r="S43" s="229">
        <v>28.48417091352994</v>
      </c>
      <c r="T43" s="229">
        <v>25.7376120783034</v>
      </c>
      <c r="U43" s="229">
        <v>26.0434344211697</v>
      </c>
      <c r="V43" s="229">
        <v>25.914715482439291</v>
      </c>
      <c r="W43" s="229">
        <v>29.912945640299981</v>
      </c>
      <c r="X43" s="229">
        <v>21.80176368317936</v>
      </c>
      <c r="Y43" s="229">
        <v>24.650763127667801</v>
      </c>
      <c r="DA43" s="73" t="s">
        <v>1482</v>
      </c>
    </row>
    <row r="44" spans="1:105" ht="12" customHeight="1" x14ac:dyDescent="0.25">
      <c r="A44" s="64" t="s">
        <v>38</v>
      </c>
      <c r="B44" s="229">
        <v>14.61254702461733</v>
      </c>
      <c r="C44" s="229">
        <v>15.997024187461029</v>
      </c>
      <c r="D44" s="229">
        <v>16.846744604674019</v>
      </c>
      <c r="E44" s="229">
        <v>25.922267374014169</v>
      </c>
      <c r="F44" s="229">
        <v>29.03357546873892</v>
      </c>
      <c r="G44" s="229">
        <v>38.076569800810468</v>
      </c>
      <c r="H44" s="229">
        <v>40.746952982900808</v>
      </c>
      <c r="I44" s="229">
        <v>41.282708531475834</v>
      </c>
      <c r="J44" s="229">
        <v>44.101442518336903</v>
      </c>
      <c r="K44" s="229">
        <v>47.040056124708777</v>
      </c>
      <c r="L44" s="229">
        <v>46.110964655752532</v>
      </c>
      <c r="M44" s="229">
        <v>54.383067186436378</v>
      </c>
      <c r="N44" s="229">
        <v>50.585666888616153</v>
      </c>
      <c r="O44" s="229">
        <v>54.892196286045262</v>
      </c>
      <c r="P44" s="229">
        <v>55.453373604836678</v>
      </c>
      <c r="Q44" s="229">
        <v>55.229870488696371</v>
      </c>
      <c r="R44" s="229">
        <v>56.008881242701953</v>
      </c>
      <c r="S44" s="229">
        <v>60.528280808016753</v>
      </c>
      <c r="T44" s="229">
        <v>58.21415082279669</v>
      </c>
      <c r="U44" s="229">
        <v>67.018584731657782</v>
      </c>
      <c r="V44" s="229">
        <v>66.616916956534837</v>
      </c>
      <c r="W44" s="229">
        <v>69.062567537174388</v>
      </c>
      <c r="X44" s="229">
        <v>71.659298295599669</v>
      </c>
      <c r="Y44" s="229">
        <v>67.699272755838876</v>
      </c>
      <c r="DA44" s="73" t="s">
        <v>1483</v>
      </c>
    </row>
    <row r="45" spans="1:105" ht="12" customHeight="1" x14ac:dyDescent="0.25">
      <c r="A45" s="146" t="s">
        <v>39</v>
      </c>
      <c r="B45" s="325">
        <v>62.430075538093703</v>
      </c>
      <c r="C45" s="325">
        <v>63.588062896661462</v>
      </c>
      <c r="D45" s="325">
        <v>52.301966412738722</v>
      </c>
      <c r="E45" s="325">
        <v>54.559735677477633</v>
      </c>
      <c r="F45" s="325">
        <v>86.076774170245173</v>
      </c>
      <c r="G45" s="325">
        <v>78.405505737179908</v>
      </c>
      <c r="H45" s="325">
        <v>91.746248419024553</v>
      </c>
      <c r="I45" s="325">
        <v>90.17999077103984</v>
      </c>
      <c r="J45" s="325">
        <v>72.364186699913816</v>
      </c>
      <c r="K45" s="325">
        <v>63.436208043243781</v>
      </c>
      <c r="L45" s="325">
        <v>73.642174889108247</v>
      </c>
      <c r="M45" s="325">
        <v>79.880641393185343</v>
      </c>
      <c r="N45" s="325">
        <v>74.798177723181908</v>
      </c>
      <c r="O45" s="325">
        <v>67.918021069374888</v>
      </c>
      <c r="P45" s="325">
        <v>76.56792410955066</v>
      </c>
      <c r="Q45" s="325">
        <v>86.753049558659868</v>
      </c>
      <c r="R45" s="325">
        <v>84.160787978589539</v>
      </c>
      <c r="S45" s="325">
        <v>83.208490656283544</v>
      </c>
      <c r="T45" s="325">
        <v>142.62599804845101</v>
      </c>
      <c r="U45" s="325">
        <v>101.7059107890217</v>
      </c>
      <c r="V45" s="325">
        <v>107.1488033724122</v>
      </c>
      <c r="W45" s="325">
        <v>60.32979887095054</v>
      </c>
      <c r="X45" s="325">
        <v>51.377564013821463</v>
      </c>
      <c r="Y45" s="325">
        <v>45.420014416037809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16968.068990258838</v>
      </c>
      <c r="C48" s="223">
        <v>17254.931739404681</v>
      </c>
      <c r="D48" s="223">
        <v>16752.350414447661</v>
      </c>
      <c r="E48" s="223">
        <v>17777.063671145239</v>
      </c>
      <c r="F48" s="223">
        <v>17870.76371046637</v>
      </c>
      <c r="G48" s="223">
        <v>18391.39215646543</v>
      </c>
      <c r="H48" s="223">
        <v>16289.820385599311</v>
      </c>
      <c r="I48" s="223">
        <v>16991.00892281831</v>
      </c>
      <c r="J48" s="223">
        <v>17317.050736510249</v>
      </c>
      <c r="K48" s="223">
        <v>13521.942411850359</v>
      </c>
      <c r="L48" s="223">
        <v>14455.608407739781</v>
      </c>
      <c r="M48" s="223">
        <v>15308.941355236489</v>
      </c>
      <c r="N48" s="223">
        <v>13773.878528082671</v>
      </c>
      <c r="O48" s="223">
        <v>13472.64307470946</v>
      </c>
      <c r="P48" s="223">
        <v>13183.88454207738</v>
      </c>
      <c r="Q48" s="223">
        <v>13719.446847346821</v>
      </c>
      <c r="R48" s="223">
        <v>14000.858150299429</v>
      </c>
      <c r="S48" s="223">
        <v>13460.433747193299</v>
      </c>
      <c r="T48" s="223">
        <v>13990.3115180889</v>
      </c>
      <c r="U48" s="223">
        <v>13776.078418502801</v>
      </c>
      <c r="V48" s="223">
        <v>13389.062061729799</v>
      </c>
      <c r="W48" s="223">
        <v>14198.808658207239</v>
      </c>
      <c r="X48" s="223">
        <v>13468.83537393165</v>
      </c>
      <c r="Y48" s="223">
        <v>11985.105522861029</v>
      </c>
      <c r="DA48" s="89" t="s">
        <v>1485</v>
      </c>
    </row>
    <row r="49" spans="1:105" ht="12" customHeight="1" x14ac:dyDescent="0.25">
      <c r="A49" s="55" t="s">
        <v>91</v>
      </c>
      <c r="B49" s="259">
        <v>122.0945926979001</v>
      </c>
      <c r="C49" s="259">
        <v>124.15872801802691</v>
      </c>
      <c r="D49" s="259">
        <v>120.5423788504586</v>
      </c>
      <c r="E49" s="259">
        <v>127.91575455870461</v>
      </c>
      <c r="F49" s="259">
        <v>128.58997789804059</v>
      </c>
      <c r="G49" s="259">
        <v>132.33618603154781</v>
      </c>
      <c r="H49" s="259">
        <v>117.214220795749</v>
      </c>
      <c r="I49" s="259">
        <v>122.2596581348685</v>
      </c>
      <c r="J49" s="259">
        <v>124.6057083818372</v>
      </c>
      <c r="K49" s="259">
        <v>97.297815809630478</v>
      </c>
      <c r="L49" s="259">
        <v>104.0160563795767</v>
      </c>
      <c r="M49" s="259">
        <v>110.1562564648158</v>
      </c>
      <c r="N49" s="259">
        <v>99.11063478832105</v>
      </c>
      <c r="O49" s="259">
        <v>96.943079953007853</v>
      </c>
      <c r="P49" s="259">
        <v>94.865303427583626</v>
      </c>
      <c r="Q49" s="259">
        <v>98.718968895571223</v>
      </c>
      <c r="R49" s="259">
        <v>100.7438780607974</v>
      </c>
      <c r="S49" s="259">
        <v>96.855227123610732</v>
      </c>
      <c r="T49" s="259">
        <v>100.667989238987</v>
      </c>
      <c r="U49" s="259">
        <v>99.126464210334191</v>
      </c>
      <c r="V49" s="259">
        <v>96.341668575972648</v>
      </c>
      <c r="W49" s="259">
        <v>102.1682408831811</v>
      </c>
      <c r="X49" s="259">
        <v>96.915681450805266</v>
      </c>
      <c r="Y49" s="259">
        <v>86.239428782088908</v>
      </c>
      <c r="DA49" s="67" t="s">
        <v>1486</v>
      </c>
    </row>
    <row r="50" spans="1:105" ht="12" customHeight="1" x14ac:dyDescent="0.25">
      <c r="A50" s="173" t="s">
        <v>92</v>
      </c>
      <c r="B50" s="224">
        <v>136.70223431020381</v>
      </c>
      <c r="C50" s="224">
        <v>139.0133269142647</v>
      </c>
      <c r="D50" s="224">
        <v>134.96431048914221</v>
      </c>
      <c r="E50" s="224">
        <v>143.2198516351765</v>
      </c>
      <c r="F50" s="224">
        <v>143.97474040522519</v>
      </c>
      <c r="G50" s="224">
        <v>148.16915238306461</v>
      </c>
      <c r="H50" s="224">
        <v>131.23796493883569</v>
      </c>
      <c r="I50" s="224">
        <v>136.8870485066588</v>
      </c>
      <c r="J50" s="224">
        <v>139.5137849040533</v>
      </c>
      <c r="K50" s="224">
        <v>108.9387213698279</v>
      </c>
      <c r="L50" s="224">
        <v>116.46074569745311</v>
      </c>
      <c r="M50" s="224">
        <v>123.33557161903001</v>
      </c>
      <c r="N50" s="224">
        <v>110.9684296420043</v>
      </c>
      <c r="O50" s="224">
        <v>108.5415442048223</v>
      </c>
      <c r="P50" s="224">
        <v>106.21517833434039</v>
      </c>
      <c r="Q50" s="224">
        <v>110.5299040573825</v>
      </c>
      <c r="R50" s="224">
        <v>112.7970774108049</v>
      </c>
      <c r="S50" s="224">
        <v>108.44318048695671</v>
      </c>
      <c r="T50" s="224">
        <v>112.71210909835619</v>
      </c>
      <c r="U50" s="224">
        <v>110.9861529277717</v>
      </c>
      <c r="V50" s="224">
        <v>107.8681787660783</v>
      </c>
      <c r="W50" s="224">
        <v>114.3918538540993</v>
      </c>
      <c r="X50" s="224">
        <v>108.51086769094</v>
      </c>
      <c r="Y50" s="224">
        <v>96.557286769588544</v>
      </c>
      <c r="DA50" s="177" t="s">
        <v>1487</v>
      </c>
    </row>
    <row r="51" spans="1:105" ht="12" customHeight="1" x14ac:dyDescent="0.25">
      <c r="A51" s="173" t="s">
        <v>93</v>
      </c>
      <c r="B51" s="224">
        <v>165.91455158058449</v>
      </c>
      <c r="C51" s="224">
        <v>173.29727776028389</v>
      </c>
      <c r="D51" s="224">
        <v>172.3354571008596</v>
      </c>
      <c r="E51" s="224">
        <v>173.357541810214</v>
      </c>
      <c r="F51" s="224">
        <v>176.8190019339537</v>
      </c>
      <c r="G51" s="224">
        <v>181.80697638971981</v>
      </c>
      <c r="H51" s="224">
        <v>166.9884634114033</v>
      </c>
      <c r="I51" s="224">
        <v>177.89828700412099</v>
      </c>
      <c r="J51" s="224">
        <v>180.0009869445966</v>
      </c>
      <c r="K51" s="224">
        <v>144.86315253902811</v>
      </c>
      <c r="L51" s="224">
        <v>152.10854595174891</v>
      </c>
      <c r="M51" s="224">
        <v>153.90074127615799</v>
      </c>
      <c r="N51" s="224">
        <v>142.5726336187405</v>
      </c>
      <c r="O51" s="224">
        <v>138.73969140417191</v>
      </c>
      <c r="P51" s="224">
        <v>137.87124325243741</v>
      </c>
      <c r="Q51" s="224">
        <v>141.5919906890702</v>
      </c>
      <c r="R51" s="224">
        <v>145.48118268105969</v>
      </c>
      <c r="S51" s="224">
        <v>143.2210784562086</v>
      </c>
      <c r="T51" s="224">
        <v>146.3959487375248</v>
      </c>
      <c r="U51" s="224">
        <v>145.85219903864891</v>
      </c>
      <c r="V51" s="224">
        <v>138.59811350210441</v>
      </c>
      <c r="W51" s="224">
        <v>152.11121108525171</v>
      </c>
      <c r="X51" s="224">
        <v>144.0284646923094</v>
      </c>
      <c r="Y51" s="224">
        <v>129.1179755821384</v>
      </c>
      <c r="DA51" s="177" t="s">
        <v>1488</v>
      </c>
    </row>
    <row r="52" spans="1:105" ht="12" customHeight="1" x14ac:dyDescent="0.25">
      <c r="A52" s="173" t="s">
        <v>94</v>
      </c>
      <c r="B52" s="224">
        <v>100.5466446707613</v>
      </c>
      <c r="C52" s="224">
        <v>102.2464896516007</v>
      </c>
      <c r="D52" s="224">
        <v>99.268374349995312</v>
      </c>
      <c r="E52" s="224">
        <v>105.3404547835278</v>
      </c>
      <c r="F52" s="224">
        <v>105.8956873538733</v>
      </c>
      <c r="G52" s="224">
        <v>108.98074337264769</v>
      </c>
      <c r="H52" s="224">
        <v>96.527588554812638</v>
      </c>
      <c r="I52" s="224">
        <v>100.682578420746</v>
      </c>
      <c r="J52" s="224">
        <v>102.61458437899</v>
      </c>
      <c r="K52" s="224">
        <v>80.126143978040034</v>
      </c>
      <c r="L52" s="224">
        <v>85.658711247996536</v>
      </c>
      <c r="M52" s="224">
        <v>90.715253905094372</v>
      </c>
      <c r="N52" s="224">
        <v>81.619026354525062</v>
      </c>
      <c r="O52" s="224">
        <v>79.834013922648751</v>
      </c>
      <c r="P52" s="224">
        <v>78.12293521399539</v>
      </c>
      <c r="Q52" s="224">
        <v>81.296483885790067</v>
      </c>
      <c r="R52" s="224">
        <v>82.964025566610701</v>
      </c>
      <c r="S52" s="224">
        <v>79.761665860170908</v>
      </c>
      <c r="T52" s="224">
        <v>82.901530035625683</v>
      </c>
      <c r="U52" s="224">
        <v>81.632062110125119</v>
      </c>
      <c r="V52" s="224">
        <v>79.338743045441817</v>
      </c>
      <c r="W52" s="224">
        <v>84.137008738263646</v>
      </c>
      <c r="X52" s="224">
        <v>79.811450863920243</v>
      </c>
      <c r="Y52" s="224">
        <v>71.019403978168583</v>
      </c>
      <c r="DA52" s="177" t="s">
        <v>1489</v>
      </c>
    </row>
    <row r="53" spans="1:105" ht="12" customHeight="1" x14ac:dyDescent="0.25">
      <c r="A53" s="56" t="s">
        <v>95</v>
      </c>
      <c r="B53" s="260">
        <v>137.8069098570966</v>
      </c>
      <c r="C53" s="260">
        <v>140.82884601393681</v>
      </c>
      <c r="D53" s="260">
        <v>137.17735811580889</v>
      </c>
      <c r="E53" s="260">
        <v>143.04010096124449</v>
      </c>
      <c r="F53" s="260">
        <v>143.00121403627969</v>
      </c>
      <c r="G53" s="260">
        <v>147.0471931176377</v>
      </c>
      <c r="H53" s="260">
        <v>131.59662963843661</v>
      </c>
      <c r="I53" s="260">
        <v>139.33862131668661</v>
      </c>
      <c r="J53" s="260">
        <v>140.84893911640299</v>
      </c>
      <c r="K53" s="260">
        <v>110.47866949638259</v>
      </c>
      <c r="L53" s="260">
        <v>117.1639205964</v>
      </c>
      <c r="M53" s="260">
        <v>122.52527647596359</v>
      </c>
      <c r="N53" s="260">
        <v>111.9305319452971</v>
      </c>
      <c r="O53" s="260">
        <v>110.01568948798089</v>
      </c>
      <c r="P53" s="260">
        <v>114.9833718201795</v>
      </c>
      <c r="Q53" s="260">
        <v>121.06698190411871</v>
      </c>
      <c r="R53" s="260">
        <v>127.26411783120091</v>
      </c>
      <c r="S53" s="260">
        <v>126.3384785141476</v>
      </c>
      <c r="T53" s="260">
        <v>133.24356026785691</v>
      </c>
      <c r="U53" s="260">
        <v>134.94121254656989</v>
      </c>
      <c r="V53" s="260">
        <v>133.79599127632179</v>
      </c>
      <c r="W53" s="260">
        <v>144.85571631910111</v>
      </c>
      <c r="X53" s="260">
        <v>143.67811649914</v>
      </c>
      <c r="Y53" s="260">
        <v>133.40387136161209</v>
      </c>
      <c r="DA53" s="68" t="s">
        <v>1490</v>
      </c>
    </row>
    <row r="54" spans="1:105" ht="12" customHeight="1" x14ac:dyDescent="0.25">
      <c r="A54" s="37" t="s">
        <v>159</v>
      </c>
      <c r="B54" s="226">
        <v>4.0285710836926034</v>
      </c>
      <c r="C54" s="226">
        <v>4.2855429926907309</v>
      </c>
      <c r="D54" s="226">
        <v>3.9202249618167242</v>
      </c>
      <c r="E54" s="226">
        <v>3.958825032171545</v>
      </c>
      <c r="F54" s="226">
        <v>4.0504287905583922</v>
      </c>
      <c r="G54" s="226">
        <v>4.2101072287477832</v>
      </c>
      <c r="H54" s="226">
        <v>3.1580184225622849</v>
      </c>
      <c r="I54" s="226">
        <v>4.2342981630561001</v>
      </c>
      <c r="J54" s="226">
        <v>4.6664742176385312</v>
      </c>
      <c r="K54" s="226">
        <v>4.187847548605478</v>
      </c>
      <c r="L54" s="226">
        <v>4.3688623772230013</v>
      </c>
      <c r="M54" s="226">
        <v>4.0556422473394083</v>
      </c>
      <c r="N54" s="226">
        <v>3.1772952946351452</v>
      </c>
      <c r="O54" s="226">
        <v>2.915784830271102</v>
      </c>
      <c r="P54" s="226">
        <v>2.3698543397525809</v>
      </c>
      <c r="Q54" s="226">
        <v>2.546946480401282</v>
      </c>
      <c r="R54" s="226">
        <v>2.3206131177270048</v>
      </c>
      <c r="S54" s="226">
        <v>2.0913716997932279</v>
      </c>
      <c r="T54" s="226">
        <v>2.201079428849225</v>
      </c>
      <c r="U54" s="226">
        <v>2.2924811082152732</v>
      </c>
      <c r="V54" s="226">
        <v>2.2084412718813629</v>
      </c>
      <c r="W54" s="226">
        <v>2.4790391656858071</v>
      </c>
      <c r="X54" s="226">
        <v>2.440132350901659</v>
      </c>
      <c r="Y54" s="226">
        <v>2.3080559305735791</v>
      </c>
      <c r="DA54" s="69" t="s">
        <v>1491</v>
      </c>
    </row>
    <row r="55" spans="1:105" ht="12" customHeight="1" x14ac:dyDescent="0.25">
      <c r="A55" s="37" t="s">
        <v>35</v>
      </c>
      <c r="B55" s="226">
        <v>92.26616216784997</v>
      </c>
      <c r="C55" s="226">
        <v>92.111011348097605</v>
      </c>
      <c r="D55" s="226">
        <v>86.921985743777228</v>
      </c>
      <c r="E55" s="226">
        <v>96.453410758568211</v>
      </c>
      <c r="F55" s="226">
        <v>93.414779478799829</v>
      </c>
      <c r="G55" s="226">
        <v>95.29091753165217</v>
      </c>
      <c r="H55" s="226">
        <v>81.272047871012802</v>
      </c>
      <c r="I55" s="226">
        <v>82.845271272336035</v>
      </c>
      <c r="J55" s="226">
        <v>84.225821514548983</v>
      </c>
      <c r="K55" s="226">
        <v>60.406409154019173</v>
      </c>
      <c r="L55" s="226">
        <v>65.249245164079966</v>
      </c>
      <c r="M55" s="226">
        <v>70.911608333532655</v>
      </c>
      <c r="N55" s="226">
        <v>63.339535454224951</v>
      </c>
      <c r="O55" s="226">
        <v>63.875254663357822</v>
      </c>
      <c r="P55" s="226">
        <v>58.511109405461127</v>
      </c>
      <c r="Q55" s="226">
        <v>59.932202342578698</v>
      </c>
      <c r="R55" s="226">
        <v>61.282478758509789</v>
      </c>
      <c r="S55" s="226">
        <v>57.719198638131317</v>
      </c>
      <c r="T55" s="226">
        <v>59.280116534053008</v>
      </c>
      <c r="U55" s="226">
        <v>57.6728625351357</v>
      </c>
      <c r="V55" s="226">
        <v>57.078540069302463</v>
      </c>
      <c r="W55" s="226">
        <v>59.979291978728803</v>
      </c>
      <c r="X55" s="226">
        <v>55.021663258084423</v>
      </c>
      <c r="Y55" s="226">
        <v>47.805637950521238</v>
      </c>
      <c r="DA55" s="69" t="s">
        <v>1492</v>
      </c>
    </row>
    <row r="56" spans="1:105" ht="12" customHeight="1" x14ac:dyDescent="0.25">
      <c r="A56" s="37" t="s">
        <v>96</v>
      </c>
      <c r="B56" s="226">
        <v>5.677007044350064E-4</v>
      </c>
      <c r="C56" s="226">
        <v>5.8476863716064038E-4</v>
      </c>
      <c r="D56" s="226">
        <v>5.0752072680161772E-4</v>
      </c>
      <c r="E56" s="226">
        <v>0.14596260455695531</v>
      </c>
      <c r="F56" s="226">
        <v>0.1212167252594795</v>
      </c>
      <c r="G56" s="226">
        <v>0.15748259034725159</v>
      </c>
      <c r="H56" s="226">
        <v>0.1190160262090757</v>
      </c>
      <c r="I56" s="226">
        <v>0.16102039956274081</v>
      </c>
      <c r="J56" s="226">
        <v>0.17170133009856331</v>
      </c>
      <c r="K56" s="226">
        <v>0.17349295609602661</v>
      </c>
      <c r="L56" s="226">
        <v>0.22293094706983449</v>
      </c>
      <c r="M56" s="226">
        <v>0.25243329593322789</v>
      </c>
      <c r="N56" s="226">
        <v>8.862876594558991E-2</v>
      </c>
      <c r="O56" s="226">
        <v>2.248488495067634E-2</v>
      </c>
      <c r="P56" s="226">
        <v>2.2165653939284751E-2</v>
      </c>
      <c r="Q56" s="226">
        <v>2.2426170803643519E-2</v>
      </c>
      <c r="R56" s="226">
        <v>2.3283277373143119E-2</v>
      </c>
      <c r="S56" s="226">
        <v>2.3927036900746421E-2</v>
      </c>
      <c r="T56" s="226">
        <v>0.15341710254195429</v>
      </c>
      <c r="U56" s="226">
        <v>0.18694347529962579</v>
      </c>
      <c r="V56" s="226">
        <v>2.399740283716624E-2</v>
      </c>
      <c r="W56" s="226">
        <v>2.5615438123999131E-2</v>
      </c>
      <c r="X56" s="226">
        <v>7.2535660358228421E-2</v>
      </c>
      <c r="Y56" s="226">
        <v>9.2276141553710639E-2</v>
      </c>
      <c r="DA56" s="69" t="s">
        <v>1493</v>
      </c>
    </row>
    <row r="57" spans="1:105" ht="12" customHeight="1" x14ac:dyDescent="0.25">
      <c r="A57" s="37" t="s">
        <v>78</v>
      </c>
      <c r="B57" s="226">
        <v>3.1569896695488451</v>
      </c>
      <c r="C57" s="226">
        <v>2.9336941134257009</v>
      </c>
      <c r="D57" s="226">
        <v>3.066431118435891</v>
      </c>
      <c r="E57" s="226">
        <v>3.381235044354272</v>
      </c>
      <c r="F57" s="226">
        <v>3.5324431527264188</v>
      </c>
      <c r="G57" s="226">
        <v>4.0808281873012842</v>
      </c>
      <c r="H57" s="226">
        <v>4.1557657430680273</v>
      </c>
      <c r="I57" s="226">
        <v>4.687994420521</v>
      </c>
      <c r="J57" s="226">
        <v>3.2625727124129091</v>
      </c>
      <c r="K57" s="226">
        <v>3.810533765466511</v>
      </c>
      <c r="L57" s="226">
        <v>4.0183633545254711</v>
      </c>
      <c r="M57" s="226">
        <v>5.0497095721591299</v>
      </c>
      <c r="N57" s="226">
        <v>5.668647537119293</v>
      </c>
      <c r="O57" s="226">
        <v>5.949951019863426</v>
      </c>
      <c r="P57" s="226">
        <v>17.209151157458319</v>
      </c>
      <c r="Q57" s="226">
        <v>20.40828374495856</v>
      </c>
      <c r="R57" s="226">
        <v>24.670215511017879</v>
      </c>
      <c r="S57" s="226">
        <v>27.822319952824589</v>
      </c>
      <c r="T57" s="226">
        <v>32.912133871486724</v>
      </c>
      <c r="U57" s="226">
        <v>36.251814691664727</v>
      </c>
      <c r="V57" s="226">
        <v>39.125979066417372</v>
      </c>
      <c r="W57" s="226">
        <v>44.480665880422002</v>
      </c>
      <c r="X57" s="226">
        <v>50.054253748090879</v>
      </c>
      <c r="Y57" s="226">
        <v>50.929183314862847</v>
      </c>
      <c r="DA57" s="69" t="s">
        <v>1494</v>
      </c>
    </row>
    <row r="58" spans="1:105" ht="12" customHeight="1" x14ac:dyDescent="0.25">
      <c r="A58" s="37" t="s">
        <v>40</v>
      </c>
      <c r="B58" s="226">
        <v>38.354619235300767</v>
      </c>
      <c r="C58" s="226">
        <v>41.498012791085593</v>
      </c>
      <c r="D58" s="226">
        <v>43.268208771052286</v>
      </c>
      <c r="E58" s="226">
        <v>39.1006675215935</v>
      </c>
      <c r="F58" s="226">
        <v>41.882345888935617</v>
      </c>
      <c r="G58" s="226">
        <v>43.307857579589182</v>
      </c>
      <c r="H58" s="226">
        <v>42.89178157558441</v>
      </c>
      <c r="I58" s="226">
        <v>47.410037061210708</v>
      </c>
      <c r="J58" s="226">
        <v>48.522369341704042</v>
      </c>
      <c r="K58" s="226">
        <v>41.900386072195431</v>
      </c>
      <c r="L58" s="226">
        <v>43.304518753501704</v>
      </c>
      <c r="M58" s="226">
        <v>42.25588302699915</v>
      </c>
      <c r="N58" s="226">
        <v>39.656424893372161</v>
      </c>
      <c r="O58" s="226">
        <v>37.252214089537908</v>
      </c>
      <c r="P58" s="226">
        <v>36.871091263568161</v>
      </c>
      <c r="Q58" s="226">
        <v>38.15712316537649</v>
      </c>
      <c r="R58" s="226">
        <v>38.96752716657312</v>
      </c>
      <c r="S58" s="226">
        <v>38.68166118649772</v>
      </c>
      <c r="T58" s="226">
        <v>38.696813330925977</v>
      </c>
      <c r="U58" s="226">
        <v>38.53711073625454</v>
      </c>
      <c r="V58" s="226">
        <v>35.359033465883492</v>
      </c>
      <c r="W58" s="226">
        <v>37.891103856140482</v>
      </c>
      <c r="X58" s="226">
        <v>36.089531481704803</v>
      </c>
      <c r="Y58" s="226">
        <v>32.268718024100707</v>
      </c>
      <c r="DA58" s="69" t="s">
        <v>1495</v>
      </c>
    </row>
    <row r="59" spans="1:105" ht="12" customHeight="1" x14ac:dyDescent="0.25">
      <c r="A59" s="57" t="s">
        <v>1496</v>
      </c>
      <c r="B59" s="261">
        <v>707.52110892253961</v>
      </c>
      <c r="C59" s="261">
        <v>739.00378819190712</v>
      </c>
      <c r="D59" s="261">
        <v>734.90222860561607</v>
      </c>
      <c r="E59" s="261">
        <v>739.26077642487678</v>
      </c>
      <c r="F59" s="261">
        <v>754.02172464737191</v>
      </c>
      <c r="G59" s="261">
        <v>775.29229545988312</v>
      </c>
      <c r="H59" s="261">
        <v>712.1006667864375</v>
      </c>
      <c r="I59" s="261">
        <v>758.62419599430143</v>
      </c>
      <c r="J59" s="261">
        <v>767.59088745954057</v>
      </c>
      <c r="K59" s="261">
        <v>617.75014518028638</v>
      </c>
      <c r="L59" s="261">
        <v>648.64718665804037</v>
      </c>
      <c r="M59" s="261">
        <v>656.28977141779774</v>
      </c>
      <c r="N59" s="261">
        <v>607.98252400992283</v>
      </c>
      <c r="O59" s="261">
        <v>591.63743854121105</v>
      </c>
      <c r="P59" s="261">
        <v>587.93405391639419</v>
      </c>
      <c r="Q59" s="261">
        <v>603.80069929082686</v>
      </c>
      <c r="R59" s="261">
        <v>620.38565464749161</v>
      </c>
      <c r="S59" s="261">
        <v>610.74773300521508</v>
      </c>
      <c r="T59" s="261">
        <v>624.28655597597196</v>
      </c>
      <c r="U59" s="261">
        <v>621.96780583464931</v>
      </c>
      <c r="V59" s="261">
        <v>591.0336979210216</v>
      </c>
      <c r="W59" s="261">
        <v>648.65855177456217</v>
      </c>
      <c r="X59" s="261">
        <v>614.19072700214213</v>
      </c>
      <c r="Y59" s="261">
        <v>550.60687803105452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2595.922562975265</v>
      </c>
      <c r="C60" s="261">
        <f t="shared" si="1"/>
        <v>2630.1444916722353</v>
      </c>
      <c r="D60" s="261">
        <f t="shared" si="1"/>
        <v>2530.9261596225815</v>
      </c>
      <c r="E60" s="261">
        <f t="shared" si="1"/>
        <v>2684.5672466428787</v>
      </c>
      <c r="F60" s="261">
        <f t="shared" si="1"/>
        <v>2708.8087272960097</v>
      </c>
      <c r="G60" s="261">
        <f t="shared" si="1"/>
        <v>2772.4176263757345</v>
      </c>
      <c r="H60" s="261">
        <f t="shared" si="1"/>
        <v>2449.643406858519</v>
      </c>
      <c r="I60" s="261">
        <f t="shared" si="1"/>
        <v>2565.6187215867449</v>
      </c>
      <c r="J60" s="261">
        <f t="shared" si="1"/>
        <v>2596.2287460751722</v>
      </c>
      <c r="K60" s="261">
        <f t="shared" si="1"/>
        <v>1985.9174795690103</v>
      </c>
      <c r="L60" s="261">
        <f t="shared" si="1"/>
        <v>2127.9215797402039</v>
      </c>
      <c r="M60" s="261">
        <f t="shared" si="1"/>
        <v>2267.4069688992108</v>
      </c>
      <c r="N60" s="261">
        <f t="shared" si="1"/>
        <v>2051.6490635882265</v>
      </c>
      <c r="O60" s="261">
        <f t="shared" si="1"/>
        <v>2013.7644981503631</v>
      </c>
      <c r="P60" s="261">
        <f t="shared" si="1"/>
        <v>1979.846279807264</v>
      </c>
      <c r="Q60" s="261">
        <f t="shared" si="1"/>
        <v>2082.7464822091006</v>
      </c>
      <c r="R60" s="261">
        <f t="shared" si="1"/>
        <v>2115.9040302414833</v>
      </c>
      <c r="S60" s="261">
        <f t="shared" si="1"/>
        <v>2027.8772383571534</v>
      </c>
      <c r="T60" s="261">
        <f t="shared" si="1"/>
        <v>2127.6103168315612</v>
      </c>
      <c r="U60" s="261">
        <f t="shared" si="1"/>
        <v>2076.6960617839691</v>
      </c>
      <c r="V60" s="261">
        <f t="shared" si="1"/>
        <v>2025.715512240618</v>
      </c>
      <c r="W60" s="261">
        <f t="shared" si="1"/>
        <v>2082.5963745568783</v>
      </c>
      <c r="X60" s="261">
        <f t="shared" si="1"/>
        <v>1959.6751551516652</v>
      </c>
      <c r="Y60" s="261">
        <f t="shared" si="1"/>
        <v>1739.1372503929485</v>
      </c>
      <c r="DA60" s="70"/>
    </row>
    <row r="61" spans="1:105" ht="12" customHeight="1" x14ac:dyDescent="0.25">
      <c r="A61" s="60" t="s">
        <v>1499</v>
      </c>
      <c r="B61" s="262">
        <v>2092.9293979039048</v>
      </c>
      <c r="C61" s="262">
        <v>2104.7228060815592</v>
      </c>
      <c r="D61" s="262">
        <v>2030.11259734184</v>
      </c>
      <c r="E61" s="262">
        <v>2164.2018460566078</v>
      </c>
      <c r="F61" s="262">
        <v>2145.8253246165382</v>
      </c>
      <c r="G61" s="262">
        <v>2192.6451634759078</v>
      </c>
      <c r="H61" s="262">
        <v>1926.038177008018</v>
      </c>
      <c r="I61" s="262">
        <v>2029.0964831579811</v>
      </c>
      <c r="J61" s="262">
        <v>2053.442897986592</v>
      </c>
      <c r="K61" s="262">
        <v>1564.4855854708469</v>
      </c>
      <c r="L61" s="262">
        <v>1662.841815518422</v>
      </c>
      <c r="M61" s="262">
        <v>1766.5540390721969</v>
      </c>
      <c r="N61" s="262">
        <v>1587.0892556430661</v>
      </c>
      <c r="O61" s="262">
        <v>1560.341109950233</v>
      </c>
      <c r="P61" s="262">
        <v>1517.768827320516</v>
      </c>
      <c r="Q61" s="262">
        <v>1571.0556726818611</v>
      </c>
      <c r="R61" s="262">
        <v>1612.985458034588</v>
      </c>
      <c r="S61" s="262">
        <v>1548.9675830249651</v>
      </c>
      <c r="T61" s="262">
        <v>1608.250000510187</v>
      </c>
      <c r="U61" s="262">
        <v>1583.393189603051</v>
      </c>
      <c r="V61" s="262">
        <v>1548.3285306711271</v>
      </c>
      <c r="W61" s="262">
        <v>1646.937630608192</v>
      </c>
      <c r="X61" s="262">
        <v>1551.9755435644381</v>
      </c>
      <c r="Y61" s="262">
        <v>1375.131979213877</v>
      </c>
      <c r="DA61" s="72" t="s">
        <v>1500</v>
      </c>
    </row>
    <row r="62" spans="1:105" ht="12" customHeight="1" x14ac:dyDescent="0.25">
      <c r="A62" s="59" t="s">
        <v>28</v>
      </c>
      <c r="B62" s="230">
        <v>440.15421498535511</v>
      </c>
      <c r="C62" s="230">
        <v>390.00663332764339</v>
      </c>
      <c r="D62" s="230">
        <v>364.04030195327579</v>
      </c>
      <c r="E62" s="230">
        <v>408.71928337084478</v>
      </c>
      <c r="F62" s="230">
        <v>390.30147598188393</v>
      </c>
      <c r="G62" s="230">
        <v>374.62289690905362</v>
      </c>
      <c r="H62" s="230">
        <v>347.9585452444864</v>
      </c>
      <c r="I62" s="230">
        <v>504.72871433498779</v>
      </c>
      <c r="J62" s="230">
        <v>475.81151356484372</v>
      </c>
      <c r="K62" s="230">
        <v>313.71811770571202</v>
      </c>
      <c r="L62" s="230">
        <v>347.35976251042217</v>
      </c>
      <c r="M62" s="230">
        <v>428.78816998155639</v>
      </c>
      <c r="N62" s="230">
        <v>391.38719263041088</v>
      </c>
      <c r="O62" s="230">
        <v>342.26926641747173</v>
      </c>
      <c r="P62" s="230">
        <v>348.37304323585471</v>
      </c>
      <c r="Q62" s="230">
        <v>329.67063853643339</v>
      </c>
      <c r="R62" s="230">
        <v>319.41891245306988</v>
      </c>
      <c r="S62" s="230">
        <v>307.35203896512519</v>
      </c>
      <c r="T62" s="230">
        <v>327.52861760250232</v>
      </c>
      <c r="U62" s="230">
        <v>312.98193188303969</v>
      </c>
      <c r="V62" s="230">
        <v>318.41103874159143</v>
      </c>
      <c r="W62" s="230">
        <v>306.44212702753549</v>
      </c>
      <c r="X62" s="230">
        <v>284.98998769026957</v>
      </c>
      <c r="Y62" s="230">
        <v>237.34640293089751</v>
      </c>
      <c r="DA62" s="71" t="s">
        <v>1501</v>
      </c>
    </row>
    <row r="63" spans="1:105" ht="12" customHeight="1" x14ac:dyDescent="0.25">
      <c r="A63" s="59" t="s">
        <v>31</v>
      </c>
      <c r="B63" s="295">
        <v>66.84565026707827</v>
      </c>
      <c r="C63" s="295">
        <v>67.761075872788552</v>
      </c>
      <c r="D63" s="295">
        <v>66.210938575664741</v>
      </c>
      <c r="E63" s="295">
        <v>54.539009670687847</v>
      </c>
      <c r="F63" s="295">
        <v>45.978116799835767</v>
      </c>
      <c r="G63" s="295">
        <v>44.52227582318492</v>
      </c>
      <c r="H63" s="295">
        <v>40.293602356211728</v>
      </c>
      <c r="I63" s="295">
        <v>36.951546272193447</v>
      </c>
      <c r="J63" s="295">
        <v>33.530333918845251</v>
      </c>
      <c r="K63" s="295">
        <v>28.534838468621249</v>
      </c>
      <c r="L63" s="295">
        <v>30.291013488861299</v>
      </c>
      <c r="M63" s="295">
        <v>30.37137361888562</v>
      </c>
      <c r="N63" s="295">
        <v>29.023899980862009</v>
      </c>
      <c r="O63" s="295">
        <v>24.482800746526191</v>
      </c>
      <c r="P63" s="295">
        <v>21.072572582990549</v>
      </c>
      <c r="Q63" s="295">
        <v>26.72659810186515</v>
      </c>
      <c r="R63" s="295">
        <v>26.824235564665869</v>
      </c>
      <c r="S63" s="295">
        <v>19.705055883664109</v>
      </c>
      <c r="T63" s="295">
        <v>19.410473777595129</v>
      </c>
      <c r="U63" s="295">
        <v>19.92830322183649</v>
      </c>
      <c r="V63" s="295">
        <v>19.184613191011671</v>
      </c>
      <c r="W63" s="295">
        <v>19.858550303749571</v>
      </c>
      <c r="X63" s="295">
        <v>28.620767199398131</v>
      </c>
      <c r="Y63" s="295">
        <v>30.59458011253006</v>
      </c>
      <c r="DA63" s="122" t="s">
        <v>1502</v>
      </c>
    </row>
    <row r="64" spans="1:105" ht="12" customHeight="1" x14ac:dyDescent="0.25">
      <c r="A64" s="59" t="s">
        <v>159</v>
      </c>
      <c r="B64" s="295">
        <v>47.329185465871802</v>
      </c>
      <c r="C64" s="295">
        <v>56.769201139361464</v>
      </c>
      <c r="D64" s="295">
        <v>51.6819978183524</v>
      </c>
      <c r="E64" s="295">
        <v>52.238095964075498</v>
      </c>
      <c r="F64" s="295">
        <v>56.040720471292182</v>
      </c>
      <c r="G64" s="295">
        <v>61.537578672095002</v>
      </c>
      <c r="H64" s="295">
        <v>45.764135759991177</v>
      </c>
      <c r="I64" s="295">
        <v>60.428330551339087</v>
      </c>
      <c r="J64" s="295">
        <v>66.484334641074639</v>
      </c>
      <c r="K64" s="295">
        <v>66.6049751976783</v>
      </c>
      <c r="L64" s="295">
        <v>71.450104108082513</v>
      </c>
      <c r="M64" s="295">
        <v>63.842790049596353</v>
      </c>
      <c r="N64" s="295">
        <v>52.662391493732152</v>
      </c>
      <c r="O64" s="295">
        <v>51.104234109452818</v>
      </c>
      <c r="P64" s="295">
        <v>44.599059403881917</v>
      </c>
      <c r="Q64" s="295">
        <v>50.467689171348937</v>
      </c>
      <c r="R64" s="295">
        <v>47.729682022965868</v>
      </c>
      <c r="S64" s="295">
        <v>44.85383837413557</v>
      </c>
      <c r="T64" s="295">
        <v>46.281681829446811</v>
      </c>
      <c r="U64" s="295">
        <v>48.554445917532732</v>
      </c>
      <c r="V64" s="295">
        <v>45.512118471218088</v>
      </c>
      <c r="W64" s="295">
        <v>52.925455911101913</v>
      </c>
      <c r="X64" s="295">
        <v>54.279257702715981</v>
      </c>
      <c r="Y64" s="295">
        <v>51.10826092013555</v>
      </c>
      <c r="DA64" s="122" t="s">
        <v>1503</v>
      </c>
    </row>
    <row r="65" spans="1:105" ht="12" customHeight="1" x14ac:dyDescent="0.25">
      <c r="A65" s="59" t="s">
        <v>32</v>
      </c>
      <c r="B65" s="295">
        <v>287.55676715683683</v>
      </c>
      <c r="C65" s="295">
        <v>242.45505253678351</v>
      </c>
      <c r="D65" s="295">
        <v>250.2939750057993</v>
      </c>
      <c r="E65" s="295">
        <v>208.37753651931541</v>
      </c>
      <c r="F65" s="295">
        <v>197.07290691891629</v>
      </c>
      <c r="G65" s="295">
        <v>184.8164202218554</v>
      </c>
      <c r="H65" s="295">
        <v>178.68460405352451</v>
      </c>
      <c r="I65" s="295">
        <v>165.70922524231381</v>
      </c>
      <c r="J65" s="295">
        <v>167.12218511077691</v>
      </c>
      <c r="K65" s="295">
        <v>140.0667341205687</v>
      </c>
      <c r="L65" s="295">
        <v>108.6479852994273</v>
      </c>
      <c r="M65" s="295">
        <v>101.1414261278577</v>
      </c>
      <c r="N65" s="295">
        <v>68.422739997368225</v>
      </c>
      <c r="O65" s="295">
        <v>54.706625793939047</v>
      </c>
      <c r="P65" s="295">
        <v>41.953717748295922</v>
      </c>
      <c r="Q65" s="295">
        <v>57.024973992773603</v>
      </c>
      <c r="R65" s="295">
        <v>65.255709500278002</v>
      </c>
      <c r="S65" s="295">
        <v>43.192956288466313</v>
      </c>
      <c r="T65" s="295">
        <v>36.28970348632334</v>
      </c>
      <c r="U65" s="295">
        <v>29.365925701352651</v>
      </c>
      <c r="V65" s="295">
        <v>43.587887922189381</v>
      </c>
      <c r="W65" s="295">
        <v>23.51580581369074</v>
      </c>
      <c r="X65" s="295">
        <v>28.439255732499358</v>
      </c>
      <c r="Y65" s="295">
        <v>29.367712211105012</v>
      </c>
      <c r="DA65" s="122" t="s">
        <v>1504</v>
      </c>
    </row>
    <row r="66" spans="1:105" ht="12" customHeight="1" x14ac:dyDescent="0.25">
      <c r="A66" s="59" t="s">
        <v>35</v>
      </c>
      <c r="B66" s="295">
        <v>1251.043580028763</v>
      </c>
      <c r="C66" s="295">
        <v>1347.730843204982</v>
      </c>
      <c r="D66" s="295">
        <v>1297.8853839887479</v>
      </c>
      <c r="E66" s="295">
        <v>1440.327920531684</v>
      </c>
      <c r="F66" s="295">
        <v>1456.4321044446101</v>
      </c>
      <c r="G66" s="295">
        <v>1527.1459918497189</v>
      </c>
      <c r="H66" s="295">
        <v>1313.3372895938039</v>
      </c>
      <c r="I66" s="295">
        <v>1261.278666757147</v>
      </c>
      <c r="J66" s="295">
        <v>1310.4945307510509</v>
      </c>
      <c r="K66" s="295">
        <v>1015.560919978266</v>
      </c>
      <c r="L66" s="295">
        <v>1105.0929501116291</v>
      </c>
      <c r="M66" s="295">
        <v>1142.4102792943011</v>
      </c>
      <c r="N66" s="295">
        <v>1045.5930315406929</v>
      </c>
      <c r="O66" s="295">
        <v>1087.7781828828431</v>
      </c>
      <c r="P66" s="295">
        <v>1061.7704343494929</v>
      </c>
      <c r="Q66" s="295">
        <v>1107.1657728794401</v>
      </c>
      <c r="R66" s="295">
        <v>1153.756918493609</v>
      </c>
      <c r="S66" s="295">
        <v>1133.8636935135739</v>
      </c>
      <c r="T66" s="295">
        <v>1178.739523814319</v>
      </c>
      <c r="U66" s="295">
        <v>1172.562582879289</v>
      </c>
      <c r="V66" s="295">
        <v>1121.632872345117</v>
      </c>
      <c r="W66" s="295">
        <v>1244.1956915521141</v>
      </c>
      <c r="X66" s="295">
        <v>1155.6462752395551</v>
      </c>
      <c r="Y66" s="295">
        <v>1026.715023039209</v>
      </c>
      <c r="DA66" s="122" t="s">
        <v>1505</v>
      </c>
    </row>
    <row r="67" spans="1:105" ht="12" customHeight="1" x14ac:dyDescent="0.25">
      <c r="A67" s="60" t="s">
        <v>1506</v>
      </c>
      <c r="B67" s="262">
        <v>502.99316507136018</v>
      </c>
      <c r="C67" s="262">
        <v>525.42168559067625</v>
      </c>
      <c r="D67" s="262">
        <v>500.81356228074139</v>
      </c>
      <c r="E67" s="262">
        <v>520.36540058627065</v>
      </c>
      <c r="F67" s="262">
        <v>562.98340267947162</v>
      </c>
      <c r="G67" s="262">
        <v>579.77246289982645</v>
      </c>
      <c r="H67" s="262">
        <v>523.60522985050113</v>
      </c>
      <c r="I67" s="262">
        <v>536.52223842876356</v>
      </c>
      <c r="J67" s="262">
        <v>542.78584808858011</v>
      </c>
      <c r="K67" s="262">
        <v>421.43189409816341</v>
      </c>
      <c r="L67" s="262">
        <v>465.07976422178172</v>
      </c>
      <c r="M67" s="262">
        <v>500.8529298270139</v>
      </c>
      <c r="N67" s="262">
        <v>464.55980794516029</v>
      </c>
      <c r="O67" s="262">
        <v>453.42338820013009</v>
      </c>
      <c r="P67" s="262">
        <v>462.07745248674797</v>
      </c>
      <c r="Q67" s="262">
        <v>511.69080952723948</v>
      </c>
      <c r="R67" s="262">
        <v>502.91857220689531</v>
      </c>
      <c r="S67" s="262">
        <v>478.90965533218832</v>
      </c>
      <c r="T67" s="262">
        <v>519.36031632137428</v>
      </c>
      <c r="U67" s="262">
        <v>493.3028721809182</v>
      </c>
      <c r="V67" s="262">
        <v>477.38698156949101</v>
      </c>
      <c r="W67" s="262">
        <v>435.65874394868649</v>
      </c>
      <c r="X67" s="262">
        <v>407.69961158722703</v>
      </c>
      <c r="Y67" s="262">
        <v>364.0052711790716</v>
      </c>
      <c r="DA67" s="72" t="s">
        <v>1507</v>
      </c>
    </row>
    <row r="68" spans="1:105" ht="12" customHeight="1" x14ac:dyDescent="0.25">
      <c r="A68" s="147" t="s">
        <v>28</v>
      </c>
      <c r="B68" s="229">
        <v>58.138224722877503</v>
      </c>
      <c r="C68" s="229">
        <v>48.465318457614877</v>
      </c>
      <c r="D68" s="229">
        <v>44.474212882028368</v>
      </c>
      <c r="E68" s="229">
        <v>50.273439700353237</v>
      </c>
      <c r="F68" s="229">
        <v>45.676401938600783</v>
      </c>
      <c r="G68" s="229">
        <v>42.657227348590503</v>
      </c>
      <c r="H68" s="229">
        <v>40.752995879475087</v>
      </c>
      <c r="I68" s="229">
        <v>57.000585042957489</v>
      </c>
      <c r="J68" s="229">
        <v>53.805483122989408</v>
      </c>
      <c r="K68" s="229">
        <v>37.068241984256069</v>
      </c>
      <c r="L68" s="229">
        <v>40.536055846296293</v>
      </c>
      <c r="M68" s="229">
        <v>46.892890011037267</v>
      </c>
      <c r="N68" s="229">
        <v>43.263850170565263</v>
      </c>
      <c r="O68" s="229">
        <v>36.601395030543181</v>
      </c>
      <c r="P68" s="229">
        <v>36.491281151530877</v>
      </c>
      <c r="Q68" s="229">
        <v>34.342422389667831</v>
      </c>
      <c r="R68" s="229">
        <v>32.470341011740253</v>
      </c>
      <c r="S68" s="229">
        <v>31.794749726372661</v>
      </c>
      <c r="T68" s="229">
        <v>29.373644495193179</v>
      </c>
      <c r="U68" s="229">
        <v>30.963685168314999</v>
      </c>
      <c r="V68" s="229">
        <v>32.466377435546718</v>
      </c>
      <c r="W68" s="229">
        <v>31.457008517919618</v>
      </c>
      <c r="X68" s="229">
        <v>28.697171145293598</v>
      </c>
      <c r="Y68" s="229">
        <v>23.967996650680352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8.6511450219825523</v>
      </c>
      <c r="C70" s="229">
        <v>8.139483042545768</v>
      </c>
      <c r="D70" s="229">
        <v>7.618695272416196</v>
      </c>
      <c r="E70" s="229">
        <v>6.9193756250324547</v>
      </c>
      <c r="F70" s="229">
        <v>4.535389897986426</v>
      </c>
      <c r="G70" s="229">
        <v>4.196901985327969</v>
      </c>
      <c r="H70" s="229">
        <v>3.711039747949445</v>
      </c>
      <c r="I70" s="229">
        <v>3.5405127021876961</v>
      </c>
      <c r="J70" s="229">
        <v>3.0353539949338888</v>
      </c>
      <c r="K70" s="229">
        <v>2.5068934404840619</v>
      </c>
      <c r="L70" s="229">
        <v>2.558180266513149</v>
      </c>
      <c r="M70" s="229">
        <v>2.5236900953698478</v>
      </c>
      <c r="N70" s="229">
        <v>2.3359053399523391</v>
      </c>
      <c r="O70" s="229">
        <v>1.854650333431032</v>
      </c>
      <c r="P70" s="229">
        <v>1.6061965041030559</v>
      </c>
      <c r="Q70" s="229">
        <v>1.7428520050923311</v>
      </c>
      <c r="R70" s="229">
        <v>1.9189776726710499</v>
      </c>
      <c r="S70" s="229">
        <v>1.489213153865742</v>
      </c>
      <c r="T70" s="229">
        <v>1.437572083425869</v>
      </c>
      <c r="U70" s="229">
        <v>1.520379296443765</v>
      </c>
      <c r="V70" s="229">
        <v>1.4550871864593979</v>
      </c>
      <c r="W70" s="229">
        <v>1.7882668462885021</v>
      </c>
      <c r="X70" s="229">
        <v>2.6626498759322721</v>
      </c>
      <c r="Y70" s="229">
        <v>2.7387042614001849</v>
      </c>
      <c r="DA70" s="73" t="s">
        <v>1510</v>
      </c>
    </row>
    <row r="71" spans="1:105" ht="12" customHeight="1" x14ac:dyDescent="0.25">
      <c r="A71" s="147" t="s">
        <v>159</v>
      </c>
      <c r="B71" s="229">
        <v>6.3788864453148326</v>
      </c>
      <c r="C71" s="229">
        <v>7.2546148810065496</v>
      </c>
      <c r="D71" s="229">
        <v>6.4325419812203251</v>
      </c>
      <c r="E71" s="229">
        <v>6.4115403749572897</v>
      </c>
      <c r="F71" s="229">
        <v>6.1187985236098257</v>
      </c>
      <c r="G71" s="229">
        <v>6.7245962768284562</v>
      </c>
      <c r="H71" s="229">
        <v>4.9613528210635813</v>
      </c>
      <c r="I71" s="229">
        <v>6.9032189841199516</v>
      </c>
      <c r="J71" s="229">
        <v>7.4989221016648973</v>
      </c>
      <c r="K71" s="229">
        <v>6.6950482257632196</v>
      </c>
      <c r="L71" s="229">
        <v>6.9683312337604271</v>
      </c>
      <c r="M71" s="229">
        <v>5.9754765579853348</v>
      </c>
      <c r="N71" s="229">
        <v>4.7825345808205917</v>
      </c>
      <c r="O71" s="229">
        <v>4.6723797089645913</v>
      </c>
      <c r="P71" s="229">
        <v>3.8496817636519238</v>
      </c>
      <c r="Q71" s="229">
        <v>4.177479455791965</v>
      </c>
      <c r="R71" s="229">
        <v>4.0580145269432624</v>
      </c>
      <c r="S71" s="229">
        <v>3.962256868879277</v>
      </c>
      <c r="T71" s="229">
        <v>3.8371969629168561</v>
      </c>
      <c r="U71" s="229">
        <v>4.3886545244016482</v>
      </c>
      <c r="V71" s="229">
        <v>4.1493655361307216</v>
      </c>
      <c r="W71" s="229">
        <v>5.1836565525489151</v>
      </c>
      <c r="X71" s="229">
        <v>5.169412813251018</v>
      </c>
      <c r="Y71" s="229">
        <v>4.8562021646725153</v>
      </c>
      <c r="DA71" s="73" t="s">
        <v>1511</v>
      </c>
    </row>
    <row r="72" spans="1:105" ht="12" customHeight="1" x14ac:dyDescent="0.25">
      <c r="A72" s="147" t="s">
        <v>32</v>
      </c>
      <c r="B72" s="229">
        <v>37.833057765969073</v>
      </c>
      <c r="C72" s="229">
        <v>30.566606148229791</v>
      </c>
      <c r="D72" s="229">
        <v>32.025515047823532</v>
      </c>
      <c r="E72" s="229">
        <v>25.67675502109795</v>
      </c>
      <c r="F72" s="229">
        <v>22.142646658094279</v>
      </c>
      <c r="G72" s="229">
        <v>19.93629741610313</v>
      </c>
      <c r="H72" s="229">
        <v>19.608737683836679</v>
      </c>
      <c r="I72" s="229">
        <v>19.30731652467761</v>
      </c>
      <c r="J72" s="229">
        <v>18.834284352688421</v>
      </c>
      <c r="K72" s="229">
        <v>15.13173194328014</v>
      </c>
      <c r="L72" s="229">
        <v>11.74150961972359</v>
      </c>
      <c r="M72" s="229">
        <v>10.39227907669857</v>
      </c>
      <c r="N72" s="229">
        <v>7.089665318836829</v>
      </c>
      <c r="O72" s="229">
        <v>5.1177590998866691</v>
      </c>
      <c r="P72" s="229">
        <v>3.6707340719775718</v>
      </c>
      <c r="Q72" s="229">
        <v>4.5172323426136236</v>
      </c>
      <c r="R72" s="229">
        <v>5.2758068511195919</v>
      </c>
      <c r="S72" s="229">
        <v>3.6798309414196</v>
      </c>
      <c r="T72" s="229">
        <v>2.7625312328081919</v>
      </c>
      <c r="U72" s="229">
        <v>2.5682469633795009</v>
      </c>
      <c r="V72" s="229">
        <v>4.461559653172908</v>
      </c>
      <c r="W72" s="229">
        <v>2.4808037859416099</v>
      </c>
      <c r="X72" s="229">
        <v>2.8938901047675381</v>
      </c>
      <c r="Y72" s="229">
        <v>3.0403878754146869</v>
      </c>
      <c r="DA72" s="73" t="s">
        <v>1512</v>
      </c>
    </row>
    <row r="73" spans="1:105" ht="12" customHeight="1" x14ac:dyDescent="0.25">
      <c r="A73" s="147" t="s">
        <v>33</v>
      </c>
      <c r="B73" s="229">
        <v>95.258463018908699</v>
      </c>
      <c r="C73" s="229">
        <v>108.1525835454364</v>
      </c>
      <c r="D73" s="229">
        <v>110.44606215110061</v>
      </c>
      <c r="E73" s="229">
        <v>127.0253604110582</v>
      </c>
      <c r="F73" s="229">
        <v>126.4348503414415</v>
      </c>
      <c r="G73" s="229">
        <v>132.81711701446531</v>
      </c>
      <c r="H73" s="229">
        <v>110.10864752900019</v>
      </c>
      <c r="I73" s="229">
        <v>101.5660421783662</v>
      </c>
      <c r="J73" s="229">
        <v>111.9671124086933</v>
      </c>
      <c r="K73" s="229">
        <v>89.344113374026747</v>
      </c>
      <c r="L73" s="229">
        <v>95.678277463813288</v>
      </c>
      <c r="M73" s="229">
        <v>97.664192356275194</v>
      </c>
      <c r="N73" s="229">
        <v>79.211204673452784</v>
      </c>
      <c r="O73" s="229">
        <v>70.637866072319241</v>
      </c>
      <c r="P73" s="229">
        <v>65.530761777929783</v>
      </c>
      <c r="Q73" s="229">
        <v>66.921856897891658</v>
      </c>
      <c r="R73" s="229">
        <v>67.679041561230562</v>
      </c>
      <c r="S73" s="229">
        <v>60.148105388673713</v>
      </c>
      <c r="T73" s="229">
        <v>62.168327352584051</v>
      </c>
      <c r="U73" s="229">
        <v>60.470283089392836</v>
      </c>
      <c r="V73" s="229">
        <v>53.601564206615542</v>
      </c>
      <c r="W73" s="229">
        <v>62.458964463743072</v>
      </c>
      <c r="X73" s="229">
        <v>62.684224552802618</v>
      </c>
      <c r="Y73" s="229">
        <v>55.242317235067922</v>
      </c>
      <c r="DA73" s="73" t="s">
        <v>1513</v>
      </c>
    </row>
    <row r="74" spans="1:105" ht="12" customHeight="1" x14ac:dyDescent="0.25">
      <c r="A74" s="147" t="s">
        <v>35</v>
      </c>
      <c r="B74" s="229">
        <v>163.3454728833768</v>
      </c>
      <c r="C74" s="229">
        <v>166.8307268946109</v>
      </c>
      <c r="D74" s="229">
        <v>158.90814501490479</v>
      </c>
      <c r="E74" s="229">
        <v>174.90102388137879</v>
      </c>
      <c r="F74" s="229">
        <v>153.1190184819414</v>
      </c>
      <c r="G74" s="229">
        <v>159.42408272256569</v>
      </c>
      <c r="H74" s="229">
        <v>131.75270889809011</v>
      </c>
      <c r="I74" s="229">
        <v>135.98271534505989</v>
      </c>
      <c r="J74" s="229">
        <v>137.8061139809501</v>
      </c>
      <c r="K74" s="229">
        <v>100.2399131877384</v>
      </c>
      <c r="L74" s="229">
        <v>107.6761132744583</v>
      </c>
      <c r="M74" s="229">
        <v>106.77604523371321</v>
      </c>
      <c r="N74" s="229">
        <v>99.680579041546707</v>
      </c>
      <c r="O74" s="229">
        <v>104.1316420532462</v>
      </c>
      <c r="P74" s="229">
        <v>100.47811570149869</v>
      </c>
      <c r="Q74" s="229">
        <v>100.783763365173</v>
      </c>
      <c r="R74" s="229">
        <v>108.5075723370017</v>
      </c>
      <c r="S74" s="229">
        <v>108.5470569555215</v>
      </c>
      <c r="T74" s="229">
        <v>103.79036487120879</v>
      </c>
      <c r="U74" s="229">
        <v>109.1359556912421</v>
      </c>
      <c r="V74" s="229">
        <v>105.96780007634651</v>
      </c>
      <c r="W74" s="229">
        <v>131.61660406597341</v>
      </c>
      <c r="X74" s="229">
        <v>119.328162507076</v>
      </c>
      <c r="Y74" s="229">
        <v>105.17784554957881</v>
      </c>
      <c r="DA74" s="73" t="s">
        <v>1514</v>
      </c>
    </row>
    <row r="75" spans="1:105" ht="12" customHeight="1" x14ac:dyDescent="0.25">
      <c r="A75" s="147" t="s">
        <v>36</v>
      </c>
      <c r="B75" s="229">
        <v>37.455592187816457</v>
      </c>
      <c r="C75" s="229">
        <v>48.900134413740133</v>
      </c>
      <c r="D75" s="229">
        <v>50.356798331660841</v>
      </c>
      <c r="E75" s="229">
        <v>31.026278465086069</v>
      </c>
      <c r="F75" s="229">
        <v>41.560211031168983</v>
      </c>
      <c r="G75" s="229">
        <v>39.238761039866567</v>
      </c>
      <c r="H75" s="229">
        <v>38.603872965423257</v>
      </c>
      <c r="I75" s="229">
        <v>41.155032403224382</v>
      </c>
      <c r="J75" s="229">
        <v>38.417870595538893</v>
      </c>
      <c r="K75" s="229">
        <v>29.918469402490281</v>
      </c>
      <c r="L75" s="229">
        <v>37.718345639751988</v>
      </c>
      <c r="M75" s="229">
        <v>40.6881720318503</v>
      </c>
      <c r="N75" s="229">
        <v>39.698247858619567</v>
      </c>
      <c r="O75" s="229">
        <v>36.649360280291063</v>
      </c>
      <c r="P75" s="229">
        <v>41.947035319106448</v>
      </c>
      <c r="Q75" s="229">
        <v>49.346636101862003</v>
      </c>
      <c r="R75" s="229">
        <v>53.878778967876762</v>
      </c>
      <c r="S75" s="229">
        <v>52.52975857909599</v>
      </c>
      <c r="T75" s="229">
        <v>41.422061180485628</v>
      </c>
      <c r="U75" s="229">
        <v>39.635327401682538</v>
      </c>
      <c r="V75" s="229">
        <v>40.064304293976157</v>
      </c>
      <c r="W75" s="229">
        <v>46.047415494623039</v>
      </c>
      <c r="X75" s="229">
        <v>38.19582875018147</v>
      </c>
      <c r="Y75" s="229">
        <v>35.03728502357567</v>
      </c>
      <c r="DA75" s="73" t="s">
        <v>1515</v>
      </c>
    </row>
    <row r="76" spans="1:105" ht="12" customHeight="1" x14ac:dyDescent="0.25">
      <c r="A76" s="147" t="s">
        <v>38</v>
      </c>
      <c r="B76" s="229">
        <v>17.163946284725771</v>
      </c>
      <c r="C76" s="229">
        <v>16.328827965833529</v>
      </c>
      <c r="D76" s="229">
        <v>16.321829723505829</v>
      </c>
      <c r="E76" s="229">
        <v>25.648198554409969</v>
      </c>
      <c r="F76" s="229">
        <v>27.009231430073381</v>
      </c>
      <c r="G76" s="229">
        <v>36.14386187539376</v>
      </c>
      <c r="H76" s="229">
        <v>36.026069434352983</v>
      </c>
      <c r="I76" s="229">
        <v>39.14414049919079</v>
      </c>
      <c r="J76" s="229">
        <v>40.722039545214322</v>
      </c>
      <c r="K76" s="229">
        <v>43.797912423520657</v>
      </c>
      <c r="L76" s="229">
        <v>48.403079334997237</v>
      </c>
      <c r="M76" s="229">
        <v>61.738968591560138</v>
      </c>
      <c r="N76" s="229">
        <v>54.314571341528179</v>
      </c>
      <c r="O76" s="229">
        <v>59.69372556445451</v>
      </c>
      <c r="P76" s="229">
        <v>59.992550530077523</v>
      </c>
      <c r="Q76" s="229">
        <v>61.750481532303688</v>
      </c>
      <c r="R76" s="229">
        <v>65.044825537388164</v>
      </c>
      <c r="S76" s="229">
        <v>65.260123643765326</v>
      </c>
      <c r="T76" s="229">
        <v>66.771916277296384</v>
      </c>
      <c r="U76" s="229">
        <v>73.890739227843014</v>
      </c>
      <c r="V76" s="229">
        <v>73.449262237200912</v>
      </c>
      <c r="W76" s="229">
        <v>83.132435302294823</v>
      </c>
      <c r="X76" s="229">
        <v>83.823307906685102</v>
      </c>
      <c r="Y76" s="229">
        <v>76.931528777871407</v>
      </c>
      <c r="DA76" s="73" t="s">
        <v>1516</v>
      </c>
    </row>
    <row r="77" spans="1:105" ht="12" customHeight="1" x14ac:dyDescent="0.25">
      <c r="A77" s="147" t="s">
        <v>39</v>
      </c>
      <c r="B77" s="229">
        <v>78.768376740388462</v>
      </c>
      <c r="C77" s="229">
        <v>90.783390241658324</v>
      </c>
      <c r="D77" s="229">
        <v>74.229761876080886</v>
      </c>
      <c r="E77" s="229">
        <v>72.483428552896655</v>
      </c>
      <c r="F77" s="229">
        <v>136.38685437655499</v>
      </c>
      <c r="G77" s="229">
        <v>138.6336172206851</v>
      </c>
      <c r="H77" s="229">
        <v>138.07980489130981</v>
      </c>
      <c r="I77" s="229">
        <v>131.9226747489796</v>
      </c>
      <c r="J77" s="229">
        <v>130.69866798590689</v>
      </c>
      <c r="K77" s="229">
        <v>96.72957011660381</v>
      </c>
      <c r="L77" s="229">
        <v>113.7998715424674</v>
      </c>
      <c r="M77" s="229">
        <v>128.20121587252399</v>
      </c>
      <c r="N77" s="229">
        <v>134.18324961983811</v>
      </c>
      <c r="O77" s="229">
        <v>134.0646100569937</v>
      </c>
      <c r="P77" s="229">
        <v>148.51109566687211</v>
      </c>
      <c r="Q77" s="229">
        <v>188.10808543684331</v>
      </c>
      <c r="R77" s="229">
        <v>164.08521374092399</v>
      </c>
      <c r="S77" s="229">
        <v>151.49856007459451</v>
      </c>
      <c r="T77" s="229">
        <v>207.7967018654553</v>
      </c>
      <c r="U77" s="229">
        <v>170.72960081821779</v>
      </c>
      <c r="V77" s="229">
        <v>161.77166094404211</v>
      </c>
      <c r="W77" s="229">
        <v>71.49358891935357</v>
      </c>
      <c r="X77" s="229">
        <v>64.244963931237265</v>
      </c>
      <c r="Y77" s="229">
        <v>57.013003640810098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11146.069470009745</v>
      </c>
      <c r="C79" s="261">
        <f t="shared" si="2"/>
        <v>11311.517645152746</v>
      </c>
      <c r="D79" s="261">
        <f t="shared" si="2"/>
        <v>10971.555834517309</v>
      </c>
      <c r="E79" s="261">
        <f t="shared" si="2"/>
        <v>11733.682872162541</v>
      </c>
      <c r="F79" s="261">
        <f t="shared" si="2"/>
        <v>11777.316624171192</v>
      </c>
      <c r="G79" s="261">
        <f t="shared" si="2"/>
        <v>12145.801600229439</v>
      </c>
      <c r="H79" s="261">
        <f t="shared" si="2"/>
        <v>10713.14354970093</v>
      </c>
      <c r="I79" s="261">
        <f t="shared" si="2"/>
        <v>11114.737545257278</v>
      </c>
      <c r="J79" s="261">
        <f t="shared" si="2"/>
        <v>11368.329908466472</v>
      </c>
      <c r="K79" s="261">
        <f t="shared" si="2"/>
        <v>8896.5677286501032</v>
      </c>
      <c r="L79" s="261">
        <f t="shared" si="2"/>
        <v>9538.8931873538131</v>
      </c>
      <c r="M79" s="261">
        <f t="shared" si="2"/>
        <v>10156.619638571672</v>
      </c>
      <c r="N79" s="261">
        <f t="shared" si="2"/>
        <v>9086.2223726452103</v>
      </c>
      <c r="O79" s="261">
        <f t="shared" si="2"/>
        <v>8882.6998906147546</v>
      </c>
      <c r="P79" s="261">
        <f t="shared" si="2"/>
        <v>8660.1360590542427</v>
      </c>
      <c r="Q79" s="261">
        <f t="shared" si="2"/>
        <v>9010.7906559127168</v>
      </c>
      <c r="R79" s="261">
        <f t="shared" si="2"/>
        <v>9186.7179855343784</v>
      </c>
      <c r="S79" s="261">
        <f t="shared" si="2"/>
        <v>8802.7823099392517</v>
      </c>
      <c r="T79" s="261">
        <f t="shared" si="2"/>
        <v>9152.3339075004023</v>
      </c>
      <c r="U79" s="261">
        <f t="shared" si="2"/>
        <v>9010.3865625464459</v>
      </c>
      <c r="V79" s="261">
        <f t="shared" si="2"/>
        <v>8772.9347594417941</v>
      </c>
      <c r="W79" s="261">
        <f t="shared" si="2"/>
        <v>9313.6126958161331</v>
      </c>
      <c r="X79" s="261">
        <f t="shared" si="2"/>
        <v>8852.4123737066002</v>
      </c>
      <c r="Y79" s="261">
        <f t="shared" si="2"/>
        <v>7870.1700756437513</v>
      </c>
      <c r="DA79" s="70"/>
    </row>
    <row r="80" spans="1:105" ht="12" customHeight="1" x14ac:dyDescent="0.25">
      <c r="A80" s="60" t="s">
        <v>1521</v>
      </c>
      <c r="B80" s="262">
        <v>10445.89239985275</v>
      </c>
      <c r="C80" s="262">
        <v>10580.18468458693</v>
      </c>
      <c r="D80" s="262">
        <v>10244.28185952519</v>
      </c>
      <c r="E80" s="262">
        <v>11002.095590890591</v>
      </c>
      <c r="F80" s="262">
        <v>11031.121612686209</v>
      </c>
      <c r="G80" s="262">
        <v>11378.5568055447</v>
      </c>
      <c r="H80" s="262">
        <v>10008.43445729425</v>
      </c>
      <c r="I80" s="262">
        <v>10363.987835880551</v>
      </c>
      <c r="J80" s="262">
        <v>10608.706581497339</v>
      </c>
      <c r="K80" s="262">
        <v>8285.2298034819287</v>
      </c>
      <c r="L80" s="262">
        <v>8896.978930673271</v>
      </c>
      <c r="M80" s="262">
        <v>9507.1421268333943</v>
      </c>
      <c r="N80" s="262">
        <v>8484.5506811585765</v>
      </c>
      <c r="O80" s="262">
        <v>8297.2036233106974</v>
      </c>
      <c r="P80" s="262">
        <v>8078.3047354014316</v>
      </c>
      <c r="Q80" s="262">
        <v>8413.2573819839508</v>
      </c>
      <c r="R80" s="262">
        <v>8572.7719073742337</v>
      </c>
      <c r="S80" s="262">
        <v>8198.3741122080992</v>
      </c>
      <c r="T80" s="262">
        <v>8534.5274192002598</v>
      </c>
      <c r="U80" s="262">
        <v>8394.8747558606083</v>
      </c>
      <c r="V80" s="262">
        <v>8188.0359659561818</v>
      </c>
      <c r="W80" s="262">
        <v>8671.6871919884925</v>
      </c>
      <c r="X80" s="262">
        <v>8244.5969201085409</v>
      </c>
      <c r="Y80" s="262">
        <v>7325.2784733915259</v>
      </c>
      <c r="DA80" s="72" t="s">
        <v>1522</v>
      </c>
    </row>
    <row r="81" spans="1:105" ht="12" customHeight="1" x14ac:dyDescent="0.25">
      <c r="A81" s="59" t="s">
        <v>28</v>
      </c>
      <c r="B81" s="230">
        <v>1727.868866797234</v>
      </c>
      <c r="C81" s="230">
        <v>1518.744083637549</v>
      </c>
      <c r="D81" s="230">
        <v>1376.652933075565</v>
      </c>
      <c r="E81" s="230">
        <v>1454.7566246668639</v>
      </c>
      <c r="F81" s="230">
        <v>1387.361220326711</v>
      </c>
      <c r="G81" s="230">
        <v>1265.3544639928309</v>
      </c>
      <c r="H81" s="230">
        <v>1205.9850046062679</v>
      </c>
      <c r="I81" s="230">
        <v>1699.040844648013</v>
      </c>
      <c r="J81" s="230">
        <v>1594.2523767263581</v>
      </c>
      <c r="K81" s="230">
        <v>1060.0127670563299</v>
      </c>
      <c r="L81" s="230">
        <v>1180.968882373141</v>
      </c>
      <c r="M81" s="230">
        <v>1388.6395567945251</v>
      </c>
      <c r="N81" s="230">
        <v>1266.1296525129069</v>
      </c>
      <c r="O81" s="230">
        <v>1065.0051464369481</v>
      </c>
      <c r="P81" s="230">
        <v>1082.892465708986</v>
      </c>
      <c r="Q81" s="230">
        <v>1001.583187413309</v>
      </c>
      <c r="R81" s="230">
        <v>962.36059011115276</v>
      </c>
      <c r="S81" s="230">
        <v>929.64608090389277</v>
      </c>
      <c r="T81" s="230">
        <v>952.77125705561889</v>
      </c>
      <c r="U81" s="230">
        <v>907.11422522606892</v>
      </c>
      <c r="V81" s="230">
        <v>931.71734230695756</v>
      </c>
      <c r="W81" s="230">
        <v>893.24014836459662</v>
      </c>
      <c r="X81" s="230">
        <v>805.25109334932915</v>
      </c>
      <c r="Y81" s="230">
        <v>667.61864704507457</v>
      </c>
      <c r="DA81" s="71" t="s">
        <v>1523</v>
      </c>
    </row>
    <row r="82" spans="1:105" ht="12" customHeight="1" x14ac:dyDescent="0.25">
      <c r="A82" s="59" t="s">
        <v>31</v>
      </c>
      <c r="B82" s="295">
        <v>227.52241593057539</v>
      </c>
      <c r="C82" s="295">
        <v>217.37584662147879</v>
      </c>
      <c r="D82" s="295">
        <v>207.14488871309419</v>
      </c>
      <c r="E82" s="295">
        <v>185.62245877515329</v>
      </c>
      <c r="F82" s="295">
        <v>142.7815089269252</v>
      </c>
      <c r="G82" s="295">
        <v>127.9468644195312</v>
      </c>
      <c r="H82" s="295">
        <v>115.9887907289735</v>
      </c>
      <c r="I82" s="295">
        <v>111.0252890696155</v>
      </c>
      <c r="J82" s="295">
        <v>95.787440419450576</v>
      </c>
      <c r="K82" s="295">
        <v>77.381660268349094</v>
      </c>
      <c r="L82" s="295">
        <v>81.007962056511005</v>
      </c>
      <c r="M82" s="295">
        <v>79.732302581126348</v>
      </c>
      <c r="N82" s="295">
        <v>76.928662529762065</v>
      </c>
      <c r="O82" s="295">
        <v>63.403157300815863</v>
      </c>
      <c r="P82" s="295">
        <v>53.930266821770253</v>
      </c>
      <c r="Q82" s="295">
        <v>65.192671199886618</v>
      </c>
      <c r="R82" s="295">
        <v>69.127384943848455</v>
      </c>
      <c r="S82" s="295">
        <v>52.048394342466693</v>
      </c>
      <c r="T82" s="295">
        <v>51.383416163039229</v>
      </c>
      <c r="U82" s="295">
        <v>52.00687063014027</v>
      </c>
      <c r="V82" s="295">
        <v>49.351604425101833</v>
      </c>
      <c r="W82" s="295">
        <v>53.020103221543152</v>
      </c>
      <c r="X82" s="295">
        <v>74.896302865343984</v>
      </c>
      <c r="Y82" s="295">
        <v>80.430461390720836</v>
      </c>
      <c r="DA82" s="122" t="s">
        <v>1524</v>
      </c>
    </row>
    <row r="83" spans="1:105" ht="12" customHeight="1" x14ac:dyDescent="0.25">
      <c r="A83" s="59" t="s">
        <v>159</v>
      </c>
      <c r="B83" s="295">
        <v>182.8603463538459</v>
      </c>
      <c r="C83" s="295">
        <v>204.17170990149529</v>
      </c>
      <c r="D83" s="295">
        <v>182.4146411230399</v>
      </c>
      <c r="E83" s="295">
        <v>175.01408519561241</v>
      </c>
      <c r="F83" s="295">
        <v>177.59248884014681</v>
      </c>
      <c r="G83" s="295">
        <v>186.35249221313259</v>
      </c>
      <c r="H83" s="295">
        <v>140.33631739917749</v>
      </c>
      <c r="I83" s="295">
        <v>189.70981747312641</v>
      </c>
      <c r="J83" s="295">
        <v>205.0114023697142</v>
      </c>
      <c r="K83" s="295">
        <v>183.35523504390011</v>
      </c>
      <c r="L83" s="295">
        <v>193.41998154772591</v>
      </c>
      <c r="M83" s="295">
        <v>169.34353406173599</v>
      </c>
      <c r="N83" s="295">
        <v>136.82868376348071</v>
      </c>
      <c r="O83" s="295">
        <v>129.39052859048249</v>
      </c>
      <c r="P83" s="295">
        <v>110.9625329389393</v>
      </c>
      <c r="Q83" s="295">
        <v>121.8624051862853</v>
      </c>
      <c r="R83" s="295">
        <v>118.81389676461249</v>
      </c>
      <c r="S83" s="295">
        <v>114.5700296688766</v>
      </c>
      <c r="T83" s="295">
        <v>118.138860350575</v>
      </c>
      <c r="U83" s="295">
        <v>124.7664008745674</v>
      </c>
      <c r="V83" s="295">
        <v>117.4730382596871</v>
      </c>
      <c r="W83" s="295">
        <v>138.67869040710031</v>
      </c>
      <c r="X83" s="295">
        <v>136.79319055428519</v>
      </c>
      <c r="Y83" s="295">
        <v>130.14225850999981</v>
      </c>
      <c r="DA83" s="122" t="s">
        <v>1525</v>
      </c>
    </row>
    <row r="84" spans="1:105" ht="12" customHeight="1" x14ac:dyDescent="0.25">
      <c r="A84" s="59" t="s">
        <v>32</v>
      </c>
      <c r="B84" s="295">
        <v>1025.0465909298209</v>
      </c>
      <c r="C84" s="295">
        <v>853.07590915097114</v>
      </c>
      <c r="D84" s="295">
        <v>868.59774285355525</v>
      </c>
      <c r="E84" s="295">
        <v>674.401521065103</v>
      </c>
      <c r="F84" s="295">
        <v>617.64932684358428</v>
      </c>
      <c r="G84" s="295">
        <v>550.88125671409966</v>
      </c>
      <c r="H84" s="295">
        <v>539.58582557307261</v>
      </c>
      <c r="I84" s="295">
        <v>522.84943165104903</v>
      </c>
      <c r="J84" s="295">
        <v>511.96155893807548</v>
      </c>
      <c r="K84" s="295">
        <v>406.73292434111062</v>
      </c>
      <c r="L84" s="295">
        <v>316.53105134733062</v>
      </c>
      <c r="M84" s="295">
        <v>278.45154654989199</v>
      </c>
      <c r="N84" s="295">
        <v>193.92187410176371</v>
      </c>
      <c r="O84" s="295">
        <v>145.54340452989331</v>
      </c>
      <c r="P84" s="295">
        <v>111.23244041946769</v>
      </c>
      <c r="Q84" s="295">
        <v>145.67423338457749</v>
      </c>
      <c r="R84" s="295">
        <v>178.40093874221699</v>
      </c>
      <c r="S84" s="295">
        <v>125.317873850457</v>
      </c>
      <c r="T84" s="295">
        <v>106.22890314458689</v>
      </c>
      <c r="U84" s="295">
        <v>85.508005343206037</v>
      </c>
      <c r="V84" s="295">
        <v>130.40854159562531</v>
      </c>
      <c r="W84" s="295">
        <v>66.263442552277013</v>
      </c>
      <c r="X84" s="295">
        <v>75.84125150179797</v>
      </c>
      <c r="Y84" s="295">
        <v>79.845809032834694</v>
      </c>
      <c r="DA84" s="122" t="s">
        <v>1526</v>
      </c>
    </row>
    <row r="85" spans="1:105" ht="12" customHeight="1" x14ac:dyDescent="0.25">
      <c r="A85" s="59" t="s">
        <v>33</v>
      </c>
      <c r="B85" s="295">
        <v>2394.8033366482891</v>
      </c>
      <c r="C85" s="295">
        <v>2722.9123037053801</v>
      </c>
      <c r="D85" s="295">
        <v>2791.0758429792609</v>
      </c>
      <c r="E85" s="295">
        <v>3172.531265552012</v>
      </c>
      <c r="F85" s="295">
        <v>3536.894823010969</v>
      </c>
      <c r="G85" s="295">
        <v>3747.9596780881152</v>
      </c>
      <c r="H85" s="295">
        <v>3165.2341114089259</v>
      </c>
      <c r="I85" s="295">
        <v>2872.3671316882342</v>
      </c>
      <c r="J85" s="295">
        <v>3206.3351186476862</v>
      </c>
      <c r="K85" s="295">
        <v>2503.843094457472</v>
      </c>
      <c r="L85" s="295">
        <v>2646.111398684905</v>
      </c>
      <c r="M85" s="295">
        <v>2744.5321229577862</v>
      </c>
      <c r="N85" s="295">
        <v>2319.610059061346</v>
      </c>
      <c r="O85" s="295">
        <v>2111.306290582796</v>
      </c>
      <c r="P85" s="295">
        <v>1922.4697945263911</v>
      </c>
      <c r="Q85" s="295">
        <v>2169.4441201352561</v>
      </c>
      <c r="R85" s="295">
        <v>2027.0069472368671</v>
      </c>
      <c r="S85" s="295">
        <v>1756.801800056129</v>
      </c>
      <c r="T85" s="295">
        <v>1842.4983582283301</v>
      </c>
      <c r="U85" s="295">
        <v>1753.3479081762071</v>
      </c>
      <c r="V85" s="295">
        <v>1624.378370501905</v>
      </c>
      <c r="W85" s="295">
        <v>1624.0518402072089</v>
      </c>
      <c r="X85" s="295">
        <v>1623.7090231534421</v>
      </c>
      <c r="Y85" s="295">
        <v>1430.689282994663</v>
      </c>
      <c r="DA85" s="122" t="s">
        <v>1527</v>
      </c>
    </row>
    <row r="86" spans="1:105" ht="12" customHeight="1" x14ac:dyDescent="0.25">
      <c r="A86" s="59" t="s">
        <v>35</v>
      </c>
      <c r="B86" s="295">
        <v>4449.5944457787218</v>
      </c>
      <c r="C86" s="295">
        <v>4630.9091862275473</v>
      </c>
      <c r="D86" s="295">
        <v>4391.8562570706308</v>
      </c>
      <c r="E86" s="295">
        <v>4668.9673916446454</v>
      </c>
      <c r="F86" s="295">
        <v>4432.3005009291301</v>
      </c>
      <c r="G86" s="295">
        <v>4535.4718038088567</v>
      </c>
      <c r="H86" s="295">
        <v>3862.321000308576</v>
      </c>
      <c r="I86" s="295">
        <v>3907.7305114235678</v>
      </c>
      <c r="J86" s="295">
        <v>3895.444966788184</v>
      </c>
      <c r="K86" s="295">
        <v>2851.8643619985</v>
      </c>
      <c r="L86" s="295">
        <v>3110.6028110125062</v>
      </c>
      <c r="M86" s="295">
        <v>3112.0427009235991</v>
      </c>
      <c r="N86" s="295">
        <v>2944.8784693275179</v>
      </c>
      <c r="O86" s="295">
        <v>3071.332276632279</v>
      </c>
      <c r="P86" s="295">
        <v>3046.6544542410061</v>
      </c>
      <c r="Q86" s="295">
        <v>3067.3210109590759</v>
      </c>
      <c r="R86" s="295">
        <v>3266.7372212832788</v>
      </c>
      <c r="S86" s="295">
        <v>3279.285304685654</v>
      </c>
      <c r="T86" s="295">
        <v>3329.416193614737</v>
      </c>
      <c r="U86" s="295">
        <v>3287.777580531013</v>
      </c>
      <c r="V86" s="295">
        <v>3145.4008471531238</v>
      </c>
      <c r="W86" s="295">
        <v>3552.7639653013139</v>
      </c>
      <c r="X86" s="295">
        <v>3183.5611750086669</v>
      </c>
      <c r="Y86" s="295">
        <v>2796.4414157267402</v>
      </c>
      <c r="DA86" s="122" t="s">
        <v>1528</v>
      </c>
    </row>
    <row r="87" spans="1:105" ht="12" customHeight="1" x14ac:dyDescent="0.25">
      <c r="A87" s="59" t="s">
        <v>38</v>
      </c>
      <c r="B87" s="295">
        <v>438.19639741425789</v>
      </c>
      <c r="C87" s="295">
        <v>432.99564534250442</v>
      </c>
      <c r="D87" s="295">
        <v>426.539553710044</v>
      </c>
      <c r="E87" s="295">
        <v>670.80224399120198</v>
      </c>
      <c r="F87" s="295">
        <v>736.54174380874122</v>
      </c>
      <c r="G87" s="295">
        <v>964.59024630813485</v>
      </c>
      <c r="H87" s="295">
        <v>978.98340726926017</v>
      </c>
      <c r="I87" s="295">
        <v>1061.264809926945</v>
      </c>
      <c r="J87" s="295">
        <v>1099.913717607875</v>
      </c>
      <c r="K87" s="295">
        <v>1202.0397603162669</v>
      </c>
      <c r="L87" s="295">
        <v>1368.336843651153</v>
      </c>
      <c r="M87" s="295">
        <v>1734.400362964732</v>
      </c>
      <c r="N87" s="295">
        <v>1546.253279861799</v>
      </c>
      <c r="O87" s="295">
        <v>1711.222819237483</v>
      </c>
      <c r="P87" s="295">
        <v>1750.1627807448731</v>
      </c>
      <c r="Q87" s="295">
        <v>1842.17975370556</v>
      </c>
      <c r="R87" s="295">
        <v>1950.3249282922559</v>
      </c>
      <c r="S87" s="295">
        <v>1940.704628700624</v>
      </c>
      <c r="T87" s="295">
        <v>2134.0904306433731</v>
      </c>
      <c r="U87" s="295">
        <v>2184.3537650794051</v>
      </c>
      <c r="V87" s="295">
        <v>2189.3062217137808</v>
      </c>
      <c r="W87" s="295">
        <v>2343.6690019344519</v>
      </c>
      <c r="X87" s="295">
        <v>2344.544883675675</v>
      </c>
      <c r="Y87" s="295">
        <v>2140.1105986914922</v>
      </c>
      <c r="DA87" s="122" t="s">
        <v>1529</v>
      </c>
    </row>
    <row r="88" spans="1:105" ht="12" customHeight="1" x14ac:dyDescent="0.25">
      <c r="A88" s="60" t="s">
        <v>1530</v>
      </c>
      <c r="B88" s="262">
        <v>700.17707015699546</v>
      </c>
      <c r="C88" s="262">
        <v>731.33296056581639</v>
      </c>
      <c r="D88" s="262">
        <v>727.27397499211804</v>
      </c>
      <c r="E88" s="262">
        <v>731.58728127194991</v>
      </c>
      <c r="F88" s="262">
        <v>746.19501148498193</v>
      </c>
      <c r="G88" s="262">
        <v>767.24479468473885</v>
      </c>
      <c r="H88" s="262">
        <v>704.70909240668016</v>
      </c>
      <c r="I88" s="262">
        <v>750.74970937672697</v>
      </c>
      <c r="J88" s="262">
        <v>759.62332696913199</v>
      </c>
      <c r="K88" s="262">
        <v>611.33792516817459</v>
      </c>
      <c r="L88" s="262">
        <v>641.91425668054148</v>
      </c>
      <c r="M88" s="262">
        <v>649.47751173827749</v>
      </c>
      <c r="N88" s="262">
        <v>601.67169148663322</v>
      </c>
      <c r="O88" s="262">
        <v>585.49626730405782</v>
      </c>
      <c r="P88" s="262">
        <v>581.83132365281108</v>
      </c>
      <c r="Q88" s="262">
        <v>597.53327392876611</v>
      </c>
      <c r="R88" s="262">
        <v>613.94607816014548</v>
      </c>
      <c r="S88" s="262">
        <v>604.40819773115231</v>
      </c>
      <c r="T88" s="262">
        <v>617.80648830014297</v>
      </c>
      <c r="U88" s="262">
        <v>615.51180668583777</v>
      </c>
      <c r="V88" s="262">
        <v>584.8987934856118</v>
      </c>
      <c r="W88" s="262">
        <v>641.92550382764125</v>
      </c>
      <c r="X88" s="262">
        <v>607.81545359805864</v>
      </c>
      <c r="Y88" s="262">
        <v>544.89160225222543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1855.49091523475</v>
      </c>
      <c r="C89" s="261">
        <f t="shared" si="3"/>
        <v>1894.7211460296871</v>
      </c>
      <c r="D89" s="261">
        <f t="shared" si="3"/>
        <v>1850.6783127958911</v>
      </c>
      <c r="E89" s="261">
        <f t="shared" si="3"/>
        <v>1926.6790721660723</v>
      </c>
      <c r="F89" s="261">
        <f t="shared" si="3"/>
        <v>1932.336012724423</v>
      </c>
      <c r="G89" s="261">
        <f t="shared" si="3"/>
        <v>1979.540383105754</v>
      </c>
      <c r="H89" s="261">
        <f t="shared" si="3"/>
        <v>1771.3678949141749</v>
      </c>
      <c r="I89" s="261">
        <f t="shared" si="3"/>
        <v>1874.9622665969046</v>
      </c>
      <c r="J89" s="261">
        <f t="shared" si="3"/>
        <v>1897.3171907831797</v>
      </c>
      <c r="K89" s="261">
        <f t="shared" si="3"/>
        <v>1480.0025552580478</v>
      </c>
      <c r="L89" s="261">
        <f t="shared" si="3"/>
        <v>1564.7384741145481</v>
      </c>
      <c r="M89" s="261">
        <f t="shared" si="3"/>
        <v>1627.9918766067478</v>
      </c>
      <c r="N89" s="261">
        <f t="shared" si="3"/>
        <v>1481.8233114904235</v>
      </c>
      <c r="O89" s="261">
        <f t="shared" si="3"/>
        <v>1450.4672284304984</v>
      </c>
      <c r="P89" s="261">
        <f t="shared" si="3"/>
        <v>1423.9101172509399</v>
      </c>
      <c r="Q89" s="261">
        <f t="shared" si="3"/>
        <v>1468.9046805022419</v>
      </c>
      <c r="R89" s="261">
        <f t="shared" si="3"/>
        <v>1508.6001983256067</v>
      </c>
      <c r="S89" s="261">
        <f t="shared" si="3"/>
        <v>1464.4068354505841</v>
      </c>
      <c r="T89" s="261">
        <f t="shared" si="3"/>
        <v>1510.1596004026069</v>
      </c>
      <c r="U89" s="261">
        <f t="shared" si="3"/>
        <v>1494.4898975042822</v>
      </c>
      <c r="V89" s="261">
        <f t="shared" si="3"/>
        <v>1443.4353969604479</v>
      </c>
      <c r="W89" s="261">
        <f t="shared" si="3"/>
        <v>1556.2770051797711</v>
      </c>
      <c r="X89" s="261">
        <f t="shared" si="3"/>
        <v>1469.6125368741323</v>
      </c>
      <c r="Y89" s="261">
        <f t="shared" si="3"/>
        <v>1308.8533523196797</v>
      </c>
      <c r="DA89" s="70"/>
    </row>
    <row r="90" spans="1:105" ht="12" customHeight="1" x14ac:dyDescent="0.25">
      <c r="A90" s="60" t="s">
        <v>1533</v>
      </c>
      <c r="B90" s="262">
        <v>1115.061847757672</v>
      </c>
      <c r="C90" s="262">
        <v>1121.3450886195501</v>
      </c>
      <c r="D90" s="262">
        <v>1081.594585185361</v>
      </c>
      <c r="E90" s="262">
        <v>1153.034073581897</v>
      </c>
      <c r="F90" s="262">
        <v>1143.2435101864739</v>
      </c>
      <c r="G90" s="262">
        <v>1168.187980880293</v>
      </c>
      <c r="H90" s="262">
        <v>1026.1462668818549</v>
      </c>
      <c r="I90" s="262">
        <v>1081.0532242772849</v>
      </c>
      <c r="J90" s="262">
        <v>1094.024401581333</v>
      </c>
      <c r="K90" s="262">
        <v>833.51984518565371</v>
      </c>
      <c r="L90" s="262">
        <v>885.92165086776015</v>
      </c>
      <c r="M90" s="262">
        <v>941.17699954160912</v>
      </c>
      <c r="N90" s="262">
        <v>845.56253054980527</v>
      </c>
      <c r="O90" s="262">
        <v>831.31176949202029</v>
      </c>
      <c r="P90" s="262">
        <v>808.63029338494459</v>
      </c>
      <c r="Q90" s="262">
        <v>837.02022775602632</v>
      </c>
      <c r="R90" s="262">
        <v>859.35939695032346</v>
      </c>
      <c r="S90" s="262">
        <v>825.25223114279947</v>
      </c>
      <c r="T90" s="262">
        <v>856.83646042775115</v>
      </c>
      <c r="U90" s="262">
        <v>843.59335651453148</v>
      </c>
      <c r="V90" s="262">
        <v>824.91175960123792</v>
      </c>
      <c r="W90" s="262">
        <v>877.44828820639054</v>
      </c>
      <c r="X90" s="262">
        <v>826.85479931374948</v>
      </c>
      <c r="Y90" s="262">
        <v>732.63685205462139</v>
      </c>
      <c r="DA90" s="72" t="s">
        <v>1534</v>
      </c>
    </row>
    <row r="91" spans="1:105" ht="12" customHeight="1" x14ac:dyDescent="0.25">
      <c r="A91" s="59" t="s">
        <v>28</v>
      </c>
      <c r="B91" s="230">
        <v>234.50345374833921</v>
      </c>
      <c r="C91" s="230">
        <v>207.7860426785588</v>
      </c>
      <c r="D91" s="230">
        <v>193.9518132627035</v>
      </c>
      <c r="E91" s="230">
        <v>217.75568721339701</v>
      </c>
      <c r="F91" s="230">
        <v>207.94312766917739</v>
      </c>
      <c r="G91" s="230">
        <v>199.58996230742471</v>
      </c>
      <c r="H91" s="230">
        <v>185.3838446686118</v>
      </c>
      <c r="I91" s="230">
        <v>268.90717545770099</v>
      </c>
      <c r="J91" s="230">
        <v>253.50079464283459</v>
      </c>
      <c r="K91" s="230">
        <v>167.14137818233829</v>
      </c>
      <c r="L91" s="230">
        <v>185.064827800427</v>
      </c>
      <c r="M91" s="230">
        <v>228.44790158479009</v>
      </c>
      <c r="N91" s="230">
        <v>208.52157107651851</v>
      </c>
      <c r="O91" s="230">
        <v>182.35273536907539</v>
      </c>
      <c r="P91" s="230">
        <v>185.60467911081031</v>
      </c>
      <c r="Q91" s="230">
        <v>175.64049304579811</v>
      </c>
      <c r="R91" s="230">
        <v>170.17862288397151</v>
      </c>
      <c r="S91" s="230">
        <v>163.74968636007301</v>
      </c>
      <c r="T91" s="230">
        <v>174.49927642238171</v>
      </c>
      <c r="U91" s="230">
        <v>166.74915629251049</v>
      </c>
      <c r="V91" s="230">
        <v>169.64165229903301</v>
      </c>
      <c r="W91" s="230">
        <v>163.26490742417491</v>
      </c>
      <c r="X91" s="230">
        <v>151.8357296641781</v>
      </c>
      <c r="Y91" s="230">
        <v>126.4523872022724</v>
      </c>
      <c r="DA91" s="71" t="s">
        <v>1535</v>
      </c>
    </row>
    <row r="92" spans="1:105" ht="12" customHeight="1" x14ac:dyDescent="0.25">
      <c r="A92" s="59" t="s">
        <v>31</v>
      </c>
      <c r="B92" s="295">
        <v>35.613735645369211</v>
      </c>
      <c r="C92" s="295">
        <v>36.101452129456213</v>
      </c>
      <c r="D92" s="295">
        <v>35.275576703108783</v>
      </c>
      <c r="E92" s="295">
        <v>29.05705704128248</v>
      </c>
      <c r="F92" s="295">
        <v>24.496021665417359</v>
      </c>
      <c r="G92" s="295">
        <v>23.720385023736348</v>
      </c>
      <c r="H92" s="295">
        <v>21.467450713401121</v>
      </c>
      <c r="I92" s="295">
        <v>19.6868845671721</v>
      </c>
      <c r="J92" s="295">
        <v>17.864145887063501</v>
      </c>
      <c r="K92" s="295">
        <v>15.20266748613391</v>
      </c>
      <c r="L92" s="295">
        <v>16.138314797035061</v>
      </c>
      <c r="M92" s="295">
        <v>16.18112871859433</v>
      </c>
      <c r="N92" s="295">
        <v>15.463227557607169</v>
      </c>
      <c r="O92" s="295">
        <v>13.04384040190058</v>
      </c>
      <c r="P92" s="295">
        <v>11.226953830802829</v>
      </c>
      <c r="Q92" s="295">
        <v>14.239281025718951</v>
      </c>
      <c r="R92" s="295">
        <v>14.29129988970451</v>
      </c>
      <c r="S92" s="295">
        <v>10.498374214539821</v>
      </c>
      <c r="T92" s="295">
        <v>10.341428037646031</v>
      </c>
      <c r="U92" s="295">
        <v>10.617314963166489</v>
      </c>
      <c r="V92" s="295">
        <v>10.221095013864341</v>
      </c>
      <c r="W92" s="295">
        <v>10.580152305980651</v>
      </c>
      <c r="X92" s="295">
        <v>15.248448222651589</v>
      </c>
      <c r="Y92" s="295">
        <v>16.30004770625056</v>
      </c>
      <c r="DA92" s="122" t="s">
        <v>1536</v>
      </c>
    </row>
    <row r="93" spans="1:105" ht="12" customHeight="1" x14ac:dyDescent="0.25">
      <c r="A93" s="59" t="s">
        <v>159</v>
      </c>
      <c r="B93" s="295">
        <v>25.215838169837639</v>
      </c>
      <c r="C93" s="295">
        <v>30.245248779810851</v>
      </c>
      <c r="D93" s="295">
        <v>27.534910657213668</v>
      </c>
      <c r="E93" s="295">
        <v>27.831186215541461</v>
      </c>
      <c r="F93" s="295">
        <v>29.85713200883588</v>
      </c>
      <c r="G93" s="295">
        <v>32.785724281651063</v>
      </c>
      <c r="H93" s="295">
        <v>24.382017775026601</v>
      </c>
      <c r="I93" s="295">
        <v>32.194743878589897</v>
      </c>
      <c r="J93" s="295">
        <v>35.421235473142289</v>
      </c>
      <c r="K93" s="295">
        <v>35.485509825681703</v>
      </c>
      <c r="L93" s="295">
        <v>38.066876593653063</v>
      </c>
      <c r="M93" s="295">
        <v>34.013884801849692</v>
      </c>
      <c r="N93" s="295">
        <v>28.057240547698139</v>
      </c>
      <c r="O93" s="295">
        <v>27.22709221409843</v>
      </c>
      <c r="P93" s="295">
        <v>23.761293446856211</v>
      </c>
      <c r="Q93" s="295">
        <v>26.887956562616949</v>
      </c>
      <c r="R93" s="295">
        <v>25.429212988606562</v>
      </c>
      <c r="S93" s="295">
        <v>23.89703348167313</v>
      </c>
      <c r="T93" s="295">
        <v>24.657753725357701</v>
      </c>
      <c r="U93" s="295">
        <v>25.868627119422719</v>
      </c>
      <c r="V93" s="295">
        <v>24.24774909689172</v>
      </c>
      <c r="W93" s="295">
        <v>28.1973948670963</v>
      </c>
      <c r="X93" s="295">
        <v>28.918667514308719</v>
      </c>
      <c r="Y93" s="295">
        <v>27.229237600830039</v>
      </c>
      <c r="DA93" s="122" t="s">
        <v>1537</v>
      </c>
    </row>
    <row r="94" spans="1:105" ht="12" customHeight="1" x14ac:dyDescent="0.25">
      <c r="A94" s="59" t="s">
        <v>32</v>
      </c>
      <c r="B94" s="295">
        <v>153.20324729647049</v>
      </c>
      <c r="C94" s="295">
        <v>129.17415138351569</v>
      </c>
      <c r="D94" s="295">
        <v>133.350538499815</v>
      </c>
      <c r="E94" s="295">
        <v>111.01848019103031</v>
      </c>
      <c r="F94" s="295">
        <v>104.995648659751</v>
      </c>
      <c r="G94" s="295">
        <v>98.465690832635843</v>
      </c>
      <c r="H94" s="295">
        <v>95.198808407639973</v>
      </c>
      <c r="I94" s="295">
        <v>88.285842357722316</v>
      </c>
      <c r="J94" s="295">
        <v>89.038632988554724</v>
      </c>
      <c r="K94" s="295">
        <v>74.624147147191508</v>
      </c>
      <c r="L94" s="295">
        <v>57.885002410716893</v>
      </c>
      <c r="M94" s="295">
        <v>53.885690370599541</v>
      </c>
      <c r="N94" s="295">
        <v>36.453970672168502</v>
      </c>
      <c r="O94" s="295">
        <v>29.14635883249132</v>
      </c>
      <c r="P94" s="295">
        <v>22.35191979221586</v>
      </c>
      <c r="Q94" s="295">
        <v>30.38151833138658</v>
      </c>
      <c r="R94" s="295">
        <v>34.766653899071848</v>
      </c>
      <c r="S94" s="295">
        <v>23.012155927175229</v>
      </c>
      <c r="T94" s="295">
        <v>19.334270838072332</v>
      </c>
      <c r="U94" s="295">
        <v>15.6454505376336</v>
      </c>
      <c r="V94" s="295">
        <v>23.22256589020515</v>
      </c>
      <c r="W94" s="295">
        <v>12.528649035359649</v>
      </c>
      <c r="X94" s="295">
        <v>15.151743330517119</v>
      </c>
      <c r="Y94" s="295">
        <v>15.64640234655152</v>
      </c>
      <c r="DA94" s="122" t="s">
        <v>1538</v>
      </c>
    </row>
    <row r="95" spans="1:105" ht="12" customHeight="1" x14ac:dyDescent="0.25">
      <c r="A95" s="59" t="s">
        <v>35</v>
      </c>
      <c r="B95" s="295">
        <v>666.52557289765593</v>
      </c>
      <c r="C95" s="295">
        <v>718.0381936482089</v>
      </c>
      <c r="D95" s="295">
        <v>691.48174606251962</v>
      </c>
      <c r="E95" s="295">
        <v>767.37166292064592</v>
      </c>
      <c r="F95" s="295">
        <v>775.95158018329255</v>
      </c>
      <c r="G95" s="295">
        <v>813.62621843484487</v>
      </c>
      <c r="H95" s="295">
        <v>699.71414531717517</v>
      </c>
      <c r="I95" s="295">
        <v>671.97857801609973</v>
      </c>
      <c r="J95" s="295">
        <v>698.19959258973756</v>
      </c>
      <c r="K95" s="295">
        <v>541.06614254430826</v>
      </c>
      <c r="L95" s="295">
        <v>588.76662926592815</v>
      </c>
      <c r="M95" s="295">
        <v>608.64839406577551</v>
      </c>
      <c r="N95" s="295">
        <v>557.06652069581298</v>
      </c>
      <c r="O95" s="295">
        <v>579.54174267445467</v>
      </c>
      <c r="P95" s="295">
        <v>565.68544720425939</v>
      </c>
      <c r="Q95" s="295">
        <v>589.87097879050577</v>
      </c>
      <c r="R95" s="295">
        <v>614.69360728896902</v>
      </c>
      <c r="S95" s="295">
        <v>604.09498115933832</v>
      </c>
      <c r="T95" s="295">
        <v>628.00373140429338</v>
      </c>
      <c r="U95" s="295">
        <v>624.7128076017982</v>
      </c>
      <c r="V95" s="295">
        <v>597.57869730124366</v>
      </c>
      <c r="W95" s="295">
        <v>662.877184573779</v>
      </c>
      <c r="X95" s="295">
        <v>615.70021058209397</v>
      </c>
      <c r="Y95" s="295">
        <v>547.00877719871676</v>
      </c>
      <c r="DA95" s="122" t="s">
        <v>1539</v>
      </c>
    </row>
    <row r="96" spans="1:105" ht="12" customHeight="1" x14ac:dyDescent="0.25">
      <c r="A96" s="61" t="s">
        <v>1540</v>
      </c>
      <c r="B96" s="263">
        <v>740.42906747707809</v>
      </c>
      <c r="C96" s="263">
        <v>773.37605741013704</v>
      </c>
      <c r="D96" s="263">
        <v>769.08372761053022</v>
      </c>
      <c r="E96" s="263">
        <v>773.64499858417514</v>
      </c>
      <c r="F96" s="263">
        <v>789.09250253794903</v>
      </c>
      <c r="G96" s="263">
        <v>811.35240222546099</v>
      </c>
      <c r="H96" s="263">
        <v>745.22162803232015</v>
      </c>
      <c r="I96" s="263">
        <v>793.90904231961963</v>
      </c>
      <c r="J96" s="263">
        <v>803.29278920184663</v>
      </c>
      <c r="K96" s="263">
        <v>646.48271007239407</v>
      </c>
      <c r="L96" s="263">
        <v>678.81682324678798</v>
      </c>
      <c r="M96" s="263">
        <v>686.81487706513872</v>
      </c>
      <c r="N96" s="263">
        <v>636.26078094061825</v>
      </c>
      <c r="O96" s="263">
        <v>619.15545893847809</v>
      </c>
      <c r="P96" s="263">
        <v>615.27982386599547</v>
      </c>
      <c r="Q96" s="263">
        <v>631.88445274621563</v>
      </c>
      <c r="R96" s="263">
        <v>649.24080137528324</v>
      </c>
      <c r="S96" s="263">
        <v>639.15460430778467</v>
      </c>
      <c r="T96" s="263">
        <v>653.32313997485585</v>
      </c>
      <c r="U96" s="263">
        <v>650.89654098975075</v>
      </c>
      <c r="V96" s="263">
        <v>618.52363735920994</v>
      </c>
      <c r="W96" s="263">
        <v>678.82871697338055</v>
      </c>
      <c r="X96" s="263">
        <v>642.75773756038279</v>
      </c>
      <c r="Y96" s="263">
        <v>576.21650026505836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6617.522420760235</v>
      </c>
      <c r="C99" s="223">
        <v>6698.6932075942987</v>
      </c>
      <c r="D99" s="223">
        <v>6614.3122543654654</v>
      </c>
      <c r="E99" s="223">
        <v>6583.3559373229082</v>
      </c>
      <c r="F99" s="223">
        <v>6638.5323761591417</v>
      </c>
      <c r="G99" s="223">
        <v>6591.9543000019758</v>
      </c>
      <c r="H99" s="223">
        <v>6613.4419324340688</v>
      </c>
      <c r="I99" s="223">
        <v>6593.0454952413638</v>
      </c>
      <c r="J99" s="223">
        <v>6462.1783568151686</v>
      </c>
      <c r="K99" s="223">
        <v>5750.5082965475676</v>
      </c>
      <c r="L99" s="223">
        <v>5991.1664022745881</v>
      </c>
      <c r="M99" s="223">
        <v>5954.4797567298901</v>
      </c>
      <c r="N99" s="223">
        <v>5931.7752328667029</v>
      </c>
      <c r="O99" s="223">
        <v>5733.9031545288562</v>
      </c>
      <c r="P99" s="223">
        <v>5847.2191485817066</v>
      </c>
      <c r="Q99" s="223">
        <v>5911.8385187604536</v>
      </c>
      <c r="R99" s="223">
        <v>6056.7042226243893</v>
      </c>
      <c r="S99" s="223">
        <v>6166.1114006833486</v>
      </c>
      <c r="T99" s="223">
        <v>6254.569163162013</v>
      </c>
      <c r="U99" s="223">
        <v>6139.3023066941014</v>
      </c>
      <c r="V99" s="223">
        <v>5948.6964105922616</v>
      </c>
      <c r="W99" s="223">
        <v>6243.4316453632691</v>
      </c>
      <c r="X99" s="223">
        <v>6011.7568908058611</v>
      </c>
      <c r="Y99" s="223">
        <v>5532.7129825883221</v>
      </c>
      <c r="DA99" s="89" t="s">
        <v>1542</v>
      </c>
    </row>
    <row r="100" spans="1:105" ht="12" customHeight="1" x14ac:dyDescent="0.25">
      <c r="A100" s="55" t="s">
        <v>91</v>
      </c>
      <c r="B100" s="259">
        <v>56.183475035553613</v>
      </c>
      <c r="C100" s="259">
        <v>56.872623720776353</v>
      </c>
      <c r="D100" s="259">
        <v>56.156220378586873</v>
      </c>
      <c r="E100" s="259">
        <v>55.893397927048689</v>
      </c>
      <c r="F100" s="259">
        <v>56.361851810055398</v>
      </c>
      <c r="G100" s="259">
        <v>55.966398948304217</v>
      </c>
      <c r="H100" s="259">
        <v>56.148831252052773</v>
      </c>
      <c r="I100" s="259">
        <v>55.975663312909397</v>
      </c>
      <c r="J100" s="259">
        <v>54.864587273087977</v>
      </c>
      <c r="K100" s="259">
        <v>48.822432139738503</v>
      </c>
      <c r="L100" s="259">
        <v>50.865645266272658</v>
      </c>
      <c r="M100" s="259">
        <v>50.554171711208099</v>
      </c>
      <c r="N100" s="259">
        <v>50.361407868715489</v>
      </c>
      <c r="O100" s="259">
        <v>48.681452703221609</v>
      </c>
      <c r="P100" s="259">
        <v>49.643517645080848</v>
      </c>
      <c r="Q100" s="259">
        <v>50.192143027881258</v>
      </c>
      <c r="R100" s="259">
        <v>51.422068389514187</v>
      </c>
      <c r="S100" s="259">
        <v>52.350947064395328</v>
      </c>
      <c r="T100" s="259">
        <v>53.101962954322431</v>
      </c>
      <c r="U100" s="259">
        <v>52.123334981337479</v>
      </c>
      <c r="V100" s="259">
        <v>50.505070482275777</v>
      </c>
      <c r="W100" s="259">
        <v>53.007404233784257</v>
      </c>
      <c r="X100" s="259">
        <v>51.040460722085861</v>
      </c>
      <c r="Y100" s="259">
        <v>46.973326567189183</v>
      </c>
      <c r="DA100" s="67" t="s">
        <v>1543</v>
      </c>
    </row>
    <row r="101" spans="1:105" ht="12" customHeight="1" x14ac:dyDescent="0.25">
      <c r="A101" s="173" t="s">
        <v>92</v>
      </c>
      <c r="B101" s="224">
        <v>62.992317790587528</v>
      </c>
      <c r="C101" s="224">
        <v>63.764984005289378</v>
      </c>
      <c r="D101" s="224">
        <v>62.961760157549769</v>
      </c>
      <c r="E101" s="224">
        <v>62.667086405537873</v>
      </c>
      <c r="F101" s="224">
        <v>63.192311942938673</v>
      </c>
      <c r="G101" s="224">
        <v>62.748934378221222</v>
      </c>
      <c r="H101" s="224">
        <v>62.953475547056449</v>
      </c>
      <c r="I101" s="224">
        <v>62.759321485799873</v>
      </c>
      <c r="J101" s="224">
        <v>61.51359478509923</v>
      </c>
      <c r="K101" s="224">
        <v>54.739194375385757</v>
      </c>
      <c r="L101" s="224">
        <v>57.030023315729743</v>
      </c>
      <c r="M101" s="224">
        <v>56.680802461171083</v>
      </c>
      <c r="N101" s="224">
        <v>56.464677680403327</v>
      </c>
      <c r="O101" s="224">
        <v>54.581129722720711</v>
      </c>
      <c r="P101" s="224">
        <v>55.659786756918592</v>
      </c>
      <c r="Q101" s="224">
        <v>56.274899731676321</v>
      </c>
      <c r="R101" s="224">
        <v>57.653879034570217</v>
      </c>
      <c r="S101" s="224">
        <v>58.69532797734184</v>
      </c>
      <c r="T101" s="224">
        <v>59.537359047405261</v>
      </c>
      <c r="U101" s="224">
        <v>58.440131717945548</v>
      </c>
      <c r="V101" s="224">
        <v>56.625750682781508</v>
      </c>
      <c r="W101" s="224">
        <v>59.431340810365953</v>
      </c>
      <c r="X101" s="224">
        <v>57.226024555245857</v>
      </c>
      <c r="Y101" s="224">
        <v>52.665996770918191</v>
      </c>
      <c r="DA101" s="177" t="s">
        <v>1544</v>
      </c>
    </row>
    <row r="102" spans="1:105" ht="12" customHeight="1" x14ac:dyDescent="0.25">
      <c r="A102" s="173" t="s">
        <v>93</v>
      </c>
      <c r="B102" s="224">
        <v>111.43144852576761</v>
      </c>
      <c r="C102" s="224">
        <v>116.38007149184629</v>
      </c>
      <c r="D102" s="224">
        <v>118.1563885267412</v>
      </c>
      <c r="E102" s="224">
        <v>110.2842975740041</v>
      </c>
      <c r="F102" s="224">
        <v>112.60719753012761</v>
      </c>
      <c r="G102" s="224">
        <v>112.0047250610788</v>
      </c>
      <c r="H102" s="224">
        <v>114.8217884185563</v>
      </c>
      <c r="I102" s="224">
        <v>116.1967749314765</v>
      </c>
      <c r="J102" s="224">
        <v>111.8598648814875</v>
      </c>
      <c r="K102" s="224">
        <v>103.5042438446628</v>
      </c>
      <c r="L102" s="224">
        <v>106.24294350504999</v>
      </c>
      <c r="M102" s="224">
        <v>104.5412965073086</v>
      </c>
      <c r="N102" s="224">
        <v>105.7404987757627</v>
      </c>
      <c r="O102" s="224">
        <v>101.9253289705666</v>
      </c>
      <c r="P102" s="224">
        <v>105.23994423893799</v>
      </c>
      <c r="Q102" s="224">
        <v>105.5637678054965</v>
      </c>
      <c r="R102" s="224">
        <v>106.7625842363267</v>
      </c>
      <c r="S102" s="224">
        <v>111.1688114557183</v>
      </c>
      <c r="T102" s="224">
        <v>111.33523576330791</v>
      </c>
      <c r="U102" s="224">
        <v>109.7689391921206</v>
      </c>
      <c r="V102" s="224">
        <v>104.89651038750451</v>
      </c>
      <c r="W102" s="224">
        <v>113.5666396189298</v>
      </c>
      <c r="X102" s="224">
        <v>109.42081171452089</v>
      </c>
      <c r="Y102" s="224">
        <v>101.9687332510436</v>
      </c>
      <c r="DA102" s="177" t="s">
        <v>1545</v>
      </c>
    </row>
    <row r="103" spans="1:105" ht="12" customHeight="1" x14ac:dyDescent="0.25">
      <c r="A103" s="173" t="s">
        <v>94</v>
      </c>
      <c r="B103" s="224">
        <v>50.426771137612633</v>
      </c>
      <c r="C103" s="224">
        <v>51.04530786941006</v>
      </c>
      <c r="D103" s="224">
        <v>50.402309063160551</v>
      </c>
      <c r="E103" s="224">
        <v>50.166416078521301</v>
      </c>
      <c r="F103" s="224">
        <v>50.586870967293422</v>
      </c>
      <c r="G103" s="224">
        <v>50.231937226676251</v>
      </c>
      <c r="H103" s="224">
        <v>50.395677045607243</v>
      </c>
      <c r="I103" s="224">
        <v>50.24025234056667</v>
      </c>
      <c r="J103" s="224">
        <v>49.243020020189483</v>
      </c>
      <c r="K103" s="224">
        <v>43.81995970050373</v>
      </c>
      <c r="L103" s="224">
        <v>45.653819935241863</v>
      </c>
      <c r="M103" s="224">
        <v>45.374260764743418</v>
      </c>
      <c r="N103" s="224">
        <v>45.20124800320044</v>
      </c>
      <c r="O103" s="224">
        <v>43.693425381011238</v>
      </c>
      <c r="P103" s="224">
        <v>44.556914665217263</v>
      </c>
      <c r="Q103" s="224">
        <v>45.049326474939861</v>
      </c>
      <c r="R103" s="224">
        <v>46.15323050878898</v>
      </c>
      <c r="S103" s="224">
        <v>46.986933876606642</v>
      </c>
      <c r="T103" s="224">
        <v>47.66099873959525</v>
      </c>
      <c r="U103" s="224">
        <v>46.782643515192539</v>
      </c>
      <c r="V103" s="224">
        <v>45.33019057448945</v>
      </c>
      <c r="W103" s="224">
        <v>47.576128749680478</v>
      </c>
      <c r="X103" s="224">
        <v>45.810723348140947</v>
      </c>
      <c r="Y103" s="224">
        <v>42.160318258652318</v>
      </c>
      <c r="DA103" s="177" t="s">
        <v>1546</v>
      </c>
    </row>
    <row r="104" spans="1:105" ht="12" customHeight="1" x14ac:dyDescent="0.25">
      <c r="A104" s="56" t="s">
        <v>95</v>
      </c>
      <c r="B104" s="260">
        <v>53.845527872461808</v>
      </c>
      <c r="C104" s="260">
        <v>54.923212811918333</v>
      </c>
      <c r="D104" s="260">
        <v>54.185600874200723</v>
      </c>
      <c r="E104" s="260">
        <v>53.565062308008969</v>
      </c>
      <c r="F104" s="260">
        <v>54.06365054268381</v>
      </c>
      <c r="G104" s="260">
        <v>53.747357761845073</v>
      </c>
      <c r="H104" s="260">
        <v>54.439467273341528</v>
      </c>
      <c r="I104" s="260">
        <v>54.295113360984459</v>
      </c>
      <c r="J104" s="260">
        <v>53.389818014162913</v>
      </c>
      <c r="K104" s="260">
        <v>47.691293081730898</v>
      </c>
      <c r="L104" s="260">
        <v>49.892073190445423</v>
      </c>
      <c r="M104" s="260">
        <v>49.381849774199331</v>
      </c>
      <c r="N104" s="260">
        <v>49.468757614489817</v>
      </c>
      <c r="O104" s="260">
        <v>48.157978393863743</v>
      </c>
      <c r="P104" s="260">
        <v>53.50903583597821</v>
      </c>
      <c r="Q104" s="260">
        <v>54.900451944445948</v>
      </c>
      <c r="R104" s="260">
        <v>56.845249698182542</v>
      </c>
      <c r="S104" s="260">
        <v>58.705903703258628</v>
      </c>
      <c r="T104" s="260">
        <v>60.342994726463758</v>
      </c>
      <c r="U104" s="260">
        <v>59.949533125453478</v>
      </c>
      <c r="V104" s="260">
        <v>59.262077111969667</v>
      </c>
      <c r="W104" s="260">
        <v>61.781557120784733</v>
      </c>
      <c r="X104" s="260">
        <v>62.974892970306392</v>
      </c>
      <c r="Y104" s="260">
        <v>60.548139568580673</v>
      </c>
      <c r="DA104" s="68" t="s">
        <v>1547</v>
      </c>
    </row>
    <row r="105" spans="1:105" ht="12" customHeight="1" x14ac:dyDescent="0.25">
      <c r="A105" s="37" t="s">
        <v>159</v>
      </c>
      <c r="B105" s="226">
        <v>1.6120211083387981</v>
      </c>
      <c r="C105" s="226">
        <v>1.693342551275389</v>
      </c>
      <c r="D105" s="226">
        <v>1.5850549200630479</v>
      </c>
      <c r="E105" s="226">
        <v>1.504061133158042</v>
      </c>
      <c r="F105" s="226">
        <v>1.5388704989349311</v>
      </c>
      <c r="G105" s="226">
        <v>1.5120187990392751</v>
      </c>
      <c r="H105" s="226">
        <v>1.276808788885875</v>
      </c>
      <c r="I105" s="226">
        <v>1.6140668482954621</v>
      </c>
      <c r="J105" s="226">
        <v>1.8058637582414929</v>
      </c>
      <c r="K105" s="226">
        <v>1.809985596475401</v>
      </c>
      <c r="L105" s="226">
        <v>1.8738237694943991</v>
      </c>
      <c r="M105" s="226">
        <v>1.600021580003063</v>
      </c>
      <c r="N105" s="226">
        <v>1.40279915885275</v>
      </c>
      <c r="O105" s="226">
        <v>1.392388729049522</v>
      </c>
      <c r="P105" s="226">
        <v>1.062677877262437</v>
      </c>
      <c r="Q105" s="226">
        <v>1.093215520396386</v>
      </c>
      <c r="R105" s="226">
        <v>1.003228908575879</v>
      </c>
      <c r="S105" s="226">
        <v>0.95362109788824434</v>
      </c>
      <c r="T105" s="226">
        <v>0.97409951636179082</v>
      </c>
      <c r="U105" s="226">
        <v>1.064459865748538</v>
      </c>
      <c r="V105" s="226">
        <v>0.98822838033695548</v>
      </c>
      <c r="W105" s="226">
        <v>1.0413794946206829</v>
      </c>
      <c r="X105" s="226">
        <v>1.068762804003579</v>
      </c>
      <c r="Y105" s="226">
        <v>1.0572650192114561</v>
      </c>
      <c r="DA105" s="69" t="s">
        <v>1548</v>
      </c>
    </row>
    <row r="106" spans="1:105" ht="12" customHeight="1" x14ac:dyDescent="0.25">
      <c r="A106" s="37" t="s">
        <v>35</v>
      </c>
      <c r="B106" s="226">
        <v>36.202886941057947</v>
      </c>
      <c r="C106" s="226">
        <v>35.762401092104703</v>
      </c>
      <c r="D106" s="226">
        <v>34.112487289279059</v>
      </c>
      <c r="E106" s="226">
        <v>36.964904203481559</v>
      </c>
      <c r="F106" s="226">
        <v>36.564828489298407</v>
      </c>
      <c r="G106" s="226">
        <v>36.356666534140558</v>
      </c>
      <c r="H106" s="226">
        <v>35.525087028991962</v>
      </c>
      <c r="I106" s="226">
        <v>33.935080963682502</v>
      </c>
      <c r="J106" s="226">
        <v>33.705059071550266</v>
      </c>
      <c r="K106" s="226">
        <v>28.345371875700621</v>
      </c>
      <c r="L106" s="226">
        <v>30.134200323931601</v>
      </c>
      <c r="M106" s="226">
        <v>30.130870797824802</v>
      </c>
      <c r="N106" s="226">
        <v>29.847993579801031</v>
      </c>
      <c r="O106" s="226">
        <v>29.263006309394701</v>
      </c>
      <c r="P106" s="226">
        <v>27.638830397872621</v>
      </c>
      <c r="Q106" s="226">
        <v>27.834534395677249</v>
      </c>
      <c r="R106" s="226">
        <v>28.93132555786983</v>
      </c>
      <c r="S106" s="226">
        <v>28.762561099996802</v>
      </c>
      <c r="T106" s="226">
        <v>29.24686033631184</v>
      </c>
      <c r="U106" s="226">
        <v>28.506066945253711</v>
      </c>
      <c r="V106" s="226">
        <v>27.897335943716289</v>
      </c>
      <c r="W106" s="226">
        <v>28.914351588881701</v>
      </c>
      <c r="X106" s="226">
        <v>26.860033572028769</v>
      </c>
      <c r="Y106" s="226">
        <v>23.826246199997779</v>
      </c>
      <c r="DA106" s="69" t="s">
        <v>1549</v>
      </c>
    </row>
    <row r="107" spans="1:105" ht="12" customHeight="1" x14ac:dyDescent="0.25">
      <c r="A107" s="37" t="s">
        <v>96</v>
      </c>
      <c r="B107" s="226">
        <v>2.1921665999182719E-4</v>
      </c>
      <c r="C107" s="226">
        <v>2.1274931949660379E-4</v>
      </c>
      <c r="D107" s="226">
        <v>2.385833178202395E-4</v>
      </c>
      <c r="E107" s="226">
        <v>4.7153859465155032E-2</v>
      </c>
      <c r="F107" s="226">
        <v>4.1087371117596312E-2</v>
      </c>
      <c r="G107" s="226">
        <v>6.2708484807902948E-2</v>
      </c>
      <c r="H107" s="226">
        <v>4.9155935548124703E-2</v>
      </c>
      <c r="I107" s="226">
        <v>6.2344383741868153E-2</v>
      </c>
      <c r="J107" s="226">
        <v>7.1019462510272052E-2</v>
      </c>
      <c r="K107" s="226">
        <v>9.9595015855621263E-2</v>
      </c>
      <c r="L107" s="226">
        <v>0.10255352532553071</v>
      </c>
      <c r="M107" s="226">
        <v>0.113150788275156</v>
      </c>
      <c r="N107" s="226">
        <v>5.2338439888852242E-2</v>
      </c>
      <c r="O107" s="226">
        <v>1.4549042142258139E-2</v>
      </c>
      <c r="P107" s="226">
        <v>1.436669107080878E-2</v>
      </c>
      <c r="Q107" s="226">
        <v>1.3772830245468401E-2</v>
      </c>
      <c r="R107" s="226">
        <v>1.3181501030157061E-2</v>
      </c>
      <c r="S107" s="226">
        <v>1.287402710621418E-2</v>
      </c>
      <c r="T107" s="226">
        <v>4.7493755462155743E-2</v>
      </c>
      <c r="U107" s="226">
        <v>5.9201532986382373E-2</v>
      </c>
      <c r="V107" s="226">
        <v>1.2016287567289469E-2</v>
      </c>
      <c r="W107" s="226">
        <v>1.0496930607908919E-2</v>
      </c>
      <c r="X107" s="226">
        <v>1.112523333777371E-2</v>
      </c>
      <c r="Y107" s="226">
        <v>1.092745585473236E-2</v>
      </c>
      <c r="DA107" s="69" t="s">
        <v>1550</v>
      </c>
    </row>
    <row r="108" spans="1:105" ht="12" customHeight="1" x14ac:dyDescent="0.25">
      <c r="A108" s="37" t="s">
        <v>78</v>
      </c>
      <c r="B108" s="226">
        <v>0.55965555429487235</v>
      </c>
      <c r="C108" s="226">
        <v>0.63571389298087844</v>
      </c>
      <c r="D108" s="226">
        <v>0.61644573434688388</v>
      </c>
      <c r="E108" s="226">
        <v>0.57861420209129888</v>
      </c>
      <c r="F108" s="226">
        <v>0.58138599395217594</v>
      </c>
      <c r="G108" s="226">
        <v>0.60364003180360615</v>
      </c>
      <c r="H108" s="226">
        <v>1.0545159575190921</v>
      </c>
      <c r="I108" s="226">
        <v>1.0902589312019411</v>
      </c>
      <c r="J108" s="226">
        <v>1.1963932191974691</v>
      </c>
      <c r="K108" s="226">
        <v>0.98284569738231542</v>
      </c>
      <c r="L108" s="226">
        <v>1.1384052952602921</v>
      </c>
      <c r="M108" s="226">
        <v>1.360045623834881</v>
      </c>
      <c r="N108" s="226">
        <v>1.7657516065074821</v>
      </c>
      <c r="O108" s="226">
        <v>2.0600795541046821</v>
      </c>
      <c r="P108" s="226">
        <v>9.1757666561942361</v>
      </c>
      <c r="Q108" s="226">
        <v>10.101691045795601</v>
      </c>
      <c r="R108" s="226">
        <v>11.254159470808331</v>
      </c>
      <c r="S108" s="226">
        <v>12.339523413489189</v>
      </c>
      <c r="T108" s="226">
        <v>13.84693978104421</v>
      </c>
      <c r="U108" s="226">
        <v>14.31218377937549</v>
      </c>
      <c r="V108" s="226">
        <v>15.492280941843211</v>
      </c>
      <c r="W108" s="226">
        <v>15.732529538807571</v>
      </c>
      <c r="X108" s="226">
        <v>19.56576522737004</v>
      </c>
      <c r="Y108" s="226">
        <v>21.198649636960219</v>
      </c>
      <c r="DA108" s="69" t="s">
        <v>1551</v>
      </c>
    </row>
    <row r="109" spans="1:105" ht="12" customHeight="1" x14ac:dyDescent="0.25">
      <c r="A109" s="37" t="s">
        <v>40</v>
      </c>
      <c r="B109" s="226">
        <v>15.4707450521102</v>
      </c>
      <c r="C109" s="226">
        <v>16.831542526237879</v>
      </c>
      <c r="D109" s="226">
        <v>17.8713743471939</v>
      </c>
      <c r="E109" s="226">
        <v>14.47032890981292</v>
      </c>
      <c r="F109" s="226">
        <v>15.3374781893807</v>
      </c>
      <c r="G109" s="226">
        <v>15.21232391205373</v>
      </c>
      <c r="H109" s="226">
        <v>16.533899562396481</v>
      </c>
      <c r="I109" s="226">
        <v>17.593362234062688</v>
      </c>
      <c r="J109" s="226">
        <v>16.61148250266341</v>
      </c>
      <c r="K109" s="226">
        <v>16.453494896316951</v>
      </c>
      <c r="L109" s="226">
        <v>16.64309027643359</v>
      </c>
      <c r="M109" s="226">
        <v>16.17776098426144</v>
      </c>
      <c r="N109" s="226">
        <v>16.39987482943971</v>
      </c>
      <c r="O109" s="226">
        <v>15.427954759172581</v>
      </c>
      <c r="P109" s="226">
        <v>15.6173942135781</v>
      </c>
      <c r="Q109" s="226">
        <v>15.85723815233124</v>
      </c>
      <c r="R109" s="226">
        <v>15.64335425989835</v>
      </c>
      <c r="S109" s="226">
        <v>16.637324064778181</v>
      </c>
      <c r="T109" s="226">
        <v>16.227601337283751</v>
      </c>
      <c r="U109" s="226">
        <v>16.007621002089358</v>
      </c>
      <c r="V109" s="226">
        <v>14.872215558505941</v>
      </c>
      <c r="W109" s="226">
        <v>16.082799567866871</v>
      </c>
      <c r="X109" s="226">
        <v>15.46920613356623</v>
      </c>
      <c r="Y109" s="226">
        <v>14.45505125655648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4916.3035340507804</v>
      </c>
      <c r="C110" s="261">
        <f t="shared" si="4"/>
        <v>4944.5823137026764</v>
      </c>
      <c r="D110" s="261">
        <f t="shared" si="4"/>
        <v>4853.6985551872904</v>
      </c>
      <c r="E110" s="261">
        <f t="shared" si="4"/>
        <v>4895.9739905785964</v>
      </c>
      <c r="F110" s="261">
        <f t="shared" si="4"/>
        <v>4924.6079463420683</v>
      </c>
      <c r="G110" s="261">
        <f t="shared" si="4"/>
        <v>4888.3398429866993</v>
      </c>
      <c r="H110" s="261">
        <f t="shared" si="4"/>
        <v>4882.1378404574698</v>
      </c>
      <c r="I110" s="261">
        <f t="shared" si="4"/>
        <v>4851.785134622879</v>
      </c>
      <c r="J110" s="261">
        <f t="shared" si="4"/>
        <v>4773.2579154123223</v>
      </c>
      <c r="K110" s="261">
        <f t="shared" si="4"/>
        <v>4212.4088244779196</v>
      </c>
      <c r="L110" s="261">
        <f t="shared" si="4"/>
        <v>4402.57977028593</v>
      </c>
      <c r="M110" s="261">
        <f t="shared" si="4"/>
        <v>4385.0943143508102</v>
      </c>
      <c r="N110" s="261">
        <f t="shared" si="4"/>
        <v>4354.005603222683</v>
      </c>
      <c r="O110" s="261">
        <f t="shared" si="4"/>
        <v>4210.9945162675986</v>
      </c>
      <c r="P110" s="261">
        <f t="shared" si="4"/>
        <v>4278.6679061278619</v>
      </c>
      <c r="Q110" s="261">
        <f t="shared" si="4"/>
        <v>4332.6276057927462</v>
      </c>
      <c r="R110" s="261">
        <f t="shared" si="4"/>
        <v>4450.5030226030567</v>
      </c>
      <c r="S110" s="261">
        <f t="shared" si="4"/>
        <v>4508.2400031370926</v>
      </c>
      <c r="T110" s="261">
        <f t="shared" si="4"/>
        <v>4584.7982960236486</v>
      </c>
      <c r="U110" s="261">
        <f t="shared" si="4"/>
        <v>4495.3519840798062</v>
      </c>
      <c r="V110" s="261">
        <f t="shared" si="4"/>
        <v>4367.638537645681</v>
      </c>
      <c r="W110" s="261">
        <f t="shared" si="4"/>
        <v>4553.7450864483599</v>
      </c>
      <c r="X110" s="261">
        <f t="shared" si="4"/>
        <v>4380.9494180118154</v>
      </c>
      <c r="Y110" s="261">
        <f t="shared" si="4"/>
        <v>4018.2716158661492</v>
      </c>
      <c r="DA110" s="70"/>
    </row>
    <row r="111" spans="1:105" ht="12" customHeight="1" x14ac:dyDescent="0.25">
      <c r="A111" s="60" t="s">
        <v>1554</v>
      </c>
      <c r="B111" s="262">
        <v>4356.2629051731092</v>
      </c>
      <c r="C111" s="262">
        <v>4359.6705200446213</v>
      </c>
      <c r="D111" s="262">
        <v>4259.8592125969553</v>
      </c>
      <c r="E111" s="262">
        <v>4341.6987999945377</v>
      </c>
      <c r="F111" s="262">
        <v>4358.6581489081627</v>
      </c>
      <c r="G111" s="262">
        <v>4325.4179974004228</v>
      </c>
      <c r="H111" s="262">
        <v>4305.0577841041031</v>
      </c>
      <c r="I111" s="262">
        <v>4267.7945667255826</v>
      </c>
      <c r="J111" s="262">
        <v>4211.0641191079221</v>
      </c>
      <c r="K111" s="262">
        <v>3692.2093423643169</v>
      </c>
      <c r="L111" s="262">
        <v>3868.615923619931</v>
      </c>
      <c r="M111" s="262">
        <v>3859.682734278766</v>
      </c>
      <c r="N111" s="262">
        <v>3822.5669814002008</v>
      </c>
      <c r="O111" s="262">
        <v>3698.7304643286179</v>
      </c>
      <c r="P111" s="262">
        <v>3749.7450092761992</v>
      </c>
      <c r="Q111" s="262">
        <v>3802.077211890115</v>
      </c>
      <c r="R111" s="262">
        <v>3913.9275261219932</v>
      </c>
      <c r="S111" s="262">
        <v>3949.5193555737001</v>
      </c>
      <c r="T111" s="262">
        <v>4025.241220547704</v>
      </c>
      <c r="U111" s="262">
        <v>3943.6669207543082</v>
      </c>
      <c r="V111" s="262">
        <v>3840.441696702645</v>
      </c>
      <c r="W111" s="262">
        <v>3982.9732521667479</v>
      </c>
      <c r="X111" s="262">
        <v>3831.0140001774589</v>
      </c>
      <c r="Y111" s="262">
        <v>3505.789419401041</v>
      </c>
      <c r="DA111" s="72" t="s">
        <v>1555</v>
      </c>
    </row>
    <row r="112" spans="1:105" ht="12" customHeight="1" x14ac:dyDescent="0.25">
      <c r="A112" s="59" t="s">
        <v>28</v>
      </c>
      <c r="B112" s="230">
        <v>1029.5199380993599</v>
      </c>
      <c r="C112" s="230">
        <v>937.29033295799775</v>
      </c>
      <c r="D112" s="230">
        <v>851.6343687185913</v>
      </c>
      <c r="E112" s="230">
        <v>853.37510063869058</v>
      </c>
      <c r="F112" s="230">
        <v>849.54295402488094</v>
      </c>
      <c r="G112" s="230">
        <v>790.54642167646728</v>
      </c>
      <c r="H112" s="230">
        <v>821.58969346307811</v>
      </c>
      <c r="I112" s="230">
        <v>1040.4017809687091</v>
      </c>
      <c r="J112" s="230">
        <v>996.80485501223927</v>
      </c>
      <c r="K112" s="230">
        <v>719.32057693417903</v>
      </c>
      <c r="L112" s="230">
        <v>792.232782973864</v>
      </c>
      <c r="M112" s="230">
        <v>910.68345321218419</v>
      </c>
      <c r="N112" s="230">
        <v>858.91097927435192</v>
      </c>
      <c r="O112" s="230">
        <v>764.52436779200673</v>
      </c>
      <c r="P112" s="230">
        <v>817.86245253636275</v>
      </c>
      <c r="Q112" s="230">
        <v>747.11459634187327</v>
      </c>
      <c r="R112" s="230">
        <v>747.12233599111278</v>
      </c>
      <c r="S112" s="230">
        <v>761.88785251610886</v>
      </c>
      <c r="T112" s="230">
        <v>782.11811457975307</v>
      </c>
      <c r="U112" s="230">
        <v>748.37261463191862</v>
      </c>
      <c r="V112" s="230">
        <v>735.29396173859448</v>
      </c>
      <c r="W112" s="230">
        <v>692.96789444495369</v>
      </c>
      <c r="X112" s="230">
        <v>648.82318278175308</v>
      </c>
      <c r="Y112" s="230">
        <v>566.4503886614458</v>
      </c>
      <c r="DA112" s="71" t="s">
        <v>1556</v>
      </c>
    </row>
    <row r="113" spans="1:105" ht="12" customHeight="1" x14ac:dyDescent="0.25">
      <c r="A113" s="59" t="s">
        <v>31</v>
      </c>
      <c r="B113" s="295">
        <v>116.39437922101649</v>
      </c>
      <c r="C113" s="295">
        <v>118.4065509777277</v>
      </c>
      <c r="D113" s="295">
        <v>113.2219089503609</v>
      </c>
      <c r="E113" s="295">
        <v>100.77429235259341</v>
      </c>
      <c r="F113" s="295">
        <v>79.836696367576025</v>
      </c>
      <c r="G113" s="295">
        <v>75.878774911559034</v>
      </c>
      <c r="H113" s="295">
        <v>72.585628139924523</v>
      </c>
      <c r="I113" s="295">
        <v>65.133142003346833</v>
      </c>
      <c r="J113" s="295">
        <v>57.086554588918382</v>
      </c>
      <c r="K113" s="295">
        <v>57.997976810004531</v>
      </c>
      <c r="L113" s="295">
        <v>61.473474157339737</v>
      </c>
      <c r="M113" s="295">
        <v>59.104356612990642</v>
      </c>
      <c r="N113" s="295">
        <v>56.853178414194197</v>
      </c>
      <c r="O113" s="295">
        <v>49.159716647069722</v>
      </c>
      <c r="P113" s="295">
        <v>47.501292777300527</v>
      </c>
      <c r="Q113" s="295">
        <v>60.228433933352143</v>
      </c>
      <c r="R113" s="295">
        <v>61.766004202102557</v>
      </c>
      <c r="S113" s="295">
        <v>42.988369705142283</v>
      </c>
      <c r="T113" s="295">
        <v>42.194452786638401</v>
      </c>
      <c r="U113" s="295">
        <v>44.149117239414529</v>
      </c>
      <c r="V113" s="295">
        <v>41.662661264862336</v>
      </c>
      <c r="W113" s="295">
        <v>43.582455652332932</v>
      </c>
      <c r="X113" s="295">
        <v>66.592558725637204</v>
      </c>
      <c r="Y113" s="295">
        <v>79.370936271294298</v>
      </c>
      <c r="DA113" s="122" t="s">
        <v>1557</v>
      </c>
    </row>
    <row r="114" spans="1:105" ht="12" customHeight="1" x14ac:dyDescent="0.25">
      <c r="A114" s="59" t="s">
        <v>159</v>
      </c>
      <c r="B114" s="295">
        <v>100.0632790599078</v>
      </c>
      <c r="C114" s="295">
        <v>117.0278206082105</v>
      </c>
      <c r="D114" s="295">
        <v>110.6442816377857</v>
      </c>
      <c r="E114" s="295">
        <v>102.79145187300421</v>
      </c>
      <c r="F114" s="295">
        <v>110.16437098469549</v>
      </c>
      <c r="G114" s="295">
        <v>114.3767127225891</v>
      </c>
      <c r="H114" s="295">
        <v>96.609314186268975</v>
      </c>
      <c r="I114" s="295">
        <v>123.26877370735561</v>
      </c>
      <c r="J114" s="295">
        <v>135.67655884429871</v>
      </c>
      <c r="K114" s="295">
        <v>154.3336984431584</v>
      </c>
      <c r="L114" s="295">
        <v>162.0822918846111</v>
      </c>
      <c r="M114" s="295">
        <v>132.10461937954889</v>
      </c>
      <c r="N114" s="295">
        <v>125.40582776470249</v>
      </c>
      <c r="O114" s="295">
        <v>130.50991071618279</v>
      </c>
      <c r="P114" s="295">
        <v>113.1489998619257</v>
      </c>
      <c r="Q114" s="295">
        <v>125.09242665517679</v>
      </c>
      <c r="R114" s="295">
        <v>111.86004546983339</v>
      </c>
      <c r="S114" s="295">
        <v>108.45162364673369</v>
      </c>
      <c r="T114" s="295">
        <v>105.55029347931669</v>
      </c>
      <c r="U114" s="295">
        <v>113.5342534014377</v>
      </c>
      <c r="V114" s="295">
        <v>104.9931501951351</v>
      </c>
      <c r="W114" s="295">
        <v>114.39220862150481</v>
      </c>
      <c r="X114" s="295">
        <v>120.52004398274271</v>
      </c>
      <c r="Y114" s="295">
        <v>119.3106519050193</v>
      </c>
      <c r="DA114" s="122" t="s">
        <v>1558</v>
      </c>
    </row>
    <row r="115" spans="1:105" ht="12" customHeight="1" x14ac:dyDescent="0.25">
      <c r="A115" s="59" t="s">
        <v>32</v>
      </c>
      <c r="B115" s="295">
        <v>525.45183855294499</v>
      </c>
      <c r="C115" s="295">
        <v>437.95135228640282</v>
      </c>
      <c r="D115" s="295">
        <v>470.15874293456812</v>
      </c>
      <c r="E115" s="295">
        <v>396.76856672921178</v>
      </c>
      <c r="F115" s="295">
        <v>377.18271543958889</v>
      </c>
      <c r="G115" s="295">
        <v>350.75753109574151</v>
      </c>
      <c r="H115" s="295">
        <v>380.55416119737203</v>
      </c>
      <c r="I115" s="295">
        <v>334.81638243733897</v>
      </c>
      <c r="J115" s="295">
        <v>327.35671679623812</v>
      </c>
      <c r="K115" s="295">
        <v>299.48637396612219</v>
      </c>
      <c r="L115" s="295">
        <v>225.83076005530921</v>
      </c>
      <c r="M115" s="295">
        <v>202.43489888742889</v>
      </c>
      <c r="N115" s="295">
        <v>136.8652560845062</v>
      </c>
      <c r="O115" s="295">
        <v>102.88819747829361</v>
      </c>
      <c r="P115" s="295">
        <v>77.858052128717901</v>
      </c>
      <c r="Q115" s="295">
        <v>109.3214566813471</v>
      </c>
      <c r="R115" s="295">
        <v>127.1342703056584</v>
      </c>
      <c r="S115" s="295">
        <v>95.494921013377777</v>
      </c>
      <c r="T115" s="295">
        <v>87.160026790143604</v>
      </c>
      <c r="U115" s="295">
        <v>69.338519958092178</v>
      </c>
      <c r="V115" s="295">
        <v>99.070557749563022</v>
      </c>
      <c r="W115" s="295">
        <v>60.230122541923812</v>
      </c>
      <c r="X115" s="295">
        <v>70.70768860190897</v>
      </c>
      <c r="Y115" s="295">
        <v>67.06892753518251</v>
      </c>
      <c r="DA115" s="122" t="s">
        <v>1559</v>
      </c>
    </row>
    <row r="116" spans="1:105" ht="12" customHeight="1" x14ac:dyDescent="0.25">
      <c r="A116" s="59" t="s">
        <v>35</v>
      </c>
      <c r="B116" s="295">
        <v>2584.8334702398811</v>
      </c>
      <c r="C116" s="295">
        <v>2748.9944632142829</v>
      </c>
      <c r="D116" s="295">
        <v>2714.1999103556491</v>
      </c>
      <c r="E116" s="295">
        <v>2887.989388401038</v>
      </c>
      <c r="F116" s="295">
        <v>2941.9314120914219</v>
      </c>
      <c r="G116" s="295">
        <v>2993.858556994066</v>
      </c>
      <c r="H116" s="295">
        <v>2933.7189871174592</v>
      </c>
      <c r="I116" s="295">
        <v>2704.1744876088328</v>
      </c>
      <c r="J116" s="295">
        <v>2694.1394338662271</v>
      </c>
      <c r="K116" s="295">
        <v>2461.0707162108529</v>
      </c>
      <c r="L116" s="295">
        <v>2626.996614548807</v>
      </c>
      <c r="M116" s="295">
        <v>2555.355406186613</v>
      </c>
      <c r="N116" s="295">
        <v>2644.5317398624461</v>
      </c>
      <c r="O116" s="295">
        <v>2651.648271695065</v>
      </c>
      <c r="P116" s="295">
        <v>2693.3742119718918</v>
      </c>
      <c r="Q116" s="295">
        <v>2760.320298278365</v>
      </c>
      <c r="R116" s="295">
        <v>2866.044870153286</v>
      </c>
      <c r="S116" s="295">
        <v>2940.6965886923372</v>
      </c>
      <c r="T116" s="295">
        <v>3008.218332911852</v>
      </c>
      <c r="U116" s="295">
        <v>2968.272415523445</v>
      </c>
      <c r="V116" s="295">
        <v>2859.4213657544901</v>
      </c>
      <c r="W116" s="295">
        <v>3071.800570906033</v>
      </c>
      <c r="X116" s="295">
        <v>2924.3705260854172</v>
      </c>
      <c r="Y116" s="295">
        <v>2673.5885150280992</v>
      </c>
      <c r="DA116" s="122" t="s">
        <v>1560</v>
      </c>
    </row>
    <row r="117" spans="1:105" ht="12" customHeight="1" x14ac:dyDescent="0.25">
      <c r="A117" s="60" t="s">
        <v>1561</v>
      </c>
      <c r="B117" s="262">
        <v>560.04062887767157</v>
      </c>
      <c r="C117" s="262">
        <v>584.91179365805522</v>
      </c>
      <c r="D117" s="262">
        <v>593.83934259033526</v>
      </c>
      <c r="E117" s="262">
        <v>554.27519058405846</v>
      </c>
      <c r="F117" s="262">
        <v>565.94979743390559</v>
      </c>
      <c r="G117" s="262">
        <v>562.92184558627673</v>
      </c>
      <c r="H117" s="262">
        <v>577.08005635336644</v>
      </c>
      <c r="I117" s="262">
        <v>583.9905678972965</v>
      </c>
      <c r="J117" s="262">
        <v>562.19379630440005</v>
      </c>
      <c r="K117" s="262">
        <v>520.19948211360224</v>
      </c>
      <c r="L117" s="262">
        <v>533.9638466659992</v>
      </c>
      <c r="M117" s="262">
        <v>525.41158007204444</v>
      </c>
      <c r="N117" s="262">
        <v>531.43862182248233</v>
      </c>
      <c r="O117" s="262">
        <v>512.26405193898063</v>
      </c>
      <c r="P117" s="262">
        <v>528.9228968516627</v>
      </c>
      <c r="Q117" s="262">
        <v>530.55039390263096</v>
      </c>
      <c r="R117" s="262">
        <v>536.5754964810634</v>
      </c>
      <c r="S117" s="262">
        <v>558.72064756339284</v>
      </c>
      <c r="T117" s="262">
        <v>559.55707547594466</v>
      </c>
      <c r="U117" s="262">
        <v>551.68506332549816</v>
      </c>
      <c r="V117" s="262">
        <v>527.19684094303636</v>
      </c>
      <c r="W117" s="262">
        <v>570.77183428161152</v>
      </c>
      <c r="X117" s="262">
        <v>549.93541783435637</v>
      </c>
      <c r="Y117" s="262">
        <v>512.48219646510813</v>
      </c>
      <c r="DA117" s="72" t="s">
        <v>1562</v>
      </c>
    </row>
    <row r="118" spans="1:105" ht="12" customHeight="1" x14ac:dyDescent="0.25">
      <c r="A118" s="57" t="s">
        <v>1563</v>
      </c>
      <c r="B118" s="261">
        <v>458.83018853429309</v>
      </c>
      <c r="C118" s="261">
        <v>479.20664095011159</v>
      </c>
      <c r="D118" s="261">
        <v>486.52080486703318</v>
      </c>
      <c r="E118" s="261">
        <v>454.106679197939</v>
      </c>
      <c r="F118" s="261">
        <v>463.67145322641238</v>
      </c>
      <c r="G118" s="261">
        <v>461.19071228462673</v>
      </c>
      <c r="H118" s="261">
        <v>472.79025378323269</v>
      </c>
      <c r="I118" s="261">
        <v>478.45189894087798</v>
      </c>
      <c r="J118" s="261">
        <v>460.59423593623183</v>
      </c>
      <c r="K118" s="261">
        <v>426.18912654953249</v>
      </c>
      <c r="L118" s="261">
        <v>437.46599764955857</v>
      </c>
      <c r="M118" s="261">
        <v>430.45929511520222</v>
      </c>
      <c r="N118" s="261">
        <v>435.39713097935959</v>
      </c>
      <c r="O118" s="261">
        <v>419.68778586926982</v>
      </c>
      <c r="P118" s="261">
        <v>433.33604736659589</v>
      </c>
      <c r="Q118" s="261">
        <v>434.66942344724077</v>
      </c>
      <c r="R118" s="261">
        <v>439.6056705862041</v>
      </c>
      <c r="S118" s="261">
        <v>457.74875400247009</v>
      </c>
      <c r="T118" s="261">
        <v>458.43402281516421</v>
      </c>
      <c r="U118" s="261">
        <v>451.98463926531008</v>
      </c>
      <c r="V118" s="261">
        <v>431.92192396707958</v>
      </c>
      <c r="W118" s="261">
        <v>467.62205245416152</v>
      </c>
      <c r="X118" s="261">
        <v>450.55118938832959</v>
      </c>
      <c r="Y118" s="261">
        <v>419.86650735640791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498.09145112103818</v>
      </c>
      <c r="C119" s="261">
        <f t="shared" si="5"/>
        <v>504.31828111755408</v>
      </c>
      <c r="D119" s="261">
        <f t="shared" si="5"/>
        <v>498.10435866032003</v>
      </c>
      <c r="E119" s="261">
        <f t="shared" si="5"/>
        <v>495.49612427662964</v>
      </c>
      <c r="F119" s="261">
        <f t="shared" si="5"/>
        <v>499.70348938014524</v>
      </c>
      <c r="G119" s="261">
        <f t="shared" si="5"/>
        <v>496.20037116208607</v>
      </c>
      <c r="H119" s="261">
        <f t="shared" si="5"/>
        <v>497.88021835786878</v>
      </c>
      <c r="I119" s="261">
        <f t="shared" si="5"/>
        <v>496.41502642170019</v>
      </c>
      <c r="J119" s="261">
        <f t="shared" si="5"/>
        <v>486.46354073410407</v>
      </c>
      <c r="K119" s="261">
        <f t="shared" si="5"/>
        <v>433.041386380049</v>
      </c>
      <c r="L119" s="261">
        <f t="shared" si="5"/>
        <v>451.08185430059996</v>
      </c>
      <c r="M119" s="261">
        <f t="shared" si="5"/>
        <v>448.29162578860439</v>
      </c>
      <c r="N119" s="261">
        <f t="shared" si="5"/>
        <v>446.62769954050628</v>
      </c>
      <c r="O119" s="261">
        <f t="shared" si="5"/>
        <v>431.69089752186983</v>
      </c>
      <c r="P119" s="261">
        <f t="shared" si="5"/>
        <v>439.93690752569216</v>
      </c>
      <c r="Q119" s="261">
        <f t="shared" si="5"/>
        <v>444.70203038310524</v>
      </c>
      <c r="R119" s="261">
        <f t="shared" si="5"/>
        <v>455.49499612159491</v>
      </c>
      <c r="S119" s="261">
        <f t="shared" si="5"/>
        <v>463.76198512579856</v>
      </c>
      <c r="T119" s="261">
        <f t="shared" si="5"/>
        <v>470.29408811857439</v>
      </c>
      <c r="U119" s="261">
        <f t="shared" si="5"/>
        <v>461.59173039558073</v>
      </c>
      <c r="V119" s="261">
        <f t="shared" si="5"/>
        <v>447.10909450831656</v>
      </c>
      <c r="W119" s="261">
        <f t="shared" si="5"/>
        <v>469.43868142964311</v>
      </c>
      <c r="X119" s="261">
        <f t="shared" si="5"/>
        <v>451.75307802582802</v>
      </c>
      <c r="Y119" s="261">
        <f t="shared" si="5"/>
        <v>415.60823069289415</v>
      </c>
      <c r="DA119" s="70"/>
    </row>
    <row r="120" spans="1:105" ht="12" customHeight="1" x14ac:dyDescent="0.25">
      <c r="A120" s="60" t="s">
        <v>1566</v>
      </c>
      <c r="B120" s="262">
        <v>364.29447118387651</v>
      </c>
      <c r="C120" s="262">
        <v>364.57943453081822</v>
      </c>
      <c r="D120" s="262">
        <v>356.23266844798133</v>
      </c>
      <c r="E120" s="262">
        <v>363.07654124948391</v>
      </c>
      <c r="F120" s="262">
        <v>364.49477453305718</v>
      </c>
      <c r="G120" s="262">
        <v>361.7150517111852</v>
      </c>
      <c r="H120" s="262">
        <v>360.01241959337477</v>
      </c>
      <c r="I120" s="262">
        <v>356.89626605420312</v>
      </c>
      <c r="J120" s="262">
        <v>352.15215651243068</v>
      </c>
      <c r="K120" s="262">
        <v>308.76268929488032</v>
      </c>
      <c r="L120" s="262">
        <v>323.51477006474278</v>
      </c>
      <c r="M120" s="262">
        <v>322.767728034024</v>
      </c>
      <c r="N120" s="262">
        <v>319.6639062808805</v>
      </c>
      <c r="O120" s="262">
        <v>309.3080210917031</v>
      </c>
      <c r="P120" s="262">
        <v>313.57413566717918</v>
      </c>
      <c r="Q120" s="262">
        <v>317.95043996563771</v>
      </c>
      <c r="R120" s="262">
        <v>327.30397347860952</v>
      </c>
      <c r="S120" s="262">
        <v>330.28035644052358</v>
      </c>
      <c r="T120" s="262">
        <v>336.61263191568008</v>
      </c>
      <c r="U120" s="262">
        <v>329.79094391100512</v>
      </c>
      <c r="V120" s="262">
        <v>321.15868749597507</v>
      </c>
      <c r="W120" s="262">
        <v>333.0779537925871</v>
      </c>
      <c r="X120" s="262">
        <v>320.37029207657878</v>
      </c>
      <c r="Y120" s="262">
        <v>293.17323826027922</v>
      </c>
      <c r="DA120" s="72" t="s">
        <v>1567</v>
      </c>
    </row>
    <row r="121" spans="1:105" ht="12" customHeight="1" x14ac:dyDescent="0.25">
      <c r="A121" s="59" t="s">
        <v>28</v>
      </c>
      <c r="B121" s="230">
        <v>86.094074115175502</v>
      </c>
      <c r="C121" s="230">
        <v>78.381331343711622</v>
      </c>
      <c r="D121" s="230">
        <v>71.218312289171891</v>
      </c>
      <c r="E121" s="230">
        <v>71.363881789477404</v>
      </c>
      <c r="F121" s="230">
        <v>71.043416782069556</v>
      </c>
      <c r="G121" s="230">
        <v>66.109804871726467</v>
      </c>
      <c r="H121" s="230">
        <v>68.705812625503526</v>
      </c>
      <c r="I121" s="230">
        <v>87.004073185453876</v>
      </c>
      <c r="J121" s="230">
        <v>83.358260379322601</v>
      </c>
      <c r="K121" s="230">
        <v>60.153511137892288</v>
      </c>
      <c r="L121" s="230">
        <v>66.250827603924421</v>
      </c>
      <c r="M121" s="230">
        <v>76.156318896610713</v>
      </c>
      <c r="N121" s="230">
        <v>71.826822163833938</v>
      </c>
      <c r="O121" s="230">
        <v>63.933698753865507</v>
      </c>
      <c r="P121" s="230">
        <v>68.394120403998642</v>
      </c>
      <c r="Q121" s="230">
        <v>62.477798680358241</v>
      </c>
      <c r="R121" s="230">
        <v>62.4784459120539</v>
      </c>
      <c r="S121" s="230">
        <v>63.713218962101607</v>
      </c>
      <c r="T121" s="230">
        <v>65.404983848843131</v>
      </c>
      <c r="U121" s="230">
        <v>62.583001033312541</v>
      </c>
      <c r="V121" s="230">
        <v>61.489292723395543</v>
      </c>
      <c r="W121" s="230">
        <v>57.949756052245689</v>
      </c>
      <c r="X121" s="230">
        <v>54.258134416688932</v>
      </c>
      <c r="Y121" s="230">
        <v>47.369671959943979</v>
      </c>
      <c r="DA121" s="71" t="s">
        <v>1568</v>
      </c>
    </row>
    <row r="122" spans="1:105" ht="12" customHeight="1" x14ac:dyDescent="0.25">
      <c r="A122" s="59" t="s">
        <v>31</v>
      </c>
      <c r="B122" s="295">
        <v>9.733533019034077</v>
      </c>
      <c r="C122" s="295">
        <v>9.901801799408144</v>
      </c>
      <c r="D122" s="295">
        <v>9.4682337465263036</v>
      </c>
      <c r="E122" s="295">
        <v>8.4272961344738988</v>
      </c>
      <c r="F122" s="295">
        <v>6.6763801261297111</v>
      </c>
      <c r="G122" s="295">
        <v>6.3453971402096414</v>
      </c>
      <c r="H122" s="295">
        <v>6.0700062402988832</v>
      </c>
      <c r="I122" s="295">
        <v>5.4467886900206901</v>
      </c>
      <c r="J122" s="295">
        <v>4.7738891495698459</v>
      </c>
      <c r="K122" s="295">
        <v>4.8501072482666716</v>
      </c>
      <c r="L122" s="295">
        <v>5.1407472981922488</v>
      </c>
      <c r="M122" s="295">
        <v>4.9426287636184476</v>
      </c>
      <c r="N122" s="295">
        <v>4.7543729605774168</v>
      </c>
      <c r="O122" s="295">
        <v>4.1110037133495334</v>
      </c>
      <c r="P122" s="295">
        <v>3.9723172612718032</v>
      </c>
      <c r="Q122" s="295">
        <v>5.0366302419278961</v>
      </c>
      <c r="R122" s="295">
        <v>5.1652102565310853</v>
      </c>
      <c r="S122" s="295">
        <v>3.5949220122125451</v>
      </c>
      <c r="T122" s="295">
        <v>3.528530348007235</v>
      </c>
      <c r="U122" s="295">
        <v>3.6919900538758599</v>
      </c>
      <c r="V122" s="295">
        <v>3.4840590395893192</v>
      </c>
      <c r="W122" s="295">
        <v>3.644602720351759</v>
      </c>
      <c r="X122" s="295">
        <v>5.5688330786760059</v>
      </c>
      <c r="Y122" s="295">
        <v>6.637430725768219</v>
      </c>
      <c r="DA122" s="122" t="s">
        <v>1569</v>
      </c>
    </row>
    <row r="123" spans="1:105" ht="12" customHeight="1" x14ac:dyDescent="0.25">
      <c r="A123" s="59" t="s">
        <v>159</v>
      </c>
      <c r="B123" s="295">
        <v>8.3678373237680432</v>
      </c>
      <c r="C123" s="295">
        <v>9.7865048437831792</v>
      </c>
      <c r="D123" s="295">
        <v>9.2526784875384624</v>
      </c>
      <c r="E123" s="295">
        <v>8.5959820188609406</v>
      </c>
      <c r="F123" s="295">
        <v>9.2125457404135407</v>
      </c>
      <c r="G123" s="295">
        <v>9.5648047383793102</v>
      </c>
      <c r="H123" s="295">
        <v>8.0789979367705982</v>
      </c>
      <c r="I123" s="295">
        <v>10.30840739154644</v>
      </c>
      <c r="J123" s="295">
        <v>11.346014079530811</v>
      </c>
      <c r="K123" s="295">
        <v>12.906225883069849</v>
      </c>
      <c r="L123" s="295">
        <v>13.55420554169441</v>
      </c>
      <c r="M123" s="295">
        <v>11.04730901357471</v>
      </c>
      <c r="N123" s="295">
        <v>10.48711951123693</v>
      </c>
      <c r="O123" s="295">
        <v>10.91395077467608</v>
      </c>
      <c r="P123" s="295">
        <v>9.4621366907713647</v>
      </c>
      <c r="Q123" s="295">
        <v>10.460911200593531</v>
      </c>
      <c r="R123" s="295">
        <v>9.3543472921816218</v>
      </c>
      <c r="S123" s="295">
        <v>9.0693164635456451</v>
      </c>
      <c r="T123" s="295">
        <v>8.8266914057664412</v>
      </c>
      <c r="U123" s="295">
        <v>9.4943536936252517</v>
      </c>
      <c r="V123" s="295">
        <v>8.7801000446611361</v>
      </c>
      <c r="W123" s="295">
        <v>9.5661005899897056</v>
      </c>
      <c r="X123" s="295">
        <v>10.07854361535742</v>
      </c>
      <c r="Y123" s="295">
        <v>9.9774076515740937</v>
      </c>
      <c r="DA123" s="122" t="s">
        <v>1570</v>
      </c>
    </row>
    <row r="124" spans="1:105" ht="12" customHeight="1" x14ac:dyDescent="0.25">
      <c r="A124" s="59" t="s">
        <v>32</v>
      </c>
      <c r="B124" s="295">
        <v>43.94114951853075</v>
      </c>
      <c r="C124" s="295">
        <v>36.623881468673368</v>
      </c>
      <c r="D124" s="295">
        <v>39.31723919289449</v>
      </c>
      <c r="E124" s="295">
        <v>33.179952253882398</v>
      </c>
      <c r="F124" s="295">
        <v>31.542076511863652</v>
      </c>
      <c r="G124" s="295">
        <v>29.33225842557534</v>
      </c>
      <c r="H124" s="295">
        <v>31.824015200182529</v>
      </c>
      <c r="I124" s="295">
        <v>27.999172602476801</v>
      </c>
      <c r="J124" s="295">
        <v>27.3753546628602</v>
      </c>
      <c r="K124" s="295">
        <v>25.04468453940332</v>
      </c>
      <c r="L124" s="295">
        <v>18.885200251276519</v>
      </c>
      <c r="M124" s="295">
        <v>16.928710696451159</v>
      </c>
      <c r="N124" s="295">
        <v>11.44541942809342</v>
      </c>
      <c r="O124" s="295">
        <v>8.6040724142033334</v>
      </c>
      <c r="P124" s="295">
        <v>6.5109150997191438</v>
      </c>
      <c r="Q124" s="295">
        <v>9.1420566475658607</v>
      </c>
      <c r="R124" s="295">
        <v>10.63166130660964</v>
      </c>
      <c r="S124" s="295">
        <v>7.985806299707729</v>
      </c>
      <c r="T124" s="295">
        <v>7.2887969709500604</v>
      </c>
      <c r="U124" s="295">
        <v>5.7984653384463467</v>
      </c>
      <c r="V124" s="295">
        <v>8.2848205516729632</v>
      </c>
      <c r="W124" s="295">
        <v>5.0367714525894298</v>
      </c>
      <c r="X124" s="295">
        <v>5.9129626904010397</v>
      </c>
      <c r="Y124" s="295">
        <v>5.6086696375199914</v>
      </c>
      <c r="DA124" s="122" t="s">
        <v>1571</v>
      </c>
    </row>
    <row r="125" spans="1:105" ht="12" customHeight="1" x14ac:dyDescent="0.25">
      <c r="A125" s="59" t="s">
        <v>35</v>
      </c>
      <c r="B125" s="295">
        <v>216.1578772073681</v>
      </c>
      <c r="C125" s="295">
        <v>229.88591507524191</v>
      </c>
      <c r="D125" s="295">
        <v>226.9762047318502</v>
      </c>
      <c r="E125" s="295">
        <v>241.5094290527893</v>
      </c>
      <c r="F125" s="295">
        <v>246.02035537258081</v>
      </c>
      <c r="G125" s="295">
        <v>250.36278653529439</v>
      </c>
      <c r="H125" s="295">
        <v>245.33358759061929</v>
      </c>
      <c r="I125" s="295">
        <v>226.13782418470521</v>
      </c>
      <c r="J125" s="295">
        <v>225.2986382411473</v>
      </c>
      <c r="K125" s="295">
        <v>205.8081604862482</v>
      </c>
      <c r="L125" s="295">
        <v>219.68378936965519</v>
      </c>
      <c r="M125" s="295">
        <v>213.69276066376901</v>
      </c>
      <c r="N125" s="295">
        <v>221.15017221713879</v>
      </c>
      <c r="O125" s="295">
        <v>221.7452954356086</v>
      </c>
      <c r="P125" s="295">
        <v>225.23464621141829</v>
      </c>
      <c r="Q125" s="295">
        <v>230.83304319519209</v>
      </c>
      <c r="R125" s="295">
        <v>239.67430871123321</v>
      </c>
      <c r="S125" s="295">
        <v>245.9170927029561</v>
      </c>
      <c r="T125" s="295">
        <v>251.56362934211319</v>
      </c>
      <c r="U125" s="295">
        <v>248.22313379174511</v>
      </c>
      <c r="V125" s="295">
        <v>239.12041513665619</v>
      </c>
      <c r="W125" s="295">
        <v>256.88072297741053</v>
      </c>
      <c r="X125" s="295">
        <v>244.55181827545539</v>
      </c>
      <c r="Y125" s="295">
        <v>223.58005828547289</v>
      </c>
      <c r="DA125" s="122" t="s">
        <v>1572</v>
      </c>
    </row>
    <row r="126" spans="1:105" ht="12" customHeight="1" x14ac:dyDescent="0.25">
      <c r="A126" s="60" t="s">
        <v>1573</v>
      </c>
      <c r="B126" s="262">
        <v>133.79697993716169</v>
      </c>
      <c r="C126" s="262">
        <v>139.73884658673589</v>
      </c>
      <c r="D126" s="262">
        <v>141.87169021233871</v>
      </c>
      <c r="E126" s="262">
        <v>132.41958302714571</v>
      </c>
      <c r="F126" s="262">
        <v>135.20871484708809</v>
      </c>
      <c r="G126" s="262">
        <v>134.4853194509009</v>
      </c>
      <c r="H126" s="262">
        <v>137.86779876449401</v>
      </c>
      <c r="I126" s="262">
        <v>139.51876036749709</v>
      </c>
      <c r="J126" s="262">
        <v>134.31138422167339</v>
      </c>
      <c r="K126" s="262">
        <v>124.2786970851687</v>
      </c>
      <c r="L126" s="262">
        <v>127.56708423585719</v>
      </c>
      <c r="M126" s="262">
        <v>125.5238977545804</v>
      </c>
      <c r="N126" s="262">
        <v>126.9637932596258</v>
      </c>
      <c r="O126" s="262">
        <v>122.3828764301667</v>
      </c>
      <c r="P126" s="262">
        <v>126.362771858513</v>
      </c>
      <c r="Q126" s="262">
        <v>126.7515904174675</v>
      </c>
      <c r="R126" s="262">
        <v>128.19102264298539</v>
      </c>
      <c r="S126" s="262">
        <v>133.48162868527501</v>
      </c>
      <c r="T126" s="262">
        <v>133.68145620289431</v>
      </c>
      <c r="U126" s="262">
        <v>131.80078648457561</v>
      </c>
      <c r="V126" s="262">
        <v>125.9504070123415</v>
      </c>
      <c r="W126" s="262">
        <v>136.36072763705599</v>
      </c>
      <c r="X126" s="262">
        <v>131.38278594924921</v>
      </c>
      <c r="Y126" s="262">
        <v>122.43499243261491</v>
      </c>
      <c r="DA126" s="72" t="s">
        <v>1574</v>
      </c>
    </row>
    <row r="127" spans="1:105" ht="12" customHeight="1" x14ac:dyDescent="0.25">
      <c r="A127" s="132" t="s">
        <v>1575</v>
      </c>
      <c r="B127" s="316">
        <v>409.41770669213912</v>
      </c>
      <c r="C127" s="316">
        <v>427.59977192471558</v>
      </c>
      <c r="D127" s="316">
        <v>434.12625665058431</v>
      </c>
      <c r="E127" s="316">
        <v>405.20288297662319</v>
      </c>
      <c r="F127" s="316">
        <v>413.73760441741501</v>
      </c>
      <c r="G127" s="316">
        <v>411.52402019243692</v>
      </c>
      <c r="H127" s="316">
        <v>421.87438029888528</v>
      </c>
      <c r="I127" s="316">
        <v>426.92630982416881</v>
      </c>
      <c r="J127" s="316">
        <v>410.99177975848443</v>
      </c>
      <c r="K127" s="316">
        <v>380.29183599804509</v>
      </c>
      <c r="L127" s="316">
        <v>390.35427482576068</v>
      </c>
      <c r="M127" s="316">
        <v>384.10214025664249</v>
      </c>
      <c r="N127" s="316">
        <v>388.50820918158308</v>
      </c>
      <c r="O127" s="316">
        <v>374.49063969873367</v>
      </c>
      <c r="P127" s="316">
        <v>386.66908841942478</v>
      </c>
      <c r="Q127" s="316">
        <v>387.8588701529232</v>
      </c>
      <c r="R127" s="316">
        <v>392.26352144615203</v>
      </c>
      <c r="S127" s="316">
        <v>408.45273434066632</v>
      </c>
      <c r="T127" s="316">
        <v>409.0642049735319</v>
      </c>
      <c r="U127" s="316">
        <v>403.30937042135429</v>
      </c>
      <c r="V127" s="316">
        <v>385.407255232164</v>
      </c>
      <c r="W127" s="316">
        <v>417.26275449756031</v>
      </c>
      <c r="X127" s="316">
        <v>402.03029206958712</v>
      </c>
      <c r="Y127" s="316">
        <v>374.65011425648771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0.99999999999999978</v>
      </c>
      <c r="D132" s="232">
        <f t="shared" si="6"/>
        <v>0.99999999999999978</v>
      </c>
      <c r="E132" s="232">
        <f t="shared" si="6"/>
        <v>1.0000000000000004</v>
      </c>
      <c r="F132" s="232">
        <f t="shared" si="6"/>
        <v>0.99999999999999956</v>
      </c>
      <c r="G132" s="232">
        <f t="shared" si="6"/>
        <v>0.99999999999999978</v>
      </c>
      <c r="H132" s="232">
        <f t="shared" si="6"/>
        <v>1</v>
      </c>
      <c r="I132" s="232">
        <f t="shared" si="6"/>
        <v>1.0000000000000002</v>
      </c>
      <c r="J132" s="232">
        <f t="shared" si="6"/>
        <v>1</v>
      </c>
      <c r="K132" s="232">
        <f t="shared" si="6"/>
        <v>1</v>
      </c>
      <c r="L132" s="232">
        <f t="shared" si="6"/>
        <v>0.99999999999999978</v>
      </c>
      <c r="M132" s="232">
        <f t="shared" si="6"/>
        <v>0.99999999999999978</v>
      </c>
      <c r="N132" s="232">
        <f t="shared" si="6"/>
        <v>1</v>
      </c>
      <c r="O132" s="232">
        <f t="shared" si="6"/>
        <v>0.99999999999999978</v>
      </c>
      <c r="P132" s="232">
        <f t="shared" si="6"/>
        <v>1.0000000000000002</v>
      </c>
      <c r="Q132" s="232">
        <f t="shared" si="6"/>
        <v>1</v>
      </c>
      <c r="R132" s="232">
        <f t="shared" si="6"/>
        <v>1</v>
      </c>
      <c r="S132" s="232">
        <f t="shared" si="6"/>
        <v>0.99999999999999978</v>
      </c>
      <c r="T132" s="232">
        <f t="shared" si="6"/>
        <v>0.99999999999999989</v>
      </c>
      <c r="U132" s="232">
        <f t="shared" si="6"/>
        <v>0.99999999999999978</v>
      </c>
      <c r="V132" s="232">
        <f t="shared" si="6"/>
        <v>1.0000000000000002</v>
      </c>
      <c r="W132" s="232">
        <f t="shared" si="6"/>
        <v>1.0000000000000002</v>
      </c>
      <c r="X132" s="232">
        <f t="shared" si="6"/>
        <v>1.0000000000000002</v>
      </c>
      <c r="Y132" s="232">
        <f t="shared" si="6"/>
        <v>0.99999999999999967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4.8086680745929892E-3</v>
      </c>
      <c r="C133" s="266">
        <f t="shared" si="7"/>
        <v>4.8094491067707983E-3</v>
      </c>
      <c r="D133" s="266">
        <f t="shared" si="7"/>
        <v>4.8092142914133379E-3</v>
      </c>
      <c r="E133" s="266">
        <f t="shared" si="7"/>
        <v>4.8085485146017E-3</v>
      </c>
      <c r="F133" s="266">
        <f t="shared" si="7"/>
        <v>4.809473162243374E-3</v>
      </c>
      <c r="G133" s="266">
        <f t="shared" si="7"/>
        <v>4.8090382332974229E-3</v>
      </c>
      <c r="H133" s="266">
        <f t="shared" si="7"/>
        <v>4.8089887518298225E-3</v>
      </c>
      <c r="I133" s="266">
        <f t="shared" si="7"/>
        <v>4.8109198406009008E-3</v>
      </c>
      <c r="J133" s="266">
        <f t="shared" si="7"/>
        <v>4.807990587214787E-3</v>
      </c>
      <c r="K133" s="266">
        <f t="shared" si="7"/>
        <v>4.8065150509498189E-3</v>
      </c>
      <c r="L133" s="266">
        <f t="shared" si="7"/>
        <v>4.8069822684031821E-3</v>
      </c>
      <c r="M133" s="266">
        <f t="shared" si="7"/>
        <v>4.8032558713827223E-3</v>
      </c>
      <c r="N133" s="266">
        <f t="shared" si="7"/>
        <v>4.80261127900333E-3</v>
      </c>
      <c r="O133" s="266">
        <f t="shared" si="7"/>
        <v>4.8016708734913583E-3</v>
      </c>
      <c r="P133" s="266">
        <f t="shared" si="7"/>
        <v>4.8022860252740912E-3</v>
      </c>
      <c r="Q133" s="266">
        <f t="shared" si="7"/>
        <v>4.8030739998772103E-3</v>
      </c>
      <c r="R133" s="266">
        <f t="shared" si="7"/>
        <v>4.8030896375799411E-3</v>
      </c>
      <c r="S133" s="266">
        <f t="shared" si="7"/>
        <v>4.8024069137637309E-3</v>
      </c>
      <c r="T133" s="266">
        <f t="shared" si="7"/>
        <v>4.8031432071615346E-3</v>
      </c>
      <c r="U133" s="266">
        <f t="shared" si="7"/>
        <v>4.8028295908226458E-3</v>
      </c>
      <c r="V133" s="266">
        <f t="shared" si="7"/>
        <v>4.8020771997394568E-3</v>
      </c>
      <c r="W133" s="266">
        <f t="shared" si="7"/>
        <v>4.8042817060147637E-3</v>
      </c>
      <c r="X133" s="266">
        <f t="shared" si="7"/>
        <v>4.8031199577666904E-3</v>
      </c>
      <c r="Y133" s="266">
        <f t="shared" si="7"/>
        <v>4.8053483746496985E-3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1.9227019422353325E-3</v>
      </c>
      <c r="C134" s="267">
        <f t="shared" si="8"/>
        <v>1.9230142308071215E-3</v>
      </c>
      <c r="D134" s="267">
        <f t="shared" si="8"/>
        <v>1.9229203420344193E-3</v>
      </c>
      <c r="E134" s="267">
        <f t="shared" si="8"/>
        <v>1.9226541372664926E-3</v>
      </c>
      <c r="F134" s="267">
        <f t="shared" si="8"/>
        <v>1.923023849167783E-3</v>
      </c>
      <c r="G134" s="267">
        <f t="shared" si="8"/>
        <v>1.9228499468072655E-3</v>
      </c>
      <c r="H134" s="267">
        <f t="shared" si="8"/>
        <v>1.9228301620950784E-3</v>
      </c>
      <c r="I134" s="267">
        <f t="shared" si="8"/>
        <v>1.9236022902755197E-3</v>
      </c>
      <c r="J134" s="267">
        <f t="shared" si="8"/>
        <v>1.9224310551044879E-3</v>
      </c>
      <c r="K134" s="267">
        <f t="shared" si="8"/>
        <v>1.9218410754264395E-3</v>
      </c>
      <c r="L134" s="267">
        <f t="shared" si="8"/>
        <v>1.9220278880512848E-3</v>
      </c>
      <c r="M134" s="267">
        <f t="shared" si="8"/>
        <v>1.9205379222899475E-3</v>
      </c>
      <c r="N134" s="267">
        <f t="shared" si="8"/>
        <v>1.9202801879234699E-3</v>
      </c>
      <c r="O134" s="267">
        <f t="shared" si="8"/>
        <v>1.919904175381887E-3</v>
      </c>
      <c r="P134" s="267">
        <f t="shared" si="8"/>
        <v>1.9201501381950991E-3</v>
      </c>
      <c r="Q134" s="267">
        <f t="shared" si="8"/>
        <v>1.9204652026321421E-3</v>
      </c>
      <c r="R134" s="267">
        <f t="shared" si="8"/>
        <v>1.920471455224533E-3</v>
      </c>
      <c r="S134" s="267">
        <f t="shared" si="8"/>
        <v>1.9201984743518518E-3</v>
      </c>
      <c r="T134" s="267">
        <f t="shared" si="8"/>
        <v>1.9204928745317046E-3</v>
      </c>
      <c r="U134" s="267">
        <f t="shared" si="8"/>
        <v>1.9203674779074112E-3</v>
      </c>
      <c r="V134" s="267">
        <f t="shared" si="8"/>
        <v>1.9200666412153118E-3</v>
      </c>
      <c r="W134" s="267">
        <f t="shared" si="8"/>
        <v>1.9209480928837255E-3</v>
      </c>
      <c r="X134" s="267">
        <f t="shared" si="8"/>
        <v>1.9204835784738504E-3</v>
      </c>
      <c r="Y134" s="267">
        <f t="shared" si="8"/>
        <v>1.9213745905800315E-3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7.9572815430870043E-3</v>
      </c>
      <c r="C135" s="267">
        <f t="shared" si="9"/>
        <v>8.1499802345864885E-3</v>
      </c>
      <c r="D135" s="267">
        <f t="shared" si="9"/>
        <v>8.5274352317515761E-3</v>
      </c>
      <c r="E135" s="267">
        <f t="shared" si="9"/>
        <v>8.0906390139115162E-3</v>
      </c>
      <c r="F135" s="267">
        <f t="shared" si="9"/>
        <v>8.2556626179874221E-3</v>
      </c>
      <c r="G135" s="267">
        <f t="shared" si="9"/>
        <v>8.4211024902691878E-3</v>
      </c>
      <c r="H135" s="267">
        <f t="shared" si="9"/>
        <v>9.2472080669791321E-3</v>
      </c>
      <c r="I135" s="267">
        <f t="shared" si="9"/>
        <v>9.1308719911745179E-3</v>
      </c>
      <c r="J135" s="267">
        <f t="shared" si="9"/>
        <v>8.7766013524465981E-3</v>
      </c>
      <c r="K135" s="267">
        <f t="shared" si="9"/>
        <v>9.0261899768127769E-3</v>
      </c>
      <c r="L135" s="267">
        <f t="shared" si="9"/>
        <v>8.9867761861939423E-3</v>
      </c>
      <c r="M135" s="267">
        <f t="shared" si="9"/>
        <v>8.5793647796856363E-3</v>
      </c>
      <c r="N135" s="267">
        <f t="shared" si="9"/>
        <v>8.5779943212152109E-3</v>
      </c>
      <c r="O135" s="267">
        <f t="shared" si="9"/>
        <v>8.6346383556243859E-3</v>
      </c>
      <c r="P135" s="267">
        <f t="shared" si="9"/>
        <v>8.7678248307565335E-3</v>
      </c>
      <c r="Q135" s="267">
        <f t="shared" si="9"/>
        <v>8.7205477790270793E-3</v>
      </c>
      <c r="R135" s="267">
        <f t="shared" si="9"/>
        <v>8.6694245642145607E-3</v>
      </c>
      <c r="S135" s="267">
        <f t="shared" si="9"/>
        <v>9.1056947047923869E-3</v>
      </c>
      <c r="T135" s="267">
        <f t="shared" si="9"/>
        <v>8.9426866504309106E-3</v>
      </c>
      <c r="U135" s="267">
        <f t="shared" si="9"/>
        <v>8.9924232503657379E-3</v>
      </c>
      <c r="V135" s="267">
        <f t="shared" si="9"/>
        <v>8.7560223171704102E-3</v>
      </c>
      <c r="W135" s="267">
        <f t="shared" si="9"/>
        <v>9.1089079343172584E-3</v>
      </c>
      <c r="X135" s="267">
        <f t="shared" si="9"/>
        <v>8.9232894090721087E-3</v>
      </c>
      <c r="Y135" s="267">
        <f t="shared" si="9"/>
        <v>9.036138412411401E-3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9.5943775211300962E-4</v>
      </c>
      <c r="C136" s="267">
        <f t="shared" si="10"/>
        <v>9.5959358565056744E-4</v>
      </c>
      <c r="D136" s="267">
        <f t="shared" si="10"/>
        <v>9.5954673468992091E-4</v>
      </c>
      <c r="E136" s="267">
        <f t="shared" si="10"/>
        <v>9.5941389719778059E-4</v>
      </c>
      <c r="F136" s="267">
        <f t="shared" si="10"/>
        <v>9.5959838525997592E-4</v>
      </c>
      <c r="G136" s="267">
        <f t="shared" si="10"/>
        <v>9.5951160712437586E-4</v>
      </c>
      <c r="H136" s="267">
        <f t="shared" si="10"/>
        <v>9.5950173445541465E-4</v>
      </c>
      <c r="I136" s="267">
        <f t="shared" si="10"/>
        <v>9.5988703022566017E-4</v>
      </c>
      <c r="J136" s="267">
        <f t="shared" si="10"/>
        <v>9.5930257809867861E-4</v>
      </c>
      <c r="K136" s="267">
        <f t="shared" si="10"/>
        <v>9.5900817532949985E-4</v>
      </c>
      <c r="L136" s="267">
        <f t="shared" si="10"/>
        <v>9.5910139575067438E-4</v>
      </c>
      <c r="M136" s="267">
        <f t="shared" si="10"/>
        <v>9.5835789548712354E-4</v>
      </c>
      <c r="N136" s="267">
        <f t="shared" si="10"/>
        <v>9.5822928476708156E-4</v>
      </c>
      <c r="O136" s="267">
        <f t="shared" si="10"/>
        <v>9.580416526543047E-4</v>
      </c>
      <c r="P136" s="267">
        <f t="shared" si="10"/>
        <v>9.5816438931120823E-4</v>
      </c>
      <c r="Q136" s="267">
        <f t="shared" si="10"/>
        <v>9.5832160801921857E-4</v>
      </c>
      <c r="R136" s="267">
        <f t="shared" si="10"/>
        <v>9.5832472809365989E-4</v>
      </c>
      <c r="S136" s="267">
        <f t="shared" si="10"/>
        <v>9.5818850929182606E-4</v>
      </c>
      <c r="T136" s="267">
        <f t="shared" si="10"/>
        <v>9.5833541643358005E-4</v>
      </c>
      <c r="U136" s="267">
        <f t="shared" si="10"/>
        <v>9.5827284289959076E-4</v>
      </c>
      <c r="V136" s="267">
        <f t="shared" si="10"/>
        <v>9.5812272390647941E-4</v>
      </c>
      <c r="W136" s="267">
        <f t="shared" si="10"/>
        <v>9.585625726364163E-4</v>
      </c>
      <c r="X136" s="267">
        <f t="shared" si="10"/>
        <v>9.5833077765486181E-4</v>
      </c>
      <c r="Y136" s="267">
        <f t="shared" si="10"/>
        <v>9.587753970903976E-4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4.0388724657161607E-3</v>
      </c>
      <c r="C137" s="268">
        <f t="shared" si="11"/>
        <v>4.0598455719107326E-3</v>
      </c>
      <c r="D137" s="268">
        <f t="shared" si="11"/>
        <v>4.0946683659667665E-3</v>
      </c>
      <c r="E137" s="268">
        <f t="shared" si="11"/>
        <v>4.0355728419616396E-3</v>
      </c>
      <c r="F137" s="268">
        <f t="shared" si="11"/>
        <v>4.0390263685027052E-3</v>
      </c>
      <c r="G137" s="268">
        <f t="shared" si="11"/>
        <v>4.0799091118745908E-3</v>
      </c>
      <c r="H137" s="268">
        <f t="shared" si="11"/>
        <v>4.2531722640415754E-3</v>
      </c>
      <c r="I137" s="268">
        <f t="shared" si="11"/>
        <v>4.2222151601578502E-3</v>
      </c>
      <c r="J137" s="268">
        <f t="shared" si="11"/>
        <v>4.1849197322229494E-3</v>
      </c>
      <c r="K137" s="268">
        <f t="shared" si="11"/>
        <v>4.1436247920944745E-3</v>
      </c>
      <c r="L137" s="268">
        <f t="shared" si="11"/>
        <v>4.1421999552763754E-3</v>
      </c>
      <c r="M137" s="268">
        <f t="shared" si="11"/>
        <v>4.0294659933716439E-3</v>
      </c>
      <c r="N137" s="268">
        <f t="shared" si="11"/>
        <v>4.018720465410088E-3</v>
      </c>
      <c r="O137" s="268">
        <f t="shared" si="11"/>
        <v>4.0682455340525399E-3</v>
      </c>
      <c r="P137" s="268">
        <f t="shared" si="11"/>
        <v>4.2997092199011664E-3</v>
      </c>
      <c r="Q137" s="268">
        <f t="shared" si="11"/>
        <v>4.3663442661230839E-3</v>
      </c>
      <c r="R137" s="268">
        <f t="shared" si="11"/>
        <v>4.3996023696696559E-3</v>
      </c>
      <c r="S137" s="268">
        <f t="shared" si="11"/>
        <v>4.55842163568512E-3</v>
      </c>
      <c r="T137" s="268">
        <f t="shared" si="11"/>
        <v>4.5798585232061416E-3</v>
      </c>
      <c r="U137" s="268">
        <f t="shared" si="11"/>
        <v>4.6806349340354613E-3</v>
      </c>
      <c r="V137" s="268">
        <f t="shared" si="11"/>
        <v>4.7585483239714864E-3</v>
      </c>
      <c r="W137" s="268">
        <f t="shared" si="11"/>
        <v>4.839523320097047E-3</v>
      </c>
      <c r="X137" s="268">
        <f t="shared" si="11"/>
        <v>5.05451169796512E-3</v>
      </c>
      <c r="Y137" s="268">
        <f t="shared" si="11"/>
        <v>5.3395261115820108E-3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3.1529697465713123E-2</v>
      </c>
      <c r="C138" s="269">
        <f t="shared" si="12"/>
        <v>3.2293241071920671E-2</v>
      </c>
      <c r="D138" s="269">
        <f t="shared" si="12"/>
        <v>3.3788857609188504E-2</v>
      </c>
      <c r="E138" s="269">
        <f t="shared" si="12"/>
        <v>3.2058109171032571E-2</v>
      </c>
      <c r="F138" s="269">
        <f t="shared" si="12"/>
        <v>3.2711993827876859E-2</v>
      </c>
      <c r="G138" s="269">
        <f t="shared" si="12"/>
        <v>3.3367527893570705E-2</v>
      </c>
      <c r="H138" s="269">
        <f t="shared" si="12"/>
        <v>3.6640864241840494E-2</v>
      </c>
      <c r="I138" s="269">
        <f t="shared" si="12"/>
        <v>3.6179897609629953E-2</v>
      </c>
      <c r="J138" s="269">
        <f t="shared" si="12"/>
        <v>3.4776146089768201E-2</v>
      </c>
      <c r="K138" s="269">
        <f t="shared" si="12"/>
        <v>3.5765108686421049E-2</v>
      </c>
      <c r="L138" s="269">
        <f t="shared" si="12"/>
        <v>3.5608936646075395E-2</v>
      </c>
      <c r="M138" s="269">
        <f t="shared" si="12"/>
        <v>3.3994621716820793E-2</v>
      </c>
      <c r="N138" s="269">
        <f t="shared" si="12"/>
        <v>3.3989191452637228E-2</v>
      </c>
      <c r="O138" s="269">
        <f t="shared" si="12"/>
        <v>3.421363610229404E-2</v>
      </c>
      <c r="P138" s="269">
        <f t="shared" si="12"/>
        <v>3.4741370259330329E-2</v>
      </c>
      <c r="Q138" s="269">
        <f t="shared" si="12"/>
        <v>3.4554041065304797E-2</v>
      </c>
      <c r="R138" s="269">
        <f t="shared" si="12"/>
        <v>3.4351471948228178E-2</v>
      </c>
      <c r="S138" s="269">
        <f t="shared" si="12"/>
        <v>3.6080135873371444E-2</v>
      </c>
      <c r="T138" s="269">
        <f t="shared" si="12"/>
        <v>3.5434237571211079E-2</v>
      </c>
      <c r="U138" s="269">
        <f t="shared" si="12"/>
        <v>3.5631312406433011E-2</v>
      </c>
      <c r="V138" s="269">
        <f t="shared" si="12"/>
        <v>3.4694604327938999E-2</v>
      </c>
      <c r="W138" s="269">
        <f t="shared" si="12"/>
        <v>3.6092867879177509E-2</v>
      </c>
      <c r="X138" s="269">
        <f t="shared" si="12"/>
        <v>3.5357378514710332E-2</v>
      </c>
      <c r="Y138" s="269">
        <f t="shared" si="12"/>
        <v>3.5804528073932133E-2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0.38548211556110396</v>
      </c>
      <c r="C139" s="269">
        <f t="shared" si="13"/>
        <v>0.38670964103170657</v>
      </c>
      <c r="D139" s="269">
        <f t="shared" si="13"/>
        <v>0.38501291213141264</v>
      </c>
      <c r="E139" s="269">
        <f t="shared" si="13"/>
        <v>0.38493040384035687</v>
      </c>
      <c r="F139" s="269">
        <f t="shared" si="13"/>
        <v>0.38377518357683715</v>
      </c>
      <c r="G139" s="269">
        <f t="shared" si="13"/>
        <v>0.38243226784844886</v>
      </c>
      <c r="H139" s="269">
        <f t="shared" si="13"/>
        <v>0.37739576675598496</v>
      </c>
      <c r="I139" s="269">
        <f t="shared" si="13"/>
        <v>0.37838820694825176</v>
      </c>
      <c r="J139" s="269">
        <f t="shared" si="13"/>
        <v>0.37739029826858517</v>
      </c>
      <c r="K139" s="269">
        <f t="shared" si="13"/>
        <v>0.3727034520208149</v>
      </c>
      <c r="L139" s="269">
        <f t="shared" si="13"/>
        <v>0.37160033921825514</v>
      </c>
      <c r="M139" s="269">
        <f t="shared" si="13"/>
        <v>0.36907953916863678</v>
      </c>
      <c r="N139" s="269">
        <f t="shared" si="13"/>
        <v>0.36928234272566923</v>
      </c>
      <c r="O139" s="269">
        <f t="shared" si="13"/>
        <v>0.36671866911702039</v>
      </c>
      <c r="P139" s="269">
        <f t="shared" si="13"/>
        <v>0.36830679738322142</v>
      </c>
      <c r="Q139" s="269">
        <f t="shared" si="13"/>
        <v>0.36951579654105499</v>
      </c>
      <c r="R139" s="269">
        <f t="shared" si="13"/>
        <v>0.36948035909787974</v>
      </c>
      <c r="S139" s="269">
        <f t="shared" si="13"/>
        <v>0.36674761335516015</v>
      </c>
      <c r="T139" s="269">
        <f t="shared" si="13"/>
        <v>0.36472388051342086</v>
      </c>
      <c r="U139" s="269">
        <f t="shared" si="13"/>
        <v>0.36605763516505335</v>
      </c>
      <c r="V139" s="269">
        <f t="shared" si="13"/>
        <v>0.36498226743101997</v>
      </c>
      <c r="W139" s="269">
        <f t="shared" si="13"/>
        <v>0.36495788266078549</v>
      </c>
      <c r="X139" s="269">
        <f t="shared" si="13"/>
        <v>0.36542803224735326</v>
      </c>
      <c r="Y139" s="269">
        <f t="shared" si="13"/>
        <v>0.36849305928790788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0.50237737266171301</v>
      </c>
      <c r="C140" s="269">
        <f t="shared" si="14"/>
        <v>0.499169178142365</v>
      </c>
      <c r="D140" s="269">
        <f t="shared" si="14"/>
        <v>0.49765243666798992</v>
      </c>
      <c r="E140" s="269">
        <f t="shared" si="14"/>
        <v>0.50220183095909443</v>
      </c>
      <c r="F140" s="269">
        <f t="shared" si="14"/>
        <v>0.50087591600070158</v>
      </c>
      <c r="G140" s="269">
        <f t="shared" si="14"/>
        <v>0.50066576470945856</v>
      </c>
      <c r="H140" s="269">
        <f t="shared" si="14"/>
        <v>0.49704210187520487</v>
      </c>
      <c r="I140" s="269">
        <f t="shared" si="14"/>
        <v>0.49774579241851025</v>
      </c>
      <c r="J140" s="269">
        <f t="shared" si="14"/>
        <v>0.50208451439018142</v>
      </c>
      <c r="K140" s="269">
        <f t="shared" si="14"/>
        <v>0.50395663519198297</v>
      </c>
      <c r="L140" s="269">
        <f t="shared" si="14"/>
        <v>0.50465121630119913</v>
      </c>
      <c r="M140" s="269">
        <f t="shared" si="14"/>
        <v>0.51004744201084506</v>
      </c>
      <c r="N140" s="269">
        <f t="shared" si="14"/>
        <v>0.50979613603488028</v>
      </c>
      <c r="O140" s="269">
        <f t="shared" si="14"/>
        <v>0.51181894245102288</v>
      </c>
      <c r="P140" s="269">
        <f t="shared" si="14"/>
        <v>0.50802548181458829</v>
      </c>
      <c r="Q140" s="269">
        <f t="shared" si="14"/>
        <v>0.50680358962622341</v>
      </c>
      <c r="R140" s="269">
        <f t="shared" si="14"/>
        <v>0.50741000328544483</v>
      </c>
      <c r="S140" s="269">
        <f t="shared" si="14"/>
        <v>0.50584487696619385</v>
      </c>
      <c r="T140" s="269">
        <f t="shared" si="14"/>
        <v>0.50728548878671387</v>
      </c>
      <c r="U140" s="269">
        <f t="shared" si="14"/>
        <v>0.5068362359140598</v>
      </c>
      <c r="V140" s="269">
        <f t="shared" si="14"/>
        <v>0.50978119364420815</v>
      </c>
      <c r="W140" s="269">
        <f t="shared" si="14"/>
        <v>0.50912856650364979</v>
      </c>
      <c r="X140" s="269">
        <f t="shared" si="14"/>
        <v>0.51073665217682718</v>
      </c>
      <c r="Y140" s="269">
        <f t="shared" si="14"/>
        <v>0.50653714365377622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6.0923852533725599E-2</v>
      </c>
      <c r="C141" s="269">
        <f t="shared" si="15"/>
        <v>6.1926057024281798E-2</v>
      </c>
      <c r="D141" s="269">
        <f t="shared" si="15"/>
        <v>6.3232008625552685E-2</v>
      </c>
      <c r="E141" s="269">
        <f t="shared" si="15"/>
        <v>6.0992827624577306E-2</v>
      </c>
      <c r="F141" s="269">
        <f t="shared" si="15"/>
        <v>6.2650122211422757E-2</v>
      </c>
      <c r="G141" s="269">
        <f t="shared" si="15"/>
        <v>6.3342028159148786E-2</v>
      </c>
      <c r="H141" s="269">
        <f t="shared" si="15"/>
        <v>6.7729566147568601E-2</v>
      </c>
      <c r="I141" s="269">
        <f t="shared" si="15"/>
        <v>6.663860671117372E-2</v>
      </c>
      <c r="J141" s="269">
        <f t="shared" si="15"/>
        <v>6.5097795946377823E-2</v>
      </c>
      <c r="K141" s="269">
        <f t="shared" si="15"/>
        <v>6.6717625030168148E-2</v>
      </c>
      <c r="L141" s="269">
        <f t="shared" si="15"/>
        <v>6.7322420140794662E-2</v>
      </c>
      <c r="M141" s="269">
        <f t="shared" si="15"/>
        <v>6.6587414641480117E-2</v>
      </c>
      <c r="N141" s="269">
        <f t="shared" si="15"/>
        <v>6.6654494248493998E-2</v>
      </c>
      <c r="O141" s="269">
        <f t="shared" si="15"/>
        <v>6.686625173845806E-2</v>
      </c>
      <c r="P141" s="269">
        <f t="shared" si="15"/>
        <v>6.8178215939422027E-2</v>
      </c>
      <c r="Q141" s="269">
        <f t="shared" si="15"/>
        <v>6.8357819911738074E-2</v>
      </c>
      <c r="R141" s="269">
        <f t="shared" si="15"/>
        <v>6.8007252913664898E-2</v>
      </c>
      <c r="S141" s="269">
        <f t="shared" si="15"/>
        <v>6.9982463567389519E-2</v>
      </c>
      <c r="T141" s="269">
        <f t="shared" si="15"/>
        <v>7.1351876456890187E-2</v>
      </c>
      <c r="U141" s="269">
        <f t="shared" si="15"/>
        <v>7.0120288418422799E-2</v>
      </c>
      <c r="V141" s="269">
        <f t="shared" si="15"/>
        <v>6.9347097390830059E-2</v>
      </c>
      <c r="W141" s="269">
        <f t="shared" si="15"/>
        <v>6.8188459330438309E-2</v>
      </c>
      <c r="X141" s="269">
        <f t="shared" si="15"/>
        <v>6.681820164017678E-2</v>
      </c>
      <c r="Y141" s="269">
        <f t="shared" si="15"/>
        <v>6.7104106098069966E-2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3.8307762244744865E-2</v>
      </c>
      <c r="C142" s="318">
        <f t="shared" si="16"/>
        <v>3.9232363956588627E-2</v>
      </c>
      <c r="D142" s="318">
        <f t="shared" si="16"/>
        <v>4.1056469605097186E-2</v>
      </c>
      <c r="E142" s="318">
        <f t="shared" si="16"/>
        <v>3.8942330596971941E-2</v>
      </c>
      <c r="F142" s="318">
        <f t="shared" si="16"/>
        <v>3.9732544342904706E-2</v>
      </c>
      <c r="G142" s="318">
        <f t="shared" si="16"/>
        <v>4.0525945657773441E-2</v>
      </c>
      <c r="H142" s="318">
        <f t="shared" si="16"/>
        <v>4.4497515011037637E-2</v>
      </c>
      <c r="I142" s="318">
        <f t="shared" si="16"/>
        <v>4.3938799048491642E-2</v>
      </c>
      <c r="J142" s="318">
        <f t="shared" si="16"/>
        <v>4.2234991646630422E-2</v>
      </c>
      <c r="K142" s="318">
        <f t="shared" si="16"/>
        <v>4.3437321459403364E-2</v>
      </c>
      <c r="L142" s="318">
        <f t="shared" si="16"/>
        <v>4.3247710521805233E-2</v>
      </c>
      <c r="M142" s="318">
        <f t="shared" si="16"/>
        <v>4.1316201978780331E-2</v>
      </c>
      <c r="N142" s="318">
        <f t="shared" si="16"/>
        <v>4.130243145164339E-2</v>
      </c>
      <c r="O142" s="318">
        <f t="shared" si="16"/>
        <v>4.158694797385086E-2</v>
      </c>
      <c r="P142" s="318">
        <f t="shared" si="16"/>
        <v>4.2220792953545805E-2</v>
      </c>
      <c r="Q142" s="318">
        <f t="shared" si="16"/>
        <v>4.1990890947730147E-2</v>
      </c>
      <c r="R142" s="318">
        <f t="shared" si="16"/>
        <v>4.1743209315975409E-2</v>
      </c>
      <c r="S142" s="318">
        <f t="shared" si="16"/>
        <v>4.3838944365271679E-2</v>
      </c>
      <c r="T142" s="318">
        <f t="shared" si="16"/>
        <v>4.3037606079932622E-2</v>
      </c>
      <c r="U142" s="318">
        <f t="shared" si="16"/>
        <v>4.327660312410142E-2</v>
      </c>
      <c r="V142" s="318">
        <f t="shared" si="16"/>
        <v>4.2141235738148132E-2</v>
      </c>
      <c r="W142" s="318">
        <f t="shared" si="16"/>
        <v>4.383531947807711E-2</v>
      </c>
      <c r="X142" s="318">
        <f t="shared" si="16"/>
        <v>4.2967322781763559E-2</v>
      </c>
      <c r="Y142" s="318">
        <f t="shared" si="16"/>
        <v>4.3506758427907945E-2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2.2616090288980734E-2</v>
      </c>
      <c r="C143" s="326">
        <f t="shared" si="17"/>
        <v>2.2693693067693171E-2</v>
      </c>
      <c r="D143" s="326">
        <f t="shared" si="17"/>
        <v>2.2175539020455493E-2</v>
      </c>
      <c r="E143" s="326">
        <f t="shared" si="17"/>
        <v>2.2050497027605372E-2</v>
      </c>
      <c r="F143" s="326">
        <f t="shared" si="17"/>
        <v>2.2917577868518044E-2</v>
      </c>
      <c r="G143" s="326">
        <f t="shared" si="17"/>
        <v>2.2816082501375356E-2</v>
      </c>
      <c r="H143" s="326">
        <f t="shared" si="17"/>
        <v>2.3232051136530971E-2</v>
      </c>
      <c r="I143" s="326">
        <f t="shared" si="17"/>
        <v>2.2699807662682075E-2</v>
      </c>
      <c r="J143" s="326">
        <f t="shared" si="17"/>
        <v>2.2862804299747401E-2</v>
      </c>
      <c r="K143" s="326">
        <f t="shared" si="17"/>
        <v>2.3280303570764792E-2</v>
      </c>
      <c r="L143" s="326">
        <f t="shared" si="17"/>
        <v>2.4074709618989429E-2</v>
      </c>
      <c r="M143" s="326">
        <f t="shared" si="17"/>
        <v>2.5271212662699796E-2</v>
      </c>
      <c r="N143" s="326">
        <f t="shared" si="17"/>
        <v>2.5352062796850601E-2</v>
      </c>
      <c r="O143" s="326">
        <f t="shared" si="17"/>
        <v>2.527930376460721E-2</v>
      </c>
      <c r="P143" s="326">
        <f t="shared" si="17"/>
        <v>2.5957422985876218E-2</v>
      </c>
      <c r="Q143" s="326">
        <f t="shared" si="17"/>
        <v>2.636692896400792E-2</v>
      </c>
      <c r="R143" s="326">
        <f t="shared" si="17"/>
        <v>2.6264043597689486E-2</v>
      </c>
      <c r="S143" s="326">
        <f t="shared" si="17"/>
        <v>2.614351920211784E-2</v>
      </c>
      <c r="T143" s="326">
        <f t="shared" si="17"/>
        <v>2.8314270376957572E-2</v>
      </c>
      <c r="U143" s="326">
        <f t="shared" si="17"/>
        <v>2.6843685294321375E-2</v>
      </c>
      <c r="V143" s="326">
        <f t="shared" si="17"/>
        <v>2.7205861652681927E-2</v>
      </c>
      <c r="W143" s="326">
        <f t="shared" si="17"/>
        <v>2.4353139852361195E-2</v>
      </c>
      <c r="X143" s="326">
        <f t="shared" si="17"/>
        <v>2.3850878858413218E-2</v>
      </c>
      <c r="Y143" s="326">
        <f t="shared" si="17"/>
        <v>2.3597347670162024E-2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1.0000000000000004</v>
      </c>
      <c r="C146" s="232">
        <f t="shared" si="18"/>
        <v>1.0000000000000004</v>
      </c>
      <c r="D146" s="232">
        <f t="shared" si="18"/>
        <v>1</v>
      </c>
      <c r="E146" s="232">
        <f t="shared" si="18"/>
        <v>0.99999999999999989</v>
      </c>
      <c r="F146" s="232">
        <f t="shared" si="18"/>
        <v>0.99999999999999978</v>
      </c>
      <c r="G146" s="232">
        <f t="shared" si="18"/>
        <v>0.99999999999999989</v>
      </c>
      <c r="H146" s="232">
        <f t="shared" si="18"/>
        <v>0.99999999999999933</v>
      </c>
      <c r="I146" s="232">
        <f t="shared" si="18"/>
        <v>0.99999999999999978</v>
      </c>
      <c r="J146" s="232">
        <f t="shared" si="18"/>
        <v>0.99999999999999956</v>
      </c>
      <c r="K146" s="232">
        <f t="shared" si="18"/>
        <v>0.99999999999999978</v>
      </c>
      <c r="L146" s="232">
        <f t="shared" si="18"/>
        <v>1</v>
      </c>
      <c r="M146" s="232">
        <f t="shared" si="18"/>
        <v>1</v>
      </c>
      <c r="N146" s="232">
        <f t="shared" si="18"/>
        <v>0.99999999999999989</v>
      </c>
      <c r="O146" s="232">
        <f t="shared" si="18"/>
        <v>1</v>
      </c>
      <c r="P146" s="232">
        <f t="shared" si="18"/>
        <v>0.99999999999999978</v>
      </c>
      <c r="Q146" s="232">
        <f t="shared" si="18"/>
        <v>0.99999999999999978</v>
      </c>
      <c r="R146" s="232">
        <f t="shared" si="18"/>
        <v>1.0000000000000004</v>
      </c>
      <c r="S146" s="232">
        <f t="shared" si="18"/>
        <v>0.99999999999999989</v>
      </c>
      <c r="T146" s="232">
        <f t="shared" si="18"/>
        <v>0.99999999999999956</v>
      </c>
      <c r="U146" s="232">
        <f t="shared" si="18"/>
        <v>0.99999999999999978</v>
      </c>
      <c r="V146" s="232">
        <f t="shared" si="18"/>
        <v>1</v>
      </c>
      <c r="W146" s="232">
        <f t="shared" si="18"/>
        <v>1.0000000000000002</v>
      </c>
      <c r="X146" s="232">
        <f t="shared" si="18"/>
        <v>1.0000000000000002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7.1955502283726639E-3</v>
      </c>
      <c r="C147" s="266">
        <f t="shared" si="19"/>
        <v>7.1955502283725962E-3</v>
      </c>
      <c r="D147" s="266">
        <f t="shared" si="19"/>
        <v>7.1955502283727142E-3</v>
      </c>
      <c r="E147" s="266">
        <f t="shared" si="19"/>
        <v>7.1955502283726691E-3</v>
      </c>
      <c r="F147" s="266">
        <f t="shared" si="19"/>
        <v>7.1955502283726856E-3</v>
      </c>
      <c r="G147" s="266">
        <f t="shared" si="19"/>
        <v>7.1955502283727601E-3</v>
      </c>
      <c r="H147" s="266">
        <f t="shared" si="19"/>
        <v>7.1955502283726769E-3</v>
      </c>
      <c r="I147" s="266">
        <f t="shared" si="19"/>
        <v>7.1955502283727367E-3</v>
      </c>
      <c r="J147" s="266">
        <f t="shared" si="19"/>
        <v>7.1955502283726561E-3</v>
      </c>
      <c r="K147" s="266">
        <f t="shared" si="19"/>
        <v>7.1955502283725615E-3</v>
      </c>
      <c r="L147" s="266">
        <f t="shared" si="19"/>
        <v>7.1955502283725893E-3</v>
      </c>
      <c r="M147" s="266">
        <f t="shared" si="19"/>
        <v>7.1955502283726743E-3</v>
      </c>
      <c r="N147" s="266">
        <f t="shared" si="19"/>
        <v>7.195550228372552E-3</v>
      </c>
      <c r="O147" s="266">
        <f t="shared" si="19"/>
        <v>7.1955502283725754E-3</v>
      </c>
      <c r="P147" s="266">
        <f t="shared" si="19"/>
        <v>7.1955502283726569E-3</v>
      </c>
      <c r="Q147" s="266">
        <f t="shared" si="19"/>
        <v>7.1955502283725312E-3</v>
      </c>
      <c r="R147" s="266">
        <f t="shared" si="19"/>
        <v>7.1955502283724548E-3</v>
      </c>
      <c r="S147" s="266">
        <f t="shared" si="19"/>
        <v>7.1955502283725806E-3</v>
      </c>
      <c r="T147" s="266">
        <f t="shared" si="19"/>
        <v>7.1955502283724999E-3</v>
      </c>
      <c r="U147" s="266">
        <f t="shared" si="19"/>
        <v>7.1955502283724201E-3</v>
      </c>
      <c r="V147" s="266">
        <f t="shared" si="19"/>
        <v>7.1955502283724418E-3</v>
      </c>
      <c r="W147" s="266">
        <f t="shared" si="19"/>
        <v>7.1955502283725398E-3</v>
      </c>
      <c r="X147" s="266">
        <f t="shared" si="19"/>
        <v>7.1955502283724835E-3</v>
      </c>
      <c r="Y147" s="266">
        <f t="shared" si="19"/>
        <v>7.1955502283723091E-3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8.0564402695841759E-3</v>
      </c>
      <c r="C148" s="267">
        <f t="shared" si="20"/>
        <v>8.0564402695840996E-3</v>
      </c>
      <c r="D148" s="267">
        <f t="shared" si="20"/>
        <v>8.0564402695842297E-3</v>
      </c>
      <c r="E148" s="267">
        <f t="shared" si="20"/>
        <v>8.0564402695841811E-3</v>
      </c>
      <c r="F148" s="267">
        <f t="shared" si="20"/>
        <v>8.0564402695841985E-3</v>
      </c>
      <c r="G148" s="267">
        <f t="shared" si="20"/>
        <v>8.0564402695842835E-3</v>
      </c>
      <c r="H148" s="267">
        <f t="shared" si="20"/>
        <v>8.0564402695841864E-3</v>
      </c>
      <c r="I148" s="267">
        <f t="shared" si="20"/>
        <v>8.056440269584254E-3</v>
      </c>
      <c r="J148" s="267">
        <f t="shared" si="20"/>
        <v>8.0564402695841655E-3</v>
      </c>
      <c r="K148" s="267">
        <f t="shared" si="20"/>
        <v>8.0564402695840649E-3</v>
      </c>
      <c r="L148" s="267">
        <f t="shared" si="20"/>
        <v>8.0564402695840892E-3</v>
      </c>
      <c r="M148" s="267">
        <f t="shared" si="20"/>
        <v>8.0564402695841898E-3</v>
      </c>
      <c r="N148" s="267">
        <f t="shared" si="20"/>
        <v>8.0564402695840493E-3</v>
      </c>
      <c r="O148" s="267">
        <f t="shared" si="20"/>
        <v>8.0564402695840753E-3</v>
      </c>
      <c r="P148" s="267">
        <f t="shared" si="20"/>
        <v>8.0564402695841655E-3</v>
      </c>
      <c r="Q148" s="267">
        <f t="shared" si="20"/>
        <v>8.0564402695840233E-3</v>
      </c>
      <c r="R148" s="267">
        <f t="shared" si="20"/>
        <v>8.0564402695839452E-3</v>
      </c>
      <c r="S148" s="267">
        <f t="shared" si="20"/>
        <v>8.0564402695840857E-3</v>
      </c>
      <c r="T148" s="267">
        <f t="shared" si="20"/>
        <v>8.0564402695839938E-3</v>
      </c>
      <c r="U148" s="267">
        <f t="shared" si="20"/>
        <v>8.0564402695839036E-3</v>
      </c>
      <c r="V148" s="267">
        <f t="shared" si="20"/>
        <v>8.0564402695839227E-3</v>
      </c>
      <c r="W148" s="267">
        <f t="shared" si="20"/>
        <v>8.0564402695840372E-3</v>
      </c>
      <c r="X148" s="267">
        <f t="shared" si="20"/>
        <v>8.0564402695839695E-3</v>
      </c>
      <c r="Y148" s="267">
        <f t="shared" si="20"/>
        <v>8.0564402695837787E-3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9.7780455557927078E-3</v>
      </c>
      <c r="C149" s="267">
        <f t="shared" si="21"/>
        <v>1.0043347628233671E-2</v>
      </c>
      <c r="D149" s="267">
        <f t="shared" si="21"/>
        <v>1.0287240466999368E-2</v>
      </c>
      <c r="E149" s="267">
        <f t="shared" si="21"/>
        <v>9.7517534401138761E-3</v>
      </c>
      <c r="F149" s="267">
        <f t="shared" si="21"/>
        <v>9.8943170419961476E-3</v>
      </c>
      <c r="G149" s="267">
        <f t="shared" si="21"/>
        <v>9.8854385161813978E-3</v>
      </c>
      <c r="H149" s="267">
        <f t="shared" si="21"/>
        <v>1.0251092980682962E-2</v>
      </c>
      <c r="I149" s="267">
        <f t="shared" si="21"/>
        <v>1.0470142639099555E-2</v>
      </c>
      <c r="J149" s="267">
        <f t="shared" si="21"/>
        <v>1.0394436655722971E-2</v>
      </c>
      <c r="K149" s="267">
        <f t="shared" si="21"/>
        <v>1.0713191058414281E-2</v>
      </c>
      <c r="L149" s="267">
        <f t="shared" si="21"/>
        <v>1.0522458941977661E-2</v>
      </c>
      <c r="M149" s="267">
        <f t="shared" si="21"/>
        <v>1.0052996984243823E-2</v>
      </c>
      <c r="N149" s="267">
        <f t="shared" si="21"/>
        <v>1.0350943151419432E-2</v>
      </c>
      <c r="O149" s="267">
        <f t="shared" si="21"/>
        <v>1.0297882207286476E-2</v>
      </c>
      <c r="P149" s="267">
        <f t="shared" si="21"/>
        <v>1.045755845421816E-2</v>
      </c>
      <c r="Q149" s="267">
        <f t="shared" si="21"/>
        <v>1.0320532034894135E-2</v>
      </c>
      <c r="R149" s="267">
        <f t="shared" si="21"/>
        <v>1.0390876124828703E-2</v>
      </c>
      <c r="S149" s="267">
        <f t="shared" si="21"/>
        <v>1.0640153292688085E-2</v>
      </c>
      <c r="T149" s="267">
        <f t="shared" si="21"/>
        <v>1.0464094995185835E-2</v>
      </c>
      <c r="U149" s="267">
        <f t="shared" si="21"/>
        <v>1.0587352554755585E-2</v>
      </c>
      <c r="V149" s="267">
        <f t="shared" si="21"/>
        <v>1.0351592431426689E-2</v>
      </c>
      <c r="W149" s="267">
        <f t="shared" si="21"/>
        <v>1.0712955906855462E-2</v>
      </c>
      <c r="X149" s="267">
        <f t="shared" si="21"/>
        <v>1.0693460918756961E-2</v>
      </c>
      <c r="Y149" s="267">
        <f t="shared" si="21"/>
        <v>1.077320306741162E-2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5.9256386055763855E-3</v>
      </c>
      <c r="C150" s="267">
        <f t="shared" si="22"/>
        <v>5.9256386055763291E-3</v>
      </c>
      <c r="D150" s="267">
        <f t="shared" si="22"/>
        <v>5.9256386055764271E-3</v>
      </c>
      <c r="E150" s="267">
        <f t="shared" si="22"/>
        <v>5.9256386055763915E-3</v>
      </c>
      <c r="F150" s="267">
        <f t="shared" si="22"/>
        <v>5.9256386055764011E-3</v>
      </c>
      <c r="G150" s="267">
        <f t="shared" si="22"/>
        <v>5.9256386055764618E-3</v>
      </c>
      <c r="H150" s="267">
        <f t="shared" si="22"/>
        <v>5.925638605576395E-3</v>
      </c>
      <c r="I150" s="267">
        <f t="shared" si="22"/>
        <v>5.9256386055764436E-3</v>
      </c>
      <c r="J150" s="267">
        <f t="shared" si="22"/>
        <v>5.9256386055763794E-3</v>
      </c>
      <c r="K150" s="267">
        <f t="shared" si="22"/>
        <v>5.9256386055763031E-3</v>
      </c>
      <c r="L150" s="267">
        <f t="shared" si="22"/>
        <v>5.9256386055763239E-3</v>
      </c>
      <c r="M150" s="267">
        <f t="shared" si="22"/>
        <v>5.9256386055763959E-3</v>
      </c>
      <c r="N150" s="267">
        <f t="shared" si="22"/>
        <v>5.9256386055762944E-3</v>
      </c>
      <c r="O150" s="267">
        <f t="shared" si="22"/>
        <v>5.9256386055763144E-3</v>
      </c>
      <c r="P150" s="267">
        <f t="shared" si="22"/>
        <v>5.9256386055763794E-3</v>
      </c>
      <c r="Q150" s="267">
        <f t="shared" si="22"/>
        <v>5.9256386055762771E-3</v>
      </c>
      <c r="R150" s="267">
        <f t="shared" si="22"/>
        <v>5.9256386055762155E-3</v>
      </c>
      <c r="S150" s="267">
        <f t="shared" si="22"/>
        <v>5.925638605576317E-3</v>
      </c>
      <c r="T150" s="267">
        <f t="shared" si="22"/>
        <v>5.9256386055762519E-3</v>
      </c>
      <c r="U150" s="267">
        <f t="shared" si="22"/>
        <v>5.925638605576186E-3</v>
      </c>
      <c r="V150" s="267">
        <f t="shared" si="22"/>
        <v>5.9256386055762033E-3</v>
      </c>
      <c r="W150" s="267">
        <f t="shared" si="22"/>
        <v>5.9256386055762866E-3</v>
      </c>
      <c r="X150" s="267">
        <f t="shared" si="22"/>
        <v>5.9256386055762372E-3</v>
      </c>
      <c r="Y150" s="267">
        <f t="shared" si="22"/>
        <v>5.9256386055760949E-3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8.1215434670975153E-3</v>
      </c>
      <c r="C151" s="268">
        <f t="shared" si="23"/>
        <v>8.1616576721847758E-3</v>
      </c>
      <c r="D151" s="268">
        <f t="shared" si="23"/>
        <v>8.1885439787305059E-3</v>
      </c>
      <c r="E151" s="268">
        <f t="shared" si="23"/>
        <v>8.0463288880164938E-3</v>
      </c>
      <c r="F151" s="268">
        <f t="shared" si="23"/>
        <v>8.0019643454033347E-3</v>
      </c>
      <c r="G151" s="268">
        <f t="shared" si="23"/>
        <v>7.9954356835321878E-3</v>
      </c>
      <c r="H151" s="268">
        <f t="shared" si="23"/>
        <v>8.0784579893079713E-3</v>
      </c>
      <c r="I151" s="268">
        <f t="shared" si="23"/>
        <v>8.2007267461062829E-3</v>
      </c>
      <c r="J151" s="268">
        <f t="shared" si="23"/>
        <v>8.1335408239836936E-3</v>
      </c>
      <c r="K151" s="268">
        <f t="shared" si="23"/>
        <v>8.1703253964135591E-3</v>
      </c>
      <c r="L151" s="268">
        <f t="shared" si="23"/>
        <v>8.1050840124908489E-3</v>
      </c>
      <c r="M151" s="268">
        <f t="shared" si="23"/>
        <v>8.0035107348590956E-3</v>
      </c>
      <c r="N151" s="268">
        <f t="shared" si="23"/>
        <v>8.126290043656852E-3</v>
      </c>
      <c r="O151" s="268">
        <f t="shared" si="23"/>
        <v>8.1658579447190915E-3</v>
      </c>
      <c r="P151" s="268">
        <f t="shared" si="23"/>
        <v>8.7215093133743132E-3</v>
      </c>
      <c r="Q151" s="268">
        <f t="shared" si="23"/>
        <v>8.8244798242380768E-3</v>
      </c>
      <c r="R151" s="268">
        <f t="shared" si="23"/>
        <v>9.0897369621932185E-3</v>
      </c>
      <c r="S151" s="268">
        <f t="shared" si="23"/>
        <v>9.3859143685091906E-3</v>
      </c>
      <c r="T151" s="268">
        <f t="shared" si="23"/>
        <v>9.523988089584599E-3</v>
      </c>
      <c r="U151" s="268">
        <f t="shared" si="23"/>
        <v>9.7953284270891547E-3</v>
      </c>
      <c r="V151" s="268">
        <f t="shared" si="23"/>
        <v>9.9929323398054385E-3</v>
      </c>
      <c r="W151" s="268">
        <f t="shared" si="23"/>
        <v>1.0201962700255923E-2</v>
      </c>
      <c r="X151" s="268">
        <f t="shared" si="23"/>
        <v>1.0667449152821543E-2</v>
      </c>
      <c r="Y151" s="268">
        <f t="shared" si="23"/>
        <v>1.1130804906736151E-2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4.169720840531229E-2</v>
      </c>
      <c r="C152" s="269">
        <f t="shared" si="24"/>
        <v>4.2828554720054993E-2</v>
      </c>
      <c r="D152" s="269">
        <f t="shared" si="24"/>
        <v>4.3868604131621872E-2</v>
      </c>
      <c r="E152" s="269">
        <f t="shared" si="24"/>
        <v>4.1585089084470381E-2</v>
      </c>
      <c r="F152" s="269">
        <f t="shared" si="24"/>
        <v>4.2193033093810312E-2</v>
      </c>
      <c r="G152" s="269">
        <f t="shared" si="24"/>
        <v>4.2155171770796689E-2</v>
      </c>
      <c r="H152" s="269">
        <f t="shared" si="24"/>
        <v>4.3714457859581793E-2</v>
      </c>
      <c r="I152" s="269">
        <f t="shared" si="24"/>
        <v>4.4648566747292832E-2</v>
      </c>
      <c r="J152" s="269">
        <f t="shared" si="24"/>
        <v>4.4325728389834715E-2</v>
      </c>
      <c r="K152" s="269">
        <f t="shared" si="24"/>
        <v>4.568501524151608E-2</v>
      </c>
      <c r="L152" s="269">
        <f t="shared" si="24"/>
        <v>4.4871662842689036E-2</v>
      </c>
      <c r="M152" s="269">
        <f t="shared" si="24"/>
        <v>4.2869703148566245E-2</v>
      </c>
      <c r="N152" s="269">
        <f t="shared" si="24"/>
        <v>4.4140255975856517E-2</v>
      </c>
      <c r="O152" s="269">
        <f t="shared" si="24"/>
        <v>4.3913984454306478E-2</v>
      </c>
      <c r="P152" s="269">
        <f t="shared" si="24"/>
        <v>4.4594903121303701E-2</v>
      </c>
      <c r="Q152" s="269">
        <f t="shared" si="24"/>
        <v>4.4010571709572593E-2</v>
      </c>
      <c r="R152" s="269">
        <f t="shared" si="24"/>
        <v>4.4310544967147154E-2</v>
      </c>
      <c r="S152" s="269">
        <f t="shared" si="24"/>
        <v>4.5373555152527313E-2</v>
      </c>
      <c r="T152" s="269">
        <f t="shared" si="24"/>
        <v>4.4622777353370224E-2</v>
      </c>
      <c r="U152" s="269">
        <f t="shared" si="24"/>
        <v>4.5148393246606203E-2</v>
      </c>
      <c r="V152" s="269">
        <f t="shared" si="24"/>
        <v>4.4143024746325137E-2</v>
      </c>
      <c r="W152" s="269">
        <f t="shared" si="24"/>
        <v>4.5684012468160319E-2</v>
      </c>
      <c r="X152" s="269">
        <f t="shared" si="24"/>
        <v>4.5600878617232325E-2</v>
      </c>
      <c r="Y152" s="269">
        <f t="shared" si="24"/>
        <v>4.5940928678583397E-2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0.15298868506873425</v>
      </c>
      <c r="C153" s="269">
        <f t="shared" si="25"/>
        <v>0.15242856543244598</v>
      </c>
      <c r="D153" s="269">
        <f t="shared" si="25"/>
        <v>0.15107886935315329</v>
      </c>
      <c r="E153" s="269">
        <f t="shared" si="25"/>
        <v>0.15101297358800159</v>
      </c>
      <c r="F153" s="269">
        <f t="shared" si="25"/>
        <v>0.15157767016468029</v>
      </c>
      <c r="G153" s="269">
        <f t="shared" si="25"/>
        <v>0.15074539234383627</v>
      </c>
      <c r="H153" s="269">
        <f t="shared" si="25"/>
        <v>0.15037878557728465</v>
      </c>
      <c r="I153" s="269">
        <f t="shared" si="25"/>
        <v>0.1509986095140714</v>
      </c>
      <c r="J153" s="269">
        <f t="shared" si="25"/>
        <v>0.14992326266050815</v>
      </c>
      <c r="K153" s="269">
        <f t="shared" si="25"/>
        <v>0.14686628733373336</v>
      </c>
      <c r="L153" s="269">
        <f t="shared" si="25"/>
        <v>0.14720387545922164</v>
      </c>
      <c r="M153" s="269">
        <f t="shared" si="25"/>
        <v>0.1481099781026749</v>
      </c>
      <c r="N153" s="269">
        <f t="shared" si="25"/>
        <v>0.1489521676414709</v>
      </c>
      <c r="O153" s="269">
        <f t="shared" si="25"/>
        <v>0.14947063371184799</v>
      </c>
      <c r="P153" s="269">
        <f t="shared" si="25"/>
        <v>0.15017169435066216</v>
      </c>
      <c r="Q153" s="269">
        <f t="shared" si="25"/>
        <v>0.15180980001477823</v>
      </c>
      <c r="R153" s="269">
        <f t="shared" si="25"/>
        <v>0.15112673862753417</v>
      </c>
      <c r="S153" s="269">
        <f t="shared" si="25"/>
        <v>0.15065467253460504</v>
      </c>
      <c r="T153" s="269">
        <f t="shared" si="25"/>
        <v>0.1520774082893471</v>
      </c>
      <c r="U153" s="269">
        <f t="shared" si="25"/>
        <v>0.15074653313491132</v>
      </c>
      <c r="V153" s="269">
        <f t="shared" si="25"/>
        <v>0.15129629714920492</v>
      </c>
      <c r="W153" s="269">
        <f t="shared" si="25"/>
        <v>0.14667402207389346</v>
      </c>
      <c r="X153" s="269">
        <f t="shared" si="25"/>
        <v>0.14549700109517502</v>
      </c>
      <c r="Y153" s="269">
        <f t="shared" si="25"/>
        <v>0.14510821344673397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0.12334517257711707</v>
      </c>
      <c r="C154" s="318">
        <f t="shared" si="26"/>
        <v>0.12197804302378394</v>
      </c>
      <c r="D154" s="318">
        <f t="shared" si="26"/>
        <v>0.12118374718278448</v>
      </c>
      <c r="E154" s="318">
        <f t="shared" si="26"/>
        <v>0.12174124400361024</v>
      </c>
      <c r="F154" s="318">
        <f t="shared" si="26"/>
        <v>0.12007462911950387</v>
      </c>
      <c r="G154" s="318">
        <f t="shared" si="26"/>
        <v>0.11922127182226883</v>
      </c>
      <c r="H154" s="318">
        <f t="shared" si="26"/>
        <v>0.11823569145738977</v>
      </c>
      <c r="I154" s="318">
        <f t="shared" si="26"/>
        <v>0.11942177726909306</v>
      </c>
      <c r="J154" s="318">
        <f t="shared" si="26"/>
        <v>0.11857925054508468</v>
      </c>
      <c r="K154" s="318">
        <f t="shared" si="26"/>
        <v>0.11569976692843796</v>
      </c>
      <c r="L154" s="318">
        <f t="shared" si="26"/>
        <v>0.11503091178286955</v>
      </c>
      <c r="M154" s="318">
        <f t="shared" si="26"/>
        <v>0.11539361201275616</v>
      </c>
      <c r="N154" s="318">
        <f t="shared" si="26"/>
        <v>0.11522457181593786</v>
      </c>
      <c r="O154" s="318">
        <f t="shared" si="26"/>
        <v>0.11581551602738366</v>
      </c>
      <c r="P154" s="318">
        <f t="shared" si="26"/>
        <v>0.11512303695291326</v>
      </c>
      <c r="Q154" s="318">
        <f t="shared" si="26"/>
        <v>0.11451304780452462</v>
      </c>
      <c r="R154" s="318">
        <f t="shared" si="26"/>
        <v>0.11520618527230003</v>
      </c>
      <c r="S154" s="318">
        <f t="shared" si="26"/>
        <v>0.11507560693190498</v>
      </c>
      <c r="T154" s="318">
        <f t="shared" si="26"/>
        <v>0.11495455254379329</v>
      </c>
      <c r="U154" s="318">
        <f t="shared" si="26"/>
        <v>0.11493787575108301</v>
      </c>
      <c r="V154" s="318">
        <f t="shared" si="26"/>
        <v>0.11564129910912452</v>
      </c>
      <c r="W154" s="318">
        <f t="shared" si="26"/>
        <v>0.1159912546364391</v>
      </c>
      <c r="X154" s="318">
        <f t="shared" si="26"/>
        <v>0.11522715219819375</v>
      </c>
      <c r="Y154" s="318">
        <f t="shared" si="26"/>
        <v>0.11473674358485013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2.9643512491617192E-2</v>
      </c>
      <c r="C155" s="318">
        <f t="shared" si="27"/>
        <v>3.0450522408662049E-2</v>
      </c>
      <c r="D155" s="318">
        <f t="shared" si="27"/>
        <v>2.9895122170368809E-2</v>
      </c>
      <c r="E155" s="318">
        <f t="shared" si="27"/>
        <v>2.9271729584391341E-2</v>
      </c>
      <c r="F155" s="318">
        <f t="shared" si="27"/>
        <v>3.1503041045176434E-2</v>
      </c>
      <c r="G155" s="318">
        <f t="shared" si="27"/>
        <v>3.1524120521567445E-2</v>
      </c>
      <c r="H155" s="318">
        <f t="shared" si="27"/>
        <v>3.214309411989489E-2</v>
      </c>
      <c r="I155" s="318">
        <f t="shared" si="27"/>
        <v>3.1576832244978321E-2</v>
      </c>
      <c r="J155" s="318">
        <f t="shared" si="27"/>
        <v>3.1344012115423467E-2</v>
      </c>
      <c r="K155" s="318">
        <f t="shared" si="27"/>
        <v>3.1166520405295391E-2</v>
      </c>
      <c r="L155" s="318">
        <f t="shared" si="27"/>
        <v>3.2172963676352084E-2</v>
      </c>
      <c r="M155" s="318">
        <f t="shared" si="27"/>
        <v>3.271636608991875E-2</v>
      </c>
      <c r="N155" s="318">
        <f t="shared" si="27"/>
        <v>3.3727595825533044E-2</v>
      </c>
      <c r="O155" s="318">
        <f t="shared" si="27"/>
        <v>3.3655117684464317E-2</v>
      </c>
      <c r="P155" s="318">
        <f t="shared" si="27"/>
        <v>3.5048657397748921E-2</v>
      </c>
      <c r="Q155" s="318">
        <f t="shared" si="27"/>
        <v>3.7296752210253616E-2</v>
      </c>
      <c r="R155" s="318">
        <f t="shared" si="27"/>
        <v>3.5920553355234135E-2</v>
      </c>
      <c r="S155" s="318">
        <f t="shared" si="27"/>
        <v>3.557906560270007E-2</v>
      </c>
      <c r="T155" s="318">
        <f t="shared" si="27"/>
        <v>3.7122855745553816E-2</v>
      </c>
      <c r="U155" s="318">
        <f t="shared" si="27"/>
        <v>3.5808657383828317E-2</v>
      </c>
      <c r="V155" s="318">
        <f t="shared" si="27"/>
        <v>3.5654998040080411E-2</v>
      </c>
      <c r="W155" s="318">
        <f t="shared" si="27"/>
        <v>3.0682767437454388E-2</v>
      </c>
      <c r="X155" s="318">
        <f t="shared" si="27"/>
        <v>3.0269848896981252E-2</v>
      </c>
      <c r="Y155" s="318">
        <f t="shared" si="27"/>
        <v>3.0371469861883865E-2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0.65688496884404268</v>
      </c>
      <c r="C157" s="269">
        <f t="shared" si="29"/>
        <v>0.65555273216879206</v>
      </c>
      <c r="D157" s="269">
        <f t="shared" si="29"/>
        <v>0.65492635738177696</v>
      </c>
      <c r="E157" s="269">
        <f t="shared" si="29"/>
        <v>0.66004617462264115</v>
      </c>
      <c r="F157" s="269">
        <f t="shared" si="29"/>
        <v>0.65902704635244946</v>
      </c>
      <c r="G157" s="269">
        <f t="shared" si="29"/>
        <v>0.66040686299865692</v>
      </c>
      <c r="H157" s="269">
        <f t="shared" si="29"/>
        <v>0.65765878911542019</v>
      </c>
      <c r="I157" s="269">
        <f t="shared" si="29"/>
        <v>0.65415406440818169</v>
      </c>
      <c r="J157" s="269">
        <f t="shared" si="29"/>
        <v>0.65648187335376662</v>
      </c>
      <c r="K157" s="269">
        <f t="shared" si="29"/>
        <v>0.65793563215099404</v>
      </c>
      <c r="L157" s="269">
        <f t="shared" si="29"/>
        <v>0.65987490241133862</v>
      </c>
      <c r="M157" s="269">
        <f t="shared" si="29"/>
        <v>0.66344363094039527</v>
      </c>
      <c r="N157" s="269">
        <f t="shared" si="29"/>
        <v>0.65967057529365447</v>
      </c>
      <c r="O157" s="269">
        <f t="shared" si="29"/>
        <v>0.65931382887216516</v>
      </c>
      <c r="P157" s="269">
        <f t="shared" si="29"/>
        <v>0.65687286864616823</v>
      </c>
      <c r="Q157" s="269">
        <f t="shared" si="29"/>
        <v>0.65678964729217915</v>
      </c>
      <c r="R157" s="269">
        <f t="shared" si="29"/>
        <v>0.65615392191784383</v>
      </c>
      <c r="S157" s="269">
        <f t="shared" si="29"/>
        <v>0.65397463969352121</v>
      </c>
      <c r="T157" s="269">
        <f t="shared" si="29"/>
        <v>0.65419085884305073</v>
      </c>
      <c r="U157" s="269">
        <f t="shared" si="29"/>
        <v>0.65406034205238683</v>
      </c>
      <c r="V157" s="269">
        <f t="shared" si="29"/>
        <v>0.65523146572885294</v>
      </c>
      <c r="W157" s="269">
        <f t="shared" si="29"/>
        <v>0.65594324988897224</v>
      </c>
      <c r="X157" s="269">
        <f t="shared" si="29"/>
        <v>0.65725150897902151</v>
      </c>
      <c r="Y157" s="269">
        <f t="shared" si="29"/>
        <v>0.65666256009442459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0.61562057567361428</v>
      </c>
      <c r="C158" s="318">
        <f t="shared" si="30"/>
        <v>0.61316873600984534</v>
      </c>
      <c r="D158" s="318">
        <f t="shared" si="30"/>
        <v>0.61151310747954846</v>
      </c>
      <c r="E158" s="318">
        <f t="shared" si="30"/>
        <v>0.61889273697931302</v>
      </c>
      <c r="F158" s="318">
        <f t="shared" si="30"/>
        <v>0.61727197513252396</v>
      </c>
      <c r="G158" s="318">
        <f t="shared" si="30"/>
        <v>0.61868926010283609</v>
      </c>
      <c r="H158" s="318">
        <f t="shared" si="30"/>
        <v>0.61439808545353924</v>
      </c>
      <c r="I158" s="318">
        <f t="shared" si="30"/>
        <v>0.60996894786878075</v>
      </c>
      <c r="J158" s="318">
        <f t="shared" si="30"/>
        <v>0.61261624412351967</v>
      </c>
      <c r="K158" s="318">
        <f t="shared" si="30"/>
        <v>0.61272482540828743</v>
      </c>
      <c r="L158" s="318">
        <f t="shared" si="30"/>
        <v>0.61546900550444328</v>
      </c>
      <c r="M158" s="318">
        <f t="shared" si="30"/>
        <v>0.62101891347186033</v>
      </c>
      <c r="N158" s="318">
        <f t="shared" si="30"/>
        <v>0.61598849328168348</v>
      </c>
      <c r="O158" s="318">
        <f t="shared" si="30"/>
        <v>0.61585566969305527</v>
      </c>
      <c r="P158" s="318">
        <f t="shared" si="30"/>
        <v>0.61274085870662032</v>
      </c>
      <c r="Q158" s="318">
        <f t="shared" si="30"/>
        <v>0.61323590342937007</v>
      </c>
      <c r="R158" s="318">
        <f t="shared" si="30"/>
        <v>0.61230331850700825</v>
      </c>
      <c r="S158" s="318">
        <f t="shared" si="30"/>
        <v>0.60907206009743797</v>
      </c>
      <c r="T158" s="318">
        <f t="shared" si="30"/>
        <v>0.6100312640047697</v>
      </c>
      <c r="U158" s="318">
        <f t="shared" si="30"/>
        <v>0.60938058719129828</v>
      </c>
      <c r="V158" s="318">
        <f t="shared" si="30"/>
        <v>0.61154664368613199</v>
      </c>
      <c r="W158" s="318">
        <f t="shared" si="30"/>
        <v>0.610733435510877</v>
      </c>
      <c r="X158" s="318">
        <f t="shared" si="30"/>
        <v>0.61212396552604709</v>
      </c>
      <c r="Y158" s="318">
        <f t="shared" si="30"/>
        <v>0.61119849628515155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4.1264393170428446E-2</v>
      </c>
      <c r="C159" s="318">
        <f t="shared" si="31"/>
        <v>4.2383996158946752E-2</v>
      </c>
      <c r="D159" s="318">
        <f t="shared" si="31"/>
        <v>4.3413249902228536E-2</v>
      </c>
      <c r="E159" s="318">
        <f t="shared" si="31"/>
        <v>4.1153437643328156E-2</v>
      </c>
      <c r="F159" s="318">
        <f t="shared" si="31"/>
        <v>4.1755071219925423E-2</v>
      </c>
      <c r="G159" s="318">
        <f t="shared" si="31"/>
        <v>4.1717602895820834E-2</v>
      </c>
      <c r="H159" s="318">
        <f t="shared" si="31"/>
        <v>4.326070366188102E-2</v>
      </c>
      <c r="I159" s="318">
        <f t="shared" si="31"/>
        <v>4.4185116539400868E-2</v>
      </c>
      <c r="J159" s="318">
        <f t="shared" si="31"/>
        <v>4.3865629230246866E-2</v>
      </c>
      <c r="K159" s="318">
        <f t="shared" si="31"/>
        <v>4.5210806742706604E-2</v>
      </c>
      <c r="L159" s="318">
        <f t="shared" si="31"/>
        <v>4.4405896906895288E-2</v>
      </c>
      <c r="M159" s="318">
        <f t="shared" si="31"/>
        <v>4.2424717468534878E-2</v>
      </c>
      <c r="N159" s="318">
        <f t="shared" si="31"/>
        <v>4.368208201197097E-2</v>
      </c>
      <c r="O159" s="318">
        <f t="shared" si="31"/>
        <v>4.3458159179110008E-2</v>
      </c>
      <c r="P159" s="318">
        <f t="shared" si="31"/>
        <v>4.4132009939547918E-2</v>
      </c>
      <c r="Q159" s="318">
        <f t="shared" si="31"/>
        <v>4.3553743862809018E-2</v>
      </c>
      <c r="R159" s="318">
        <f t="shared" si="31"/>
        <v>4.3850603410835597E-2</v>
      </c>
      <c r="S159" s="318">
        <f t="shared" si="31"/>
        <v>4.4902579596083257E-2</v>
      </c>
      <c r="T159" s="318">
        <f t="shared" si="31"/>
        <v>4.4159594838281087E-2</v>
      </c>
      <c r="U159" s="318">
        <f t="shared" si="31"/>
        <v>4.4679754861088564E-2</v>
      </c>
      <c r="V159" s="318">
        <f t="shared" si="31"/>
        <v>4.3684822042720881E-2</v>
      </c>
      <c r="W159" s="318">
        <f t="shared" si="31"/>
        <v>4.5209814378095271E-2</v>
      </c>
      <c r="X159" s="318">
        <f t="shared" si="31"/>
        <v>4.5127543452974359E-2</v>
      </c>
      <c r="Y159" s="318">
        <f t="shared" si="31"/>
        <v>4.5464063809273113E-2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0.1093519195554877</v>
      </c>
      <c r="C160" s="269">
        <f t="shared" si="32"/>
        <v>0.10980751327475594</v>
      </c>
      <c r="D160" s="269">
        <f t="shared" si="32"/>
        <v>0.11047275558418466</v>
      </c>
      <c r="E160" s="269">
        <f t="shared" si="32"/>
        <v>0.10838005127322307</v>
      </c>
      <c r="F160" s="269">
        <f t="shared" si="32"/>
        <v>0.10812833989812712</v>
      </c>
      <c r="G160" s="269">
        <f t="shared" si="32"/>
        <v>0.1076340695834629</v>
      </c>
      <c r="H160" s="269">
        <f t="shared" si="32"/>
        <v>0.10874078737418844</v>
      </c>
      <c r="I160" s="269">
        <f t="shared" si="32"/>
        <v>0.11035026084171483</v>
      </c>
      <c r="J160" s="269">
        <f t="shared" si="32"/>
        <v>0.1095635290126504</v>
      </c>
      <c r="K160" s="269">
        <f t="shared" si="32"/>
        <v>0.10945191971539556</v>
      </c>
      <c r="L160" s="269">
        <f t="shared" si="32"/>
        <v>0.10824438722874924</v>
      </c>
      <c r="M160" s="269">
        <f t="shared" si="32"/>
        <v>0.10634255098572745</v>
      </c>
      <c r="N160" s="269">
        <f t="shared" si="32"/>
        <v>0.10758213879040894</v>
      </c>
      <c r="O160" s="269">
        <f t="shared" si="32"/>
        <v>0.10766018370614171</v>
      </c>
      <c r="P160" s="269">
        <f t="shared" si="32"/>
        <v>0.10800383701074001</v>
      </c>
      <c r="Q160" s="269">
        <f t="shared" si="32"/>
        <v>0.10706734002080491</v>
      </c>
      <c r="R160" s="269">
        <f t="shared" si="32"/>
        <v>0.10775055229692067</v>
      </c>
      <c r="S160" s="269">
        <f t="shared" si="32"/>
        <v>0.10879343585461611</v>
      </c>
      <c r="T160" s="269">
        <f t="shared" si="32"/>
        <v>0.10794324332592826</v>
      </c>
      <c r="U160" s="269">
        <f t="shared" si="32"/>
        <v>0.1084844214807181</v>
      </c>
      <c r="V160" s="269">
        <f t="shared" si="32"/>
        <v>0.1078070585008524</v>
      </c>
      <c r="W160" s="269">
        <f t="shared" si="32"/>
        <v>0.10960616785832994</v>
      </c>
      <c r="X160" s="269">
        <f t="shared" si="32"/>
        <v>0.10911207213346033</v>
      </c>
      <c r="Y160" s="269">
        <f t="shared" si="32"/>
        <v>0.10920666070257813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6.5715306108067778E-2</v>
      </c>
      <c r="C161" s="318">
        <f t="shared" si="33"/>
        <v>6.4986932753768059E-2</v>
      </c>
      <c r="D161" s="318">
        <f t="shared" si="33"/>
        <v>6.4563751260394237E-2</v>
      </c>
      <c r="E161" s="318">
        <f t="shared" si="33"/>
        <v>6.4860771998777225E-2</v>
      </c>
      <c r="F161" s="318">
        <f t="shared" si="33"/>
        <v>6.397284014879065E-2</v>
      </c>
      <c r="G161" s="318">
        <f t="shared" si="33"/>
        <v>6.3518192148908123E-2</v>
      </c>
      <c r="H161" s="318">
        <f t="shared" si="33"/>
        <v>6.2993098916486454E-2</v>
      </c>
      <c r="I161" s="318">
        <f t="shared" si="33"/>
        <v>6.3625016571291979E-2</v>
      </c>
      <c r="J161" s="318">
        <f t="shared" si="33"/>
        <v>6.3176138837241866E-2</v>
      </c>
      <c r="K161" s="318">
        <f t="shared" si="33"/>
        <v>6.1642020044041429E-2</v>
      </c>
      <c r="L161" s="318">
        <f t="shared" si="33"/>
        <v>6.1285670300353631E-2</v>
      </c>
      <c r="M161" s="318">
        <f t="shared" si="33"/>
        <v>6.1478908155832436E-2</v>
      </c>
      <c r="N161" s="318">
        <f t="shared" si="33"/>
        <v>6.138884765288459E-2</v>
      </c>
      <c r="O161" s="318">
        <f t="shared" si="33"/>
        <v>6.1703688346983664E-2</v>
      </c>
      <c r="P161" s="318">
        <f t="shared" si="33"/>
        <v>6.1334752348910442E-2</v>
      </c>
      <c r="Q161" s="318">
        <f t="shared" si="33"/>
        <v>6.1009764975903248E-2</v>
      </c>
      <c r="R161" s="318">
        <f t="shared" si="33"/>
        <v>6.1379051749906113E-2</v>
      </c>
      <c r="S161" s="318">
        <f t="shared" si="33"/>
        <v>6.130948278801765E-2</v>
      </c>
      <c r="T161" s="318">
        <f t="shared" si="33"/>
        <v>6.1244987956122113E-2</v>
      </c>
      <c r="U161" s="318">
        <f t="shared" si="33"/>
        <v>6.1236102966827778E-2</v>
      </c>
      <c r="V161" s="318">
        <f t="shared" si="33"/>
        <v>6.1610869812837622E-2</v>
      </c>
      <c r="W161" s="318">
        <f t="shared" si="33"/>
        <v>6.179731760095275E-2</v>
      </c>
      <c r="X161" s="318">
        <f t="shared" si="33"/>
        <v>6.1390222417751966E-2</v>
      </c>
      <c r="Y161" s="318">
        <f t="shared" si="33"/>
        <v>6.1128944643595404E-2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4.3636613447419939E-2</v>
      </c>
      <c r="C162" s="326">
        <f t="shared" si="34"/>
        <v>4.4820580520987884E-2</v>
      </c>
      <c r="D162" s="326">
        <f t="shared" si="34"/>
        <v>4.5909004323790442E-2</v>
      </c>
      <c r="E162" s="326">
        <f t="shared" si="34"/>
        <v>4.3519279274445842E-2</v>
      </c>
      <c r="F162" s="326">
        <f t="shared" si="34"/>
        <v>4.4155499749336469E-2</v>
      </c>
      <c r="G162" s="326">
        <f t="shared" si="34"/>
        <v>4.4115877434554779E-2</v>
      </c>
      <c r="H162" s="326">
        <f t="shared" si="34"/>
        <v>4.5747688457701989E-2</v>
      </c>
      <c r="I162" s="326">
        <f t="shared" si="34"/>
        <v>4.6725244270422843E-2</v>
      </c>
      <c r="J162" s="326">
        <f t="shared" si="34"/>
        <v>4.6387390175408535E-2</v>
      </c>
      <c r="K162" s="326">
        <f t="shared" si="34"/>
        <v>4.7809899671354135E-2</v>
      </c>
      <c r="L162" s="326">
        <f t="shared" si="34"/>
        <v>4.6958716928395608E-2</v>
      </c>
      <c r="M162" s="326">
        <f t="shared" si="34"/>
        <v>4.4863642829895009E-2</v>
      </c>
      <c r="N162" s="326">
        <f t="shared" si="34"/>
        <v>4.6193291137524357E-2</v>
      </c>
      <c r="O162" s="326">
        <f t="shared" si="34"/>
        <v>4.5956495359158044E-2</v>
      </c>
      <c r="P162" s="326">
        <f t="shared" si="34"/>
        <v>4.6669084661829577E-2</v>
      </c>
      <c r="Q162" s="326">
        <f t="shared" si="34"/>
        <v>4.6057575044901655E-2</v>
      </c>
      <c r="R162" s="326">
        <f t="shared" si="34"/>
        <v>4.6371500547014562E-2</v>
      </c>
      <c r="S162" s="326">
        <f t="shared" si="34"/>
        <v>4.7483953066598458E-2</v>
      </c>
      <c r="T162" s="326">
        <f t="shared" si="34"/>
        <v>4.6698255369806152E-2</v>
      </c>
      <c r="U162" s="326">
        <f t="shared" si="34"/>
        <v>4.7248318513890317E-2</v>
      </c>
      <c r="V162" s="326">
        <f t="shared" si="34"/>
        <v>4.6196188688014776E-2</v>
      </c>
      <c r="W162" s="326">
        <f t="shared" si="34"/>
        <v>4.7808850257377182E-2</v>
      </c>
      <c r="X162" s="326">
        <f t="shared" si="34"/>
        <v>4.7721849715708357E-2</v>
      </c>
      <c r="Y162" s="326">
        <f t="shared" si="34"/>
        <v>4.8077716058982735E-2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0.99999999999999978</v>
      </c>
      <c r="C165" s="232">
        <f t="shared" si="35"/>
        <v>1</v>
      </c>
      <c r="D165" s="232">
        <f t="shared" si="35"/>
        <v>1.0000000000000002</v>
      </c>
      <c r="E165" s="232">
        <f t="shared" si="35"/>
        <v>1</v>
      </c>
      <c r="F165" s="232">
        <f t="shared" si="35"/>
        <v>0.99999999999999967</v>
      </c>
      <c r="G165" s="232">
        <f t="shared" si="35"/>
        <v>1</v>
      </c>
      <c r="H165" s="232">
        <f t="shared" si="35"/>
        <v>1.0000000000000002</v>
      </c>
      <c r="I165" s="232">
        <f t="shared" si="35"/>
        <v>1</v>
      </c>
      <c r="J165" s="232">
        <f t="shared" si="35"/>
        <v>1.0000000000000002</v>
      </c>
      <c r="K165" s="232">
        <f t="shared" si="35"/>
        <v>1.0000000000000002</v>
      </c>
      <c r="L165" s="232">
        <f t="shared" si="35"/>
        <v>1.0000000000000002</v>
      </c>
      <c r="M165" s="232">
        <f t="shared" si="35"/>
        <v>0.99999999999999989</v>
      </c>
      <c r="N165" s="232">
        <f t="shared" si="35"/>
        <v>1.0000000000000002</v>
      </c>
      <c r="O165" s="232">
        <f t="shared" si="35"/>
        <v>0.99999999999999989</v>
      </c>
      <c r="P165" s="232">
        <f t="shared" si="35"/>
        <v>1.0000000000000004</v>
      </c>
      <c r="Q165" s="232">
        <f t="shared" si="35"/>
        <v>1.0000000000000002</v>
      </c>
      <c r="R165" s="232">
        <f t="shared" si="35"/>
        <v>1.0000000000000002</v>
      </c>
      <c r="S165" s="232">
        <f t="shared" si="35"/>
        <v>1</v>
      </c>
      <c r="T165" s="232">
        <f t="shared" si="35"/>
        <v>1.0000000000000002</v>
      </c>
      <c r="U165" s="232">
        <f t="shared" si="35"/>
        <v>0.99999999999999989</v>
      </c>
      <c r="V165" s="232">
        <f t="shared" si="35"/>
        <v>1.0000000000000002</v>
      </c>
      <c r="W165" s="232">
        <f t="shared" si="35"/>
        <v>1</v>
      </c>
      <c r="X165" s="232">
        <f t="shared" si="35"/>
        <v>0.99999999999999978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8.4901072430517179E-3</v>
      </c>
      <c r="C166" s="266">
        <f t="shared" si="36"/>
        <v>8.4901072430515166E-3</v>
      </c>
      <c r="D166" s="266">
        <f t="shared" si="36"/>
        <v>8.4901072430506441E-3</v>
      </c>
      <c r="E166" s="266">
        <f t="shared" si="36"/>
        <v>8.4901072430511003E-3</v>
      </c>
      <c r="F166" s="266">
        <f t="shared" si="36"/>
        <v>8.4901072430507152E-3</v>
      </c>
      <c r="G166" s="266">
        <f t="shared" si="36"/>
        <v>8.4901072430504324E-3</v>
      </c>
      <c r="H166" s="266">
        <f t="shared" si="36"/>
        <v>8.4901072430505591E-3</v>
      </c>
      <c r="I166" s="266">
        <f t="shared" si="36"/>
        <v>8.4901072430503821E-3</v>
      </c>
      <c r="J166" s="266">
        <f t="shared" si="36"/>
        <v>8.4901072430516346E-3</v>
      </c>
      <c r="K166" s="266">
        <f t="shared" si="36"/>
        <v>8.4901072430501531E-3</v>
      </c>
      <c r="L166" s="266">
        <f t="shared" si="36"/>
        <v>8.4901072430505625E-3</v>
      </c>
      <c r="M166" s="266">
        <f t="shared" si="36"/>
        <v>8.4901072430501774E-3</v>
      </c>
      <c r="N166" s="266">
        <f t="shared" si="36"/>
        <v>8.4901072430515669E-3</v>
      </c>
      <c r="O166" s="266">
        <f t="shared" si="36"/>
        <v>8.4901072430515565E-3</v>
      </c>
      <c r="P166" s="266">
        <f t="shared" si="36"/>
        <v>8.4901072430511367E-3</v>
      </c>
      <c r="Q166" s="266">
        <f t="shared" si="36"/>
        <v>8.4901072430518861E-3</v>
      </c>
      <c r="R166" s="266">
        <f t="shared" si="36"/>
        <v>8.4901072430498912E-3</v>
      </c>
      <c r="S166" s="266">
        <f t="shared" si="36"/>
        <v>8.4901072430500733E-3</v>
      </c>
      <c r="T166" s="266">
        <f t="shared" si="36"/>
        <v>8.4901072430505504E-3</v>
      </c>
      <c r="U166" s="266">
        <f t="shared" si="36"/>
        <v>8.4901072430500508E-3</v>
      </c>
      <c r="V166" s="266">
        <f t="shared" si="36"/>
        <v>8.4901072430501479E-3</v>
      </c>
      <c r="W166" s="266">
        <f t="shared" si="36"/>
        <v>8.4901072430496778E-3</v>
      </c>
      <c r="X166" s="266">
        <f t="shared" si="36"/>
        <v>8.490107243049879E-3</v>
      </c>
      <c r="Y166" s="266">
        <f t="shared" si="36"/>
        <v>8.4901072430498738E-3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9.519018415860666E-3</v>
      </c>
      <c r="C167" s="267">
        <f t="shared" si="37"/>
        <v>9.5190184158604405E-3</v>
      </c>
      <c r="D167" s="267">
        <f t="shared" si="37"/>
        <v>9.5190184158594603E-3</v>
      </c>
      <c r="E167" s="267">
        <f t="shared" si="37"/>
        <v>9.5190184158599755E-3</v>
      </c>
      <c r="F167" s="267">
        <f t="shared" si="37"/>
        <v>9.5190184158595419E-3</v>
      </c>
      <c r="G167" s="267">
        <f t="shared" si="37"/>
        <v>9.5190184158592261E-3</v>
      </c>
      <c r="H167" s="267">
        <f t="shared" si="37"/>
        <v>9.5190184158593649E-3</v>
      </c>
      <c r="I167" s="267">
        <f t="shared" si="37"/>
        <v>9.5190184158591689E-3</v>
      </c>
      <c r="J167" s="267">
        <f t="shared" si="37"/>
        <v>9.5190184158605758E-3</v>
      </c>
      <c r="K167" s="267">
        <f t="shared" si="37"/>
        <v>9.5190184158589122E-3</v>
      </c>
      <c r="L167" s="267">
        <f t="shared" si="37"/>
        <v>9.5190184158593719E-3</v>
      </c>
      <c r="M167" s="267">
        <f t="shared" si="37"/>
        <v>9.5190184158589399E-3</v>
      </c>
      <c r="N167" s="267">
        <f t="shared" si="37"/>
        <v>9.519018415860496E-3</v>
      </c>
      <c r="O167" s="267">
        <f t="shared" si="37"/>
        <v>9.5190184158604856E-3</v>
      </c>
      <c r="P167" s="267">
        <f t="shared" si="37"/>
        <v>9.5190184158600172E-3</v>
      </c>
      <c r="Q167" s="267">
        <f t="shared" si="37"/>
        <v>9.5190184158608551E-3</v>
      </c>
      <c r="R167" s="267">
        <f t="shared" si="37"/>
        <v>9.5190184158586173E-3</v>
      </c>
      <c r="S167" s="267">
        <f t="shared" si="37"/>
        <v>9.5190184158588237E-3</v>
      </c>
      <c r="T167" s="267">
        <f t="shared" si="37"/>
        <v>9.5190184158593597E-3</v>
      </c>
      <c r="U167" s="267">
        <f t="shared" si="37"/>
        <v>9.5190184158587977E-3</v>
      </c>
      <c r="V167" s="267">
        <f t="shared" si="37"/>
        <v>9.5190184158589052E-3</v>
      </c>
      <c r="W167" s="267">
        <f t="shared" si="37"/>
        <v>9.5190184158583813E-3</v>
      </c>
      <c r="X167" s="267">
        <f t="shared" si="37"/>
        <v>9.5190184158586051E-3</v>
      </c>
      <c r="Y167" s="267">
        <f t="shared" si="37"/>
        <v>9.5190184158585982E-3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1.6838847145600775E-2</v>
      </c>
      <c r="C168" s="267">
        <f t="shared" si="38"/>
        <v>1.7373548524345968E-2</v>
      </c>
      <c r="D168" s="267">
        <f t="shared" si="38"/>
        <v>1.7863745160920947E-2</v>
      </c>
      <c r="E168" s="267">
        <f t="shared" si="38"/>
        <v>1.6751987682873289E-2</v>
      </c>
      <c r="F168" s="267">
        <f t="shared" si="38"/>
        <v>1.6962664509181592E-2</v>
      </c>
      <c r="G168" s="267">
        <f t="shared" si="38"/>
        <v>1.6991125842763386E-2</v>
      </c>
      <c r="H168" s="267">
        <f t="shared" si="38"/>
        <v>1.7361880483964011E-2</v>
      </c>
      <c r="I168" s="267">
        <f t="shared" si="38"/>
        <v>1.7624142744857955E-2</v>
      </c>
      <c r="J168" s="267">
        <f t="shared" si="38"/>
        <v>1.7309931528509639E-2</v>
      </c>
      <c r="K168" s="267">
        <f t="shared" si="38"/>
        <v>1.7999146946158416E-2</v>
      </c>
      <c r="L168" s="267">
        <f t="shared" si="38"/>
        <v>1.7733265339569624E-2</v>
      </c>
      <c r="M168" s="267">
        <f t="shared" si="38"/>
        <v>1.7556747319386487E-2</v>
      </c>
      <c r="N168" s="267">
        <f t="shared" si="38"/>
        <v>1.782611353678358E-2</v>
      </c>
      <c r="O168" s="267">
        <f t="shared" si="38"/>
        <v>1.7775906956165117E-2</v>
      </c>
      <c r="P168" s="267">
        <f t="shared" si="38"/>
        <v>1.7998289710838843E-2</v>
      </c>
      <c r="Q168" s="267">
        <f t="shared" si="38"/>
        <v>1.7856334788324064E-2</v>
      </c>
      <c r="R168" s="267">
        <f t="shared" si="38"/>
        <v>1.7627174831738132E-2</v>
      </c>
      <c r="S168" s="267">
        <f t="shared" si="38"/>
        <v>1.8028998218131156E-2</v>
      </c>
      <c r="T168" s="267">
        <f t="shared" si="38"/>
        <v>1.7800624289047291E-2</v>
      </c>
      <c r="U168" s="267">
        <f t="shared" si="38"/>
        <v>1.7879709079064571E-2</v>
      </c>
      <c r="V168" s="267">
        <f t="shared" si="38"/>
        <v>1.7633528952784607E-2</v>
      </c>
      <c r="W168" s="267">
        <f t="shared" si="38"/>
        <v>1.8189778645734178E-2</v>
      </c>
      <c r="X168" s="267">
        <f t="shared" si="38"/>
        <v>1.8201137155407044E-2</v>
      </c>
      <c r="Y168" s="267">
        <f t="shared" si="38"/>
        <v>1.8430150555784015E-2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7.6201889364841012E-3</v>
      </c>
      <c r="C169" s="267">
        <f t="shared" si="39"/>
        <v>7.6201889364839208E-3</v>
      </c>
      <c r="D169" s="267">
        <f t="shared" si="39"/>
        <v>7.6201889364831367E-3</v>
      </c>
      <c r="E169" s="267">
        <f t="shared" si="39"/>
        <v>7.6201889364835478E-3</v>
      </c>
      <c r="F169" s="267">
        <f t="shared" si="39"/>
        <v>7.6201889364832E-3</v>
      </c>
      <c r="G169" s="267">
        <f t="shared" si="39"/>
        <v>7.6201889364829476E-3</v>
      </c>
      <c r="H169" s="267">
        <f t="shared" si="39"/>
        <v>7.6201889364830603E-3</v>
      </c>
      <c r="I169" s="267">
        <f t="shared" si="39"/>
        <v>7.6201889364829007E-3</v>
      </c>
      <c r="J169" s="267">
        <f t="shared" si="39"/>
        <v>7.6201889364840283E-3</v>
      </c>
      <c r="K169" s="267">
        <f t="shared" si="39"/>
        <v>7.620188936482696E-3</v>
      </c>
      <c r="L169" s="267">
        <f t="shared" si="39"/>
        <v>7.6201889364830647E-3</v>
      </c>
      <c r="M169" s="267">
        <f t="shared" si="39"/>
        <v>7.6201889364827186E-3</v>
      </c>
      <c r="N169" s="267">
        <f t="shared" si="39"/>
        <v>7.6201889364839641E-3</v>
      </c>
      <c r="O169" s="267">
        <f t="shared" si="39"/>
        <v>7.6201889364839546E-3</v>
      </c>
      <c r="P169" s="267">
        <f t="shared" si="39"/>
        <v>7.6201889364835807E-3</v>
      </c>
      <c r="Q169" s="267">
        <f t="shared" si="39"/>
        <v>7.620188936484253E-3</v>
      </c>
      <c r="R169" s="267">
        <f t="shared" si="39"/>
        <v>7.6201889364824619E-3</v>
      </c>
      <c r="S169" s="267">
        <f t="shared" si="39"/>
        <v>7.6201889364826258E-3</v>
      </c>
      <c r="T169" s="267">
        <f t="shared" si="39"/>
        <v>7.6201889364830551E-3</v>
      </c>
      <c r="U169" s="267">
        <f t="shared" si="39"/>
        <v>7.6201889364826067E-3</v>
      </c>
      <c r="V169" s="267">
        <f t="shared" si="39"/>
        <v>7.6201889364826917E-3</v>
      </c>
      <c r="W169" s="267">
        <f t="shared" si="39"/>
        <v>7.6201889364822702E-3</v>
      </c>
      <c r="X169" s="267">
        <f t="shared" si="39"/>
        <v>7.6201889364824488E-3</v>
      </c>
      <c r="Y169" s="267">
        <f t="shared" si="39"/>
        <v>7.6201889364824445E-3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8.1368107954632243E-3</v>
      </c>
      <c r="C170" s="268">
        <f t="shared" si="40"/>
        <v>8.1990936306281306E-3</v>
      </c>
      <c r="D170" s="268">
        <f t="shared" si="40"/>
        <v>8.1921746041605566E-3</v>
      </c>
      <c r="E170" s="268">
        <f t="shared" si="40"/>
        <v>8.1364372241114098E-3</v>
      </c>
      <c r="F170" s="268">
        <f t="shared" si="40"/>
        <v>8.1439160765174184E-3</v>
      </c>
      <c r="G170" s="268">
        <f t="shared" si="40"/>
        <v>8.1534785157459239E-3</v>
      </c>
      <c r="H170" s="268">
        <f t="shared" si="40"/>
        <v>8.2316391116032898E-3</v>
      </c>
      <c r="I170" s="268">
        <f t="shared" si="40"/>
        <v>8.2352098738242927E-3</v>
      </c>
      <c r="J170" s="268">
        <f t="shared" si="40"/>
        <v>8.2618917439591759E-3</v>
      </c>
      <c r="K170" s="268">
        <f t="shared" si="40"/>
        <v>8.2934047952531974E-3</v>
      </c>
      <c r="L170" s="268">
        <f t="shared" si="40"/>
        <v>8.3276059852891993E-3</v>
      </c>
      <c r="M170" s="268">
        <f t="shared" si="40"/>
        <v>8.2932265775841844E-3</v>
      </c>
      <c r="N170" s="268">
        <f t="shared" si="40"/>
        <v>8.3396210531366689E-3</v>
      </c>
      <c r="O170" s="268">
        <f t="shared" si="40"/>
        <v>8.3988126579756985E-3</v>
      </c>
      <c r="P170" s="268">
        <f t="shared" si="40"/>
        <v>9.1511938369810003E-3</v>
      </c>
      <c r="Q170" s="268">
        <f t="shared" si="40"/>
        <v>9.286527663133301E-3</v>
      </c>
      <c r="R170" s="268">
        <f t="shared" si="40"/>
        <v>9.3855086213127503E-3</v>
      </c>
      <c r="S170" s="268">
        <f t="shared" si="40"/>
        <v>9.5207335528762344E-3</v>
      </c>
      <c r="T170" s="268">
        <f t="shared" si="40"/>
        <v>9.6478259576807061E-3</v>
      </c>
      <c r="U170" s="268">
        <f t="shared" si="40"/>
        <v>9.7648772011253455E-3</v>
      </c>
      <c r="V170" s="268">
        <f t="shared" si="40"/>
        <v>9.9621955839681933E-3</v>
      </c>
      <c r="W170" s="268">
        <f t="shared" si="40"/>
        <v>9.8954486298680408E-3</v>
      </c>
      <c r="X170" s="268">
        <f t="shared" si="40"/>
        <v>1.0475289356197629E-2</v>
      </c>
      <c r="Y170" s="268">
        <f t="shared" si="40"/>
        <v>1.0943661773008682E-2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0.74292208193017129</v>
      </c>
      <c r="C171" s="269">
        <f t="shared" si="41"/>
        <v>0.73814133002792404</v>
      </c>
      <c r="D171" s="269">
        <f t="shared" si="41"/>
        <v>0.73381757143138127</v>
      </c>
      <c r="E171" s="269">
        <f t="shared" si="41"/>
        <v>0.74368969826193565</v>
      </c>
      <c r="F171" s="269">
        <f t="shared" si="41"/>
        <v>0.74182178639780927</v>
      </c>
      <c r="G171" s="269">
        <f t="shared" si="41"/>
        <v>0.74156154920328166</v>
      </c>
      <c r="H171" s="269">
        <f t="shared" si="41"/>
        <v>0.73821436558082931</v>
      </c>
      <c r="I171" s="269">
        <f t="shared" si="41"/>
        <v>0.73589438115128014</v>
      </c>
      <c r="J171" s="269">
        <f t="shared" si="41"/>
        <v>0.73864533781837349</v>
      </c>
      <c r="K171" s="269">
        <f t="shared" si="41"/>
        <v>0.73252808399683955</v>
      </c>
      <c r="L171" s="269">
        <f t="shared" si="41"/>
        <v>0.73484518283692801</v>
      </c>
      <c r="M171" s="269">
        <f t="shared" si="41"/>
        <v>0.73643617805479578</v>
      </c>
      <c r="N171" s="269">
        <f t="shared" si="41"/>
        <v>0.73401392202085902</v>
      </c>
      <c r="O171" s="269">
        <f t="shared" si="41"/>
        <v>0.73440279732342428</v>
      </c>
      <c r="P171" s="269">
        <f t="shared" si="41"/>
        <v>0.73174406455514662</v>
      </c>
      <c r="Q171" s="269">
        <f t="shared" si="41"/>
        <v>0.73287313109850916</v>
      </c>
      <c r="R171" s="269">
        <f t="shared" si="41"/>
        <v>0.73480606927749881</v>
      </c>
      <c r="S171" s="269">
        <f t="shared" si="41"/>
        <v>0.7311317798503405</v>
      </c>
      <c r="T171" s="269">
        <f t="shared" si="41"/>
        <v>0.73303183263638139</v>
      </c>
      <c r="U171" s="269">
        <f t="shared" si="41"/>
        <v>0.73222522031179604</v>
      </c>
      <c r="V171" s="269">
        <f t="shared" si="41"/>
        <v>0.73421775733396888</v>
      </c>
      <c r="W171" s="269">
        <f t="shared" si="41"/>
        <v>0.72936573107679215</v>
      </c>
      <c r="X171" s="269">
        <f t="shared" si="41"/>
        <v>0.72873030256959714</v>
      </c>
      <c r="Y171" s="269">
        <f t="shared" si="41"/>
        <v>0.72627508936606999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0.6582921262959095</v>
      </c>
      <c r="C172" s="318">
        <f t="shared" si="42"/>
        <v>0.65082403163382219</v>
      </c>
      <c r="D172" s="318">
        <f t="shared" si="42"/>
        <v>0.64403660558744191</v>
      </c>
      <c r="E172" s="318">
        <f t="shared" si="42"/>
        <v>0.6594962875059236</v>
      </c>
      <c r="F172" s="318">
        <f t="shared" si="42"/>
        <v>0.65656954006300305</v>
      </c>
      <c r="G172" s="318">
        <f t="shared" si="42"/>
        <v>0.65616625973865239</v>
      </c>
      <c r="H172" s="318">
        <f t="shared" si="42"/>
        <v>0.65095570930939317</v>
      </c>
      <c r="I172" s="318">
        <f t="shared" si="42"/>
        <v>0.64731762730985731</v>
      </c>
      <c r="J172" s="318">
        <f t="shared" si="42"/>
        <v>0.65164777054889433</v>
      </c>
      <c r="K172" s="318">
        <f t="shared" si="42"/>
        <v>0.64206660558702411</v>
      </c>
      <c r="L172" s="318">
        <f t="shared" si="42"/>
        <v>0.64571999237931099</v>
      </c>
      <c r="M172" s="318">
        <f t="shared" si="42"/>
        <v>0.64819814525634478</v>
      </c>
      <c r="N172" s="318">
        <f t="shared" si="42"/>
        <v>0.64442208804881407</v>
      </c>
      <c r="O172" s="318">
        <f t="shared" si="42"/>
        <v>0.6450632953936829</v>
      </c>
      <c r="P172" s="318">
        <f t="shared" si="42"/>
        <v>0.64128689450364318</v>
      </c>
      <c r="Q172" s="318">
        <f t="shared" si="42"/>
        <v>0.64312940886743031</v>
      </c>
      <c r="R172" s="318">
        <f t="shared" si="42"/>
        <v>0.6462140765437735</v>
      </c>
      <c r="S172" s="318">
        <f t="shared" si="42"/>
        <v>0.64052027265287514</v>
      </c>
      <c r="T172" s="318">
        <f t="shared" si="42"/>
        <v>0.64356810445960966</v>
      </c>
      <c r="U172" s="318">
        <f t="shared" si="42"/>
        <v>0.64236402179678598</v>
      </c>
      <c r="V172" s="318">
        <f t="shared" si="42"/>
        <v>0.64559382957656841</v>
      </c>
      <c r="W172" s="318">
        <f t="shared" si="42"/>
        <v>0.63794616140704163</v>
      </c>
      <c r="X172" s="318">
        <f t="shared" si="42"/>
        <v>0.63725364644010429</v>
      </c>
      <c r="Y172" s="318">
        <f t="shared" si="42"/>
        <v>0.6336474403125385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8.4629955634261816E-2</v>
      </c>
      <c r="C173" s="318">
        <f t="shared" si="43"/>
        <v>8.7317298394101933E-2</v>
      </c>
      <c r="D173" s="318">
        <f t="shared" si="43"/>
        <v>8.9780965843939339E-2</v>
      </c>
      <c r="E173" s="318">
        <f t="shared" si="43"/>
        <v>8.4193410756012069E-2</v>
      </c>
      <c r="F173" s="318">
        <f t="shared" si="43"/>
        <v>8.5252246334806214E-2</v>
      </c>
      <c r="G173" s="318">
        <f t="shared" si="43"/>
        <v>8.5395289464629334E-2</v>
      </c>
      <c r="H173" s="318">
        <f t="shared" si="43"/>
        <v>8.7258656271436086E-2</v>
      </c>
      <c r="I173" s="318">
        <f t="shared" si="43"/>
        <v>8.8576753841422912E-2</v>
      </c>
      <c r="J173" s="318">
        <f t="shared" si="43"/>
        <v>8.6997567269479173E-2</v>
      </c>
      <c r="K173" s="318">
        <f t="shared" si="43"/>
        <v>9.0461478409815416E-2</v>
      </c>
      <c r="L173" s="318">
        <f t="shared" si="43"/>
        <v>8.912519045761709E-2</v>
      </c>
      <c r="M173" s="318">
        <f t="shared" si="43"/>
        <v>8.823803279845098E-2</v>
      </c>
      <c r="N173" s="318">
        <f t="shared" si="43"/>
        <v>8.9591833972045024E-2</v>
      </c>
      <c r="O173" s="318">
        <f t="shared" si="43"/>
        <v>8.9339501929741327E-2</v>
      </c>
      <c r="P173" s="318">
        <f t="shared" si="43"/>
        <v>9.0457170051503458E-2</v>
      </c>
      <c r="Q173" s="318">
        <f t="shared" si="43"/>
        <v>8.9743722231078876E-2</v>
      </c>
      <c r="R173" s="318">
        <f t="shared" si="43"/>
        <v>8.8591992733725325E-2</v>
      </c>
      <c r="S173" s="318">
        <f t="shared" si="43"/>
        <v>9.0611507197465427E-2</v>
      </c>
      <c r="T173" s="318">
        <f t="shared" si="43"/>
        <v>8.9463728176771687E-2</v>
      </c>
      <c r="U173" s="318">
        <f t="shared" si="43"/>
        <v>8.9861198515010121E-2</v>
      </c>
      <c r="V173" s="318">
        <f t="shared" si="43"/>
        <v>8.8623927757400522E-2</v>
      </c>
      <c r="W173" s="318">
        <f t="shared" si="43"/>
        <v>9.1419569669750358E-2</v>
      </c>
      <c r="X173" s="318">
        <f t="shared" si="43"/>
        <v>9.1476656129492767E-2</v>
      </c>
      <c r="Y173" s="318">
        <f t="shared" si="43"/>
        <v>9.2627649053531408E-2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6.9335645481890446E-2</v>
      </c>
      <c r="C174" s="269">
        <f t="shared" si="44"/>
        <v>7.1537332148132377E-2</v>
      </c>
      <c r="D174" s="269">
        <f t="shared" si="44"/>
        <v>7.3555766065614467E-2</v>
      </c>
      <c r="E174" s="269">
        <f t="shared" si="44"/>
        <v>6.897799291444652E-2</v>
      </c>
      <c r="F174" s="269">
        <f t="shared" si="44"/>
        <v>6.9845475920489369E-2</v>
      </c>
      <c r="G174" s="269">
        <f t="shared" si="44"/>
        <v>6.9962668321970692E-2</v>
      </c>
      <c r="H174" s="269">
        <f t="shared" si="44"/>
        <v>7.1489287819182956E-2</v>
      </c>
      <c r="I174" s="269">
        <f t="shared" si="44"/>
        <v>7.2569179036639189E-2</v>
      </c>
      <c r="J174" s="269">
        <f t="shared" si="44"/>
        <v>7.1275382774057622E-2</v>
      </c>
      <c r="K174" s="269">
        <f t="shared" si="44"/>
        <v>7.4113296524657424E-2</v>
      </c>
      <c r="L174" s="269">
        <f t="shared" si="44"/>
        <v>7.3018502287546472E-2</v>
      </c>
      <c r="M174" s="269">
        <f t="shared" si="44"/>
        <v>7.2291671598797055E-2</v>
      </c>
      <c r="N174" s="269">
        <f t="shared" si="44"/>
        <v>7.34008140711261E-2</v>
      </c>
      <c r="O174" s="269">
        <f t="shared" si="44"/>
        <v>7.3194083429501997E-2</v>
      </c>
      <c r="P174" s="269">
        <f t="shared" si="44"/>
        <v>7.4109766772074093E-2</v>
      </c>
      <c r="Q174" s="269">
        <f t="shared" si="44"/>
        <v>7.3525253111679845E-2</v>
      </c>
      <c r="R174" s="269">
        <f t="shared" si="44"/>
        <v>7.2581663959103079E-2</v>
      </c>
      <c r="S174" s="269">
        <f t="shared" si="44"/>
        <v>7.4236212137156796E-2</v>
      </c>
      <c r="T174" s="269">
        <f t="shared" si="44"/>
        <v>7.3295859531818136E-2</v>
      </c>
      <c r="U174" s="269">
        <f t="shared" si="44"/>
        <v>7.3621499102997465E-2</v>
      </c>
      <c r="V174" s="269">
        <f t="shared" si="44"/>
        <v>7.2607827691122118E-2</v>
      </c>
      <c r="W174" s="269">
        <f t="shared" si="44"/>
        <v>7.4898241706777474E-2</v>
      </c>
      <c r="X174" s="269">
        <f t="shared" si="44"/>
        <v>7.4945011511923315E-2</v>
      </c>
      <c r="Y174" s="269">
        <f t="shared" si="44"/>
        <v>7.5887997204580337E-2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7.5268570236867643E-2</v>
      </c>
      <c r="C175" s="269">
        <f t="shared" si="45"/>
        <v>7.5286069310624523E-2</v>
      </c>
      <c r="D175" s="269">
        <f t="shared" si="45"/>
        <v>7.5307052268596741E-2</v>
      </c>
      <c r="E175" s="269">
        <f t="shared" si="45"/>
        <v>7.5264975643732385E-2</v>
      </c>
      <c r="F175" s="269">
        <f t="shared" si="45"/>
        <v>7.5273187063864086E-2</v>
      </c>
      <c r="G175" s="269">
        <f t="shared" si="45"/>
        <v>7.5273636402779273E-2</v>
      </c>
      <c r="H175" s="269">
        <f t="shared" si="45"/>
        <v>7.5283070970372096E-2</v>
      </c>
      <c r="I175" s="269">
        <f t="shared" si="45"/>
        <v>7.5293735919158403E-2</v>
      </c>
      <c r="J175" s="269">
        <f t="shared" si="45"/>
        <v>7.5278569218237057E-2</v>
      </c>
      <c r="K175" s="269">
        <f t="shared" si="45"/>
        <v>7.5304888550466756E-2</v>
      </c>
      <c r="L175" s="269">
        <f t="shared" si="45"/>
        <v>7.5291157683309143E-2</v>
      </c>
      <c r="M175" s="269">
        <f t="shared" si="45"/>
        <v>7.5286447196656406E-2</v>
      </c>
      <c r="N175" s="269">
        <f t="shared" si="45"/>
        <v>7.5294103705386098E-2</v>
      </c>
      <c r="O175" s="269">
        <f t="shared" si="45"/>
        <v>7.5287441361981122E-2</v>
      </c>
      <c r="P175" s="269">
        <f t="shared" si="45"/>
        <v>7.5238655563714021E-2</v>
      </c>
      <c r="Q175" s="269">
        <f t="shared" si="45"/>
        <v>7.5222289812534787E-2</v>
      </c>
      <c r="R175" s="269">
        <f t="shared" si="45"/>
        <v>7.5205091643756619E-2</v>
      </c>
      <c r="S175" s="269">
        <f t="shared" si="45"/>
        <v>7.5211418508332975E-2</v>
      </c>
      <c r="T175" s="269">
        <f t="shared" si="45"/>
        <v>7.5192083715134111E-2</v>
      </c>
      <c r="U175" s="269">
        <f t="shared" si="45"/>
        <v>7.5186349740796396E-2</v>
      </c>
      <c r="V175" s="269">
        <f t="shared" si="45"/>
        <v>7.5160852672224651E-2</v>
      </c>
      <c r="W175" s="269">
        <f t="shared" si="45"/>
        <v>7.5189208130159516E-2</v>
      </c>
      <c r="X175" s="269">
        <f t="shared" si="45"/>
        <v>7.5144934539305971E-2</v>
      </c>
      <c r="Y175" s="269">
        <f t="shared" si="45"/>
        <v>7.5118342845694422E-2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5.5049979134339767E-2</v>
      </c>
      <c r="C176" s="318">
        <f t="shared" si="46"/>
        <v>5.4425456314000926E-2</v>
      </c>
      <c r="D176" s="318">
        <f t="shared" si="46"/>
        <v>5.3857854716923399E-2</v>
      </c>
      <c r="E176" s="318">
        <f t="shared" si="46"/>
        <v>5.5150677664426474E-2</v>
      </c>
      <c r="F176" s="318">
        <f t="shared" si="46"/>
        <v>5.490592707539721E-2</v>
      </c>
      <c r="G176" s="318">
        <f t="shared" si="46"/>
        <v>5.4872202574443939E-2</v>
      </c>
      <c r="H176" s="318">
        <f t="shared" si="46"/>
        <v>5.443646791964387E-2</v>
      </c>
      <c r="I176" s="318">
        <f t="shared" si="46"/>
        <v>5.41322316540662E-2</v>
      </c>
      <c r="J176" s="318">
        <f t="shared" si="46"/>
        <v>5.4494341856263152E-2</v>
      </c>
      <c r="K176" s="318">
        <f t="shared" si="46"/>
        <v>5.369311256889276E-2</v>
      </c>
      <c r="L176" s="318">
        <f t="shared" si="46"/>
        <v>5.3998628704740724E-2</v>
      </c>
      <c r="M176" s="318">
        <f t="shared" si="46"/>
        <v>5.4205865368712434E-2</v>
      </c>
      <c r="N176" s="318">
        <f t="shared" si="46"/>
        <v>5.3890090863472184E-2</v>
      </c>
      <c r="O176" s="318">
        <f t="shared" si="46"/>
        <v>5.394371211997185E-2</v>
      </c>
      <c r="P176" s="318">
        <f t="shared" si="46"/>
        <v>5.3627908874125108E-2</v>
      </c>
      <c r="Q176" s="318">
        <f t="shared" si="46"/>
        <v>5.3781989977680071E-2</v>
      </c>
      <c r="R176" s="318">
        <f t="shared" si="46"/>
        <v>5.4039946718214951E-2</v>
      </c>
      <c r="S176" s="318">
        <f t="shared" si="46"/>
        <v>5.3563799772401263E-2</v>
      </c>
      <c r="T176" s="318">
        <f t="shared" si="46"/>
        <v>5.3818676096549029E-2</v>
      </c>
      <c r="U176" s="318">
        <f t="shared" si="46"/>
        <v>5.3717984135006919E-2</v>
      </c>
      <c r="V176" s="318">
        <f t="shared" si="46"/>
        <v>5.398807828285189E-2</v>
      </c>
      <c r="W176" s="318">
        <f t="shared" si="46"/>
        <v>5.3348538546097467E-2</v>
      </c>
      <c r="X176" s="318">
        <f t="shared" si="46"/>
        <v>5.3290626666314504E-2</v>
      </c>
      <c r="Y176" s="318">
        <f t="shared" si="46"/>
        <v>5.2989056035060482E-2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2.0218591102527887E-2</v>
      </c>
      <c r="C177" s="318">
        <f t="shared" si="47"/>
        <v>2.0860612996623604E-2</v>
      </c>
      <c r="D177" s="318">
        <f t="shared" si="47"/>
        <v>2.1449197551673339E-2</v>
      </c>
      <c r="E177" s="318">
        <f t="shared" si="47"/>
        <v>2.0114297979305907E-2</v>
      </c>
      <c r="F177" s="318">
        <f t="shared" si="47"/>
        <v>2.0367259988466887E-2</v>
      </c>
      <c r="G177" s="318">
        <f t="shared" si="47"/>
        <v>2.0401433828335338E-2</v>
      </c>
      <c r="H177" s="318">
        <f t="shared" si="47"/>
        <v>2.0846603050728222E-2</v>
      </c>
      <c r="I177" s="318">
        <f t="shared" si="47"/>
        <v>2.116150426509221E-2</v>
      </c>
      <c r="J177" s="318">
        <f t="shared" si="47"/>
        <v>2.0784227361973905E-2</v>
      </c>
      <c r="K177" s="318">
        <f t="shared" si="47"/>
        <v>2.1611775981573992E-2</v>
      </c>
      <c r="L177" s="318">
        <f t="shared" si="47"/>
        <v>2.1292528978568422E-2</v>
      </c>
      <c r="M177" s="318">
        <f t="shared" si="47"/>
        <v>2.1080581827943978E-2</v>
      </c>
      <c r="N177" s="318">
        <f t="shared" si="47"/>
        <v>2.1404012841913914E-2</v>
      </c>
      <c r="O177" s="318">
        <f t="shared" si="47"/>
        <v>2.1343729242009262E-2</v>
      </c>
      <c r="P177" s="318">
        <f t="shared" si="47"/>
        <v>2.161074668958891E-2</v>
      </c>
      <c r="Q177" s="318">
        <f t="shared" si="47"/>
        <v>2.1440299834854716E-2</v>
      </c>
      <c r="R177" s="318">
        <f t="shared" si="47"/>
        <v>2.1165144925541668E-2</v>
      </c>
      <c r="S177" s="318">
        <f t="shared" si="47"/>
        <v>2.1647618735931715E-2</v>
      </c>
      <c r="T177" s="318">
        <f t="shared" si="47"/>
        <v>2.1373407618585086E-2</v>
      </c>
      <c r="U177" s="318">
        <f t="shared" si="47"/>
        <v>2.146836560578947E-2</v>
      </c>
      <c r="V177" s="318">
        <f t="shared" si="47"/>
        <v>2.1172774389372762E-2</v>
      </c>
      <c r="W177" s="318">
        <f t="shared" si="47"/>
        <v>2.1840669584062042E-2</v>
      </c>
      <c r="X177" s="318">
        <f t="shared" si="47"/>
        <v>2.1854307872991464E-2</v>
      </c>
      <c r="Y177" s="318">
        <f t="shared" si="47"/>
        <v>2.2129286810633936E-2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6.1868729814610036E-2</v>
      </c>
      <c r="C178" s="319">
        <f t="shared" si="48"/>
        <v>6.3833311762948985E-2</v>
      </c>
      <c r="D178" s="319">
        <f t="shared" si="48"/>
        <v>6.5634375873933032E-2</v>
      </c>
      <c r="E178" s="319">
        <f t="shared" si="48"/>
        <v>6.1549593677506231E-2</v>
      </c>
      <c r="F178" s="319">
        <f t="shared" si="48"/>
        <v>6.2323655436744493E-2</v>
      </c>
      <c r="G178" s="319">
        <f t="shared" si="48"/>
        <v>6.2428227118066275E-2</v>
      </c>
      <c r="H178" s="319">
        <f t="shared" si="48"/>
        <v>6.3790441438655671E-2</v>
      </c>
      <c r="I178" s="319">
        <f t="shared" si="48"/>
        <v>6.4754036678847382E-2</v>
      </c>
      <c r="J178" s="319">
        <f t="shared" si="48"/>
        <v>6.3599572321466902E-2</v>
      </c>
      <c r="K178" s="319">
        <f t="shared" si="48"/>
        <v>6.6131864591232895E-2</v>
      </c>
      <c r="L178" s="319">
        <f t="shared" si="48"/>
        <v>6.5154971271964665E-2</v>
      </c>
      <c r="M178" s="319">
        <f t="shared" si="48"/>
        <v>6.4506414657388225E-2</v>
      </c>
      <c r="N178" s="319">
        <f t="shared" si="48"/>
        <v>6.5496111017312633E-2</v>
      </c>
      <c r="O178" s="319">
        <f t="shared" si="48"/>
        <v>6.5311643675555739E-2</v>
      </c>
      <c r="P178" s="319">
        <f t="shared" si="48"/>
        <v>6.6128714965850849E-2</v>
      </c>
      <c r="Q178" s="319">
        <f t="shared" si="48"/>
        <v>6.5607148930422118E-2</v>
      </c>
      <c r="R178" s="319">
        <f t="shared" si="48"/>
        <v>6.4765177071199789E-2</v>
      </c>
      <c r="S178" s="319">
        <f t="shared" si="48"/>
        <v>6.6241543137770795E-2</v>
      </c>
      <c r="T178" s="319">
        <f t="shared" si="48"/>
        <v>6.5402459274545535E-2</v>
      </c>
      <c r="U178" s="319">
        <f t="shared" si="48"/>
        <v>6.5693029968828628E-2</v>
      </c>
      <c r="V178" s="319">
        <f t="shared" si="48"/>
        <v>6.4788523170539861E-2</v>
      </c>
      <c r="W178" s="319">
        <f t="shared" si="48"/>
        <v>6.6832277215278485E-2</v>
      </c>
      <c r="X178" s="319">
        <f t="shared" si="48"/>
        <v>6.6874010272177847E-2</v>
      </c>
      <c r="Y178" s="319">
        <f t="shared" si="48"/>
        <v>6.7715443659471797E-2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83.164477822867497</v>
      </c>
      <c r="C183" s="320">
        <f t="shared" si="49"/>
        <v>83.757271409628217</v>
      </c>
      <c r="D183" s="320">
        <f t="shared" si="49"/>
        <v>82.34468537922568</v>
      </c>
      <c r="E183" s="320">
        <f t="shared" si="49"/>
        <v>81.098136083367706</v>
      </c>
      <c r="F183" s="320">
        <f t="shared" si="49"/>
        <v>80.764597016953132</v>
      </c>
      <c r="G183" s="320">
        <f t="shared" si="49"/>
        <v>81.148050821443334</v>
      </c>
      <c r="H183" s="320">
        <f t="shared" si="49"/>
        <v>77.251902136599952</v>
      </c>
      <c r="I183" s="320">
        <f t="shared" si="49"/>
        <v>77.949327507566764</v>
      </c>
      <c r="J183" s="320">
        <f t="shared" si="49"/>
        <v>77.249318657682352</v>
      </c>
      <c r="K183" s="320">
        <f t="shared" si="49"/>
        <v>78.308422432534329</v>
      </c>
      <c r="L183" s="320">
        <f t="shared" si="49"/>
        <v>78.71047524150309</v>
      </c>
      <c r="M183" s="320">
        <f t="shared" si="49"/>
        <v>78.053804398128506</v>
      </c>
      <c r="N183" s="320">
        <f t="shared" si="49"/>
        <v>79.621329062086772</v>
      </c>
      <c r="O183" s="320">
        <f t="shared" si="49"/>
        <v>80.303896521630762</v>
      </c>
      <c r="P183" s="320">
        <f t="shared" si="49"/>
        <v>80.325855150150048</v>
      </c>
      <c r="Q183" s="320">
        <f t="shared" si="49"/>
        <v>81.188222689400476</v>
      </c>
      <c r="R183" s="320">
        <f t="shared" si="49"/>
        <v>80.644292079623526</v>
      </c>
      <c r="S183" s="320">
        <f t="shared" si="49"/>
        <v>79.44540601600653</v>
      </c>
      <c r="T183" s="320">
        <f t="shared" si="49"/>
        <v>80.373703601789785</v>
      </c>
      <c r="U183" s="320">
        <f t="shared" si="49"/>
        <v>78.652254738373344</v>
      </c>
      <c r="V183" s="320">
        <f t="shared" si="49"/>
        <v>78.822762391020632</v>
      </c>
      <c r="W183" s="320">
        <f t="shared" si="49"/>
        <v>77.178082888801555</v>
      </c>
      <c r="X183" s="320">
        <f t="shared" si="49"/>
        <v>76.148741421314753</v>
      </c>
      <c r="Y183" s="320">
        <f t="shared" si="49"/>
        <v>75.467815276730889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0.39991036944701958</v>
      </c>
      <c r="C184" s="273">
        <f>IF(C$6=0,0,C$6/NMM!C$9*1000)</f>
        <v>0.40282633416659586</v>
      </c>
      <c r="D184" s="273">
        <f>IF(D$6=0,0,D$6/NMM!D$9*1000)</f>
        <v>0.39601323774770719</v>
      </c>
      <c r="E184" s="273">
        <f>IF(E$6=0,0,E$6/NMM!E$9*1000)</f>
        <v>0.38996432180064428</v>
      </c>
      <c r="F184" s="273">
        <f>IF(F$6=0,0,F$6/NMM!F$9*1000)</f>
        <v>0.38843516181243753</v>
      </c>
      <c r="G184" s="273">
        <f>IF(G$6=0,0,G$6/NMM!G$9*1000)</f>
        <v>0.39024407895788338</v>
      </c>
      <c r="H184" s="273">
        <f>IF(H$6=0,0,H$6/NMM!H$9*1000)</f>
        <v>0.37150352843236745</v>
      </c>
      <c r="I184" s="273">
        <f>IF(I$6=0,0,I$6/NMM!I$9*1000)</f>
        <v>0.37500796626765048</v>
      </c>
      <c r="J184" s="273">
        <f>IF(J$6=0,0,J$6/NMM!J$9*1000)</f>
        <v>0.3714139969748923</v>
      </c>
      <c r="K184" s="273">
        <f>IF(K$6=0,0,K$6/NMM!K$9*1000)</f>
        <v>0.37639061103811267</v>
      </c>
      <c r="L184" s="273">
        <f>IF(L$6=0,0,L$6/NMM!L$9*1000)</f>
        <v>0.37835985882349304</v>
      </c>
      <c r="M184" s="273">
        <f>IF(M$6=0,0,M$6/NMM!M$9*1000)</f>
        <v>0.3749123942590693</v>
      </c>
      <c r="N184" s="273">
        <f>IF(N$6=0,0,N$6/NMM!N$9*1000)</f>
        <v>0.38239029300281363</v>
      </c>
      <c r="O184" s="273">
        <f>IF(O$6=0,0,O$6/NMM!O$9*1000)</f>
        <v>0.38559288095577848</v>
      </c>
      <c r="P184" s="273">
        <f>IF(P$6=0,0,P$6/NMM!P$9*1000)</f>
        <v>0.38574773165575638</v>
      </c>
      <c r="Q184" s="273">
        <f>IF(Q$6=0,0,Q$6/NMM!Q$9*1000)</f>
        <v>0.38995304149570037</v>
      </c>
      <c r="R184" s="273">
        <f>IF(R$6=0,0,R$6/NMM!R$9*1000)</f>
        <v>0.38734176361760986</v>
      </c>
      <c r="S184" s="273">
        <f>IF(S$6=0,0,S$6/NMM!S$9*1000)</f>
        <v>0.38152916711803653</v>
      </c>
      <c r="T184" s="273">
        <f>IF(T$6=0,0,T$6/NMM!T$9*1000)</f>
        <v>0.38604640848935123</v>
      </c>
      <c r="U184" s="273">
        <f>IF(U$6=0,0,U$6/NMM!U$9*1000)</f>
        <v>0.37775337644238022</v>
      </c>
      <c r="V184" s="273">
        <f>IF(V$6=0,0,V$6/NMM!V$9*1000)</f>
        <v>0.37851299009840084</v>
      </c>
      <c r="W184" s="273">
        <f>IF(W$6=0,0,W$6/NMM!W$9*1000)</f>
        <v>0.37078525172796012</v>
      </c>
      <c r="X184" s="273">
        <f>IF(X$6=0,0,X$6/NMM!X$9*1000)</f>
        <v>0.36575153967953183</v>
      </c>
      <c r="Y184" s="273">
        <f>IF(Y$6=0,0,Y$6/NMM!Y$9*1000)</f>
        <v>0.3626491434784026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0.15990050303501455</v>
      </c>
      <c r="C185" s="274">
        <f>IF(C$7=0,0,C$7/NMM!C$9*1000)</f>
        <v>0.16106642485428957</v>
      </c>
      <c r="D185" s="274">
        <f>IF(D$7=0,0,D$7/NMM!D$9*1000)</f>
        <v>0.15834227057413733</v>
      </c>
      <c r="E185" s="274">
        <f>IF(E$7=0,0,E$7/NMM!E$9*1000)</f>
        <v>0.15592366686528794</v>
      </c>
      <c r="F185" s="274">
        <f>IF(F$7=0,0,F$7/NMM!F$9*1000)</f>
        <v>0.15531224623202614</v>
      </c>
      <c r="G185" s="274">
        <f>IF(G$7=0,0,G$7/NMM!G$9*1000)</f>
        <v>0.1560355252055256</v>
      </c>
      <c r="H185" s="274">
        <f>IF(H$7=0,0,H$7/NMM!H$9*1000)</f>
        <v>0.14854228750747162</v>
      </c>
      <c r="I185" s="274">
        <f>IF(I$7=0,0,I$7/NMM!I$9*1000)</f>
        <v>0.149943504918992</v>
      </c>
      <c r="J185" s="274">
        <f>IF(J$7=0,0,J$7/NMM!J$9*1000)</f>
        <v>0.14850648917319106</v>
      </c>
      <c r="K185" s="274">
        <f>IF(K$7=0,0,K$7/NMM!K$9*1000)</f>
        <v>0.15049634278268967</v>
      </c>
      <c r="L185" s="274">
        <f>IF(L$7=0,0,L$7/NMM!L$9*1000)</f>
        <v>0.15128372849593916</v>
      </c>
      <c r="M185" s="274">
        <f>IF(M$7=0,0,M$7/NMM!M$9*1000)</f>
        <v>0.1499052913256077</v>
      </c>
      <c r="N185" s="274">
        <f>IF(N$7=0,0,N$7/NMM!N$9*1000)</f>
        <v>0.15289526073406043</v>
      </c>
      <c r="O185" s="274">
        <f>IF(O$7=0,0,O$7/NMM!O$9*1000)</f>
        <v>0.15417578623131389</v>
      </c>
      <c r="P185" s="274">
        <f>IF(P$7=0,0,P$7/NMM!P$9*1000)</f>
        <v>0.15423770186720007</v>
      </c>
      <c r="Q185" s="274">
        <f>IF(Q$7=0,0,Q$7/NMM!Q$9*1000)</f>
        <v>0.15591915653854296</v>
      </c>
      <c r="R185" s="274">
        <f>IF(R$7=0,0,R$7/NMM!R$9*1000)</f>
        <v>0.15487506096570688</v>
      </c>
      <c r="S185" s="274">
        <f>IF(S$7=0,0,S$7/NMM!S$9*1000)</f>
        <v>0.15255094742619918</v>
      </c>
      <c r="T185" s="274">
        <f>IF(T$7=0,0,T$7/NMM!T$9*1000)</f>
        <v>0.15435712506696048</v>
      </c>
      <c r="U185" s="274">
        <f>IF(U$7=0,0,U$7/NMM!U$9*1000)</f>
        <v>0.15104123206366127</v>
      </c>
      <c r="V185" s="274">
        <f>IF(V$7=0,0,V$7/NMM!V$9*1000)</f>
        <v>0.15134495663543954</v>
      </c>
      <c r="W185" s="274">
        <f>IF(W$7=0,0,W$7/NMM!W$9*1000)</f>
        <v>0.14825509113766536</v>
      </c>
      <c r="X185" s="274">
        <f>IF(X$7=0,0,X$7/NMM!X$9*1000)</f>
        <v>0.14624240742108643</v>
      </c>
      <c r="Y185" s="274">
        <f>IF(Y$7=0,0,Y$7/NMM!Y$9*1000)</f>
        <v>0.14500194267929833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0.66176316442037197</v>
      </c>
      <c r="C186" s="274">
        <f>IF(C$8=0,0,C$8/NMM!C$9*1000)</f>
        <v>0.68262010649136617</v>
      </c>
      <c r="D186" s="274">
        <f>IF(D$8=0,0,D$8/NMM!D$9*1000)</f>
        <v>0.7021889712503081</v>
      </c>
      <c r="E186" s="274">
        <f>IF(E$8=0,0,E$8/NMM!E$9*1000)</f>
        <v>0.65613574375159989</v>
      </c>
      <c r="F186" s="274">
        <f>IF(F$8=0,0,F$8/NMM!F$9*1000)</f>
        <v>0.66676526444967876</v>
      </c>
      <c r="G186" s="274">
        <f>IF(G$8=0,0,G$8/NMM!G$9*1000)</f>
        <v>0.6833560528529472</v>
      </c>
      <c r="H186" s="274">
        <f>IF(H$8=0,0,H$8/NMM!H$9*1000)</f>
        <v>0.71436441262704953</v>
      </c>
      <c r="I186" s="274">
        <f>IF(I$8=0,0,I$8/NMM!I$9*1000)</f>
        <v>0.71174533126973072</v>
      </c>
      <c r="J186" s="274">
        <f>IF(J$8=0,0,J$8/NMM!J$9*1000)</f>
        <v>0.67798647460659311</v>
      </c>
      <c r="K186" s="274">
        <f>IF(K$8=0,0,K$8/NMM!K$9*1000)</f>
        <v>0.70682669766056205</v>
      </c>
      <c r="L186" s="274">
        <f>IF(L$8=0,0,L$8/NMM!L$9*1000)</f>
        <v>0.70735342450434802</v>
      </c>
      <c r="M186" s="274">
        <f>IF(M$8=0,0,M$8/NMM!M$9*1000)</f>
        <v>0.66965206037377567</v>
      </c>
      <c r="N186" s="274">
        <f>IF(N$8=0,0,N$8/NMM!N$9*1000)</f>
        <v>0.68299130854218804</v>
      </c>
      <c r="O186" s="274">
        <f>IF(O$8=0,0,O$8/NMM!O$9*1000)</f>
        <v>0.69339510501176482</v>
      </c>
      <c r="P186" s="274">
        <f>IF(P$8=0,0,P$8/NMM!P$9*1000)</f>
        <v>0.70428302733723802</v>
      </c>
      <c r="Q186" s="274">
        <f>IF(Q$8=0,0,Q$8/NMM!Q$9*1000)</f>
        <v>0.7080057750572073</v>
      </c>
      <c r="R186" s="274">
        <f>IF(R$8=0,0,R$8/NMM!R$9*1000)</f>
        <v>0.69913960671878195</v>
      </c>
      <c r="S186" s="274">
        <f>IF(S$8=0,0,S$8/NMM!S$9*1000)</f>
        <v>0.72340561288003191</v>
      </c>
      <c r="T186" s="274">
        <f>IF(T$8=0,0,T$8/NMM!T$9*1000)</f>
        <v>0.71875684624541636</v>
      </c>
      <c r="U186" s="274">
        <f>IF(U$8=0,0,U$8/NMM!U$9*1000)</f>
        <v>0.70727436420303735</v>
      </c>
      <c r="V186" s="274">
        <f>IF(V$8=0,0,V$8/NMM!V$9*1000)</f>
        <v>0.69017386659679703</v>
      </c>
      <c r="W186" s="274">
        <f>IF(W$8=0,0,W$8/NMM!W$9*1000)</f>
        <v>0.70300805158119928</v>
      </c>
      <c r="X186" s="274">
        <f>IF(X$8=0,0,X$8/NMM!X$9*1000)</f>
        <v>0.6794972578389884</v>
      </c>
      <c r="Y186" s="274">
        <f>IF(Y$8=0,0,Y$8/NMM!Y$9*1000)</f>
        <v>0.68193762452283624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7.9791139658024215E-2</v>
      </c>
      <c r="C187" s="274">
        <f>IF(C$9=0,0,C$9/NMM!C$9*1000)</f>
        <v>8.0372940396272921E-2</v>
      </c>
      <c r="D187" s="274">
        <f>IF(D$9=0,0,D$9/NMM!D$9*1000)</f>
        <v>7.901357397470489E-2</v>
      </c>
      <c r="E187" s="274">
        <f>IF(E$9=0,0,E$9/NMM!E$9*1000)</f>
        <v>7.7806678795219741E-2</v>
      </c>
      <c r="F187" s="274">
        <f>IF(F$9=0,0,F$9/NMM!F$9*1000)</f>
        <v>7.7501576883640927E-2</v>
      </c>
      <c r="G187" s="274">
        <f>IF(G$9=0,0,G$9/NMM!G$9*1000)</f>
        <v>7.7862496658693631E-2</v>
      </c>
      <c r="H187" s="274">
        <f>IF(H$9=0,0,H$9/NMM!H$9*1000)</f>
        <v>7.4123334090047607E-2</v>
      </c>
      <c r="I187" s="274">
        <f>IF(I$9=0,0,I$9/NMM!I$9*1000)</f>
        <v>7.482254848932561E-2</v>
      </c>
      <c r="J187" s="274">
        <f>IF(J$9=0,0,J$9/NMM!J$9*1000)</f>
        <v>7.4105470544681029E-2</v>
      </c>
      <c r="K187" s="274">
        <f>IF(K$9=0,0,K$9/NMM!K$9*1000)</f>
        <v>7.5098417309956408E-2</v>
      </c>
      <c r="L187" s="274">
        <f>IF(L$9=0,0,L$9/NMM!L$9*1000)</f>
        <v>7.5491326664324523E-2</v>
      </c>
      <c r="M187" s="274">
        <f>IF(M$9=0,0,M$9/NMM!M$9*1000)</f>
        <v>7.4803479717754029E-2</v>
      </c>
      <c r="N187" s="274">
        <f>IF(N$9=0,0,N$9/NMM!N$9*1000)</f>
        <v>7.6295489199367864E-2</v>
      </c>
      <c r="O187" s="274">
        <f>IF(O$9=0,0,O$9/NMM!O$9*1000)</f>
        <v>7.6934477738163407E-2</v>
      </c>
      <c r="P187" s="274">
        <f>IF(P$9=0,0,P$9/NMM!P$9*1000)</f>
        <v>7.6965373945844059E-2</v>
      </c>
      <c r="Q187" s="274">
        <f>IF(Q$9=0,0,Q$9/NMM!Q$9*1000)</f>
        <v>7.7804428119928673E-2</v>
      </c>
      <c r="R187" s="274">
        <f>IF(R$9=0,0,R$9/NMM!R$9*1000)</f>
        <v>7.7283419279510907E-2</v>
      </c>
      <c r="S187" s="274">
        <f>IF(S$9=0,0,S$9/NMM!S$9*1000)</f>
        <v>7.6123675160561163E-2</v>
      </c>
      <c r="T187" s="274">
        <f>IF(T$9=0,0,T$9/NMM!T$9*1000)</f>
        <v>7.7024966711530363E-2</v>
      </c>
      <c r="U187" s="274">
        <f>IF(U$9=0,0,U$9/NMM!U$9*1000)</f>
        <v>7.5370319748603851E-2</v>
      </c>
      <c r="V187" s="274">
        <f>IF(V$9=0,0,V$9/NMM!V$9*1000)</f>
        <v>7.5521879807917872E-2</v>
      </c>
      <c r="W187" s="274">
        <f>IF(W$9=0,0,W$9/NMM!W$9*1000)</f>
        <v>7.398002168503616E-2</v>
      </c>
      <c r="X187" s="274">
        <f>IF(X$9=0,0,X$9/NMM!X$9*1000)</f>
        <v>7.2975682583727539E-2</v>
      </c>
      <c r="Y187" s="274">
        <f>IF(Y$9=0,0,Y$9/NMM!Y$9*1000)</f>
        <v>7.2356684559492457E-2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0.33589071960444183</v>
      </c>
      <c r="C188" s="275">
        <f>IF(C$10=0,0,C$10/NMM!C$9*1000)</f>
        <v>0.34004158744770463</v>
      </c>
      <c r="D188" s="275">
        <f>IF(D$10=0,0,D$10/NMM!D$9*1000)</f>
        <v>0.33717417832780161</v>
      </c>
      <c r="E188" s="275">
        <f>IF(E$10=0,0,E$10/NMM!E$9*1000)</f>
        <v>0.32727743551174793</v>
      </c>
      <c r="F188" s="275">
        <f>IF(F$10=0,0,F$10/NMM!F$9*1000)</f>
        <v>0.32621033699296881</v>
      </c>
      <c r="G188" s="275">
        <f>IF(G$10=0,0,G$10/NMM!G$9*1000)</f>
        <v>0.33107667195726914</v>
      </c>
      <c r="H188" s="275">
        <f>IF(H$10=0,0,H$10/NMM!H$9*1000)</f>
        <v>0.32856564751184103</v>
      </c>
      <c r="I188" s="275">
        <f>IF(I$10=0,0,I$10/NMM!I$9*1000)</f>
        <v>0.3291188323265577</v>
      </c>
      <c r="J188" s="275">
        <f>IF(J$10=0,0,J$10/NMM!J$9*1000)</f>
        <v>0.3232821979513133</v>
      </c>
      <c r="K188" s="275">
        <f>IF(K$10=0,0,K$10/NMM!K$9*1000)</f>
        <v>0.32448072062125627</v>
      </c>
      <c r="L188" s="275">
        <f>IF(L$10=0,0,L$10/NMM!L$9*1000)</f>
        <v>0.32603452702513641</v>
      </c>
      <c r="M188" s="275">
        <f>IF(M$10=0,0,M$10/NMM!M$9*1000)</f>
        <v>0.31451515047554096</v>
      </c>
      <c r="N188" s="275">
        <f>IF(N$10=0,0,N$10/NMM!N$9*1000)</f>
        <v>0.31997586458495919</v>
      </c>
      <c r="O188" s="275">
        <f>IF(O$10=0,0,O$10/NMM!O$9*1000)</f>
        <v>0.32669596839114162</v>
      </c>
      <c r="P188" s="275">
        <f>IF(P$10=0,0,P$10/NMM!P$9*1000)</f>
        <v>0.34537781998554568</v>
      </c>
      <c r="Q188" s="275">
        <f>IF(Q$10=0,0,Q$10/NMM!Q$9*1000)</f>
        <v>0.3544957306165879</v>
      </c>
      <c r="R188" s="275">
        <f>IF(R$10=0,0,R$10/NMM!R$9*1000)</f>
        <v>0.35480281853384354</v>
      </c>
      <c r="S188" s="275">
        <f>IF(S$10=0,0,S$10/NMM!S$9*1000)</f>
        <v>0.36214565763915302</v>
      </c>
      <c r="T188" s="275">
        <f>IF(T$10=0,0,T$10/NMM!T$9*1000)</f>
        <v>0.36810019148230122</v>
      </c>
      <c r="U188" s="275">
        <f>IF(U$10=0,0,U$10/NMM!U$9*1000)</f>
        <v>0.36814249116908643</v>
      </c>
      <c r="V188" s="275">
        <f>IF(V$10=0,0,V$10/NMM!V$9*1000)</f>
        <v>0.37508192386659389</v>
      </c>
      <c r="W188" s="275">
        <f>IF(W$10=0,0,W$10/NMM!W$9*1000)</f>
        <v>0.37350513194073781</v>
      </c>
      <c r="X188" s="275">
        <f>IF(X$10=0,0,X$10/NMM!X$9*1000)</f>
        <v>0.3848947042993564</v>
      </c>
      <c r="Y188" s="275">
        <f>IF(Y$10=0,0,Y$10/NMM!Y$9*1000)</f>
        <v>0.40296237025415255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2.6221508256490207</v>
      </c>
      <c r="C189" s="276">
        <f>IF(C$16=0,0,C$16/NMM!C$9*1000)</f>
        <v>2.7047937571574141</v>
      </c>
      <c r="D189" s="276">
        <f>IF(D$16=0,0,D$16/NMM!D$9*1000)</f>
        <v>2.7823328491520836</v>
      </c>
      <c r="E189" s="276">
        <f>IF(E$16=0,0,E$16/NMM!E$9*1000)</f>
        <v>2.5998529001278574</v>
      </c>
      <c r="F189" s="276">
        <f>IF(F$16=0,0,F$16/NMM!F$9*1000)</f>
        <v>2.6419709991295339</v>
      </c>
      <c r="G189" s="276">
        <f>IF(G$16=0,0,G$16/NMM!G$9*1000)</f>
        <v>2.707709849293404</v>
      </c>
      <c r="H189" s="276">
        <f>IF(H$16=0,0,H$16/NMM!H$9*1000)</f>
        <v>2.8305764586111066</v>
      </c>
      <c r="I189" s="276">
        <f>IF(I$16=0,0,I$16/NMM!I$9*1000)</f>
        <v>2.820198687963277</v>
      </c>
      <c r="J189" s="276">
        <f>IF(J$16=0,0,J$16/NMM!J$9*1000)</f>
        <v>2.6864335909746178</v>
      </c>
      <c r="K189" s="276">
        <f>IF(K$16=0,0,K$16/NMM!K$9*1000)</f>
        <v>2.8007092393617619</v>
      </c>
      <c r="L189" s="276">
        <f>IF(L$16=0,0,L$16/NMM!L$9*1000)</f>
        <v>2.80279632625717</v>
      </c>
      <c r="M189" s="276">
        <f>IF(M$16=0,0,M$16/NMM!M$9*1000)</f>
        <v>2.6534095540731024</v>
      </c>
      <c r="N189" s="276">
        <f>IF(N$16=0,0,N$16/NMM!N$9*1000)</f>
        <v>2.7062645972046964</v>
      </c>
      <c r="O189" s="276">
        <f>IF(O$16=0,0,O$16/NMM!O$9*1000)</f>
        <v>2.7474882931873514</v>
      </c>
      <c r="P189" s="276">
        <f>IF(P$16=0,0,P$16/NMM!P$9*1000)</f>
        <v>2.7906302751686982</v>
      </c>
      <c r="Q189" s="276">
        <f>IF(Q$16=0,0,Q$16/NMM!Q$9*1000)</f>
        <v>2.8053811808286544</v>
      </c>
      <c r="R189" s="276">
        <f>IF(R$16=0,0,R$16/NMM!R$9*1000)</f>
        <v>2.7702501371579071</v>
      </c>
      <c r="S189" s="276">
        <f>IF(S$16=0,0,S$16/NMM!S$9*1000)</f>
        <v>2.8664010435726768</v>
      </c>
      <c r="T189" s="276">
        <f>IF(T$16=0,0,T$16/NMM!T$9*1000)</f>
        <v>2.8479809079039233</v>
      </c>
      <c r="U189" s="276">
        <f>IF(U$16=0,0,U$16/NMM!U$9*1000)</f>
        <v>2.8024830600533317</v>
      </c>
      <c r="V189" s="276">
        <f>IF(V$16=0,0,V$16/NMM!V$9*1000)</f>
        <v>2.7347245531916116</v>
      </c>
      <c r="W189" s="276">
        <f>IF(W$16=0,0,W$16/NMM!W$9*1000)</f>
        <v>2.7855783488737234</v>
      </c>
      <c r="X189" s="276">
        <f>IF(X$16=0,0,X$16/NMM!X$9*1000)</f>
        <v>2.6924198738522263</v>
      </c>
      <c r="Y189" s="276">
        <f>IF(Y$16=0,0,Y$16/NMM!Y$9*1000)</f>
        <v>2.7020895107540368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32.058418850693471</v>
      </c>
      <c r="C190" s="276">
        <f>IF(C$17=0,0,C$17/NMM!C$9*1000)</f>
        <v>32.389744360612561</v>
      </c>
      <c r="D190" s="276">
        <f>IF(D$17=0,0,D$17/NMM!D$9*1000)</f>
        <v>31.703767116400648</v>
      </c>
      <c r="E190" s="276">
        <f>IF(E$17=0,0,E$17/NMM!E$9*1000)</f>
        <v>31.217138273270944</v>
      </c>
      <c r="F190" s="276">
        <f>IF(F$17=0,0,F$17/NMM!F$9*1000)</f>
        <v>30.995448046690477</v>
      </c>
      <c r="G190" s="276">
        <f>IF(G$17=0,0,G$17/NMM!G$9*1000)</f>
        <v>31.033633107125766</v>
      </c>
      <c r="H190" s="276">
        <f>IF(H$17=0,0,H$17/NMM!H$9*1000)</f>
        <v>29.154540840200454</v>
      </c>
      <c r="I190" s="276">
        <f>IF(I$17=0,0,I$17/NMM!I$9*1000)</f>
        <v>29.495106268410225</v>
      </c>
      <c r="J190" s="276">
        <f>IF(J$17=0,0,J$17/NMM!J$9*1000)</f>
        <v>29.15314340926772</v>
      </c>
      <c r="K190" s="276">
        <f>IF(K$17=0,0,K$17/NMM!K$9*1000)</f>
        <v>29.185819362909761</v>
      </c>
      <c r="L190" s="276">
        <f>IF(L$17=0,0,L$17/NMM!L$9*1000)</f>
        <v>29.248839299772627</v>
      </c>
      <c r="M190" s="276">
        <f>IF(M$17=0,0,M$17/NMM!M$9*1000)</f>
        <v>28.808062157620189</v>
      </c>
      <c r="N190" s="276">
        <f>IF(N$17=0,0,N$17/NMM!N$9*1000)</f>
        <v>29.402750926978818</v>
      </c>
      <c r="O190" s="276">
        <f>IF(O$17=0,0,O$17/NMM!O$9*1000)</f>
        <v>29.44893805732336</v>
      </c>
      <c r="P190" s="276">
        <f>IF(P$17=0,0,P$17/NMM!P$9*1000)</f>
        <v>29.5845584574203</v>
      </c>
      <c r="Q190" s="276">
        <f>IF(Q$17=0,0,Q$17/NMM!Q$9*1000)</f>
        <v>30.00033077682637</v>
      </c>
      <c r="R190" s="276">
        <f>IF(R$17=0,0,R$17/NMM!R$9*1000)</f>
        <v>29.796481996773597</v>
      </c>
      <c r="S190" s="276">
        <f>IF(S$17=0,0,S$17/NMM!S$9*1000)</f>
        <v>29.13641304840208</v>
      </c>
      <c r="T190" s="276">
        <f>IF(T$17=0,0,T$17/NMM!T$9*1000)</f>
        <v>29.314209068880288</v>
      </c>
      <c r="U190" s="276">
        <f>IF(U$17=0,0,U$17/NMM!U$9*1000)</f>
        <v>28.791258369928315</v>
      </c>
      <c r="V190" s="276">
        <f>IF(V$17=0,0,V$17/NMM!V$9*1000)</f>
        <v>28.768910542651227</v>
      </c>
      <c r="W190" s="276">
        <f>IF(W$17=0,0,W$17/NMM!W$9*1000)</f>
        <v>28.166749718915604</v>
      </c>
      <c r="X190" s="276">
        <f>IF(X$17=0,0,X$17/NMM!X$9*1000)</f>
        <v>27.826884735703569</v>
      </c>
      <c r="Y190" s="276">
        <f>IF(Y$17=0,0,Y$17/NMM!Y$9*1000)</f>
        <v>27.809366129097288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41.779951867435464</v>
      </c>
      <c r="C191" s="276">
        <f>IF(C$25=0,0,C$25/NMM!C$9*1000)</f>
        <v>41.809048332991132</v>
      </c>
      <c r="D191" s="276">
        <f>IF(D$25=0,0,D$25/NMM!D$9*1000)</f>
        <v>40.979033325630674</v>
      </c>
      <c r="E191" s="276">
        <f>IF(E$25=0,0,E$25/NMM!E$9*1000)</f>
        <v>40.727632428437062</v>
      </c>
      <c r="F191" s="276">
        <f>IF(F$25=0,0,F$25/NMM!F$9*1000)</f>
        <v>40.453041511293954</v>
      </c>
      <c r="G191" s="276">
        <f>IF(G$25=0,0,G$25/NMM!G$9*1000)</f>
        <v>40.628050919199936</v>
      </c>
      <c r="H191" s="276">
        <f>IF(H$25=0,0,H$25/NMM!H$9*1000)</f>
        <v>38.397447811833274</v>
      </c>
      <c r="I191" s="276">
        <f>IF(I$25=0,0,I$25/NMM!I$9*1000)</f>
        <v>38.798949788743791</v>
      </c>
      <c r="J191" s="276">
        <f>IF(J$25=0,0,J$25/NMM!J$9*1000)</f>
        <v>38.785686645214817</v>
      </c>
      <c r="K191" s="276">
        <f>IF(K$25=0,0,K$25/NMM!K$9*1000)</f>
        <v>39.464049076292397</v>
      </c>
      <c r="L191" s="276">
        <f>IF(L$25=0,0,L$25/NMM!L$9*1000)</f>
        <v>39.721337066269967</v>
      </c>
      <c r="M191" s="276">
        <f>IF(M$25=0,0,M$25/NMM!M$9*1000)</f>
        <v>39.811143272480294</v>
      </c>
      <c r="N191" s="276">
        <f>IF(N$25=0,0,N$25/NMM!N$9*1000)</f>
        <v>40.590645901813559</v>
      </c>
      <c r="O191" s="276">
        <f>IF(O$25=0,0,O$25/NMM!O$9*1000)</f>
        <v>41.101055392397434</v>
      </c>
      <c r="P191" s="276">
        <f>IF(P$25=0,0,P$25/NMM!P$9*1000)</f>
        <v>40.807581264823796</v>
      </c>
      <c r="Q191" s="276">
        <f>IF(Q$25=0,0,Q$25/NMM!Q$9*1000)</f>
        <v>41.14648269436136</v>
      </c>
      <c r="R191" s="276">
        <f>IF(R$25=0,0,R$25/NMM!R$9*1000)</f>
        <v>40.919720509074146</v>
      </c>
      <c r="S191" s="276">
        <f>IF(S$25=0,0,S$25/NMM!S$9*1000)</f>
        <v>40.187051631696143</v>
      </c>
      <c r="T191" s="276">
        <f>IF(T$25=0,0,T$25/NMM!T$9*1000)</f>
        <v>40.772413517232401</v>
      </c>
      <c r="U191" s="276">
        <f>IF(U$25=0,0,U$25/NMM!U$9*1000)</f>
        <v>39.863812737750926</v>
      </c>
      <c r="V191" s="276">
        <f>IF(V$25=0,0,V$25/NMM!V$9*1000)</f>
        <v>40.18236189802829</v>
      </c>
      <c r="W191" s="276">
        <f>IF(W$25=0,0,W$25/NMM!W$9*1000)</f>
        <v>39.293566706675378</v>
      </c>
      <c r="X191" s="276">
        <f>IF(X$25=0,0,X$25/NMM!X$9*1000)</f>
        <v>38.891953261001177</v>
      </c>
      <c r="Y191" s="276">
        <f>IF(Y$25=0,0,Y$25/NMM!Y$9*1000)</f>
        <v>38.227251588066096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5.0667003829246724</v>
      </c>
      <c r="C192" s="277">
        <f>IF(C$33=0,0,C$33/NMM!C$9*1000)</f>
        <v>5.1867575655108853</v>
      </c>
      <c r="D192" s="277">
        <f>IF(D$33=0,0,D$33/NMM!D$9*1000)</f>
        <v>5.2068198561676216</v>
      </c>
      <c r="E192" s="277">
        <f>IF(E$33=0,0,E$33/NMM!E$9*1000)</f>
        <v>4.946404634807358</v>
      </c>
      <c r="F192" s="277">
        <f>IF(F$33=0,0,F$33/NMM!F$9*1000)</f>
        <v>5.0599118734684252</v>
      </c>
      <c r="G192" s="277">
        <f>IF(G$33=0,0,G$33/NMM!G$9*1000)</f>
        <v>5.1400821201919022</v>
      </c>
      <c r="H192" s="277">
        <f>IF(H$33=0,0,H$33/NMM!H$9*1000)</f>
        <v>5.2322378157863429</v>
      </c>
      <c r="I192" s="277">
        <f>IF(I$33=0,0,I$33/NMM!I$9*1000)</f>
        <v>5.1944345791772157</v>
      </c>
      <c r="J192" s="277">
        <f>IF(J$33=0,0,J$33/NMM!J$9*1000)</f>
        <v>5.0287603829745224</v>
      </c>
      <c r="K192" s="277">
        <f>IF(K$33=0,0,K$33/NMM!K$9*1000)</f>
        <v>5.2245519645578318</v>
      </c>
      <c r="L192" s="277">
        <f>IF(L$33=0,0,L$33/NMM!L$9*1000)</f>
        <v>5.2989796836900878</v>
      </c>
      <c r="M192" s="277">
        <f>IF(M$33=0,0,M$33/NMM!M$9*1000)</f>
        <v>5.1974010378031688</v>
      </c>
      <c r="N192" s="277">
        <f>IF(N$33=0,0,N$33/NMM!N$9*1000)</f>
        <v>5.3071194200263108</v>
      </c>
      <c r="O192" s="277">
        <f>IF(O$33=0,0,O$33/NMM!O$9*1000)</f>
        <v>5.3696205603944502</v>
      </c>
      <c r="P192" s="277">
        <f>IF(P$33=0,0,P$33/NMM!P$9*1000)</f>
        <v>5.4764734979456628</v>
      </c>
      <c r="Q192" s="277">
        <f>IF(Q$33=0,0,Q$33/NMM!Q$9*1000)</f>
        <v>5.5498499055561243</v>
      </c>
      <c r="R192" s="277">
        <f>IF(R$33=0,0,R$33/NMM!R$9*1000)</f>
        <v>5.4843967675024192</v>
      </c>
      <c r="S192" s="277">
        <f>IF(S$33=0,0,S$33/NMM!S$9*1000)</f>
        <v>5.5597852321116452</v>
      </c>
      <c r="T192" s="277">
        <f>IF(T$33=0,0,T$33/NMM!T$9*1000)</f>
        <v>5.7348145697776163</v>
      </c>
      <c r="U192" s="277">
        <f>IF(U$33=0,0,U$33/NMM!U$9*1000)</f>
        <v>5.5151187870139999</v>
      </c>
      <c r="V192" s="277">
        <f>IF(V$33=0,0,V$33/NMM!V$9*1000)</f>
        <v>5.4661297801443629</v>
      </c>
      <c r="W192" s="277">
        <f>IF(W$33=0,0,W$33/NMM!W$9*1000)</f>
        <v>5.2626545662642386</v>
      </c>
      <c r="X192" s="277">
        <f>IF(X$33=0,0,X$33/NMM!X$9*1000)</f>
        <v>5.0881219589350906</v>
      </c>
      <c r="Y192" s="277">
        <f>IF(Y$33=0,0,Y$33/NMM!Y$9*1000)</f>
        <v>5.0642002833192974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53.902724392828766</v>
      </c>
      <c r="C194" s="320">
        <f t="shared" si="50"/>
        <v>52.508488496822309</v>
      </c>
      <c r="D194" s="320">
        <f t="shared" si="50"/>
        <v>52.341643079293746</v>
      </c>
      <c r="E194" s="320">
        <f t="shared" si="50"/>
        <v>50.641820871663654</v>
      </c>
      <c r="F194" s="320">
        <f t="shared" si="50"/>
        <v>50.709295319598382</v>
      </c>
      <c r="G194" s="320">
        <f t="shared" si="50"/>
        <v>50.539716823589487</v>
      </c>
      <c r="H194" s="320">
        <f t="shared" si="50"/>
        <v>49.252081075257259</v>
      </c>
      <c r="I194" s="320">
        <f t="shared" si="50"/>
        <v>48.859143530533593</v>
      </c>
      <c r="J194" s="320">
        <f t="shared" si="50"/>
        <v>48.420282005128648</v>
      </c>
      <c r="K194" s="320">
        <f t="shared" si="50"/>
        <v>48.912729734014242</v>
      </c>
      <c r="L194" s="320">
        <f t="shared" si="50"/>
        <v>49.031053580901791</v>
      </c>
      <c r="M194" s="320">
        <f t="shared" si="50"/>
        <v>49.08749894949753</v>
      </c>
      <c r="N194" s="320">
        <f t="shared" si="50"/>
        <v>49.428383631808131</v>
      </c>
      <c r="O194" s="320">
        <f t="shared" si="50"/>
        <v>50.166874666823311</v>
      </c>
      <c r="P194" s="320">
        <f t="shared" si="50"/>
        <v>50.738221925612962</v>
      </c>
      <c r="Q194" s="320">
        <f t="shared" si="50"/>
        <v>51.652716680145893</v>
      </c>
      <c r="R194" s="320">
        <f t="shared" si="50"/>
        <v>52.152376953172279</v>
      </c>
      <c r="S194" s="320">
        <f t="shared" si="50"/>
        <v>52.435502790444481</v>
      </c>
      <c r="T194" s="320">
        <f t="shared" si="50"/>
        <v>53.207819007466782</v>
      </c>
      <c r="U194" s="320">
        <f t="shared" si="50"/>
        <v>52.56557208890576</v>
      </c>
      <c r="V194" s="320">
        <f t="shared" si="50"/>
        <v>53.874453696230731</v>
      </c>
      <c r="W194" s="320">
        <f t="shared" si="50"/>
        <v>53.520068542273663</v>
      </c>
      <c r="X194" s="320">
        <f t="shared" si="50"/>
        <v>51.89193784032669</v>
      </c>
      <c r="Y194" s="320">
        <f t="shared" si="50"/>
        <v>51.728419403877879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0.38785976081472767</v>
      </c>
      <c r="C195" s="273">
        <f>IF(C$49=0,0,C$49/NMM!C$10*1000)</f>
        <v>0.37782746639480946</v>
      </c>
      <c r="D195" s="273">
        <f>IF(D$49=0,0,D$49/NMM!D$10*1000)</f>
        <v>0.37662692181261526</v>
      </c>
      <c r="E195" s="273">
        <f>IF(E$49=0,0,E$49/NMM!E$10*1000)</f>
        <v>0.36439576573830723</v>
      </c>
      <c r="F195" s="273">
        <f>IF(F$49=0,0,F$49/NMM!F$10*1000)</f>
        <v>0.36488128151755411</v>
      </c>
      <c r="G195" s="273">
        <f>IF(G$49=0,0,G$49/NMM!G$10*1000)</f>
        <v>0.363661070931874</v>
      </c>
      <c r="H195" s="273">
        <f>IF(H$49=0,0,H$49/NMM!H$10*1000)</f>
        <v>0.35439582322889718</v>
      </c>
      <c r="I195" s="273">
        <f>IF(I$49=0,0,I$49/NMM!I$10*1000)</f>
        <v>0.35156842138922734</v>
      </c>
      <c r="J195" s="273">
        <f>IF(J$49=0,0,J$49/NMM!J$10*1000)</f>
        <v>0.34841057123987196</v>
      </c>
      <c r="K195" s="273">
        <f>IF(K$49=0,0,K$49/NMM!K$10*1000)</f>
        <v>0.35195400360791163</v>
      </c>
      <c r="L195" s="273">
        <f>IF(L$49=0,0,L$49/NMM!L$10*1000)</f>
        <v>0.35280540879140654</v>
      </c>
      <c r="M195" s="273">
        <f>IF(M$49=0,0,M$49/NMM!M$10*1000)</f>
        <v>0.35321156427630035</v>
      </c>
      <c r="N195" s="273">
        <f>IF(N$49=0,0,N$49/NMM!N$10*1000)</f>
        <v>0.35566441712994312</v>
      </c>
      <c r="O195" s="273">
        <f>IF(O$49=0,0,O$49/NMM!O$10*1000)</f>
        <v>0.36097826646559883</v>
      </c>
      <c r="P195" s="273">
        <f>IF(P$49=0,0,P$49/NMM!P$10*1000)</f>
        <v>0.36508942436406694</v>
      </c>
      <c r="Q195" s="273">
        <f>IF(Q$49=0,0,Q$49/NMM!Q$10*1000)</f>
        <v>0.37166971730388554</v>
      </c>
      <c r="R195" s="273">
        <f>IF(R$49=0,0,R$49/NMM!R$10*1000)</f>
        <v>0.37526504789556503</v>
      </c>
      <c r="S195" s="273">
        <f>IF(S$49=0,0,S$49/NMM!S$10*1000)</f>
        <v>0.37730229407861382</v>
      </c>
      <c r="T195" s="273">
        <f>IF(T$49=0,0,T$49/NMM!T$10*1000)</f>
        <v>0.38285953421038033</v>
      </c>
      <c r="U195" s="273">
        <f>IF(U$49=0,0,U$49/NMM!U$10*1000)</f>
        <v>0.37823821424885284</v>
      </c>
      <c r="V195" s="273">
        <f>IF(V$49=0,0,V$49/NMM!V$10*1000)</f>
        <v>0.38765633759735357</v>
      </c>
      <c r="W195" s="273">
        <f>IF(W$49=0,0,W$49/NMM!W$10*1000)</f>
        <v>0.38510634142187122</v>
      </c>
      <c r="X195" s="273">
        <f>IF(X$49=0,0,X$49/NMM!X$10*1000)</f>
        <v>0.37339104517765326</v>
      </c>
      <c r="Y195" s="273">
        <f>IF(Y$49=0,0,Y$49/NMM!Y$10*1000)</f>
        <v>0.372214440054912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0.43426407943868273</v>
      </c>
      <c r="C196" s="274">
        <f>IF(C$50=0,0,C$50/NMM!C$10*1000)</f>
        <v>0.42303150122079258</v>
      </c>
      <c r="D196" s="274">
        <f>IF(D$50=0,0,D$50/NMM!D$10*1000)</f>
        <v>0.42168732108022688</v>
      </c>
      <c r="E196" s="274">
        <f>IF(E$50=0,0,E$50/NMM!E$10*1000)</f>
        <v>0.40799280499553975</v>
      </c>
      <c r="F196" s="274">
        <f>IF(F$50=0,0,F$50/NMM!F$10*1000)</f>
        <v>0.40853640885504994</v>
      </c>
      <c r="G196" s="274">
        <f>IF(G$50=0,0,G$50/NMM!G$10*1000)</f>
        <v>0.40717020983095265</v>
      </c>
      <c r="H196" s="274">
        <f>IF(H$50=0,0,H$50/NMM!H$10*1000)</f>
        <v>0.3967964493355281</v>
      </c>
      <c r="I196" s="274">
        <f>IF(I$50=0,0,I$50/NMM!I$10*1000)</f>
        <v>0.39363077147678777</v>
      </c>
      <c r="J196" s="274">
        <f>IF(J$50=0,0,J$50/NMM!J$10*1000)</f>
        <v>0.39009510981074003</v>
      </c>
      <c r="K196" s="274">
        <f>IF(K$50=0,0,K$50/NMM!K$10*1000)</f>
        <v>0.39406248552439427</v>
      </c>
      <c r="L196" s="274">
        <f>IF(L$50=0,0,L$50/NMM!L$10*1000)</f>
        <v>0.39501575452931237</v>
      </c>
      <c r="M196" s="274">
        <f>IF(M$50=0,0,M$50/NMM!M$10*1000)</f>
        <v>0.39547050326990341</v>
      </c>
      <c r="N196" s="274">
        <f>IF(N$50=0,0,N$50/NMM!N$10*1000)</f>
        <v>0.39821682035174816</v>
      </c>
      <c r="O196" s="274">
        <f>IF(O$50=0,0,O$50/NMM!O$10*1000)</f>
        <v>0.40416642926497248</v>
      </c>
      <c r="P196" s="274">
        <f>IF(P$50=0,0,P$50/NMM!P$10*1000)</f>
        <v>0.40876945432860656</v>
      </c>
      <c r="Q196" s="274">
        <f>IF(Q$50=0,0,Q$50/NMM!Q$10*1000)</f>
        <v>0.41613702669534186</v>
      </c>
      <c r="R196" s="274">
        <f>IF(R$50=0,0,R$50/NMM!R$10*1000)</f>
        <v>0.42016250984005865</v>
      </c>
      <c r="S196" s="274">
        <f>IF(S$50=0,0,S$50/NMM!S$10*1000)</f>
        <v>0.42244349623682553</v>
      </c>
      <c r="T196" s="274">
        <f>IF(T$50=0,0,T$50/NMM!T$10*1000)</f>
        <v>0.42866561570849215</v>
      </c>
      <c r="U196" s="274">
        <f>IF(U$50=0,0,U$50/NMM!U$10*1000)</f>
        <v>0.42349139177077616</v>
      </c>
      <c r="V196" s="274">
        <f>IF(V$50=0,0,V$50/NMM!V$10*1000)</f>
        <v>0.43403631826014766</v>
      </c>
      <c r="W196" s="274">
        <f>IF(W$50=0,0,W$50/NMM!W$10*1000)</f>
        <v>0.43118123543487136</v>
      </c>
      <c r="X196" s="274">
        <f>IF(X$50=0,0,X$50/NMM!X$10*1000)</f>
        <v>0.41806429768355596</v>
      </c>
      <c r="Y196" s="274">
        <f>IF(Y$50=0,0,Y$50/NMM!Y$10*1000)</f>
        <v>0.41674692116732059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0.52706329469441826</v>
      </c>
      <c r="C197" s="274">
        <f>IF(C$51=0,0,C$51/NMM!C$10*1000)</f>
        <v>0.52736100340669512</v>
      </c>
      <c r="D197" s="274">
        <f>IF(D$51=0,0,D$51/NMM!D$10*1000)</f>
        <v>0.53845106879454807</v>
      </c>
      <c r="E197" s="274">
        <f>IF(E$51=0,0,E$51/NMM!E$10*1000)</f>
        <v>0.4938465508988768</v>
      </c>
      <c r="F197" s="274">
        <f>IF(F$51=0,0,F$51/NMM!F$10*1000)</f>
        <v>0.50173384486831774</v>
      </c>
      <c r="G197" s="274">
        <f>IF(G$51=0,0,G$51/NMM!G$10*1000)</f>
        <v>0.49960726328481248</v>
      </c>
      <c r="H197" s="274">
        <f>IF(H$51=0,0,H$51/NMM!H$10*1000)</f>
        <v>0.50488766259459805</v>
      </c>
      <c r="I197" s="274">
        <f>IF(I$51=0,0,I$51/NMM!I$10*1000)</f>
        <v>0.51156220198892499</v>
      </c>
      <c r="J197" s="274">
        <f>IF(J$51=0,0,J$51/NMM!J$10*1000)</f>
        <v>0.50330155415455269</v>
      </c>
      <c r="K197" s="274">
        <f>IF(K$51=0,0,K$51/NMM!K$10*1000)</f>
        <v>0.52401141882907576</v>
      </c>
      <c r="L197" s="274">
        <f>IF(L$51=0,0,L$51/NMM!L$10*1000)</f>
        <v>0.5159272481869458</v>
      </c>
      <c r="M197" s="274">
        <f>IF(M$51=0,0,M$51/NMM!M$10*1000)</f>
        <v>0.49347647890337049</v>
      </c>
      <c r="N197" s="274">
        <f>IF(N$51=0,0,N$51/NMM!N$10*1000)</f>
        <v>0.51163038903939673</v>
      </c>
      <c r="O197" s="274">
        <f>IF(O$51=0,0,O$51/NMM!O$10*1000)</f>
        <v>0.5166125660266504</v>
      </c>
      <c r="P197" s="274">
        <f>IF(P$51=0,0,P$51/NMM!P$10*1000)</f>
        <v>0.53059792165019115</v>
      </c>
      <c r="Q197" s="274">
        <f>IF(Q$51=0,0,Q$51/NMM!Q$10*1000)</f>
        <v>0.53308351718675651</v>
      </c>
      <c r="R197" s="274">
        <f>IF(R$51=0,0,R$51/NMM!R$10*1000)</f>
        <v>0.54190888853578434</v>
      </c>
      <c r="S197" s="274">
        <f>IF(S$51=0,0,S$51/NMM!S$10*1000)</f>
        <v>0.55792178766950307</v>
      </c>
      <c r="T197" s="274">
        <f>IF(T$51=0,0,T$51/NMM!T$10*1000)</f>
        <v>0.55677167258078708</v>
      </c>
      <c r="U197" s="274">
        <f>IF(U$51=0,0,U$51/NMM!U$10*1000)</f>
        <v>0.55653024394766537</v>
      </c>
      <c r="V197" s="274">
        <f>IF(V$51=0,0,V$51/NMM!V$10*1000)</f>
        <v>0.55768638712914964</v>
      </c>
      <c r="W197" s="274">
        <f>IF(W$51=0,0,W$51/NMM!W$10*1000)</f>
        <v>0.57335813442525985</v>
      </c>
      <c r="X197" s="274">
        <f>IF(X$51=0,0,X$51/NMM!X$10*1000)</f>
        <v>0.55490440929409879</v>
      </c>
      <c r="Y197" s="274">
        <f>IF(Y$51=0,0,Y$51/NMM!Y$10*1000)</f>
        <v>0.55728076659421188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0.31940806460788995</v>
      </c>
      <c r="C198" s="274">
        <f>IF(C$52=0,0,C$52/NMM!C$10*1000)</f>
        <v>0.31114632655723073</v>
      </c>
      <c r="D198" s="274">
        <f>IF(D$52=0,0,D$52/NMM!D$10*1000)</f>
        <v>0.31015766090996522</v>
      </c>
      <c r="E198" s="274">
        <f>IF(E$52=0,0,E$52/NMM!E$10*1000)</f>
        <v>0.30008512881381444</v>
      </c>
      <c r="F198" s="274">
        <f>IF(F$52=0,0,F$52/NMM!F$10*1000)</f>
        <v>0.30048495800738689</v>
      </c>
      <c r="G198" s="274">
        <f>IF(G$52=0,0,G$52/NMM!G$10*1000)</f>
        <v>0.29948009712476409</v>
      </c>
      <c r="H198" s="274">
        <f>IF(H$52=0,0,H$52/NMM!H$10*1000)</f>
        <v>0.29185003302452317</v>
      </c>
      <c r="I198" s="274">
        <f>IF(I$52=0,0,I$52/NMM!I$10*1000)</f>
        <v>0.28952162713993035</v>
      </c>
      <c r="J198" s="274">
        <f>IF(J$52=0,0,J$52/NMM!J$10*1000)</f>
        <v>0.28692109234248564</v>
      </c>
      <c r="K198" s="274">
        <f>IF(K$52=0,0,K$52/NMM!K$10*1000)</f>
        <v>0.28983915961599477</v>
      </c>
      <c r="L198" s="274">
        <f>IF(L$52=0,0,L$52/NMM!L$10*1000)</f>
        <v>0.29054030397107289</v>
      </c>
      <c r="M198" s="274">
        <f>IF(M$52=0,0,M$52/NMM!M$10*1000)</f>
        <v>0.29087477882633334</v>
      </c>
      <c r="N198" s="274">
        <f>IF(N$52=0,0,N$52/NMM!N$10*1000)</f>
        <v>0.29289473825987766</v>
      </c>
      <c r="O198" s="274">
        <f>IF(O$52=0,0,O$52/NMM!O$10*1000)</f>
        <v>0.2972707692468366</v>
      </c>
      <c r="P198" s="274">
        <f>IF(P$52=0,0,P$52/NMM!P$10*1000)</f>
        <v>0.30065636662071415</v>
      </c>
      <c r="Q198" s="274">
        <f>IF(Q$52=0,0,Q$52/NMM!Q$10*1000)</f>
        <v>0.30607533204276632</v>
      </c>
      <c r="R198" s="274">
        <f>IF(R$52=0,0,R$52/NMM!R$10*1000)</f>
        <v>0.30903613824628084</v>
      </c>
      <c r="S198" s="274">
        <f>IF(S$52=0,0,S$52/NMM!S$10*1000)</f>
        <v>0.31071383963786248</v>
      </c>
      <c r="T198" s="274">
        <f>IF(T$52=0,0,T$52/NMM!T$10*1000)</f>
        <v>0.31529030642915912</v>
      </c>
      <c r="U198" s="274">
        <f>IF(U$52=0,0,U$52/NMM!U$10*1000)</f>
        <v>0.31148458329421808</v>
      </c>
      <c r="V198" s="274">
        <f>IF(V$52=0,0,V$52/NMM!V$10*1000)</f>
        <v>0.31924054267671242</v>
      </c>
      <c r="W198" s="274">
        <f>IF(W$52=0,0,W$52/NMM!W$10*1000)</f>
        <v>0.31714058432718573</v>
      </c>
      <c r="X198" s="274">
        <f>IF(X$52=0,0,X$52/NMM!X$10*1000)</f>
        <v>0.30749287018480215</v>
      </c>
      <c r="Y198" s="274">
        <f>IF(Y$52=0,0,Y$52/NMM!Y$10*1000)</f>
        <v>0.30652391902505027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0.43777331915133622</v>
      </c>
      <c r="C199" s="275">
        <f>IF(C$53=0,0,C$53/NMM!C$10*1000)</f>
        <v>0.42855630799491568</v>
      </c>
      <c r="D199" s="275">
        <f>IF(D$53=0,0,D$53/NMM!D$10*1000)</f>
        <v>0.42860184627381209</v>
      </c>
      <c r="E199" s="275">
        <f>IF(E$53=0,0,E$53/NMM!E$10*1000)</f>
        <v>0.40748074622142394</v>
      </c>
      <c r="F199" s="275">
        <f>IF(F$53=0,0,F$53/NMM!F$10*1000)</f>
        <v>0.40577397312795449</v>
      </c>
      <c r="G199" s="275">
        <f>IF(G$53=0,0,G$53/NMM!G$10*1000)</f>
        <v>0.4040870553269395</v>
      </c>
      <c r="H199" s="275">
        <f>IF(H$53=0,0,H$53/NMM!H$10*1000)</f>
        <v>0.39788086785245624</v>
      </c>
      <c r="I199" s="275">
        <f>IF(I$53=0,0,I$53/NMM!I$10*1000)</f>
        <v>0.40068048514269261</v>
      </c>
      <c r="J199" s="275">
        <f>IF(J$53=0,0,J$53/NMM!J$10*1000)</f>
        <v>0.39382834039751696</v>
      </c>
      <c r="K199" s="275">
        <f>IF(K$53=0,0,K$53/NMM!K$10*1000)</f>
        <v>0.39963291795372924</v>
      </c>
      <c r="L199" s="275">
        <f>IF(L$53=0,0,L$53/NMM!L$10*1000)</f>
        <v>0.39740080849414933</v>
      </c>
      <c r="M199" s="275">
        <f>IF(M$53=0,0,M$53/NMM!M$10*1000)</f>
        <v>0.39287232478968803</v>
      </c>
      <c r="N199" s="275">
        <f>IF(N$53=0,0,N$53/NMM!N$10*1000)</f>
        <v>0.40166938178121375</v>
      </c>
      <c r="O199" s="275">
        <f>IF(O$53=0,0,O$53/NMM!O$10*1000)</f>
        <v>0.40965557205980607</v>
      </c>
      <c r="P199" s="275">
        <f>IF(P$53=0,0,P$53/NMM!P$10*1000)</f>
        <v>0.44251387506828627</v>
      </c>
      <c r="Q199" s="275">
        <f>IF(Q$53=0,0,Q$53/NMM!Q$10*1000)</f>
        <v>0.45580835621103311</v>
      </c>
      <c r="R199" s="275">
        <f>IF(R$53=0,0,R$53/NMM!R$10*1000)</f>
        <v>0.47405138845748368</v>
      </c>
      <c r="S199" s="275">
        <f>IF(S$53=0,0,S$53/NMM!S$10*1000)</f>
        <v>0.49215513906083663</v>
      </c>
      <c r="T199" s="275">
        <f>IF(T$53=0,0,T$53/NMM!T$10*1000)</f>
        <v>0.50675063449988678</v>
      </c>
      <c r="U199" s="275">
        <f>IF(U$53=0,0,U$53/NMM!U$10*1000)</f>
        <v>0.51489704256866298</v>
      </c>
      <c r="V199" s="275">
        <f>IF(V$53=0,0,V$53/NMM!V$10*1000)</f>
        <v>0.53836377063041463</v>
      </c>
      <c r="W199" s="275">
        <f>IF(W$53=0,0,W$53/NMM!W$10*1000)</f>
        <v>0.54600974298341631</v>
      </c>
      <c r="X199" s="275">
        <f>IF(X$53=0,0,X$53/NMM!X$10*1000)</f>
        <v>0.55355460835306092</v>
      </c>
      <c r="Y199" s="275">
        <f>IF(Y$53=0,0,Y$53/NMM!Y$10*1000)</f>
        <v>0.5757789445183894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2.2475931326218905</v>
      </c>
      <c r="C200" s="276">
        <f>IF(C$59=0,0,C$59/NMM!C$10*1000)</f>
        <v>2.2488626728535319</v>
      </c>
      <c r="D200" s="276">
        <f>IF(D$59=0,0,D$59/NMM!D$10*1000)</f>
        <v>2.2961548198441832</v>
      </c>
      <c r="E200" s="276">
        <f>IF(E$59=0,0,E$59/NMM!E$10*1000)</f>
        <v>2.1059446323479247</v>
      </c>
      <c r="F200" s="276">
        <f>IF(F$59=0,0,F$59/NMM!F$10*1000)</f>
        <v>2.139578975583615</v>
      </c>
      <c r="G200" s="276">
        <f>IF(G$59=0,0,G$59/NMM!G$10*1000)</f>
        <v>2.1305104439458384</v>
      </c>
      <c r="H200" s="276">
        <f>IF(H$59=0,0,H$59/NMM!H$10*1000)</f>
        <v>2.153028022661041</v>
      </c>
      <c r="I200" s="276">
        <f>IF(I$59=0,0,I$59/NMM!I$10*1000)</f>
        <v>2.1814907311385903</v>
      </c>
      <c r="J200" s="276">
        <f>IF(J$59=0,0,J$59/NMM!J$10*1000)</f>
        <v>2.1462642687185345</v>
      </c>
      <c r="K200" s="276">
        <f>IF(K$59=0,0,K$59/NMM!K$10*1000)</f>
        <v>2.2345788034025982</v>
      </c>
      <c r="L200" s="276">
        <f>IF(L$59=0,0,L$59/NMM!L$10*1000)</f>
        <v>2.200104905104046</v>
      </c>
      <c r="M200" s="276">
        <f>IF(M$59=0,0,M$59/NMM!M$10*1000)</f>
        <v>2.1043665082705161</v>
      </c>
      <c r="N200" s="276">
        <f>IF(N$59=0,0,N$59/NMM!N$10*1000)</f>
        <v>2.1817815059808474</v>
      </c>
      <c r="O200" s="276">
        <f>IF(O$59=0,0,O$59/NMM!O$10*1000)</f>
        <v>2.2030273542400205</v>
      </c>
      <c r="P200" s="276">
        <f>IF(P$59=0,0,P$59/NMM!P$10*1000)</f>
        <v>2.2626660913199177</v>
      </c>
      <c r="Q200" s="276">
        <f>IF(Q$59=0,0,Q$59/NMM!Q$10*1000)</f>
        <v>2.2732655914457975</v>
      </c>
      <c r="R200" s="276">
        <f>IF(R$59=0,0,R$59/NMM!R$10*1000)</f>
        <v>2.3109002441271485</v>
      </c>
      <c r="S200" s="276">
        <f>IF(S$59=0,0,S$59/NMM!S$10*1000)</f>
        <v>2.3791851778127322</v>
      </c>
      <c r="T200" s="276">
        <f>IF(T$59=0,0,T$59/NMM!T$10*1000)</f>
        <v>2.3742806610286111</v>
      </c>
      <c r="U200" s="276">
        <f>IF(U$59=0,0,U$59/NMM!U$10*1000)</f>
        <v>2.3732511199027453</v>
      </c>
      <c r="V200" s="276">
        <f>IF(V$59=0,0,V$59/NMM!V$10*1000)</f>
        <v>2.3781813427074612</v>
      </c>
      <c r="W200" s="276">
        <f>IF(W$59=0,0,W$59/NMM!W$10*1000)</f>
        <v>2.4450114785820247</v>
      </c>
      <c r="X200" s="276">
        <f>IF(X$59=0,0,X$59/NMM!X$10*1000)</f>
        <v>2.3663179586697014</v>
      </c>
      <c r="Y200" s="276">
        <f>IF(Y$59=0,0,Y$59/NMM!Y$10*1000)</f>
        <v>2.3764516264894029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8.2465069264812563</v>
      </c>
      <c r="C201" s="276">
        <f>IF(C$60=0,0,C$60/NMM!C$10*1000)</f>
        <v>8.0037935745967133</v>
      </c>
      <c r="D201" s="276">
        <f>IF(D$60=0,0,D$60/NMM!D$10*1000)</f>
        <v>7.9077162565060011</v>
      </c>
      <c r="E201" s="276">
        <f>IF(E$60=0,0,E$60/NMM!E$10*1000)</f>
        <v>7.6475719577408512</v>
      </c>
      <c r="F201" s="276">
        <f>IF(F$60=0,0,F$60/NMM!F$10*1000)</f>
        <v>7.6863968402374505</v>
      </c>
      <c r="G201" s="276">
        <f>IF(G$60=0,0,G$60/NMM!G$10*1000)</f>
        <v>7.6186294415183813</v>
      </c>
      <c r="H201" s="276">
        <f>IF(H$60=0,0,H$60/NMM!H$10*1000)</f>
        <v>7.4064681392511549</v>
      </c>
      <c r="I201" s="276">
        <f>IF(I$60=0,0,I$60/NMM!I$10*1000)</f>
        <v>7.3776627351590101</v>
      </c>
      <c r="J201" s="276">
        <f>IF(J$60=0,0,J$60/NMM!J$10*1000)</f>
        <v>7.2593266571507797</v>
      </c>
      <c r="K201" s="276">
        <f>IF(K$60=0,0,K$60/NMM!K$10*1000)</f>
        <v>7.1836310193929807</v>
      </c>
      <c r="L201" s="276">
        <f>IF(L$60=0,0,L$60/NMM!L$10*1000)</f>
        <v>7.2175611049574906</v>
      </c>
      <c r="M201" s="276">
        <f>IF(M$60=0,0,M$60/NMM!M$10*1000)</f>
        <v>7.2703483945251568</v>
      </c>
      <c r="N201" s="276">
        <f>IF(N$60=0,0,N$60/NMM!N$10*1000)</f>
        <v>7.3624648849720211</v>
      </c>
      <c r="O201" s="276">
        <f>IF(O$60=0,0,O$60/NMM!O$10*1000)</f>
        <v>7.4984745477929335</v>
      </c>
      <c r="P201" s="276">
        <f>IF(P$60=0,0,P$60/NMM!P$10*1000)</f>
        <v>7.6194447549092175</v>
      </c>
      <c r="Q201" s="276">
        <f>IF(Q$60=0,0,Q$60/NMM!Q$10*1000)</f>
        <v>7.8413885894329498</v>
      </c>
      <c r="R201" s="276">
        <f>IF(R$60=0,0,R$60/NMM!R$10*1000)</f>
        <v>7.8816186406067015</v>
      </c>
      <c r="S201" s="276">
        <f>IF(S$60=0,0,S$60/NMM!S$10*1000)</f>
        <v>7.8996535020817822</v>
      </c>
      <c r="T201" s="276">
        <f>IF(T$60=0,0,T$60/NMM!T$10*1000)</f>
        <v>8.0917072153842131</v>
      </c>
      <c r="U201" s="276">
        <f>IF(U$60=0,0,U$60/NMM!U$10*1000)</f>
        <v>7.9240777546558032</v>
      </c>
      <c r="V201" s="276">
        <f>IF(V$60=0,0,V$60/NMM!V$10*1000)</f>
        <v>8.1510053551760056</v>
      </c>
      <c r="W201" s="276">
        <f>IF(W$60=0,0,W$60/NMM!W$10*1000)</f>
        <v>7.8500037147657391</v>
      </c>
      <c r="X201" s="276">
        <f>IF(X$60=0,0,X$60/NMM!X$10*1000)</f>
        <v>7.5501213367847635</v>
      </c>
      <c r="Y201" s="276">
        <f>IF(Y$60=0,0,Y$60/NMM!Y$10*1000)</f>
        <v>7.5062185241200865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35.407889433392334</v>
      </c>
      <c r="C202" s="276">
        <f>IF(C$79=0,0,C$79/NMM!C$10*1000)</f>
        <v>34.422083096145435</v>
      </c>
      <c r="D202" s="276">
        <f>IF(D$79=0,0,D$79/NMM!D$10*1000)</f>
        <v>34.279921641298948</v>
      </c>
      <c r="E202" s="276">
        <f>IF(E$79=0,0,E$79/NMM!E$10*1000)</f>
        <v>33.425940142266626</v>
      </c>
      <c r="F202" s="276">
        <f>IF(F$79=0,0,F$79/NMM!F$10*1000)</f>
        <v>33.418797117089014</v>
      </c>
      <c r="G202" s="276">
        <f>IF(G$79=0,0,G$79/NMM!G$10*1000)</f>
        <v>33.376775844307183</v>
      </c>
      <c r="H202" s="276">
        <f>IF(H$79=0,0,H$79/NMM!H$10*1000)</f>
        <v>32.391064001368214</v>
      </c>
      <c r="I202" s="276">
        <f>IF(I$79=0,0,I$79/NMM!I$10*1000)</f>
        <v>31.961407324001268</v>
      </c>
      <c r="J202" s="276">
        <f>IF(J$79=0,0,J$79/NMM!J$10*1000)</f>
        <v>31.787037439044536</v>
      </c>
      <c r="K202" s="276">
        <f>IF(K$79=0,0,K$79/NMM!K$10*1000)</f>
        <v>32.181427757779389</v>
      </c>
      <c r="L202" s="276">
        <f>IF(L$79=0,0,L$79/NMM!L$10*1000)</f>
        <v>32.354361696822679</v>
      </c>
      <c r="M202" s="276">
        <f>IF(M$79=0,0,M$79/NMM!M$10*1000)</f>
        <v>32.566788536837478</v>
      </c>
      <c r="N202" s="276">
        <f>IF(N$79=0,0,N$79/NMM!N$10*1000)</f>
        <v>32.606450266230325</v>
      </c>
      <c r="O202" s="276">
        <f>IF(O$79=0,0,O$79/NMM!O$10*1000)</f>
        <v>33.07571421913331</v>
      </c>
      <c r="P202" s="276">
        <f>IF(P$79=0,0,P$79/NMM!P$10*1000)</f>
        <v>33.328561386283305</v>
      </c>
      <c r="Q202" s="276">
        <f>IF(Q$79=0,0,Q$79/NMM!Q$10*1000)</f>
        <v>33.924969570035884</v>
      </c>
      <c r="R202" s="276">
        <f>IF(R$79=0,0,R$79/NMM!R$10*1000)</f>
        <v>34.219986675161749</v>
      </c>
      <c r="S202" s="276">
        <f>IF(S$79=0,0,S$79/NMM!S$10*1000)</f>
        <v>34.291489044529555</v>
      </c>
      <c r="T202" s="276">
        <f>IF(T$79=0,0,T$79/NMM!T$10*1000)</f>
        <v>34.808068813660306</v>
      </c>
      <c r="U202" s="276">
        <f>IF(U$79=0,0,U$79/NMM!U$10*1000)</f>
        <v>34.381056060649108</v>
      </c>
      <c r="V202" s="276">
        <f>IF(V$79=0,0,V$79/NMM!V$10*1000)</f>
        <v>35.300237260722476</v>
      </c>
      <c r="W202" s="276">
        <f>IF(W$79=0,0,W$79/NMM!W$10*1000)</f>
        <v>35.106127693899531</v>
      </c>
      <c r="X202" s="276">
        <f>IF(X$79=0,0,X$79/NMM!X$10*1000)</f>
        <v>34.10605444940029</v>
      </c>
      <c r="Y202" s="276">
        <f>IF(Y$79=0,0,Y$79/NMM!Y$10*1000)</f>
        <v>33.968116315388556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5.8943663816262335</v>
      </c>
      <c r="C203" s="277">
        <f>IF(C$89=0,0,C$89/NMM!C$10*1000)</f>
        <v>5.7658265476521828</v>
      </c>
      <c r="D203" s="277">
        <f>IF(D$89=0,0,D$89/NMM!D$10*1000)</f>
        <v>5.7823255427734495</v>
      </c>
      <c r="E203" s="277">
        <f>IF(E$89=0,0,E$89/NMM!E$10*1000)</f>
        <v>5.4885631426402863</v>
      </c>
      <c r="F203" s="277">
        <f>IF(F$89=0,0,F$89/NMM!F$10*1000)</f>
        <v>5.4831119203120409</v>
      </c>
      <c r="G203" s="277">
        <f>IF(G$89=0,0,G$89/NMM!G$10*1000)</f>
        <v>5.4397953973187416</v>
      </c>
      <c r="H203" s="277">
        <f>IF(H$89=0,0,H$89/NMM!H$10*1000)</f>
        <v>5.3557100759408431</v>
      </c>
      <c r="I203" s="277">
        <f>IF(I$89=0,0,I$89/NMM!I$10*1000)</f>
        <v>5.3916192330971651</v>
      </c>
      <c r="J203" s="277">
        <f>IF(J$89=0,0,J$89/NMM!J$10*1000)</f>
        <v>5.3050969722696282</v>
      </c>
      <c r="K203" s="277">
        <f>IF(K$89=0,0,K$89/NMM!K$10*1000)</f>
        <v>5.3535921679081691</v>
      </c>
      <c r="L203" s="277">
        <f>IF(L$89=0,0,L$89/NMM!L$10*1000)</f>
        <v>5.307336350044686</v>
      </c>
      <c r="M203" s="277">
        <f>IF(M$89=0,0,M$89/NMM!M$10*1000)</f>
        <v>5.220089859798783</v>
      </c>
      <c r="N203" s="277">
        <f>IF(N$89=0,0,N$89/NMM!N$10*1000)</f>
        <v>5.3176112280627601</v>
      </c>
      <c r="O203" s="277">
        <f>IF(O$89=0,0,O$89/NMM!O$10*1000)</f>
        <v>5.4009749425931846</v>
      </c>
      <c r="P203" s="277">
        <f>IF(P$89=0,0,P$89/NMM!P$10*1000)</f>
        <v>5.4799226510686578</v>
      </c>
      <c r="Q203" s="277">
        <f>IF(Q$89=0,0,Q$89/NMM!Q$10*1000)</f>
        <v>5.5303189797914829</v>
      </c>
      <c r="R203" s="277">
        <f>IF(R$89=0,0,R$89/NMM!R$10*1000)</f>
        <v>5.6194474203015083</v>
      </c>
      <c r="S203" s="277">
        <f>IF(S$89=0,0,S$89/NMM!S$10*1000)</f>
        <v>5.7046385093367649</v>
      </c>
      <c r="T203" s="277">
        <f>IF(T$89=0,0,T$89/NMM!T$10*1000)</f>
        <v>5.7434245539649389</v>
      </c>
      <c r="U203" s="277">
        <f>IF(U$89=0,0,U$89/NMM!U$10*1000)</f>
        <v>5.702545677867926</v>
      </c>
      <c r="V203" s="277">
        <f>IF(V$89=0,0,V$89/NMM!V$10*1000)</f>
        <v>5.8080463813310104</v>
      </c>
      <c r="W203" s="277">
        <f>IF(W$89=0,0,W$89/NMM!W$10*1000)</f>
        <v>5.8661296164337706</v>
      </c>
      <c r="X203" s="277">
        <f>IF(X$89=0,0,X$89/NMM!X$10*1000)</f>
        <v>5.6620368647787629</v>
      </c>
      <c r="Y203" s="277">
        <f>IF(Y$89=0,0,Y$89/NMM!Y$10*1000)</f>
        <v>5.6490879465199502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202.43802074755965</v>
      </c>
      <c r="C205" s="320">
        <f t="shared" si="51"/>
        <v>202.71494628032926</v>
      </c>
      <c r="D205" s="320">
        <f t="shared" si="51"/>
        <v>198.0755601739354</v>
      </c>
      <c r="E205" s="320">
        <f t="shared" si="51"/>
        <v>194.58729043877662</v>
      </c>
      <c r="F205" s="320">
        <f t="shared" si="51"/>
        <v>193.43375176343454</v>
      </c>
      <c r="G205" s="320">
        <f t="shared" si="51"/>
        <v>192.6796899621863</v>
      </c>
      <c r="H205" s="320">
        <f t="shared" si="51"/>
        <v>189.0747563386488</v>
      </c>
      <c r="I205" s="320">
        <f t="shared" si="51"/>
        <v>186.62973816913762</v>
      </c>
      <c r="J205" s="320">
        <f t="shared" si="51"/>
        <v>186.92285139201925</v>
      </c>
      <c r="K205" s="320">
        <f t="shared" si="51"/>
        <v>187.14411589029311</v>
      </c>
      <c r="L205" s="320">
        <f t="shared" si="51"/>
        <v>185.65010046879542</v>
      </c>
      <c r="M205" s="320">
        <f t="shared" si="51"/>
        <v>180.99323105803524</v>
      </c>
      <c r="N205" s="320">
        <f t="shared" si="51"/>
        <v>183.29422558820511</v>
      </c>
      <c r="O205" s="320">
        <f t="shared" si="51"/>
        <v>180.11119494765069</v>
      </c>
      <c r="P205" s="320">
        <f t="shared" si="51"/>
        <v>178.9598986085783</v>
      </c>
      <c r="Q205" s="320">
        <f t="shared" si="51"/>
        <v>177.50623435485247</v>
      </c>
      <c r="R205" s="320">
        <f t="shared" si="51"/>
        <v>179.28452844547917</v>
      </c>
      <c r="S205" s="320">
        <f t="shared" si="51"/>
        <v>176.78993992021327</v>
      </c>
      <c r="T205" s="320">
        <f t="shared" si="51"/>
        <v>175.47863446764245</v>
      </c>
      <c r="U205" s="320">
        <f t="shared" si="51"/>
        <v>172.96037740426286</v>
      </c>
      <c r="V205" s="320">
        <f t="shared" si="51"/>
        <v>174.08881701269894</v>
      </c>
      <c r="W205" s="320">
        <f t="shared" si="51"/>
        <v>169.47939756190124</v>
      </c>
      <c r="X205" s="320">
        <f t="shared" si="51"/>
        <v>165.48819149001554</v>
      </c>
      <c r="Y205" s="320">
        <f t="shared" si="51"/>
        <v>164.88048400785803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1.7187205062179109</v>
      </c>
      <c r="C206" s="273">
        <f>IF(C$100=0,0,C$100/NMM!C$11*1000)</f>
        <v>1.721071633689423</v>
      </c>
      <c r="D206" s="273">
        <f>IF(D$100=0,0,D$100/NMM!D$11*1000)</f>
        <v>1.6816827481040419</v>
      </c>
      <c r="E206" s="273">
        <f>IF(E$100=0,0,E$100/NMM!E$11*1000)</f>
        <v>1.6520669639599455</v>
      </c>
      <c r="F206" s="273">
        <f>IF(F$100=0,0,F$100/NMM!F$11*1000)</f>
        <v>1.6422732968972096</v>
      </c>
      <c r="G206" s="273">
        <f>IF(G$100=0,0,G$100/NMM!G$11*1000)</f>
        <v>1.6358712313366697</v>
      </c>
      <c r="H206" s="273">
        <f>IF(H$100=0,0,H$100/NMM!H$11*1000)</f>
        <v>1.6052649582687812</v>
      </c>
      <c r="I206" s="273">
        <f>IF(I$100=0,0,I$100/NMM!I$11*1000)</f>
        <v>1.5845064917983922</v>
      </c>
      <c r="J206" s="273">
        <f>IF(J$100=0,0,J$100/NMM!J$11*1000)</f>
        <v>1.5869950544952467</v>
      </c>
      <c r="K206" s="273">
        <f>IF(K$100=0,0,K$100/NMM!K$11*1000)</f>
        <v>1.5888736138143944</v>
      </c>
      <c r="L206" s="273">
        <f>IF(L$100=0,0,L$100/NMM!L$11*1000)</f>
        <v>1.5761892626631844</v>
      </c>
      <c r="M206" s="273">
        <f>IF(M$100=0,0,M$100/NMM!M$11*1000)</f>
        <v>1.5366519419488796</v>
      </c>
      <c r="N206" s="273">
        <f>IF(N$100=0,0,N$100/NMM!N$11*1000)</f>
        <v>1.5561876322759478</v>
      </c>
      <c r="O206" s="273">
        <f>IF(O$100=0,0,O$100/NMM!O$11*1000)</f>
        <v>1.5291633607797199</v>
      </c>
      <c r="P206" s="273">
        <f>IF(P$100=0,0,P$100/NMM!P$11*1000)</f>
        <v>1.5193887313923877</v>
      </c>
      <c r="Q206" s="273">
        <f>IF(Q$100=0,0,Q$100/NMM!Q$11*1000)</f>
        <v>1.5070469659829979</v>
      </c>
      <c r="R206" s="273">
        <f>IF(R$100=0,0,R$100/NMM!R$11*1000)</f>
        <v>1.5221448735217464</v>
      </c>
      <c r="S206" s="273">
        <f>IF(S$100=0,0,S$100/NMM!S$11*1000)</f>
        <v>1.5009655494149896</v>
      </c>
      <c r="T206" s="273">
        <f>IF(T$100=0,0,T$100/NMM!T$11*1000)</f>
        <v>1.4898324254943509</v>
      </c>
      <c r="U206" s="273">
        <f>IF(U$100=0,0,U$100/NMM!U$11*1000)</f>
        <v>1.4684521529606027</v>
      </c>
      <c r="V206" s="273">
        <f>IF(V$100=0,0,V$100/NMM!V$11*1000)</f>
        <v>1.4780327262535469</v>
      </c>
      <c r="W206" s="273">
        <f>IF(W$100=0,0,W$100/NMM!W$11*1000)</f>
        <v>1.4388982607879934</v>
      </c>
      <c r="X206" s="273">
        <f>IF(X$100=0,0,X$100/NMM!X$11*1000)</f>
        <v>1.4050124932086065</v>
      </c>
      <c r="Y206" s="273">
        <f>IF(Y$100=0,0,Y$100/NMM!Y$11*1000)</f>
        <v>1.3998529915126845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1.9270112475664043</v>
      </c>
      <c r="C207" s="274">
        <f>IF(C$101=0,0,C$101/NMM!C$11*1000)</f>
        <v>1.9296473068126145</v>
      </c>
      <c r="D207" s="274">
        <f>IF(D$101=0,0,D$101/NMM!D$11*1000)</f>
        <v>1.885484905027369</v>
      </c>
      <c r="E207" s="274">
        <f>IF(E$101=0,0,E$101/NMM!E$11*1000)</f>
        <v>1.8522800011790084</v>
      </c>
      <c r="F207" s="274">
        <f>IF(F$101=0,0,F$101/NMM!F$11*1000)</f>
        <v>1.8412994452849365</v>
      </c>
      <c r="G207" s="274">
        <f>IF(G$101=0,0,G$101/NMM!G$11*1000)</f>
        <v>1.8341215171120977</v>
      </c>
      <c r="H207" s="274">
        <f>IF(H$101=0,0,H$101/NMM!H$11*1000)</f>
        <v>1.7998060875617197</v>
      </c>
      <c r="I207" s="274">
        <f>IF(I$101=0,0,I$101/NMM!I$11*1000)</f>
        <v>1.7765319145789964</v>
      </c>
      <c r="J207" s="274">
        <f>IF(J$101=0,0,J$101/NMM!J$11*1000)</f>
        <v>1.7793220647458008</v>
      </c>
      <c r="K207" s="274">
        <f>IF(K$101=0,0,K$101/NMM!K$11*1000)</f>
        <v>1.7814282855793342</v>
      </c>
      <c r="L207" s="274">
        <f>IF(L$101=0,0,L$101/NMM!L$11*1000)</f>
        <v>1.7672067252686059</v>
      </c>
      <c r="M207" s="274">
        <f>IF(M$101=0,0,M$101/NMM!M$11*1000)</f>
        <v>1.7228778995872498</v>
      </c>
      <c r="N207" s="274">
        <f>IF(N$101=0,0,N$101/NMM!N$11*1000)</f>
        <v>1.7447811088950123</v>
      </c>
      <c r="O207" s="274">
        <f>IF(O$101=0,0,O$101/NMM!O$11*1000)</f>
        <v>1.7144817816093247</v>
      </c>
      <c r="P207" s="274">
        <f>IF(P$101=0,0,P$101/NMM!P$11*1000)</f>
        <v>1.7035225705554982</v>
      </c>
      <c r="Q207" s="274">
        <f>IF(Q$101=0,0,Q$101/NMM!Q$11*1000)</f>
        <v>1.6896851137539528</v>
      </c>
      <c r="R207" s="274">
        <f>IF(R$101=0,0,R$101/NMM!R$11*1000)</f>
        <v>1.7066127279510439</v>
      </c>
      <c r="S207" s="274">
        <f>IF(S$101=0,0,S$101/NMM!S$11*1000)</f>
        <v>1.6828666938390848</v>
      </c>
      <c r="T207" s="274">
        <f>IF(T$101=0,0,T$101/NMM!T$11*1000)</f>
        <v>1.670384353087341</v>
      </c>
      <c r="U207" s="274">
        <f>IF(U$101=0,0,U$101/NMM!U$11*1000)</f>
        <v>1.6464130177250664</v>
      </c>
      <c r="V207" s="274">
        <f>IF(V$101=0,0,V$101/NMM!V$11*1000)</f>
        <v>1.6571546551389722</v>
      </c>
      <c r="W207" s="274">
        <f>IF(W$101=0,0,W$101/NMM!W$11*1000)</f>
        <v>1.613277506500322</v>
      </c>
      <c r="X207" s="274">
        <f>IF(X$101=0,0,X$101/NMM!X$11*1000)</f>
        <v>1.5752851424005934</v>
      </c>
      <c r="Y207" s="274">
        <f>IF(Y$101=0,0,Y$101/NMM!Y$11*1000)</f>
        <v>1.5695003636864799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3.408822887826116</v>
      </c>
      <c r="C208" s="274">
        <f>IF(C$102=0,0,C$102/NMM!C$11*1000)</f>
        <v>3.5218779558114877</v>
      </c>
      <c r="D208" s="274">
        <f>IF(D$102=0,0,D$102/NMM!D$11*1000)</f>
        <v>3.5383713295538426</v>
      </c>
      <c r="E208" s="274">
        <f>IF(E$102=0,0,E$102/NMM!E$11*1000)</f>
        <v>3.2597238926740735</v>
      </c>
      <c r="F208" s="274">
        <f>IF(F$102=0,0,F$102/NMM!F$11*1000)</f>
        <v>3.2811518359154532</v>
      </c>
      <c r="G208" s="274">
        <f>IF(G$102=0,0,G$102/NMM!G$11*1000)</f>
        <v>3.2738448594921414</v>
      </c>
      <c r="H208" s="274">
        <f>IF(H$102=0,0,H$102/NMM!H$11*1000)</f>
        <v>3.2826933220862364</v>
      </c>
      <c r="I208" s="274">
        <f>IF(I$102=0,0,I$102/NMM!I$11*1000)</f>
        <v>3.2891891459283475</v>
      </c>
      <c r="J208" s="274">
        <f>IF(J$102=0,0,J$102/NMM!J$11*1000)</f>
        <v>3.2356217587096352</v>
      </c>
      <c r="K208" s="274">
        <f>IF(K$102=0,0,K$102/NMM!K$11*1000)</f>
        <v>3.3684344420182857</v>
      </c>
      <c r="L208" s="274">
        <f>IF(L$102=0,0,L$102/NMM!L$11*1000)</f>
        <v>3.292182491930908</v>
      </c>
      <c r="M208" s="274">
        <f>IF(M$102=0,0,M$102/NMM!M$11*1000)</f>
        <v>3.17765242420526</v>
      </c>
      <c r="N208" s="274">
        <f>IF(N$102=0,0,N$102/NMM!N$11*1000)</f>
        <v>3.2674236759721658</v>
      </c>
      <c r="O208" s="274">
        <f>IF(O$102=0,0,O$102/NMM!O$11*1000)</f>
        <v>3.201639843153155</v>
      </c>
      <c r="P208" s="274">
        <f>IF(P$102=0,0,P$102/NMM!P$11*1000)</f>
        <v>3.2209721017795374</v>
      </c>
      <c r="Q208" s="274">
        <f>IF(Q$102=0,0,Q$102/NMM!Q$11*1000)</f>
        <v>3.1696107476549553</v>
      </c>
      <c r="R208" s="274">
        <f>IF(R$102=0,0,R$102/NMM!R$11*1000)</f>
        <v>3.1602797275341885</v>
      </c>
      <c r="S208" s="274">
        <f>IF(S$102=0,0,S$102/NMM!S$11*1000)</f>
        <v>3.1873455118050389</v>
      </c>
      <c r="T208" s="274">
        <f>IF(T$102=0,0,T$102/NMM!T$11*1000)</f>
        <v>3.1236292429135668</v>
      </c>
      <c r="U208" s="274">
        <f>IF(U$102=0,0,U$102/NMM!U$11*1000)</f>
        <v>3.0924812301934339</v>
      </c>
      <c r="V208" s="274">
        <f>IF(V$102=0,0,V$102/NMM!V$11*1000)</f>
        <v>3.0698001951494476</v>
      </c>
      <c r="W208" s="274">
        <f>IF(W$102=0,0,W$102/NMM!W$11*1000)</f>
        <v>3.0827927266633646</v>
      </c>
      <c r="X208" s="274">
        <f>IF(X$102=0,0,X$102/NMM!X$11*1000)</f>
        <v>3.0120732709100384</v>
      </c>
      <c r="Y208" s="274">
        <f>IF(Y$102=0,0,Y$102/NMM!Y$11*1000)</f>
        <v>3.0387721439753625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1.5426159660242935</v>
      </c>
      <c r="C209" s="274">
        <f>IF(C$103=0,0,C$103/NMM!C$11*1000)</f>
        <v>1.5447261909052976</v>
      </c>
      <c r="D209" s="274">
        <f>IF(D$103=0,0,D$103/NMM!D$11*1000)</f>
        <v>1.5093731922251215</v>
      </c>
      <c r="E209" s="274">
        <f>IF(E$103=0,0,E$103/NMM!E$11*1000)</f>
        <v>1.4827919177818762</v>
      </c>
      <c r="F209" s="274">
        <f>IF(F$103=0,0,F$103/NMM!F$11*1000)</f>
        <v>1.4740017351301617</v>
      </c>
      <c r="G209" s="274">
        <f>IF(G$103=0,0,G$103/NMM!G$11*1000)</f>
        <v>1.4682556417348167</v>
      </c>
      <c r="H209" s="274">
        <f>IF(H$103=0,0,H$103/NMM!H$11*1000)</f>
        <v>1.4407853664200017</v>
      </c>
      <c r="I209" s="274">
        <f>IF(I$103=0,0,I$103/NMM!I$11*1000)</f>
        <v>1.4221538660151636</v>
      </c>
      <c r="J209" s="274">
        <f>IF(J$103=0,0,J$103/NMM!J$11*1000)</f>
        <v>1.4243874441535129</v>
      </c>
      <c r="K209" s="274">
        <f>IF(K$103=0,0,K$103/NMM!K$11*1000)</f>
        <v>1.4260735214350468</v>
      </c>
      <c r="L209" s="274">
        <f>IF(L$103=0,0,L$103/NMM!L$11*1000)</f>
        <v>1.4146888416492842</v>
      </c>
      <c r="M209" s="274">
        <f>IF(M$103=0,0,M$103/NMM!M$11*1000)</f>
        <v>1.3792026168867006</v>
      </c>
      <c r="N209" s="274">
        <f>IF(N$103=0,0,N$103/NMM!N$11*1000)</f>
        <v>1.3967366299486361</v>
      </c>
      <c r="O209" s="274">
        <f>IF(O$103=0,0,O$103/NMM!O$11*1000)</f>
        <v>1.3724813350769924</v>
      </c>
      <c r="P209" s="274">
        <f>IF(P$103=0,0,P$103/NMM!P$11*1000)</f>
        <v>1.3637082394513116</v>
      </c>
      <c r="Q209" s="274">
        <f>IF(Q$103=0,0,Q$103/NMM!Q$11*1000)</f>
        <v>1.3526310431878272</v>
      </c>
      <c r="R209" s="274">
        <f>IF(R$103=0,0,R$103/NMM!R$11*1000)</f>
        <v>1.3661819801427151</v>
      </c>
      <c r="S209" s="274">
        <f>IF(S$103=0,0,S$103/NMM!S$11*1000)</f>
        <v>1.3471727442614372</v>
      </c>
      <c r="T209" s="274">
        <f>IF(T$103=0,0,T$103/NMM!T$11*1000)</f>
        <v>1.3371803489594827</v>
      </c>
      <c r="U209" s="274">
        <f>IF(U$103=0,0,U$103/NMM!U$11*1000)</f>
        <v>1.3179907543458205</v>
      </c>
      <c r="V209" s="274">
        <f>IF(V$103=0,0,V$103/NMM!V$11*1000)</f>
        <v>1.3265896773655279</v>
      </c>
      <c r="W209" s="274">
        <f>IF(W$103=0,0,W$103/NMM!W$11*1000)</f>
        <v>1.2914650302628801</v>
      </c>
      <c r="X209" s="274">
        <f>IF(X$103=0,0,X$103/NMM!X$11*1000)</f>
        <v>1.2610512859107055</v>
      </c>
      <c r="Y209" s="274">
        <f>IF(Y$103=0,0,Y$103/NMM!Y$11*1000)</f>
        <v>1.2564204400785506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1.647199872630952</v>
      </c>
      <c r="C210" s="275">
        <f>IF(C$104=0,0,C$104/NMM!C$11*1000)</f>
        <v>1.6620788248801714</v>
      </c>
      <c r="D210" s="275">
        <f>IF(D$104=0,0,D$104/NMM!D$11*1000)</f>
        <v>1.6226695737617889</v>
      </c>
      <c r="E210" s="275">
        <f>IF(E$104=0,0,E$104/NMM!E$11*1000)</f>
        <v>1.5832472732650402</v>
      </c>
      <c r="F210" s="275">
        <f>IF(F$104=0,0,F$104/NMM!F$11*1000)</f>
        <v>1.575308240727314</v>
      </c>
      <c r="G210" s="275">
        <f>IF(G$104=0,0,G$104/NMM!G$11*1000)</f>
        <v>1.5710097125272717</v>
      </c>
      <c r="H210" s="275">
        <f>IF(H$104=0,0,H$104/NMM!H$11*1000)</f>
        <v>1.5563951592940832</v>
      </c>
      <c r="I210" s="275">
        <f>IF(I$104=0,0,I$104/NMM!I$11*1000)</f>
        <v>1.5369350625197251</v>
      </c>
      <c r="J210" s="275">
        <f>IF(J$104=0,0,J$104/NMM!J$11*1000)</f>
        <v>1.5443363626730315</v>
      </c>
      <c r="K210" s="275">
        <f>IF(K$104=0,0,K$104/NMM!K$11*1000)</f>
        <v>1.552061908127977</v>
      </c>
      <c r="L210" s="275">
        <f>IF(L$104=0,0,L$104/NMM!L$11*1000)</f>
        <v>1.5460208878334818</v>
      </c>
      <c r="M210" s="275">
        <f>IF(M$104=0,0,M$104/NMM!M$11*1000)</f>
        <v>1.5010178741733333</v>
      </c>
      <c r="N210" s="275">
        <f>IF(N$104=0,0,N$104/NMM!N$11*1000)</f>
        <v>1.528604382633777</v>
      </c>
      <c r="O210" s="275">
        <f>IF(O$104=0,0,O$104/NMM!O$11*1000)</f>
        <v>1.5127201839694573</v>
      </c>
      <c r="P210" s="275">
        <f>IF(P$104=0,0,P$104/NMM!P$11*1000)</f>
        <v>1.6376967212135665</v>
      </c>
      <c r="Q210" s="275">
        <f>IF(Q$104=0,0,Q$104/NMM!Q$11*1000)</f>
        <v>1.6484165557149595</v>
      </c>
      <c r="R210" s="275">
        <f>IF(R$104=0,0,R$104/NMM!R$11*1000)</f>
        <v>1.6826764873930351</v>
      </c>
      <c r="S210" s="275">
        <f>IF(S$104=0,0,S$104/NMM!S$11*1000)</f>
        <v>1.6831699128093476</v>
      </c>
      <c r="T210" s="275">
        <f>IF(T$104=0,0,T$104/NMM!T$11*1000)</f>
        <v>1.6929873246352845</v>
      </c>
      <c r="U210" s="275">
        <f>IF(U$104=0,0,U$104/NMM!U$11*1000)</f>
        <v>1.6889368460129222</v>
      </c>
      <c r="V210" s="275">
        <f>IF(V$104=0,0,V$104/NMM!V$11*1000)</f>
        <v>1.7343068440621561</v>
      </c>
      <c r="W210" s="275">
        <f>IF(W$104=0,0,W$104/NMM!W$11*1000)</f>
        <v>1.6770746723947767</v>
      </c>
      <c r="X210" s="275">
        <f>IF(X$104=0,0,X$104/NMM!X$11*1000)</f>
        <v>1.7335366908917551</v>
      </c>
      <c r="Y210" s="275">
        <f>IF(Y$104=0,0,Y$104/NMM!Y$11*1000)</f>
        <v>1.8043962499519657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150.39567583560026</v>
      </c>
      <c r="C211" s="276">
        <f>IF(C$110=0,0,C$110/NMM!C$11*1000)</f>
        <v>149.63228006390145</v>
      </c>
      <c r="D211" s="276">
        <f>IF(D$110=0,0,D$110/NMM!D$11*1000)</f>
        <v>145.35132652674764</v>
      </c>
      <c r="E211" s="276">
        <f>IF(E$110=0,0,E$110/NMM!E$11*1000)</f>
        <v>144.71256331202142</v>
      </c>
      <c r="F211" s="276">
        <f>IF(F$110=0,0,F$110/NMM!F$11*1000)</f>
        <v>143.49337128278142</v>
      </c>
      <c r="G211" s="276">
        <f>IF(G$110=0,0,G$110/NMM!G$11*1000)</f>
        <v>142.88384938836688</v>
      </c>
      <c r="H211" s="276">
        <f>IF(H$110=0,0,H$110/NMM!H$11*1000)</f>
        <v>139.57770129788545</v>
      </c>
      <c r="I211" s="276">
        <f>IF(I$110=0,0,I$110/NMM!I$11*1000)</f>
        <v>137.33977567440303</v>
      </c>
      <c r="J211" s="276">
        <f>IF(J$110=0,0,J$110/NMM!J$11*1000)</f>
        <v>138.06969271243167</v>
      </c>
      <c r="K211" s="276">
        <f>IF(K$110=0,0,K$110/NMM!K$11*1000)</f>
        <v>137.08832064439889</v>
      </c>
      <c r="L211" s="276">
        <f>IF(L$110=0,0,L$110/NMM!L$11*1000)</f>
        <v>136.42408202268601</v>
      </c>
      <c r="M211" s="276">
        <f>IF(M$110=0,0,M$110/NMM!M$11*1000)</f>
        <v>133.28996333416805</v>
      </c>
      <c r="N211" s="276">
        <f>IF(N$110=0,0,N$110/NMM!N$11*1000)</f>
        <v>134.54051340777451</v>
      </c>
      <c r="O211" s="276">
        <f>IF(O$110=0,0,O$110/NMM!O$11*1000)</f>
        <v>132.27416539881926</v>
      </c>
      <c r="P211" s="276">
        <f>IF(P$110=0,0,P$110/NMM!P$11*1000)</f>
        <v>130.95284360021799</v>
      </c>
      <c r="Q211" s="276">
        <f>IF(Q$110=0,0,Q$110/NMM!Q$11*1000)</f>
        <v>130.08954976114646</v>
      </c>
      <c r="R211" s="276">
        <f>IF(R$110=0,0,R$110/NMM!R$11*1000)</f>
        <v>131.73935962929244</v>
      </c>
      <c r="S211" s="276">
        <f>IF(S$110=0,0,S$110/NMM!S$11*1000)</f>
        <v>129.25674343350028</v>
      </c>
      <c r="T211" s="276">
        <f>IF(T$110=0,0,T$110/NMM!T$11*1000)</f>
        <v>128.6314250123456</v>
      </c>
      <c r="U211" s="276">
        <f>IF(U$110=0,0,U$110/NMM!U$11*1000)</f>
        <v>126.64595045004778</v>
      </c>
      <c r="V211" s="276">
        <f>IF(V$110=0,0,V$110/NMM!V$11*1000)</f>
        <v>127.81910080398751</v>
      </c>
      <c r="W211" s="276">
        <f>IF(W$110=0,0,W$110/NMM!W$11*1000)</f>
        <v>123.61246470519039</v>
      </c>
      <c r="X211" s="276">
        <f>IF(X$110=0,0,X$110/NMM!X$11*1000)</f>
        <v>120.59625985621447</v>
      </c>
      <c r="Y211" s="276">
        <f>IF(Y$110=0,0,Y$110/NMM!Y$11*1000)</f>
        <v>119.74858825752797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14.036170838608383</v>
      </c>
      <c r="C212" s="276">
        <f>IF(C$118=0,0,C$118/NMM!C$11*1000)</f>
        <v>14.501686443446729</v>
      </c>
      <c r="D212" s="276">
        <f>IF(D$118=0,0,D$118/NMM!D$11*1000)</f>
        <v>14.569599567469528</v>
      </c>
      <c r="E212" s="276">
        <f>IF(E$118=0,0,E$118/NMM!E$11*1000)</f>
        <v>13.422240741127281</v>
      </c>
      <c r="F212" s="276">
        <f>IF(F$118=0,0,F$118/NMM!F$11*1000)</f>
        <v>13.510472451002885</v>
      </c>
      <c r="G212" s="276">
        <f>IF(G$118=0,0,G$118/NMM!G$11*1000)</f>
        <v>13.480385241204587</v>
      </c>
      <c r="H212" s="276">
        <f>IF(H$118=0,0,H$118/NMM!H$11*1000)</f>
        <v>13.516819675235549</v>
      </c>
      <c r="I212" s="276">
        <f>IF(I$118=0,0,I$118/NMM!I$11*1000)</f>
        <v>13.543566882757245</v>
      </c>
      <c r="J212" s="276">
        <f>IF(J$118=0,0,J$118/NMM!J$11*1000)</f>
        <v>13.322997782184457</v>
      </c>
      <c r="K212" s="276">
        <f>IF(K$118=0,0,K$118/NMM!K$11*1000)</f>
        <v>13.869867353822142</v>
      </c>
      <c r="L212" s="276">
        <f>IF(L$118=0,0,L$118/NMM!L$11*1000)</f>
        <v>13.555892285763969</v>
      </c>
      <c r="M212" s="276">
        <f>IF(M$118=0,0,M$118/NMM!M$11*1000)</f>
        <v>13.084303221252682</v>
      </c>
      <c r="N212" s="276">
        <f>IF(N$118=0,0,N$118/NMM!N$11*1000)</f>
        <v>13.453945372710885</v>
      </c>
      <c r="O212" s="276">
        <f>IF(O$118=0,0,O$118/NMM!O$11*1000)</f>
        <v>13.183073829585643</v>
      </c>
      <c r="P212" s="276">
        <f>IF(P$118=0,0,P$118/NMM!P$11*1000)</f>
        <v>13.262676347435763</v>
      </c>
      <c r="Q212" s="276">
        <f>IF(Q$118=0,0,Q$118/NMM!Q$11*1000)</f>
        <v>13.051190809841682</v>
      </c>
      <c r="R212" s="276">
        <f>IF(R$118=0,0,R$118/NMM!R$11*1000)</f>
        <v>13.012769396696022</v>
      </c>
      <c r="S212" s="276">
        <f>IF(S$118=0,0,S$118/NMM!S$11*1000)</f>
        <v>13.124215483632154</v>
      </c>
      <c r="T212" s="276">
        <f>IF(T$118=0,0,T$118/NMM!T$11*1000)</f>
        <v>12.861857342775577</v>
      </c>
      <c r="U212" s="276">
        <f>IF(U$118=0,0,U$118/NMM!U$11*1000)</f>
        <v>12.733602269922045</v>
      </c>
      <c r="V212" s="276">
        <f>IF(V$118=0,0,V$118/NMM!V$11*1000)</f>
        <v>12.640210828609334</v>
      </c>
      <c r="W212" s="276">
        <f>IF(W$118=0,0,W$118/NMM!W$11*1000)</f>
        <v>12.693708882910313</v>
      </c>
      <c r="X212" s="276">
        <f>IF(X$118=0,0,X$118/NMM!X$11*1000)</f>
        <v>12.402514416306586</v>
      </c>
      <c r="Y212" s="276">
        <f>IF(Y$118=0,0,Y$118/NMM!Y$11*1000)</f>
        <v>12.512449709478185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15.237220383250168</v>
      </c>
      <c r="C213" s="276">
        <f>IF(C$119=0,0,C$119/NMM!C$11*1000)</f>
        <v>15.261611495960398</v>
      </c>
      <c r="D213" s="276">
        <f>IF(D$119=0,0,D$119/NMM!D$11*1000)</f>
        <v>14.916486563150125</v>
      </c>
      <c r="E213" s="276">
        <f>IF(E$119=0,0,E$119/NMM!E$11*1000)</f>
        <v>14.6456076754544</v>
      </c>
      <c r="F213" s="276">
        <f>IF(F$119=0,0,F$119/NMM!F$11*1000)</f>
        <v>14.560374980954059</v>
      </c>
      <c r="G213" s="276">
        <f>IF(G$119=0,0,G$119/NMM!G$11*1000)</f>
        <v>14.503700924413852</v>
      </c>
      <c r="H213" s="276">
        <f>IF(H$119=0,0,H$119/NMM!H$11*1000)</f>
        <v>14.234128300148306</v>
      </c>
      <c r="I213" s="276">
        <f>IF(I$119=0,0,I$119/NMM!I$11*1000)</f>
        <v>14.052050220368731</v>
      </c>
      <c r="J213" s="276">
        <f>IF(J$119=0,0,J$119/NMM!J$11*1000)</f>
        <v>14.071284806984357</v>
      </c>
      <c r="K213" s="276">
        <f>IF(K$119=0,0,K$119/NMM!K$11*1000)</f>
        <v>14.092866789994154</v>
      </c>
      <c r="L213" s="276">
        <f>IF(L$119=0,0,L$119/NMM!L$11*1000)</f>
        <v>13.977810988318259</v>
      </c>
      <c r="M213" s="276">
        <f>IF(M$119=0,0,M$119/NMM!M$11*1000)</f>
        <v>13.626337333003006</v>
      </c>
      <c r="N213" s="276">
        <f>IF(N$119=0,0,N$119/NMM!N$11*1000)</f>
        <v>13.800974430036746</v>
      </c>
      <c r="O213" s="276">
        <f>IF(O$119=0,0,O$119/NMM!O$11*1000)</f>
        <v>13.560111028257602</v>
      </c>
      <c r="P213" s="276">
        <f>IF(P$119=0,0,P$119/NMM!P$11*1000)</f>
        <v>13.464702171128007</v>
      </c>
      <c r="Q213" s="276">
        <f>IF(Q$119=0,0,Q$119/NMM!Q$11*1000)</f>
        <v>13.352425404172427</v>
      </c>
      <c r="R213" s="276">
        <f>IF(R$119=0,0,R$119/NMM!R$11*1000)</f>
        <v>13.483109392049949</v>
      </c>
      <c r="S213" s="276">
        <f>IF(S$119=0,0,S$119/NMM!S$11*1000)</f>
        <v>13.296622159402201</v>
      </c>
      <c r="T213" s="276">
        <f>IF(T$119=0,0,T$119/NMM!T$11*1000)</f>
        <v>13.194604173108388</v>
      </c>
      <c r="U213" s="276">
        <f>IF(U$119=0,0,U$119/NMM!U$11*1000)</f>
        <v>13.004259426817047</v>
      </c>
      <c r="V213" s="276">
        <f>IF(V$119=0,0,V$119/NMM!V$11*1000)</f>
        <v>13.08466392737334</v>
      </c>
      <c r="W213" s="276">
        <f>IF(W$119=0,0,W$119/NMM!W$11*1000)</f>
        <v>12.743021697055841</v>
      </c>
      <c r="X213" s="276">
        <f>IF(X$119=0,0,X$119/NMM!X$11*1000)</f>
        <v>12.435599316545352</v>
      </c>
      <c r="Y213" s="276">
        <f>IF(Y$119=0,0,Y$119/NMM!Y$11*1000)</f>
        <v>12.385548726266318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12.524583209835193</v>
      </c>
      <c r="C214" s="277">
        <f>IF(C$127=0,0,C$127/NMM!C$11*1000)</f>
        <v>12.939966364921714</v>
      </c>
      <c r="D214" s="277">
        <f>IF(D$127=0,0,D$127/NMM!D$11*1000)</f>
        <v>13.00056576789591</v>
      </c>
      <c r="E214" s="277">
        <f>IF(E$127=0,0,E$127/NMM!E$11*1000)</f>
        <v>11.976768661313594</v>
      </c>
      <c r="F214" s="277">
        <f>IF(F$127=0,0,F$127/NMM!F$11*1000)</f>
        <v>12.055498494741062</v>
      </c>
      <c r="G214" s="277">
        <f>IF(G$127=0,0,G$127/NMM!G$11*1000)</f>
        <v>12.028651445997962</v>
      </c>
      <c r="H214" s="277">
        <f>IF(H$127=0,0,H$127/NMM!H$11*1000)</f>
        <v>12.061162171748665</v>
      </c>
      <c r="I214" s="277">
        <f>IF(I$127=0,0,I$127/NMM!I$11*1000)</f>
        <v>12.085028910768026</v>
      </c>
      <c r="J214" s="277">
        <f>IF(J$127=0,0,J$127/NMM!J$11*1000)</f>
        <v>11.888213405641537</v>
      </c>
      <c r="K214" s="277">
        <f>IF(K$127=0,0,K$127/NMM!K$11*1000)</f>
        <v>12.376189331102857</v>
      </c>
      <c r="L214" s="277">
        <f>IF(L$127=0,0,L$127/NMM!L$11*1000)</f>
        <v>12.096026962681718</v>
      </c>
      <c r="M214" s="277">
        <f>IF(M$127=0,0,M$127/NMM!M$11*1000)</f>
        <v>11.675224412810101</v>
      </c>
      <c r="N214" s="277">
        <f>IF(N$127=0,0,N$127/NMM!N$11*1000)</f>
        <v>12.005058947957426</v>
      </c>
      <c r="O214" s="277">
        <f>IF(O$127=0,0,O$127/NMM!O$11*1000)</f>
        <v>11.763358186399516</v>
      </c>
      <c r="P214" s="277">
        <f>IF(P$127=0,0,P$127/NMM!P$11*1000)</f>
        <v>11.834388125404242</v>
      </c>
      <c r="Q214" s="277">
        <f>IF(Q$127=0,0,Q$127/NMM!Q$11*1000)</f>
        <v>11.645677953397215</v>
      </c>
      <c r="R214" s="277">
        <f>IF(R$127=0,0,R$127/NMM!R$11*1000)</f>
        <v>11.611394230898009</v>
      </c>
      <c r="S214" s="277">
        <f>IF(S$127=0,0,S$127/NMM!S$11*1000)</f>
        <v>11.710838431548712</v>
      </c>
      <c r="T214" s="277">
        <f>IF(T$127=0,0,T$127/NMM!T$11*1000)</f>
        <v>11.476734244322845</v>
      </c>
      <c r="U214" s="277">
        <f>IF(U$127=0,0,U$127/NMM!U$11*1000)</f>
        <v>11.36229125623815</v>
      </c>
      <c r="V214" s="277">
        <f>IF(V$127=0,0,V$127/NMM!V$11*1000)</f>
        <v>11.278957354759116</v>
      </c>
      <c r="W214" s="277">
        <f>IF(W$127=0,0,W$127/NMM!W$11*1000)</f>
        <v>11.326694080135377</v>
      </c>
      <c r="X214" s="277">
        <f>IF(X$127=0,0,X$127/NMM!X$11*1000)</f>
        <v>11.066859017627436</v>
      </c>
      <c r="Y214" s="277">
        <f>IF(Y$127=0,0,Y$127/NMM!Y$11*1000)</f>
        <v>11.164955125380553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EU27: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9691.4249778629091</v>
      </c>
      <c r="C5" s="223">
        <v>9590.9843533751755</v>
      </c>
      <c r="D5" s="223">
        <v>9413.6358757928047</v>
      </c>
      <c r="E5" s="223">
        <v>9601.0501614066925</v>
      </c>
      <c r="F5" s="223">
        <v>9905.417238637734</v>
      </c>
      <c r="G5" s="223">
        <v>10016.177599582021</v>
      </c>
      <c r="H5" s="223">
        <v>10549.25489798878</v>
      </c>
      <c r="I5" s="223">
        <v>10794.53675435582</v>
      </c>
      <c r="J5" s="223">
        <v>9760.9722457260086</v>
      </c>
      <c r="K5" s="223">
        <v>7934.8275309049068</v>
      </c>
      <c r="L5" s="223">
        <v>7762.2743967875977</v>
      </c>
      <c r="M5" s="223">
        <v>7789.1343296656478</v>
      </c>
      <c r="N5" s="223">
        <v>7187.6296080053744</v>
      </c>
      <c r="O5" s="223">
        <v>6844.6572500079301</v>
      </c>
      <c r="P5" s="223">
        <v>6908.7459818637653</v>
      </c>
      <c r="Q5" s="223">
        <v>6920.5308404635643</v>
      </c>
      <c r="R5" s="223">
        <v>7083.1741178946522</v>
      </c>
      <c r="S5" s="223">
        <v>7317.3671629924602</v>
      </c>
      <c r="T5" s="223">
        <v>7541.0459932832273</v>
      </c>
      <c r="U5" s="223">
        <v>7657.5454572258705</v>
      </c>
      <c r="V5" s="223">
        <v>7696.3083106005342</v>
      </c>
      <c r="W5" s="223">
        <v>7864.4064147481376</v>
      </c>
      <c r="X5" s="223">
        <v>7618.3273171491819</v>
      </c>
      <c r="Y5" s="223">
        <v>7109.5396489939194</v>
      </c>
      <c r="DA5" s="89" t="s">
        <v>1579</v>
      </c>
    </row>
    <row r="6" spans="1:105" ht="12" customHeight="1" x14ac:dyDescent="0.25">
      <c r="A6" s="55" t="s">
        <v>91</v>
      </c>
      <c r="B6" s="259">
        <v>39.672330193449881</v>
      </c>
      <c r="C6" s="259">
        <v>39.253198230406618</v>
      </c>
      <c r="D6" s="259">
        <v>38.552200588216742</v>
      </c>
      <c r="E6" s="259">
        <v>39.328416354991226</v>
      </c>
      <c r="F6" s="259">
        <v>40.620665766950793</v>
      </c>
      <c r="G6" s="259">
        <v>41.046127599055232</v>
      </c>
      <c r="H6" s="259">
        <v>43.138739892853359</v>
      </c>
      <c r="I6" s="259">
        <v>44.170303626895439</v>
      </c>
      <c r="J6" s="259">
        <v>39.939329358019499</v>
      </c>
      <c r="K6" s="259">
        <v>32.447818653336732</v>
      </c>
      <c r="L6" s="259">
        <v>31.681296850125641</v>
      </c>
      <c r="M6" s="259">
        <v>31.735275346464761</v>
      </c>
      <c r="N6" s="259">
        <v>29.269107277597719</v>
      </c>
      <c r="O6" s="259">
        <v>27.829403343455741</v>
      </c>
      <c r="P6" s="259">
        <v>28.079723307212411</v>
      </c>
      <c r="Q6" s="259">
        <v>28.174426914172429</v>
      </c>
      <c r="R6" s="259">
        <v>28.756320433701461</v>
      </c>
      <c r="S6" s="259">
        <v>29.678167030073279</v>
      </c>
      <c r="T6" s="259">
        <v>30.546511095166611</v>
      </c>
      <c r="U6" s="259">
        <v>30.997080095667211</v>
      </c>
      <c r="V6" s="259">
        <v>31.135233866063071</v>
      </c>
      <c r="W6" s="259">
        <v>31.758364415351419</v>
      </c>
      <c r="X6" s="259">
        <v>30.866187859778549</v>
      </c>
      <c r="Y6" s="259">
        <v>28.831618921283479</v>
      </c>
      <c r="DA6" s="67" t="s">
        <v>1580</v>
      </c>
    </row>
    <row r="7" spans="1:105" ht="12" customHeight="1" x14ac:dyDescent="0.25">
      <c r="A7" s="173" t="s">
        <v>92</v>
      </c>
      <c r="B7" s="224">
        <v>4.1204757620613872</v>
      </c>
      <c r="C7" s="224">
        <v>4.0769955724227147</v>
      </c>
      <c r="D7" s="224">
        <v>4.0029548220600741</v>
      </c>
      <c r="E7" s="224">
        <v>4.0820640578530316</v>
      </c>
      <c r="F7" s="224">
        <v>4.2168837913056549</v>
      </c>
      <c r="G7" s="224">
        <v>4.2612963810818503</v>
      </c>
      <c r="H7" s="224">
        <v>4.4783064872430369</v>
      </c>
      <c r="I7" s="224">
        <v>4.5856123672492286</v>
      </c>
      <c r="J7" s="224">
        <v>4.1482144102082739</v>
      </c>
      <c r="K7" s="224">
        <v>3.3700478035629331</v>
      </c>
      <c r="L7" s="224">
        <v>3.2913937146019321</v>
      </c>
      <c r="M7" s="224">
        <v>3.2967520515644688</v>
      </c>
      <c r="N7" s="224">
        <v>3.0402575858520668</v>
      </c>
      <c r="O7" s="224">
        <v>2.8912719950163792</v>
      </c>
      <c r="P7" s="224">
        <v>2.9166647003275341</v>
      </c>
      <c r="Q7" s="224">
        <v>2.9266840532395051</v>
      </c>
      <c r="R7" s="224">
        <v>2.9953923336575872</v>
      </c>
      <c r="S7" s="224">
        <v>3.084659923885432</v>
      </c>
      <c r="T7" s="224">
        <v>3.1749496999042601</v>
      </c>
      <c r="U7" s="224">
        <v>3.2284516886213068</v>
      </c>
      <c r="V7" s="224">
        <v>3.2443694450173521</v>
      </c>
      <c r="W7" s="224">
        <v>3.314655264325252</v>
      </c>
      <c r="X7" s="224">
        <v>3.217741026551173</v>
      </c>
      <c r="Y7" s="224">
        <v>3.0078169051354968</v>
      </c>
      <c r="DA7" s="177" t="s">
        <v>1581</v>
      </c>
    </row>
    <row r="8" spans="1:105" ht="12" customHeight="1" x14ac:dyDescent="0.25">
      <c r="A8" s="173" t="s">
        <v>93</v>
      </c>
      <c r="B8" s="224">
        <v>92.92132610083128</v>
      </c>
      <c r="C8" s="224">
        <v>94.165688799422838</v>
      </c>
      <c r="D8" s="224">
        <v>96.706046446856845</v>
      </c>
      <c r="E8" s="224">
        <v>93.338926921220917</v>
      </c>
      <c r="F8" s="224">
        <v>98.39713463375432</v>
      </c>
      <c r="G8" s="224">
        <v>101.2743534119556</v>
      </c>
      <c r="H8" s="224">
        <v>117.3965456693345</v>
      </c>
      <c r="I8" s="224">
        <v>118.7691436381436</v>
      </c>
      <c r="J8" s="224">
        <v>103.08436207450031</v>
      </c>
      <c r="K8" s="224">
        <v>86.369790576930185</v>
      </c>
      <c r="L8" s="224">
        <v>84.191822763620763</v>
      </c>
      <c r="M8" s="224">
        <v>80.598101744986565</v>
      </c>
      <c r="N8" s="224">
        <v>74.304494000552779</v>
      </c>
      <c r="O8" s="224">
        <v>71.176182838868883</v>
      </c>
      <c r="P8" s="224">
        <v>72.904091574310982</v>
      </c>
      <c r="Q8" s="224">
        <v>72.71806419387643</v>
      </c>
      <c r="R8" s="224">
        <v>73.829779913428112</v>
      </c>
      <c r="S8" s="224">
        <v>80.079632873237543</v>
      </c>
      <c r="T8" s="224">
        <v>80.69911696482238</v>
      </c>
      <c r="U8" s="224">
        <v>82.341993713459246</v>
      </c>
      <c r="V8" s="224">
        <v>80.222548509156056</v>
      </c>
      <c r="W8" s="224">
        <v>85.075882260349005</v>
      </c>
      <c r="X8" s="224">
        <v>80.932534790817854</v>
      </c>
      <c r="Y8" s="224">
        <v>76.526734089418909</v>
      </c>
      <c r="DA8" s="177" t="s">
        <v>1582</v>
      </c>
    </row>
    <row r="9" spans="1:105" ht="12" customHeight="1" x14ac:dyDescent="0.25">
      <c r="A9" s="173" t="s">
        <v>94</v>
      </c>
      <c r="B9" s="224">
        <v>7.8453793570028063</v>
      </c>
      <c r="C9" s="224">
        <v>7.7625931444565266</v>
      </c>
      <c r="D9" s="224">
        <v>7.6216196724559406</v>
      </c>
      <c r="E9" s="224">
        <v>7.7722435327278054</v>
      </c>
      <c r="F9" s="224">
        <v>8.0289400927426797</v>
      </c>
      <c r="G9" s="224">
        <v>8.1135015936813204</v>
      </c>
      <c r="H9" s="224">
        <v>8.5266884937994316</v>
      </c>
      <c r="I9" s="224">
        <v>8.731077270040446</v>
      </c>
      <c r="J9" s="224">
        <v>7.8984356445597381</v>
      </c>
      <c r="K9" s="224">
        <v>6.4168195165997748</v>
      </c>
      <c r="L9" s="224">
        <v>6.2669559877945504</v>
      </c>
      <c r="M9" s="224">
        <v>6.2771813255590807</v>
      </c>
      <c r="N9" s="224">
        <v>5.7887410327031761</v>
      </c>
      <c r="O9" s="224">
        <v>5.5049773218017739</v>
      </c>
      <c r="P9" s="224">
        <v>5.5533249926947406</v>
      </c>
      <c r="Q9" s="224">
        <v>5.5724018248484093</v>
      </c>
      <c r="R9" s="224">
        <v>5.7033706425939581</v>
      </c>
      <c r="S9" s="224">
        <v>5.8735560112652134</v>
      </c>
      <c r="T9" s="224">
        <v>6.0459637469451808</v>
      </c>
      <c r="U9" s="224">
        <v>6.1477107523316166</v>
      </c>
      <c r="V9" s="224">
        <v>6.1788912636355224</v>
      </c>
      <c r="W9" s="224">
        <v>6.3135077239378274</v>
      </c>
      <c r="X9" s="224">
        <v>6.1275157643073817</v>
      </c>
      <c r="Y9" s="224">
        <v>5.7282508596002684</v>
      </c>
      <c r="DA9" s="177" t="s">
        <v>1583</v>
      </c>
    </row>
    <row r="10" spans="1:105" ht="12" customHeight="1" x14ac:dyDescent="0.25">
      <c r="A10" s="56" t="s">
        <v>95</v>
      </c>
      <c r="B10" s="260">
        <v>50.829017488305851</v>
      </c>
      <c r="C10" s="260">
        <v>50.694234255536983</v>
      </c>
      <c r="D10" s="260">
        <v>50.541670726400334</v>
      </c>
      <c r="E10" s="260">
        <v>50.280041229669948</v>
      </c>
      <c r="F10" s="260">
        <v>52.321938815385543</v>
      </c>
      <c r="G10" s="260">
        <v>53.451810804438217</v>
      </c>
      <c r="H10" s="260">
        <v>59.661649263286222</v>
      </c>
      <c r="I10" s="260">
        <v>60.699621818361429</v>
      </c>
      <c r="J10" s="260">
        <v>54.267808372358459</v>
      </c>
      <c r="K10" s="260">
        <v>43.995384702850657</v>
      </c>
      <c r="L10" s="260">
        <v>43.064884887136081</v>
      </c>
      <c r="M10" s="260">
        <v>41.804928628745067</v>
      </c>
      <c r="N10" s="260">
        <v>38.529671413185781</v>
      </c>
      <c r="O10" s="260">
        <v>37.175085371716953</v>
      </c>
      <c r="P10" s="260">
        <v>40.593502201234983</v>
      </c>
      <c r="Q10" s="260">
        <v>41.723407588608488</v>
      </c>
      <c r="R10" s="260">
        <v>43.153527831252497</v>
      </c>
      <c r="S10" s="260">
        <v>46.317317720355398</v>
      </c>
      <c r="T10" s="260">
        <v>47.910670274899537</v>
      </c>
      <c r="U10" s="260">
        <v>49.979407331594913</v>
      </c>
      <c r="V10" s="260">
        <v>51.175660225802503</v>
      </c>
      <c r="W10" s="260">
        <v>53.283658253439569</v>
      </c>
      <c r="X10" s="260">
        <v>54.773101485003352</v>
      </c>
      <c r="Y10" s="260">
        <v>54.76678507596143</v>
      </c>
      <c r="DA10" s="68" t="s">
        <v>1584</v>
      </c>
    </row>
    <row r="11" spans="1:105" ht="12" customHeight="1" x14ac:dyDescent="0.25">
      <c r="A11" s="37" t="s">
        <v>159</v>
      </c>
      <c r="B11" s="226">
        <v>1.51335225335932</v>
      </c>
      <c r="C11" s="226">
        <v>1.523798196853821</v>
      </c>
      <c r="D11" s="226">
        <v>1.32587858261523</v>
      </c>
      <c r="E11" s="226">
        <v>1.336327251311372</v>
      </c>
      <c r="F11" s="226">
        <v>1.246071896474805</v>
      </c>
      <c r="G11" s="226">
        <v>1.2104974872967771</v>
      </c>
      <c r="H11" s="226">
        <v>1.0037787764668711</v>
      </c>
      <c r="I11" s="226">
        <v>1.3702190642793031</v>
      </c>
      <c r="J11" s="226">
        <v>1.468467129586329</v>
      </c>
      <c r="K11" s="226">
        <v>1.289525113524826</v>
      </c>
      <c r="L11" s="226">
        <v>1.1641811939433131</v>
      </c>
      <c r="M11" s="226">
        <v>1.0102923577698679</v>
      </c>
      <c r="N11" s="226">
        <v>0.92417853662099314</v>
      </c>
      <c r="O11" s="226">
        <v>0.85138491272964445</v>
      </c>
      <c r="P11" s="226">
        <v>0.76818729741163227</v>
      </c>
      <c r="Q11" s="226">
        <v>0.7715633488042335</v>
      </c>
      <c r="R11" s="226">
        <v>0.73583463860555165</v>
      </c>
      <c r="S11" s="226">
        <v>0.72073410895248402</v>
      </c>
      <c r="T11" s="226">
        <v>0.75007140376004</v>
      </c>
      <c r="U11" s="226">
        <v>0.81047572088004383</v>
      </c>
      <c r="V11" s="226">
        <v>0.79174143376698836</v>
      </c>
      <c r="W11" s="226">
        <v>0.86963740361224195</v>
      </c>
      <c r="X11" s="226">
        <v>0.90568996496013909</v>
      </c>
      <c r="Y11" s="226">
        <v>0.86036570988641958</v>
      </c>
      <c r="DA11" s="69" t="s">
        <v>1585</v>
      </c>
    </row>
    <row r="12" spans="1:105" ht="12" customHeight="1" x14ac:dyDescent="0.25">
      <c r="A12" s="37" t="s">
        <v>35</v>
      </c>
      <c r="B12" s="226">
        <v>30.4514635704254</v>
      </c>
      <c r="C12" s="226">
        <v>29.69996236646374</v>
      </c>
      <c r="D12" s="226">
        <v>28.20268173172742</v>
      </c>
      <c r="E12" s="226">
        <v>30.135192256354951</v>
      </c>
      <c r="F12" s="226">
        <v>29.74631129258972</v>
      </c>
      <c r="G12" s="226">
        <v>30.00319865695257</v>
      </c>
      <c r="H12" s="226">
        <v>29.742166085250069</v>
      </c>
      <c r="I12" s="226">
        <v>29.61570027757173</v>
      </c>
      <c r="J12" s="226">
        <v>26.857006941029969</v>
      </c>
      <c r="K12" s="226">
        <v>20.320253061286351</v>
      </c>
      <c r="L12" s="226">
        <v>19.86757810197177</v>
      </c>
      <c r="M12" s="226">
        <v>20.717831811474731</v>
      </c>
      <c r="N12" s="226">
        <v>18.980306498863591</v>
      </c>
      <c r="O12" s="226">
        <v>18.09062668190564</v>
      </c>
      <c r="P12" s="226">
        <v>17.359207747742271</v>
      </c>
      <c r="Q12" s="226">
        <v>16.717049554904222</v>
      </c>
      <c r="R12" s="226">
        <v>17.225832585984719</v>
      </c>
      <c r="S12" s="226">
        <v>17.512036406599009</v>
      </c>
      <c r="T12" s="226">
        <v>18.103601293686069</v>
      </c>
      <c r="U12" s="226">
        <v>18.173147241773801</v>
      </c>
      <c r="V12" s="226">
        <v>18.58515133248331</v>
      </c>
      <c r="W12" s="226">
        <v>18.916294223164719</v>
      </c>
      <c r="X12" s="226">
        <v>17.574596986054981</v>
      </c>
      <c r="Y12" s="226">
        <v>15.63764259314452</v>
      </c>
      <c r="DA12" s="69" t="s">
        <v>1586</v>
      </c>
    </row>
    <row r="13" spans="1:105" ht="12" customHeight="1" x14ac:dyDescent="0.25">
      <c r="A13" s="37" t="s">
        <v>96</v>
      </c>
      <c r="B13" s="226">
        <v>2.3932223237624139E-4</v>
      </c>
      <c r="C13" s="226">
        <v>2.3196829518444271E-4</v>
      </c>
      <c r="D13" s="226">
        <v>2.6920560710094391E-4</v>
      </c>
      <c r="E13" s="226">
        <v>5.3255824997750389E-2</v>
      </c>
      <c r="F13" s="226">
        <v>5.0679100876068077E-2</v>
      </c>
      <c r="G13" s="226">
        <v>6.079855205122766E-2</v>
      </c>
      <c r="H13" s="226">
        <v>5.4390093222403638E-2</v>
      </c>
      <c r="I13" s="226">
        <v>6.7198679480832385E-2</v>
      </c>
      <c r="J13" s="226">
        <v>7.467642130846891E-2</v>
      </c>
      <c r="K13" s="226">
        <v>9.0577748352555582E-2</v>
      </c>
      <c r="L13" s="226">
        <v>7.2763516230401157E-2</v>
      </c>
      <c r="M13" s="226">
        <v>6.1150006232875087E-2</v>
      </c>
      <c r="N13" s="226">
        <v>3.3960692206664977E-2</v>
      </c>
      <c r="O13" s="226">
        <v>5.7942008225430148E-3</v>
      </c>
      <c r="P13" s="226">
        <v>6.1644262508084753E-3</v>
      </c>
      <c r="Q13" s="226">
        <v>6.4104725410073999E-3</v>
      </c>
      <c r="R13" s="226">
        <v>5.960432219411148E-3</v>
      </c>
      <c r="S13" s="226">
        <v>5.8366204223404116E-3</v>
      </c>
      <c r="T13" s="226">
        <v>2.6143259268452641E-2</v>
      </c>
      <c r="U13" s="226">
        <v>4.6095179452222829E-2</v>
      </c>
      <c r="V13" s="226">
        <v>6.4304502543171662E-3</v>
      </c>
      <c r="W13" s="226">
        <v>5.9184715273205837E-3</v>
      </c>
      <c r="X13" s="226">
        <v>7.2936344837230507E-2</v>
      </c>
      <c r="Y13" s="226">
        <v>0.12822874853855129</v>
      </c>
      <c r="DA13" s="69" t="s">
        <v>1587</v>
      </c>
    </row>
    <row r="14" spans="1:105" ht="12" customHeight="1" x14ac:dyDescent="0.25">
      <c r="A14" s="37" t="s">
        <v>78</v>
      </c>
      <c r="B14" s="226">
        <v>0.60073550724899816</v>
      </c>
      <c r="C14" s="226">
        <v>0.68099226520878864</v>
      </c>
      <c r="D14" s="226">
        <v>0.71524294421281565</v>
      </c>
      <c r="E14" s="226">
        <v>0.70323272959095251</v>
      </c>
      <c r="F14" s="226">
        <v>0.79681396082132949</v>
      </c>
      <c r="G14" s="226">
        <v>0.86831310061384859</v>
      </c>
      <c r="H14" s="226">
        <v>1.294249171745693</v>
      </c>
      <c r="I14" s="226">
        <v>1.2544843966276751</v>
      </c>
      <c r="J14" s="226">
        <v>1.3637245018178661</v>
      </c>
      <c r="K14" s="226">
        <v>1.0411398158715841</v>
      </c>
      <c r="L14" s="226">
        <v>1.060343120604293</v>
      </c>
      <c r="M14" s="226">
        <v>1.348436472785121</v>
      </c>
      <c r="N14" s="226">
        <v>1.552872759119458</v>
      </c>
      <c r="O14" s="226">
        <v>1.6649684479202831</v>
      </c>
      <c r="P14" s="226">
        <v>5.5281655418392246</v>
      </c>
      <c r="Q14" s="226">
        <v>6.6807100769788743</v>
      </c>
      <c r="R14" s="226">
        <v>7.4078793305423254</v>
      </c>
      <c r="S14" s="226">
        <v>8.2269367204574309</v>
      </c>
      <c r="T14" s="226">
        <v>9.6360718639013143</v>
      </c>
      <c r="U14" s="226">
        <v>10.91736221804193</v>
      </c>
      <c r="V14" s="226">
        <v>12.908337203532311</v>
      </c>
      <c r="W14" s="226">
        <v>13.648615137432619</v>
      </c>
      <c r="X14" s="226">
        <v>17.67682611247816</v>
      </c>
      <c r="Y14" s="226">
        <v>20.29224443206439</v>
      </c>
      <c r="DA14" s="69" t="s">
        <v>1588</v>
      </c>
    </row>
    <row r="15" spans="1:105" ht="12" customHeight="1" x14ac:dyDescent="0.25">
      <c r="A15" s="37" t="s">
        <v>40</v>
      </c>
      <c r="B15" s="226">
        <v>18.26322683503976</v>
      </c>
      <c r="C15" s="226">
        <v>18.789249458715449</v>
      </c>
      <c r="D15" s="226">
        <v>20.29759826223777</v>
      </c>
      <c r="E15" s="226">
        <v>18.05203316741493</v>
      </c>
      <c r="F15" s="226">
        <v>20.482062564623611</v>
      </c>
      <c r="G15" s="226">
        <v>21.30900300752381</v>
      </c>
      <c r="H15" s="226">
        <v>27.56706513660118</v>
      </c>
      <c r="I15" s="226">
        <v>28.392019400401889</v>
      </c>
      <c r="J15" s="226">
        <v>24.50393337861582</v>
      </c>
      <c r="K15" s="226">
        <v>21.253888963815339</v>
      </c>
      <c r="L15" s="226">
        <v>20.900018954386312</v>
      </c>
      <c r="M15" s="226">
        <v>18.66721798048248</v>
      </c>
      <c r="N15" s="226">
        <v>17.038352926375079</v>
      </c>
      <c r="O15" s="226">
        <v>16.562311128338841</v>
      </c>
      <c r="P15" s="226">
        <v>16.931777187991049</v>
      </c>
      <c r="Q15" s="226">
        <v>17.547674135380159</v>
      </c>
      <c r="R15" s="226">
        <v>17.778020843900499</v>
      </c>
      <c r="S15" s="226">
        <v>19.851773863924141</v>
      </c>
      <c r="T15" s="226">
        <v>19.394782454283671</v>
      </c>
      <c r="U15" s="226">
        <v>20.032326971446921</v>
      </c>
      <c r="V15" s="226">
        <v>18.88399980576558</v>
      </c>
      <c r="W15" s="226">
        <v>19.84319301770266</v>
      </c>
      <c r="X15" s="226">
        <v>18.543052076672829</v>
      </c>
      <c r="Y15" s="226">
        <v>17.848303592327539</v>
      </c>
      <c r="DA15" s="69" t="s">
        <v>1589</v>
      </c>
    </row>
    <row r="16" spans="1:105" ht="12" customHeight="1" x14ac:dyDescent="0.25">
      <c r="A16" s="57" t="s">
        <v>1450</v>
      </c>
      <c r="B16" s="261">
        <v>362.25784114380878</v>
      </c>
      <c r="C16" s="261">
        <v>367.10852140785443</v>
      </c>
      <c r="D16" s="261">
        <v>377.00651304391909</v>
      </c>
      <c r="E16" s="261">
        <v>363.86401296096471</v>
      </c>
      <c r="F16" s="261">
        <v>383.58427664359908</v>
      </c>
      <c r="G16" s="261">
        <v>394.82250700161438</v>
      </c>
      <c r="H16" s="261">
        <v>457.67921345160778</v>
      </c>
      <c r="I16" s="261">
        <v>463.0379326026291</v>
      </c>
      <c r="J16" s="261">
        <v>401.94153872351171</v>
      </c>
      <c r="K16" s="261">
        <v>336.76576481369631</v>
      </c>
      <c r="L16" s="261">
        <v>328.26608670259571</v>
      </c>
      <c r="M16" s="261">
        <v>314.27631779781711</v>
      </c>
      <c r="N16" s="261">
        <v>289.76586238010123</v>
      </c>
      <c r="O16" s="261">
        <v>277.54427614911629</v>
      </c>
      <c r="P16" s="261">
        <v>284.29974393442961</v>
      </c>
      <c r="Q16" s="261">
        <v>283.56669404333218</v>
      </c>
      <c r="R16" s="261">
        <v>288.10722272067352</v>
      </c>
      <c r="S16" s="261">
        <v>312.54602014454099</v>
      </c>
      <c r="T16" s="261">
        <v>314.77080483095699</v>
      </c>
      <c r="U16" s="261">
        <v>321.42379187930982</v>
      </c>
      <c r="V16" s="261">
        <v>313.30290306596208</v>
      </c>
      <c r="W16" s="261">
        <v>332.0785631989778</v>
      </c>
      <c r="X16" s="261">
        <v>316.01988257268908</v>
      </c>
      <c r="Y16" s="261">
        <v>299.09823262682539</v>
      </c>
      <c r="DA16" s="70" t="s">
        <v>1590</v>
      </c>
    </row>
    <row r="17" spans="1:105" ht="12" customHeight="1" x14ac:dyDescent="0.25">
      <c r="A17" s="57" t="s">
        <v>1452</v>
      </c>
      <c r="B17" s="261">
        <v>2986.4040897171558</v>
      </c>
      <c r="C17" s="261">
        <v>2979.561946379476</v>
      </c>
      <c r="D17" s="261">
        <v>2918.4632335830029</v>
      </c>
      <c r="E17" s="261">
        <v>2979.5349012787929</v>
      </c>
      <c r="F17" s="261">
        <v>3062.3340762993948</v>
      </c>
      <c r="G17" s="261">
        <v>3089.404209596798</v>
      </c>
      <c r="H17" s="261">
        <v>3195.4376153525259</v>
      </c>
      <c r="I17" s="261">
        <v>3259.751286277914</v>
      </c>
      <c r="J17" s="261">
        <v>2937.6398895287148</v>
      </c>
      <c r="K17" s="261">
        <v>2347.3417689669259</v>
      </c>
      <c r="L17" s="261">
        <v>2282.3622550526889</v>
      </c>
      <c r="M17" s="261">
        <v>2260.8088413901419</v>
      </c>
      <c r="N17" s="261">
        <v>2088.911395084629</v>
      </c>
      <c r="O17" s="261">
        <v>1973.674933371663</v>
      </c>
      <c r="P17" s="261">
        <v>1994.895484190904</v>
      </c>
      <c r="Q17" s="261">
        <v>2008.19970807441</v>
      </c>
      <c r="R17" s="261">
        <v>2053.3086873413181</v>
      </c>
      <c r="S17" s="261">
        <v>2101.7719791254108</v>
      </c>
      <c r="T17" s="261">
        <v>2147.6419780294991</v>
      </c>
      <c r="U17" s="261">
        <v>2190.959817564903</v>
      </c>
      <c r="V17" s="261">
        <v>2188.7718026513512</v>
      </c>
      <c r="W17" s="261">
        <v>2241.1440110178451</v>
      </c>
      <c r="X17" s="261">
        <v>2168.8919271474879</v>
      </c>
      <c r="Y17" s="261">
        <v>2041.551827884357</v>
      </c>
      <c r="DA17" s="70" t="s">
        <v>1591</v>
      </c>
    </row>
    <row r="18" spans="1:105" ht="12" customHeight="1" x14ac:dyDescent="0.25">
      <c r="A18" s="18" t="s">
        <v>28</v>
      </c>
      <c r="B18" s="230">
        <v>513.12645411281483</v>
      </c>
      <c r="C18" s="230">
        <v>448.61164694230621</v>
      </c>
      <c r="D18" s="230">
        <v>377.21936488233371</v>
      </c>
      <c r="E18" s="230">
        <v>358.96990388247508</v>
      </c>
      <c r="F18" s="230">
        <v>357.23892625372179</v>
      </c>
      <c r="G18" s="230">
        <v>317.46486691289942</v>
      </c>
      <c r="H18" s="230">
        <v>330.75927678648702</v>
      </c>
      <c r="I18" s="230">
        <v>440.63937697898251</v>
      </c>
      <c r="J18" s="230">
        <v>397.69417374230193</v>
      </c>
      <c r="K18" s="230">
        <v>259.00684401175499</v>
      </c>
      <c r="L18" s="230">
        <v>267.80621599789782</v>
      </c>
      <c r="M18" s="230">
        <v>292.83427050300361</v>
      </c>
      <c r="N18" s="230">
        <v>275.08152136090791</v>
      </c>
      <c r="O18" s="230">
        <v>232.4958748249347</v>
      </c>
      <c r="P18" s="230">
        <v>239.46188704889241</v>
      </c>
      <c r="Q18" s="230">
        <v>218.49670435388799</v>
      </c>
      <c r="R18" s="230">
        <v>219.2971763009059</v>
      </c>
      <c r="S18" s="230">
        <v>228.34712224667339</v>
      </c>
      <c r="T18" s="230">
        <v>241.0573996383014</v>
      </c>
      <c r="U18" s="230">
        <v>229.0711924954029</v>
      </c>
      <c r="V18" s="230">
        <v>236.5150887753409</v>
      </c>
      <c r="W18" s="230">
        <v>236.9991905640411</v>
      </c>
      <c r="X18" s="230">
        <v>207.65933888226371</v>
      </c>
      <c r="Y18" s="230">
        <v>175.01709301450711</v>
      </c>
      <c r="DA18" s="71" t="s">
        <v>1592</v>
      </c>
    </row>
    <row r="19" spans="1:105" ht="12" customHeight="1" x14ac:dyDescent="0.25">
      <c r="A19" s="18" t="s">
        <v>31</v>
      </c>
      <c r="B19" s="230">
        <v>62.691101835053793</v>
      </c>
      <c r="C19" s="230">
        <v>59.255637783654272</v>
      </c>
      <c r="D19" s="230">
        <v>55.433795541822597</v>
      </c>
      <c r="E19" s="230">
        <v>45.795059496418382</v>
      </c>
      <c r="F19" s="230">
        <v>36.079230942340637</v>
      </c>
      <c r="G19" s="230">
        <v>31.461904634351541</v>
      </c>
      <c r="H19" s="230">
        <v>40.357378627076827</v>
      </c>
      <c r="I19" s="230">
        <v>31.916335575072392</v>
      </c>
      <c r="J19" s="230">
        <v>25.563782660391901</v>
      </c>
      <c r="K19" s="230">
        <v>21.927687526931141</v>
      </c>
      <c r="L19" s="230">
        <v>22.24660293655122</v>
      </c>
      <c r="M19" s="230">
        <v>19.240931186078321</v>
      </c>
      <c r="N19" s="230">
        <v>17.056304167780311</v>
      </c>
      <c r="O19" s="230">
        <v>15.835565013344731</v>
      </c>
      <c r="P19" s="230">
        <v>14.462121041855459</v>
      </c>
      <c r="Q19" s="230">
        <v>15.54142898704532</v>
      </c>
      <c r="R19" s="230">
        <v>17.75574893568778</v>
      </c>
      <c r="S19" s="230">
        <v>15.791132370793161</v>
      </c>
      <c r="T19" s="230">
        <v>15.45088181467244</v>
      </c>
      <c r="U19" s="230">
        <v>16.09431659311883</v>
      </c>
      <c r="V19" s="230">
        <v>15.115882765018769</v>
      </c>
      <c r="W19" s="230">
        <v>16.897521241664759</v>
      </c>
      <c r="X19" s="230">
        <v>20.37961110854582</v>
      </c>
      <c r="Y19" s="230">
        <v>24.551788354265401</v>
      </c>
      <c r="DA19" s="71" t="s">
        <v>1593</v>
      </c>
    </row>
    <row r="20" spans="1:105" ht="12" customHeight="1" x14ac:dyDescent="0.25">
      <c r="A20" s="18" t="s">
        <v>159</v>
      </c>
      <c r="B20" s="295">
        <v>55.005739662944443</v>
      </c>
      <c r="C20" s="295">
        <v>58.014225699650048</v>
      </c>
      <c r="D20" s="295">
        <v>51.805840489956999</v>
      </c>
      <c r="E20" s="295">
        <v>51.893966145392149</v>
      </c>
      <c r="F20" s="295">
        <v>47.736276820929312</v>
      </c>
      <c r="G20" s="295">
        <v>46.56470275417788</v>
      </c>
      <c r="H20" s="295">
        <v>39.516896035703233</v>
      </c>
      <c r="I20" s="295">
        <v>55.007019590881299</v>
      </c>
      <c r="J20" s="295">
        <v>56.069069472246873</v>
      </c>
      <c r="K20" s="295">
        <v>51.975967035119417</v>
      </c>
      <c r="L20" s="295">
        <v>44.317589157250779</v>
      </c>
      <c r="M20" s="295">
        <v>36.644572398620333</v>
      </c>
      <c r="N20" s="295">
        <v>34.330385265795577</v>
      </c>
      <c r="O20" s="295">
        <v>33.508405898996507</v>
      </c>
      <c r="P20" s="295">
        <v>31.613442257473299</v>
      </c>
      <c r="Q20" s="295">
        <v>33.253736431966693</v>
      </c>
      <c r="R20" s="295">
        <v>32.299216879019063</v>
      </c>
      <c r="S20" s="295">
        <v>33.671811514244503</v>
      </c>
      <c r="T20" s="295">
        <v>34.21800946588349</v>
      </c>
      <c r="U20" s="295">
        <v>37.088498251585669</v>
      </c>
      <c r="V20" s="295">
        <v>33.948766026990711</v>
      </c>
      <c r="W20" s="295">
        <v>37.812859099391773</v>
      </c>
      <c r="X20" s="295">
        <v>38.287294497120897</v>
      </c>
      <c r="Y20" s="295">
        <v>39.261180664181687</v>
      </c>
      <c r="DA20" s="122" t="s">
        <v>1594</v>
      </c>
    </row>
    <row r="21" spans="1:105" ht="12" customHeight="1" x14ac:dyDescent="0.25">
      <c r="A21" s="18" t="s">
        <v>32</v>
      </c>
      <c r="B21" s="295">
        <v>256.90948089516218</v>
      </c>
      <c r="C21" s="295">
        <v>202.16495540823041</v>
      </c>
      <c r="D21" s="295">
        <v>195.29296615646601</v>
      </c>
      <c r="E21" s="295">
        <v>156.05297319894771</v>
      </c>
      <c r="F21" s="295">
        <v>149.62190147684441</v>
      </c>
      <c r="G21" s="295">
        <v>134.77896594715531</v>
      </c>
      <c r="H21" s="295">
        <v>162.6112392958355</v>
      </c>
      <c r="I21" s="295">
        <v>143.43828009217751</v>
      </c>
      <c r="J21" s="295">
        <v>128.68843544868389</v>
      </c>
      <c r="K21" s="295">
        <v>99.159542668087184</v>
      </c>
      <c r="L21" s="295">
        <v>75.785904931074782</v>
      </c>
      <c r="M21" s="295">
        <v>58.802338595147482</v>
      </c>
      <c r="N21" s="295">
        <v>36.918898158643842</v>
      </c>
      <c r="O21" s="295">
        <v>29.28321561434263</v>
      </c>
      <c r="P21" s="295">
        <v>21.695767642143309</v>
      </c>
      <c r="Q21" s="295">
        <v>27.205121769902611</v>
      </c>
      <c r="R21" s="295">
        <v>34.638437887437341</v>
      </c>
      <c r="S21" s="295">
        <v>28.138252120365369</v>
      </c>
      <c r="T21" s="295">
        <v>24.388637795404481</v>
      </c>
      <c r="U21" s="295">
        <v>21.778988551446361</v>
      </c>
      <c r="V21" s="295">
        <v>29.793330173733828</v>
      </c>
      <c r="W21" s="295">
        <v>18.732067572174589</v>
      </c>
      <c r="X21" s="295">
        <v>19.13002617430903</v>
      </c>
      <c r="Y21" s="295">
        <v>20.20192163206114</v>
      </c>
      <c r="DA21" s="122" t="s">
        <v>1595</v>
      </c>
    </row>
    <row r="22" spans="1:105" ht="12" customHeight="1" x14ac:dyDescent="0.25">
      <c r="A22" s="18" t="s">
        <v>33</v>
      </c>
      <c r="B22" s="295">
        <v>697.5879549905834</v>
      </c>
      <c r="C22" s="295">
        <v>785.8498208163079</v>
      </c>
      <c r="D22" s="295">
        <v>852.06694175083942</v>
      </c>
      <c r="E22" s="295">
        <v>905.04802864062981</v>
      </c>
      <c r="F22" s="295">
        <v>1052.7195117482461</v>
      </c>
      <c r="G22" s="295">
        <v>1048.157306217141</v>
      </c>
      <c r="H22" s="295">
        <v>1075.8958227401929</v>
      </c>
      <c r="I22" s="295">
        <v>1076.3299074836871</v>
      </c>
      <c r="J22" s="295">
        <v>975.53920154922389</v>
      </c>
      <c r="K22" s="295">
        <v>804.95281811620953</v>
      </c>
      <c r="L22" s="295">
        <v>743.75969354338304</v>
      </c>
      <c r="M22" s="295">
        <v>685.80203730991434</v>
      </c>
      <c r="N22" s="295">
        <v>644.87098843350486</v>
      </c>
      <c r="O22" s="295">
        <v>565.48272608206787</v>
      </c>
      <c r="P22" s="295">
        <v>554.34029091938601</v>
      </c>
      <c r="Q22" s="295">
        <v>603.49785949244506</v>
      </c>
      <c r="R22" s="295">
        <v>579.02942165076524</v>
      </c>
      <c r="S22" s="295">
        <v>531.41289521719364</v>
      </c>
      <c r="T22" s="295">
        <v>514.20519122075382</v>
      </c>
      <c r="U22" s="295">
        <v>532.05817007996848</v>
      </c>
      <c r="V22" s="295">
        <v>499.1194463987041</v>
      </c>
      <c r="W22" s="295">
        <v>473.21463653014951</v>
      </c>
      <c r="X22" s="295">
        <v>496.57646567931403</v>
      </c>
      <c r="Y22" s="295">
        <v>482.56687621144238</v>
      </c>
      <c r="DA22" s="122" t="s">
        <v>1596</v>
      </c>
    </row>
    <row r="23" spans="1:105" ht="12" customHeight="1" x14ac:dyDescent="0.25">
      <c r="A23" s="18" t="s">
        <v>35</v>
      </c>
      <c r="B23" s="295">
        <v>1296.1278609582459</v>
      </c>
      <c r="C23" s="295">
        <v>1327.7911110591831</v>
      </c>
      <c r="D23" s="295">
        <v>1287.9148205548979</v>
      </c>
      <c r="E23" s="295">
        <v>1330.8888132910399</v>
      </c>
      <c r="F23" s="295">
        <v>1268.3525288910839</v>
      </c>
      <c r="G23" s="295">
        <v>1320.3864485849269</v>
      </c>
      <c r="H23" s="295">
        <v>1333.8029278056711</v>
      </c>
      <c r="I23" s="295">
        <v>1283.829735232857</v>
      </c>
      <c r="J23" s="295">
        <v>1115.412276502489</v>
      </c>
      <c r="K23" s="295">
        <v>839.40302973439714</v>
      </c>
      <c r="L23" s="295">
        <v>843.91379220422948</v>
      </c>
      <c r="M23" s="295">
        <v>829.4295624728245</v>
      </c>
      <c r="N23" s="295">
        <v>773.38118675272119</v>
      </c>
      <c r="O23" s="295">
        <v>761.01289637960679</v>
      </c>
      <c r="P23" s="295">
        <v>774.22627565791697</v>
      </c>
      <c r="Q23" s="295">
        <v>747.41255773263924</v>
      </c>
      <c r="R23" s="295">
        <v>781.22148367785906</v>
      </c>
      <c r="S23" s="295">
        <v>845.27675907479602</v>
      </c>
      <c r="T23" s="295">
        <v>860.23170772945946</v>
      </c>
      <c r="U23" s="295">
        <v>870.75707154009979</v>
      </c>
      <c r="V23" s="295">
        <v>845.73243864647395</v>
      </c>
      <c r="W23" s="295">
        <v>920.11173054204414</v>
      </c>
      <c r="X23" s="295">
        <v>830.57417038387996</v>
      </c>
      <c r="Y23" s="295">
        <v>755.91201595727966</v>
      </c>
      <c r="DA23" s="122" t="s">
        <v>1597</v>
      </c>
    </row>
    <row r="24" spans="1:105" ht="12" customHeight="1" x14ac:dyDescent="0.25">
      <c r="A24" s="18" t="s">
        <v>38</v>
      </c>
      <c r="B24" s="295">
        <v>104.9554972623517</v>
      </c>
      <c r="C24" s="295">
        <v>97.874548670143568</v>
      </c>
      <c r="D24" s="295">
        <v>98.7295042066864</v>
      </c>
      <c r="E24" s="295">
        <v>130.88615662388989</v>
      </c>
      <c r="F24" s="295">
        <v>150.5857001662294</v>
      </c>
      <c r="G24" s="295">
        <v>190.59001454614531</v>
      </c>
      <c r="H24" s="295">
        <v>212.4940740615599</v>
      </c>
      <c r="I24" s="295">
        <v>228.59063132425649</v>
      </c>
      <c r="J24" s="295">
        <v>238.67295015337831</v>
      </c>
      <c r="K24" s="295">
        <v>270.9158798744262</v>
      </c>
      <c r="L24" s="295">
        <v>284.53245628230201</v>
      </c>
      <c r="M24" s="295">
        <v>338.0551289245538</v>
      </c>
      <c r="N24" s="295">
        <v>307.27211094527559</v>
      </c>
      <c r="O24" s="295">
        <v>336.05624955837033</v>
      </c>
      <c r="P24" s="295">
        <v>359.09569962323701</v>
      </c>
      <c r="Q24" s="295">
        <v>362.79229930652292</v>
      </c>
      <c r="R24" s="295">
        <v>389.06720200964361</v>
      </c>
      <c r="S24" s="295">
        <v>419.13400658134509</v>
      </c>
      <c r="T24" s="295">
        <v>458.09015036502359</v>
      </c>
      <c r="U24" s="295">
        <v>484.11158005328087</v>
      </c>
      <c r="V24" s="295">
        <v>528.54684986508903</v>
      </c>
      <c r="W24" s="295">
        <v>537.37600546837848</v>
      </c>
      <c r="X24" s="295">
        <v>556.28502042205537</v>
      </c>
      <c r="Y24" s="295">
        <v>544.04095205061935</v>
      </c>
      <c r="DA24" s="122" t="s">
        <v>1598</v>
      </c>
    </row>
    <row r="25" spans="1:105" ht="12" customHeight="1" x14ac:dyDescent="0.25">
      <c r="A25" s="57" t="s">
        <v>1461</v>
      </c>
      <c r="B25" s="261">
        <v>5427.5134045791056</v>
      </c>
      <c r="C25" s="261">
        <v>5323.3479127855844</v>
      </c>
      <c r="D25" s="261">
        <v>5194.8705611978676</v>
      </c>
      <c r="E25" s="261">
        <v>5350.6401873150953</v>
      </c>
      <c r="F25" s="261">
        <v>5497.1301964906797</v>
      </c>
      <c r="G25" s="261">
        <v>5549.5402710846874</v>
      </c>
      <c r="H25" s="261">
        <v>5788.5880103557574</v>
      </c>
      <c r="I25" s="261">
        <v>5953.6409704472526</v>
      </c>
      <c r="J25" s="261">
        <v>5436.7667751417084</v>
      </c>
      <c r="K25" s="261">
        <v>4431.3755971934534</v>
      </c>
      <c r="L25" s="261">
        <v>4343.6788030815651</v>
      </c>
      <c r="M25" s="261">
        <v>4417.1713133148533</v>
      </c>
      <c r="N25" s="261">
        <v>4073.230566454713</v>
      </c>
      <c r="O25" s="261">
        <v>3890.3862740308268</v>
      </c>
      <c r="P25" s="261">
        <v>3903.432547184535</v>
      </c>
      <c r="Q25" s="261">
        <v>3897.3019948080168</v>
      </c>
      <c r="R25" s="261">
        <v>3997.314577579938</v>
      </c>
      <c r="S25" s="261">
        <v>4111.7811178654974</v>
      </c>
      <c r="T25" s="261">
        <v>4250.0371132753189</v>
      </c>
      <c r="U25" s="261">
        <v>4316.9910195743796</v>
      </c>
      <c r="V25" s="261">
        <v>4371.806068992526</v>
      </c>
      <c r="W25" s="261">
        <v>4462.8654019036267</v>
      </c>
      <c r="X25" s="261">
        <v>4341.754314015353</v>
      </c>
      <c r="Y25" s="261">
        <v>4021.5587614725418</v>
      </c>
      <c r="DA25" s="70" t="s">
        <v>1599</v>
      </c>
    </row>
    <row r="26" spans="1:105" ht="12" customHeight="1" x14ac:dyDescent="0.25">
      <c r="A26" s="18" t="s">
        <v>28</v>
      </c>
      <c r="B26" s="230">
        <v>1183.7580182114359</v>
      </c>
      <c r="C26" s="230">
        <v>1033.7297385918721</v>
      </c>
      <c r="D26" s="230">
        <v>876.61694066055202</v>
      </c>
      <c r="E26" s="230">
        <v>875.76566550514349</v>
      </c>
      <c r="F26" s="230">
        <v>884.45223308328684</v>
      </c>
      <c r="G26" s="230">
        <v>791.04532521386318</v>
      </c>
      <c r="H26" s="230">
        <v>819.36208830033684</v>
      </c>
      <c r="I26" s="230">
        <v>1080.4156610068201</v>
      </c>
      <c r="J26" s="230">
        <v>982.18850972956989</v>
      </c>
      <c r="K26" s="230">
        <v>655.33963627842843</v>
      </c>
      <c r="L26" s="230">
        <v>678.54579356858903</v>
      </c>
      <c r="M26" s="230">
        <v>775.16781932094204</v>
      </c>
      <c r="N26" s="230">
        <v>705.70364084726612</v>
      </c>
      <c r="O26" s="230">
        <v>599.84314311431763</v>
      </c>
      <c r="P26" s="230">
        <v>618.66416653491638</v>
      </c>
      <c r="Q26" s="230">
        <v>559.04643692852449</v>
      </c>
      <c r="R26" s="230">
        <v>553.97297232395817</v>
      </c>
      <c r="S26" s="230">
        <v>577.7686389465797</v>
      </c>
      <c r="T26" s="230">
        <v>606.28688896845495</v>
      </c>
      <c r="U26" s="230">
        <v>586.34838805038237</v>
      </c>
      <c r="V26" s="230">
        <v>620.19519600151386</v>
      </c>
      <c r="W26" s="230">
        <v>604.99726705839032</v>
      </c>
      <c r="X26" s="230">
        <v>535.22600874915133</v>
      </c>
      <c r="Y26" s="230">
        <v>445.98537343407872</v>
      </c>
      <c r="DA26" s="71" t="s">
        <v>1600</v>
      </c>
    </row>
    <row r="27" spans="1:105" ht="12" customHeight="1" x14ac:dyDescent="0.25">
      <c r="A27" s="18" t="s">
        <v>31</v>
      </c>
      <c r="B27" s="295">
        <v>101.5957087153742</v>
      </c>
      <c r="C27" s="295">
        <v>98.089723474645282</v>
      </c>
      <c r="D27" s="295">
        <v>92.088629025060285</v>
      </c>
      <c r="E27" s="295">
        <v>90.403968877243898</v>
      </c>
      <c r="F27" s="295">
        <v>67.592346128301003</v>
      </c>
      <c r="G27" s="295">
        <v>58.117008499288993</v>
      </c>
      <c r="H27" s="295">
        <v>68.960462913119585</v>
      </c>
      <c r="I27" s="295">
        <v>57.74493610028307</v>
      </c>
      <c r="J27" s="295">
        <v>46.26066947652906</v>
      </c>
      <c r="K27" s="295">
        <v>40.972615851460468</v>
      </c>
      <c r="L27" s="295">
        <v>41.875806661713838</v>
      </c>
      <c r="M27" s="295">
        <v>36.765913815737953</v>
      </c>
      <c r="N27" s="295">
        <v>32.418166226244061</v>
      </c>
      <c r="O27" s="295">
        <v>28.15780175048268</v>
      </c>
      <c r="P27" s="295">
        <v>24.329568689147258</v>
      </c>
      <c r="Q27" s="295">
        <v>26.936018296495</v>
      </c>
      <c r="R27" s="295">
        <v>30.286697692987971</v>
      </c>
      <c r="S27" s="295">
        <v>25.817450007915301</v>
      </c>
      <c r="T27" s="295">
        <v>25.31602864159203</v>
      </c>
      <c r="U27" s="295">
        <v>26.61436531484425</v>
      </c>
      <c r="V27" s="295">
        <v>25.365772242038421</v>
      </c>
      <c r="W27" s="295">
        <v>28.315441883104171</v>
      </c>
      <c r="X27" s="295">
        <v>37.53063802759484</v>
      </c>
      <c r="Y27" s="295">
        <v>47.722430493094997</v>
      </c>
      <c r="DA27" s="122" t="s">
        <v>1601</v>
      </c>
    </row>
    <row r="28" spans="1:105" ht="12" customHeight="1" x14ac:dyDescent="0.25">
      <c r="A28" s="18" t="s">
        <v>159</v>
      </c>
      <c r="B28" s="295">
        <v>106.9752299337429</v>
      </c>
      <c r="C28" s="295">
        <v>109.98768621596631</v>
      </c>
      <c r="D28" s="295">
        <v>97.106159931672522</v>
      </c>
      <c r="E28" s="295">
        <v>96.381550548198248</v>
      </c>
      <c r="F28" s="295">
        <v>92.631671554606385</v>
      </c>
      <c r="G28" s="295">
        <v>91.966740101676891</v>
      </c>
      <c r="H28" s="295">
        <v>81.482565093676115</v>
      </c>
      <c r="I28" s="295">
        <v>106.686237322762</v>
      </c>
      <c r="J28" s="295">
        <v>110.21351571477319</v>
      </c>
      <c r="K28" s="295">
        <v>102.3817506205955</v>
      </c>
      <c r="L28" s="295">
        <v>93.960001142822165</v>
      </c>
      <c r="M28" s="295">
        <v>78.269685791266312</v>
      </c>
      <c r="N28" s="295">
        <v>69.306700022234025</v>
      </c>
      <c r="O28" s="295">
        <v>62.705637356702347</v>
      </c>
      <c r="P28" s="295">
        <v>55.949645395984888</v>
      </c>
      <c r="Q28" s="295">
        <v>58.559234753583247</v>
      </c>
      <c r="R28" s="295">
        <v>57.739442248408281</v>
      </c>
      <c r="S28" s="295">
        <v>60.8172161532136</v>
      </c>
      <c r="T28" s="295">
        <v>62.23501976042435</v>
      </c>
      <c r="U28" s="295">
        <v>66.898967671376852</v>
      </c>
      <c r="V28" s="295">
        <v>63.163106088959147</v>
      </c>
      <c r="W28" s="295">
        <v>71.245304820021971</v>
      </c>
      <c r="X28" s="295">
        <v>73.24022116391734</v>
      </c>
      <c r="Y28" s="295">
        <v>74.522647430203008</v>
      </c>
      <c r="DA28" s="122" t="s">
        <v>1602</v>
      </c>
    </row>
    <row r="29" spans="1:105" ht="12" customHeight="1" x14ac:dyDescent="0.25">
      <c r="A29" s="18" t="s">
        <v>32</v>
      </c>
      <c r="B29" s="295">
        <v>507.99513993941468</v>
      </c>
      <c r="C29" s="295">
        <v>409.08450045557248</v>
      </c>
      <c r="D29" s="295">
        <v>415.80252924818097</v>
      </c>
      <c r="E29" s="295">
        <v>326.90328839217949</v>
      </c>
      <c r="F29" s="295">
        <v>302.25314462766022</v>
      </c>
      <c r="G29" s="295">
        <v>273.4100824763234</v>
      </c>
      <c r="H29" s="295">
        <v>317.07324472692778</v>
      </c>
      <c r="I29" s="295">
        <v>283.4443890882971</v>
      </c>
      <c r="J29" s="295">
        <v>256.68327184749148</v>
      </c>
      <c r="K29" s="295">
        <v>201.66545253267549</v>
      </c>
      <c r="L29" s="295">
        <v>151.4180406979047</v>
      </c>
      <c r="M29" s="295">
        <v>120.8105092806337</v>
      </c>
      <c r="N29" s="295">
        <v>79.277068039124345</v>
      </c>
      <c r="O29" s="295">
        <v>60.862262865729093</v>
      </c>
      <c r="P29" s="295">
        <v>46.739880166036961</v>
      </c>
      <c r="Q29" s="295">
        <v>58.582862899806379</v>
      </c>
      <c r="R29" s="295">
        <v>72.898958568654734</v>
      </c>
      <c r="S29" s="295">
        <v>59.852874614633642</v>
      </c>
      <c r="T29" s="295">
        <v>51.196847469654642</v>
      </c>
      <c r="U29" s="295">
        <v>46.539312377810333</v>
      </c>
      <c r="V29" s="295">
        <v>69.456148629808894</v>
      </c>
      <c r="W29" s="295">
        <v>37.508826704109502</v>
      </c>
      <c r="X29" s="295">
        <v>39.44632829821046</v>
      </c>
      <c r="Y29" s="295">
        <v>41.46323431721688</v>
      </c>
      <c r="DA29" s="122" t="s">
        <v>1603</v>
      </c>
    </row>
    <row r="30" spans="1:105" ht="12" customHeight="1" x14ac:dyDescent="0.25">
      <c r="A30" s="18" t="s">
        <v>33</v>
      </c>
      <c r="B30" s="295">
        <v>1101.4405197143151</v>
      </c>
      <c r="C30" s="295">
        <v>1226.754328322837</v>
      </c>
      <c r="D30" s="295">
        <v>1342.7079916084581</v>
      </c>
      <c r="E30" s="295">
        <v>1441.960244870505</v>
      </c>
      <c r="F30" s="295">
        <v>1672.972300914787</v>
      </c>
      <c r="G30" s="295">
        <v>1697.8091254375829</v>
      </c>
      <c r="H30" s="295">
        <v>1759.4803891453651</v>
      </c>
      <c r="I30" s="295">
        <v>1734.056602642328</v>
      </c>
      <c r="J30" s="295">
        <v>1573.1446178232791</v>
      </c>
      <c r="K30" s="295">
        <v>1295.25901511349</v>
      </c>
      <c r="L30" s="295">
        <v>1204.360780017076</v>
      </c>
      <c r="M30" s="295">
        <v>1110.8270208967731</v>
      </c>
      <c r="N30" s="295">
        <v>1023.575043525538</v>
      </c>
      <c r="O30" s="295">
        <v>918.45426874709926</v>
      </c>
      <c r="P30" s="295">
        <v>868.29766854910883</v>
      </c>
      <c r="Q30" s="295">
        <v>951.4599826820031</v>
      </c>
      <c r="R30" s="295">
        <v>914.07116423766865</v>
      </c>
      <c r="S30" s="295">
        <v>825.22170376939687</v>
      </c>
      <c r="T30" s="295">
        <v>808.95806166466866</v>
      </c>
      <c r="U30" s="295">
        <v>822.81610740746135</v>
      </c>
      <c r="V30" s="295">
        <v>787.53651429783065</v>
      </c>
      <c r="W30" s="295">
        <v>753.32777268359939</v>
      </c>
      <c r="X30" s="295">
        <v>807.06121446839438</v>
      </c>
      <c r="Y30" s="295">
        <v>755.80525751695939</v>
      </c>
      <c r="DA30" s="122" t="s">
        <v>1604</v>
      </c>
    </row>
    <row r="31" spans="1:105" ht="12" customHeight="1" x14ac:dyDescent="0.25">
      <c r="A31" s="18" t="s">
        <v>35</v>
      </c>
      <c r="B31" s="295">
        <v>2228.6786180891359</v>
      </c>
      <c r="C31" s="295">
        <v>2266.743231529591</v>
      </c>
      <c r="D31" s="295">
        <v>2189.8908259655</v>
      </c>
      <c r="E31" s="295">
        <v>2235.5755974050612</v>
      </c>
      <c r="F31" s="295">
        <v>2146.736231640793</v>
      </c>
      <c r="G31" s="295">
        <v>2208.5465958794739</v>
      </c>
      <c r="H31" s="295">
        <v>2260.005198686019</v>
      </c>
      <c r="I31" s="295">
        <v>2171.2721431045552</v>
      </c>
      <c r="J31" s="295">
        <v>1918.9598888958969</v>
      </c>
      <c r="K31" s="295">
        <v>1520.5080804180641</v>
      </c>
      <c r="L31" s="295">
        <v>1532.0183183593949</v>
      </c>
      <c r="M31" s="295">
        <v>1515.421384174507</v>
      </c>
      <c r="N31" s="295">
        <v>1415.7618695524011</v>
      </c>
      <c r="O31" s="295">
        <v>1393.206490360526</v>
      </c>
      <c r="P31" s="295">
        <v>1418.116294240536</v>
      </c>
      <c r="Q31" s="295">
        <v>1354.4870479179569</v>
      </c>
      <c r="R31" s="295">
        <v>1427.070023875134</v>
      </c>
      <c r="S31" s="295">
        <v>1545.086632976424</v>
      </c>
      <c r="T31" s="295">
        <v>1567.457643338608</v>
      </c>
      <c r="U31" s="295">
        <v>1581.8627933262451</v>
      </c>
      <c r="V31" s="295">
        <v>1553.208456762105</v>
      </c>
      <c r="W31" s="295">
        <v>1694.3666852354031</v>
      </c>
      <c r="X31" s="295">
        <v>1536.456689358434</v>
      </c>
      <c r="Y31" s="295">
        <v>1382.566100262643</v>
      </c>
      <c r="DA31" s="122" t="s">
        <v>1605</v>
      </c>
    </row>
    <row r="32" spans="1:105" ht="12" customHeight="1" x14ac:dyDescent="0.25">
      <c r="A32" s="18" t="s">
        <v>38</v>
      </c>
      <c r="B32" s="295">
        <v>197.07016997568689</v>
      </c>
      <c r="C32" s="295">
        <v>178.9587041950989</v>
      </c>
      <c r="D32" s="295">
        <v>180.6574847584447</v>
      </c>
      <c r="E32" s="295">
        <v>283.64987171676319</v>
      </c>
      <c r="F32" s="295">
        <v>330.49226854124561</v>
      </c>
      <c r="G32" s="295">
        <v>428.64539347647718</v>
      </c>
      <c r="H32" s="295">
        <v>482.22406149031337</v>
      </c>
      <c r="I32" s="295">
        <v>520.02100118220835</v>
      </c>
      <c r="J32" s="295">
        <v>549.31630165416743</v>
      </c>
      <c r="K32" s="295">
        <v>615.24904637874022</v>
      </c>
      <c r="L32" s="295">
        <v>641.50006263406362</v>
      </c>
      <c r="M32" s="295">
        <v>779.9089800349941</v>
      </c>
      <c r="N32" s="295">
        <v>747.18807824190526</v>
      </c>
      <c r="O32" s="295">
        <v>827.15666983597021</v>
      </c>
      <c r="P32" s="295">
        <v>871.33532360880406</v>
      </c>
      <c r="Q32" s="295">
        <v>888.23041132964704</v>
      </c>
      <c r="R32" s="295">
        <v>941.27531863312743</v>
      </c>
      <c r="S32" s="295">
        <v>1017.216601397335</v>
      </c>
      <c r="T32" s="295">
        <v>1128.586623431916</v>
      </c>
      <c r="U32" s="295">
        <v>1185.9110854262599</v>
      </c>
      <c r="V32" s="295">
        <v>1252.88087497027</v>
      </c>
      <c r="W32" s="295">
        <v>1273.104103518998</v>
      </c>
      <c r="X32" s="295">
        <v>1312.79321394965</v>
      </c>
      <c r="Y32" s="295">
        <v>1273.493718018346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719.86111352118724</v>
      </c>
      <c r="C33" s="261">
        <f t="shared" si="0"/>
        <v>725.01326280001592</v>
      </c>
      <c r="D33" s="261">
        <f t="shared" si="0"/>
        <v>725.87107571202159</v>
      </c>
      <c r="E33" s="261">
        <f t="shared" si="0"/>
        <v>712.20936775537598</v>
      </c>
      <c r="F33" s="261">
        <f t="shared" si="0"/>
        <v>758.7831261039222</v>
      </c>
      <c r="G33" s="261">
        <f t="shared" si="0"/>
        <v>774.26352210871096</v>
      </c>
      <c r="H33" s="261">
        <f t="shared" si="0"/>
        <v>874.34812902236649</v>
      </c>
      <c r="I33" s="261">
        <f t="shared" si="0"/>
        <v>881.15080630733155</v>
      </c>
      <c r="J33" s="261">
        <f t="shared" si="0"/>
        <v>775.28589247242678</v>
      </c>
      <c r="K33" s="261">
        <f t="shared" si="0"/>
        <v>646.74453867755165</v>
      </c>
      <c r="L33" s="261">
        <f t="shared" si="0"/>
        <v>639.47089774746985</v>
      </c>
      <c r="M33" s="261">
        <f t="shared" si="0"/>
        <v>633.16561806551488</v>
      </c>
      <c r="N33" s="261">
        <f t="shared" si="0"/>
        <v>584.78951277603846</v>
      </c>
      <c r="O33" s="261">
        <f t="shared" si="0"/>
        <v>558.47484558546284</v>
      </c>
      <c r="P33" s="261">
        <f t="shared" si="0"/>
        <v>576.07089977811665</v>
      </c>
      <c r="Q33" s="261">
        <f t="shared" si="0"/>
        <v>580.34745896306038</v>
      </c>
      <c r="R33" s="261">
        <f t="shared" si="0"/>
        <v>590.00523909808885</v>
      </c>
      <c r="S33" s="261">
        <f t="shared" si="0"/>
        <v>626.23471229819359</v>
      </c>
      <c r="T33" s="261">
        <f t="shared" si="0"/>
        <v>660.21888536571407</v>
      </c>
      <c r="U33" s="261">
        <f t="shared" si="0"/>
        <v>655.47618462560308</v>
      </c>
      <c r="V33" s="261">
        <f t="shared" si="0"/>
        <v>650.47083258102111</v>
      </c>
      <c r="W33" s="261">
        <f t="shared" si="0"/>
        <v>648.57237071028453</v>
      </c>
      <c r="X33" s="261">
        <f t="shared" si="0"/>
        <v>615.74411248719309</v>
      </c>
      <c r="Y33" s="261">
        <f t="shared" si="0"/>
        <v>578.46962115879614</v>
      </c>
      <c r="DA33" s="70"/>
    </row>
    <row r="34" spans="1:105" ht="12" customHeight="1" x14ac:dyDescent="0.25">
      <c r="A34" s="60" t="s">
        <v>1471</v>
      </c>
      <c r="B34" s="262">
        <v>464.65350483758863</v>
      </c>
      <c r="C34" s="262">
        <v>470.82980371015969</v>
      </c>
      <c r="D34" s="262">
        <v>483.62536361829791</v>
      </c>
      <c r="E34" s="262">
        <v>466.60487905132072</v>
      </c>
      <c r="F34" s="262">
        <v>491.83126515991148</v>
      </c>
      <c r="G34" s="262">
        <v>506.1981757819446</v>
      </c>
      <c r="H34" s="262">
        <v>586.7206689755501</v>
      </c>
      <c r="I34" s="262">
        <v>593.6078532650123</v>
      </c>
      <c r="J34" s="262">
        <v>515.29749413060085</v>
      </c>
      <c r="K34" s="262">
        <v>431.75524648412488</v>
      </c>
      <c r="L34" s="262">
        <v>420.85835329535598</v>
      </c>
      <c r="M34" s="262">
        <v>403.25828755732852</v>
      </c>
      <c r="N34" s="262">
        <v>371.73216934246813</v>
      </c>
      <c r="O34" s="262">
        <v>356.17372325726569</v>
      </c>
      <c r="P34" s="262">
        <v>364.76407070022992</v>
      </c>
      <c r="Q34" s="262">
        <v>363.800379718187</v>
      </c>
      <c r="R34" s="262">
        <v>369.60698440625572</v>
      </c>
      <c r="S34" s="262">
        <v>400.9035981887302</v>
      </c>
      <c r="T34" s="262">
        <v>403.57613940104739</v>
      </c>
      <c r="U34" s="262">
        <v>412.10040987886401</v>
      </c>
      <c r="V34" s="262">
        <v>401.71370225229577</v>
      </c>
      <c r="W34" s="262">
        <v>425.73898339407077</v>
      </c>
      <c r="X34" s="262">
        <v>405.42227378371501</v>
      </c>
      <c r="Y34" s="262">
        <v>383.67094499650671</v>
      </c>
      <c r="DA34" s="72" t="s">
        <v>1607</v>
      </c>
    </row>
    <row r="35" spans="1:105" ht="12" customHeight="1" x14ac:dyDescent="0.25">
      <c r="A35" s="60" t="s">
        <v>1473</v>
      </c>
      <c r="B35" s="262">
        <v>255.20760868359861</v>
      </c>
      <c r="C35" s="262">
        <v>254.1834590898562</v>
      </c>
      <c r="D35" s="262">
        <v>242.24571209372371</v>
      </c>
      <c r="E35" s="262">
        <v>245.60448870405531</v>
      </c>
      <c r="F35" s="262">
        <v>266.95186094401072</v>
      </c>
      <c r="G35" s="262">
        <v>268.06534632676642</v>
      </c>
      <c r="H35" s="262">
        <v>287.6274600468164</v>
      </c>
      <c r="I35" s="262">
        <v>287.5429530423192</v>
      </c>
      <c r="J35" s="262">
        <v>259.98839834182593</v>
      </c>
      <c r="K35" s="262">
        <v>214.98929219342671</v>
      </c>
      <c r="L35" s="262">
        <v>218.61254445211389</v>
      </c>
      <c r="M35" s="262">
        <v>229.90733050818639</v>
      </c>
      <c r="N35" s="262">
        <v>213.0573434335704</v>
      </c>
      <c r="O35" s="262">
        <v>202.3011223281971</v>
      </c>
      <c r="P35" s="262">
        <v>211.3068290778867</v>
      </c>
      <c r="Q35" s="262">
        <v>216.5470792448734</v>
      </c>
      <c r="R35" s="262">
        <v>220.3982546918331</v>
      </c>
      <c r="S35" s="262">
        <v>225.33111410946341</v>
      </c>
      <c r="T35" s="262">
        <v>256.64274596466669</v>
      </c>
      <c r="U35" s="262">
        <v>243.37577474673901</v>
      </c>
      <c r="V35" s="262">
        <v>248.75713032872531</v>
      </c>
      <c r="W35" s="262">
        <v>222.8333873162137</v>
      </c>
      <c r="X35" s="262">
        <v>210.32183870347811</v>
      </c>
      <c r="Y35" s="262">
        <v>194.79867616228941</v>
      </c>
      <c r="DA35" s="72" t="s">
        <v>1608</v>
      </c>
    </row>
    <row r="36" spans="1:105" ht="12" customHeight="1" x14ac:dyDescent="0.25">
      <c r="A36" s="64" t="s">
        <v>28</v>
      </c>
      <c r="B36" s="229">
        <v>32.500396157413547</v>
      </c>
      <c r="C36" s="229">
        <v>26.244785592514251</v>
      </c>
      <c r="D36" s="229">
        <v>23.933976882354571</v>
      </c>
      <c r="E36" s="229">
        <v>24.82816753223765</v>
      </c>
      <c r="F36" s="229">
        <v>24.04170833812184</v>
      </c>
      <c r="G36" s="229">
        <v>23.051505296621482</v>
      </c>
      <c r="H36" s="229">
        <v>25.410682054459429</v>
      </c>
      <c r="I36" s="229">
        <v>30.707515614383279</v>
      </c>
      <c r="J36" s="229">
        <v>28.937751671889298</v>
      </c>
      <c r="K36" s="229">
        <v>20.383138027320879</v>
      </c>
      <c r="L36" s="229">
        <v>21.07269986863102</v>
      </c>
      <c r="M36" s="229">
        <v>24.668300410686118</v>
      </c>
      <c r="N36" s="229">
        <v>23.271936275140391</v>
      </c>
      <c r="O36" s="229">
        <v>21.080972937534501</v>
      </c>
      <c r="P36" s="229">
        <v>21.74620252866368</v>
      </c>
      <c r="Q36" s="229">
        <v>20.34558358756767</v>
      </c>
      <c r="R36" s="229">
        <v>20.327390319834631</v>
      </c>
      <c r="S36" s="229">
        <v>21.68474480196258</v>
      </c>
      <c r="T36" s="229">
        <v>18.9641374302328</v>
      </c>
      <c r="U36" s="229">
        <v>20.4403869575595</v>
      </c>
      <c r="V36" s="229">
        <v>21.71408106399808</v>
      </c>
      <c r="W36" s="229">
        <v>19.46648844188659</v>
      </c>
      <c r="X36" s="229">
        <v>18.82539369329464</v>
      </c>
      <c r="Y36" s="229">
        <v>15.87366567009949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4.0701768930427997</v>
      </c>
      <c r="C38" s="229">
        <v>3.7742745530170798</v>
      </c>
      <c r="D38" s="229">
        <v>3.5413520150710052</v>
      </c>
      <c r="E38" s="229">
        <v>3.7085081909149702</v>
      </c>
      <c r="F38" s="229">
        <v>2.1934350068304731</v>
      </c>
      <c r="G38" s="229">
        <v>1.911753346336825</v>
      </c>
      <c r="H38" s="229">
        <v>2.0147644303490271</v>
      </c>
      <c r="I38" s="229">
        <v>1.754397306049293</v>
      </c>
      <c r="J38" s="229">
        <v>1.39465415203943</v>
      </c>
      <c r="K38" s="229">
        <v>1.255277367839003</v>
      </c>
      <c r="L38" s="229">
        <v>1.198574373058042</v>
      </c>
      <c r="M38" s="229">
        <v>1.095361076827748</v>
      </c>
      <c r="N38" s="229">
        <v>1.0197591253773559</v>
      </c>
      <c r="O38" s="229">
        <v>0.91945559923856179</v>
      </c>
      <c r="P38" s="229">
        <v>0.84134967017146989</v>
      </c>
      <c r="Q38" s="229">
        <v>0.86329774976499873</v>
      </c>
      <c r="R38" s="229">
        <v>0.95041915335530391</v>
      </c>
      <c r="S38" s="229">
        <v>0.92530526808803226</v>
      </c>
      <c r="T38" s="229">
        <v>0.82609031992097171</v>
      </c>
      <c r="U38" s="229">
        <v>0.90697149875469096</v>
      </c>
      <c r="V38" s="229">
        <v>0.82070753920596007</v>
      </c>
      <c r="W38" s="229">
        <v>0.92498151205987722</v>
      </c>
      <c r="X38" s="229">
        <v>1.2258782958557839</v>
      </c>
      <c r="Y38" s="229">
        <v>1.3699061021001451</v>
      </c>
      <c r="DA38" s="73" t="s">
        <v>1611</v>
      </c>
    </row>
    <row r="39" spans="1:105" ht="12" customHeight="1" x14ac:dyDescent="0.25">
      <c r="A39" s="64" t="s">
        <v>159</v>
      </c>
      <c r="B39" s="229">
        <v>3.74031549738122</v>
      </c>
      <c r="C39" s="229">
        <v>3.9763062971138559</v>
      </c>
      <c r="D39" s="229">
        <v>3.6485512411231311</v>
      </c>
      <c r="E39" s="229">
        <v>3.5863679821382628</v>
      </c>
      <c r="F39" s="229">
        <v>3.538286465654644</v>
      </c>
      <c r="G39" s="229">
        <v>3.9413171518803858</v>
      </c>
      <c r="H39" s="229">
        <v>3.3899530263277859</v>
      </c>
      <c r="I39" s="229">
        <v>4.6694557435133239</v>
      </c>
      <c r="J39" s="229">
        <v>4.9545156185387453</v>
      </c>
      <c r="K39" s="229">
        <v>4.5023173066624276</v>
      </c>
      <c r="L39" s="229">
        <v>4.1804454268658704</v>
      </c>
      <c r="M39" s="229">
        <v>3.3256567340353009</v>
      </c>
      <c r="N39" s="229">
        <v>2.6735983384728028</v>
      </c>
      <c r="O39" s="229">
        <v>2.5840885791726871</v>
      </c>
      <c r="P39" s="229">
        <v>2.0680306315669599</v>
      </c>
      <c r="Q39" s="229">
        <v>2.1564744089079602</v>
      </c>
      <c r="R39" s="229">
        <v>2.135119403319846</v>
      </c>
      <c r="S39" s="229">
        <v>2.226854950481314</v>
      </c>
      <c r="T39" s="229">
        <v>2.019635079534317</v>
      </c>
      <c r="U39" s="229">
        <v>2.5714568059429901</v>
      </c>
      <c r="V39" s="229">
        <v>2.415996648603612</v>
      </c>
      <c r="W39" s="229">
        <v>2.767266614984039</v>
      </c>
      <c r="X39" s="229">
        <v>2.9901524643347419</v>
      </c>
      <c r="Y39" s="229">
        <v>3.0533812243558871</v>
      </c>
      <c r="DA39" s="73" t="s">
        <v>1612</v>
      </c>
    </row>
    <row r="40" spans="1:105" ht="12" customHeight="1" x14ac:dyDescent="0.25">
      <c r="A40" s="64" t="s">
        <v>32</v>
      </c>
      <c r="B40" s="229">
        <v>16.683072243631649</v>
      </c>
      <c r="C40" s="229">
        <v>13.29318112771695</v>
      </c>
      <c r="D40" s="229">
        <v>14.997390737960369</v>
      </c>
      <c r="E40" s="229">
        <v>11.841630925932551</v>
      </c>
      <c r="F40" s="229">
        <v>10.906521701202459</v>
      </c>
      <c r="G40" s="229">
        <v>9.5466456266620767</v>
      </c>
      <c r="H40" s="229">
        <v>11.24158718489964</v>
      </c>
      <c r="I40" s="229">
        <v>10.151301819690961</v>
      </c>
      <c r="J40" s="229">
        <v>9.4469894267981847</v>
      </c>
      <c r="K40" s="229">
        <v>7.8915916987487016</v>
      </c>
      <c r="L40" s="229">
        <v>5.5629611330550688</v>
      </c>
      <c r="M40" s="229">
        <v>5.2446417415037621</v>
      </c>
      <c r="N40" s="229">
        <v>3.338301156574512</v>
      </c>
      <c r="O40" s="229">
        <v>2.546142250430603</v>
      </c>
      <c r="P40" s="229">
        <v>1.7799837424725491</v>
      </c>
      <c r="Q40" s="229">
        <v>2.1241994866756122</v>
      </c>
      <c r="R40" s="229">
        <v>2.332843165245003</v>
      </c>
      <c r="S40" s="229">
        <v>1.9656174683716849</v>
      </c>
      <c r="T40" s="229">
        <v>1.459627214645671</v>
      </c>
      <c r="U40" s="229">
        <v>1.458453090187978</v>
      </c>
      <c r="V40" s="229">
        <v>3.0193487701676638</v>
      </c>
      <c r="W40" s="229">
        <v>1.193449380194765</v>
      </c>
      <c r="X40" s="229">
        <v>1.3805584901701591</v>
      </c>
      <c r="Y40" s="229">
        <v>1.478882687418251</v>
      </c>
      <c r="DA40" s="73" t="s">
        <v>1613</v>
      </c>
    </row>
    <row r="41" spans="1:105" ht="12" customHeight="1" x14ac:dyDescent="0.25">
      <c r="A41" s="64" t="s">
        <v>33</v>
      </c>
      <c r="B41" s="229">
        <v>39.956915758047813</v>
      </c>
      <c r="C41" s="229">
        <v>44.501570128416347</v>
      </c>
      <c r="D41" s="229">
        <v>47.728744214050181</v>
      </c>
      <c r="E41" s="229">
        <v>50.158602308361203</v>
      </c>
      <c r="F41" s="229">
        <v>52.133094738475648</v>
      </c>
      <c r="G41" s="229">
        <v>51.881544428233539</v>
      </c>
      <c r="H41" s="229">
        <v>53.753655521052913</v>
      </c>
      <c r="I41" s="229">
        <v>52.307566906713063</v>
      </c>
      <c r="J41" s="229">
        <v>47.239847815965717</v>
      </c>
      <c r="K41" s="229">
        <v>39.56189156394251</v>
      </c>
      <c r="L41" s="229">
        <v>35.830844641683342</v>
      </c>
      <c r="M41" s="229">
        <v>32.295044989498457</v>
      </c>
      <c r="N41" s="229">
        <v>29.1146959342828</v>
      </c>
      <c r="O41" s="229">
        <v>25.19758649963283</v>
      </c>
      <c r="P41" s="229">
        <v>24.303424387873861</v>
      </c>
      <c r="Q41" s="229">
        <v>24.528550942077331</v>
      </c>
      <c r="R41" s="229">
        <v>24.24771178817149</v>
      </c>
      <c r="S41" s="229">
        <v>22.05417322052239</v>
      </c>
      <c r="T41" s="229">
        <v>22.17337363541904</v>
      </c>
      <c r="U41" s="229">
        <v>23.79911738779013</v>
      </c>
      <c r="V41" s="229">
        <v>22.070800088869628</v>
      </c>
      <c r="W41" s="229">
        <v>23.630752976506319</v>
      </c>
      <c r="X41" s="229">
        <v>24.816247346274331</v>
      </c>
      <c r="Y41" s="229">
        <v>22.708702494076</v>
      </c>
      <c r="DA41" s="73" t="s">
        <v>1614</v>
      </c>
    </row>
    <row r="42" spans="1:105" ht="12" customHeight="1" x14ac:dyDescent="0.25">
      <c r="A42" s="64" t="s">
        <v>35</v>
      </c>
      <c r="B42" s="229">
        <v>88.462064533604817</v>
      </c>
      <c r="C42" s="229">
        <v>88.204511805441015</v>
      </c>
      <c r="D42" s="229">
        <v>84.543892444021935</v>
      </c>
      <c r="E42" s="229">
        <v>91.303135620590083</v>
      </c>
      <c r="F42" s="229">
        <v>83.755821141865127</v>
      </c>
      <c r="G42" s="229">
        <v>87.723704288093657</v>
      </c>
      <c r="H42" s="229">
        <v>87.572566068206385</v>
      </c>
      <c r="I42" s="229">
        <v>83.712689147580178</v>
      </c>
      <c r="J42" s="229">
        <v>76.696939319791554</v>
      </c>
      <c r="K42" s="229">
        <v>57.761563517265976</v>
      </c>
      <c r="L42" s="229">
        <v>56.9223917447665</v>
      </c>
      <c r="M42" s="229">
        <v>57.006538499838818</v>
      </c>
      <c r="N42" s="229">
        <v>55.831759416376251</v>
      </c>
      <c r="O42" s="229">
        <v>56.43810187910546</v>
      </c>
      <c r="P42" s="229">
        <v>56.083526425738093</v>
      </c>
      <c r="Q42" s="229">
        <v>54.382334705225851</v>
      </c>
      <c r="R42" s="229">
        <v>57.080724559863093</v>
      </c>
      <c r="S42" s="229">
        <v>60.999168314168998</v>
      </c>
      <c r="T42" s="229">
        <v>54.74710685301573</v>
      </c>
      <c r="U42" s="229">
        <v>60.956916012310067</v>
      </c>
      <c r="V42" s="229">
        <v>60.731873523269122</v>
      </c>
      <c r="W42" s="229">
        <v>68.836360902917676</v>
      </c>
      <c r="X42" s="229">
        <v>65.275470114181218</v>
      </c>
      <c r="Y42" s="229">
        <v>58.627210828658953</v>
      </c>
      <c r="DA42" s="73" t="s">
        <v>1615</v>
      </c>
    </row>
    <row r="43" spans="1:105" ht="12" customHeight="1" x14ac:dyDescent="0.25">
      <c r="A43" s="64" t="s">
        <v>36</v>
      </c>
      <c r="B43" s="229">
        <v>19.112541572295861</v>
      </c>
      <c r="C43" s="229">
        <v>22.083919646871919</v>
      </c>
      <c r="D43" s="229">
        <v>19.123126121733989</v>
      </c>
      <c r="E43" s="229">
        <v>9.1486564014005172</v>
      </c>
      <c r="F43" s="229">
        <v>13.48783119326232</v>
      </c>
      <c r="G43" s="229">
        <v>12.899527475941669</v>
      </c>
      <c r="H43" s="229">
        <v>15.54115918699147</v>
      </c>
      <c r="I43" s="229">
        <v>15.937085671445541</v>
      </c>
      <c r="J43" s="229">
        <v>14.279692376406009</v>
      </c>
      <c r="K43" s="229">
        <v>11.30173652860698</v>
      </c>
      <c r="L43" s="229">
        <v>14.443301347402761</v>
      </c>
      <c r="M43" s="229">
        <v>16.931068900791839</v>
      </c>
      <c r="N43" s="229">
        <v>14.42444414180439</v>
      </c>
      <c r="O43" s="229">
        <v>12.75118959340389</v>
      </c>
      <c r="P43" s="229">
        <v>16.215392021775241</v>
      </c>
      <c r="Q43" s="229">
        <v>16.379948141953651</v>
      </c>
      <c r="R43" s="229">
        <v>18.545702913195719</v>
      </c>
      <c r="S43" s="229">
        <v>18.527457989796432</v>
      </c>
      <c r="T43" s="229">
        <v>16.89775399059695</v>
      </c>
      <c r="U43" s="229">
        <v>17.399124094939008</v>
      </c>
      <c r="V43" s="229">
        <v>17.318279686364189</v>
      </c>
      <c r="W43" s="229">
        <v>20.018076077261821</v>
      </c>
      <c r="X43" s="229">
        <v>14.752010349877111</v>
      </c>
      <c r="Y43" s="229">
        <v>16.999472491047669</v>
      </c>
      <c r="DA43" s="73" t="s">
        <v>1616</v>
      </c>
    </row>
    <row r="44" spans="1:105" ht="12" customHeight="1" x14ac:dyDescent="0.25">
      <c r="A44" s="64" t="s">
        <v>38</v>
      </c>
      <c r="B44" s="229">
        <v>7.969557618901586</v>
      </c>
      <c r="C44" s="229">
        <v>8.7399772025656102</v>
      </c>
      <c r="D44" s="229">
        <v>9.1868199054338611</v>
      </c>
      <c r="E44" s="229">
        <v>14.027921633378471</v>
      </c>
      <c r="F44" s="229">
        <v>15.69510322672491</v>
      </c>
      <c r="G44" s="229">
        <v>20.70211254650766</v>
      </c>
      <c r="H44" s="229">
        <v>22.349339163942439</v>
      </c>
      <c r="I44" s="229">
        <v>22.657150807376251</v>
      </c>
      <c r="J44" s="229">
        <v>24.205660190638799</v>
      </c>
      <c r="K44" s="229">
        <v>25.831305082153509</v>
      </c>
      <c r="L44" s="229">
        <v>25.360177853306059</v>
      </c>
      <c r="M44" s="229">
        <v>30.24793557191974</v>
      </c>
      <c r="N44" s="229">
        <v>28.127291500691388</v>
      </c>
      <c r="O44" s="229">
        <v>30.43264217435333</v>
      </c>
      <c r="P44" s="229">
        <v>31.016273806943619</v>
      </c>
      <c r="Q44" s="229">
        <v>30.852161984622349</v>
      </c>
      <c r="R44" s="229">
        <v>31.680643279011981</v>
      </c>
      <c r="S44" s="229">
        <v>34.298229845506533</v>
      </c>
      <c r="T44" s="229">
        <v>33.127916597273753</v>
      </c>
      <c r="U44" s="229">
        <v>38.68622831046239</v>
      </c>
      <c r="V44" s="229">
        <v>38.959627141145639</v>
      </c>
      <c r="W44" s="229">
        <v>40.631298538353953</v>
      </c>
      <c r="X44" s="229">
        <v>42.3352378288251</v>
      </c>
      <c r="Y44" s="229">
        <v>40.55497198429287</v>
      </c>
      <c r="DA44" s="73" t="s">
        <v>1617</v>
      </c>
    </row>
    <row r="45" spans="1:105" ht="12" customHeight="1" x14ac:dyDescent="0.25">
      <c r="A45" s="146" t="s">
        <v>39</v>
      </c>
      <c r="B45" s="325">
        <v>42.712568409279299</v>
      </c>
      <c r="C45" s="325">
        <v>43.364932736199137</v>
      </c>
      <c r="D45" s="325">
        <v>35.541858531974611</v>
      </c>
      <c r="E45" s="325">
        <v>37.001498109101632</v>
      </c>
      <c r="F45" s="325">
        <v>61.20005913187326</v>
      </c>
      <c r="G45" s="325">
        <v>56.407236166489049</v>
      </c>
      <c r="H45" s="325">
        <v>66.353753410587316</v>
      </c>
      <c r="I45" s="325">
        <v>65.64579002556728</v>
      </c>
      <c r="J45" s="325">
        <v>52.832347769758201</v>
      </c>
      <c r="K45" s="325">
        <v>46.500471100886692</v>
      </c>
      <c r="L45" s="325">
        <v>54.041148063345268</v>
      </c>
      <c r="M45" s="325">
        <v>59.09278258308467</v>
      </c>
      <c r="N45" s="325">
        <v>55.255557544850497</v>
      </c>
      <c r="O45" s="325">
        <v>50.350942815325183</v>
      </c>
      <c r="P45" s="325">
        <v>57.252645862681263</v>
      </c>
      <c r="Q45" s="325">
        <v>64.914528238077949</v>
      </c>
      <c r="R45" s="325">
        <v>63.097700109836033</v>
      </c>
      <c r="S45" s="325">
        <v>62.649562250565431</v>
      </c>
      <c r="T45" s="325">
        <v>106.4271048440275</v>
      </c>
      <c r="U45" s="325">
        <v>77.157120588792196</v>
      </c>
      <c r="V45" s="325">
        <v>81.70641586710137</v>
      </c>
      <c r="W45" s="325">
        <v>45.364712872048671</v>
      </c>
      <c r="X45" s="325">
        <v>38.720890120664983</v>
      </c>
      <c r="Y45" s="325">
        <v>34.132482680240173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8710.1350192608661</v>
      </c>
      <c r="C48" s="223">
        <v>8889.0811326202911</v>
      </c>
      <c r="D48" s="223">
        <v>8678.8163554876701</v>
      </c>
      <c r="E48" s="223">
        <v>9286.9353213664181</v>
      </c>
      <c r="F48" s="223">
        <v>9354.6679692741054</v>
      </c>
      <c r="G48" s="223">
        <v>9662.7261611476879</v>
      </c>
      <c r="H48" s="223">
        <v>8626.1374049907499</v>
      </c>
      <c r="I48" s="223">
        <v>9017.5964539239194</v>
      </c>
      <c r="J48" s="223">
        <v>9273.5009112639054</v>
      </c>
      <c r="K48" s="223">
        <v>7231.5773695424687</v>
      </c>
      <c r="L48" s="223">
        <v>7703.7617572404779</v>
      </c>
      <c r="M48" s="223">
        <v>8155.4642212985809</v>
      </c>
      <c r="N48" s="223">
        <v>7444.6776389168481</v>
      </c>
      <c r="O48" s="223">
        <v>7277.0192801069043</v>
      </c>
      <c r="P48" s="223">
        <v>7116.0284744328346</v>
      </c>
      <c r="Q48" s="223">
        <v>7385.303441114922</v>
      </c>
      <c r="R48" s="223">
        <v>7570.4575117368722</v>
      </c>
      <c r="S48" s="223">
        <v>7253.0938238503659</v>
      </c>
      <c r="T48" s="223">
        <v>7572.8286365302374</v>
      </c>
      <c r="U48" s="223">
        <v>7532.0559809160586</v>
      </c>
      <c r="V48" s="223">
        <v>7367.5751773315142</v>
      </c>
      <c r="W48" s="223">
        <v>7836.3899262816522</v>
      </c>
      <c r="X48" s="223">
        <v>7557.4079522342508</v>
      </c>
      <c r="Y48" s="223">
        <v>6778.0302336483637</v>
      </c>
      <c r="DA48" s="89" t="s">
        <v>1619</v>
      </c>
    </row>
    <row r="49" spans="1:105" ht="12" customHeight="1" x14ac:dyDescent="0.25">
      <c r="A49" s="55" t="s">
        <v>91</v>
      </c>
      <c r="B49" s="259">
        <v>55.443448244852867</v>
      </c>
      <c r="C49" s="259">
        <v>56.287030458598963</v>
      </c>
      <c r="D49" s="259">
        <v>54.905305630762719</v>
      </c>
      <c r="E49" s="259">
        <v>58.858426841643997</v>
      </c>
      <c r="F49" s="259">
        <v>59.207979967520842</v>
      </c>
      <c r="G49" s="259">
        <v>61.169310477582187</v>
      </c>
      <c r="H49" s="259">
        <v>54.447543368513657</v>
      </c>
      <c r="I49" s="259">
        <v>56.87376786914556</v>
      </c>
      <c r="J49" s="259">
        <v>58.343294896041343</v>
      </c>
      <c r="K49" s="259">
        <v>45.277117268296273</v>
      </c>
      <c r="L49" s="259">
        <v>48.170281071694419</v>
      </c>
      <c r="M49" s="259">
        <v>50.946471804437138</v>
      </c>
      <c r="N49" s="259">
        <v>46.323730325842547</v>
      </c>
      <c r="O49" s="259">
        <v>45.301044524096433</v>
      </c>
      <c r="P49" s="259">
        <v>44.185172257861687</v>
      </c>
      <c r="Q49" s="259">
        <v>46.007945134160202</v>
      </c>
      <c r="R49" s="259">
        <v>46.936514862330597</v>
      </c>
      <c r="S49" s="259">
        <v>45.015629906947773</v>
      </c>
      <c r="T49" s="259">
        <v>46.846922505292078</v>
      </c>
      <c r="U49" s="259">
        <v>46.482462673480597</v>
      </c>
      <c r="V49" s="259">
        <v>45.488617829126028</v>
      </c>
      <c r="W49" s="259">
        <v>48.33540178451387</v>
      </c>
      <c r="X49" s="259">
        <v>46.424879071383081</v>
      </c>
      <c r="Y49" s="259">
        <v>41.702561433951892</v>
      </c>
      <c r="DA49" s="67" t="s">
        <v>1620</v>
      </c>
    </row>
    <row r="50" spans="1:105" ht="12" customHeight="1" x14ac:dyDescent="0.25">
      <c r="A50" s="173" t="s">
        <v>92</v>
      </c>
      <c r="B50" s="224">
        <v>16.393803123267059</v>
      </c>
      <c r="C50" s="224">
        <v>16.722203704309869</v>
      </c>
      <c r="D50" s="224">
        <v>16.34007474316715</v>
      </c>
      <c r="E50" s="224">
        <v>17.48794770771892</v>
      </c>
      <c r="F50" s="224">
        <v>17.61981423486958</v>
      </c>
      <c r="G50" s="224">
        <v>18.190740365756842</v>
      </c>
      <c r="H50" s="224">
        <v>16.219963588651499</v>
      </c>
      <c r="I50" s="224">
        <v>16.931402963810811</v>
      </c>
      <c r="J50" s="224">
        <v>17.419446184429631</v>
      </c>
      <c r="K50" s="224">
        <v>13.561557629890579</v>
      </c>
      <c r="L50" s="224">
        <v>14.429144711501101</v>
      </c>
      <c r="M50" s="224">
        <v>15.273791085317299</v>
      </c>
      <c r="N50" s="224">
        <v>13.92086943952399</v>
      </c>
      <c r="O50" s="224">
        <v>13.589050000946269</v>
      </c>
      <c r="P50" s="224">
        <v>13.26003256079863</v>
      </c>
      <c r="Q50" s="224">
        <v>13.77395993065311</v>
      </c>
      <c r="R50" s="224">
        <v>14.098409697909741</v>
      </c>
      <c r="S50" s="224">
        <v>13.472304717742221</v>
      </c>
      <c r="T50" s="224">
        <v>14.05122651080133</v>
      </c>
      <c r="U50" s="224">
        <v>13.96352837431931</v>
      </c>
      <c r="V50" s="224">
        <v>13.650455132704691</v>
      </c>
      <c r="W50" s="224">
        <v>14.501152198868731</v>
      </c>
      <c r="X50" s="224">
        <v>13.98685429024623</v>
      </c>
      <c r="Y50" s="224">
        <v>12.5269536729846</v>
      </c>
      <c r="DA50" s="177" t="s">
        <v>1621</v>
      </c>
    </row>
    <row r="51" spans="1:105" ht="12" customHeight="1" x14ac:dyDescent="0.25">
      <c r="A51" s="173" t="s">
        <v>93</v>
      </c>
      <c r="B51" s="224">
        <v>107.41650554560501</v>
      </c>
      <c r="C51" s="224">
        <v>112.1865579493077</v>
      </c>
      <c r="D51" s="224">
        <v>111.7785459800285</v>
      </c>
      <c r="E51" s="224">
        <v>113.4458662537136</v>
      </c>
      <c r="F51" s="224">
        <v>115.3188596215133</v>
      </c>
      <c r="G51" s="224">
        <v>118.5943009301775</v>
      </c>
      <c r="H51" s="224">
        <v>110.0568178557434</v>
      </c>
      <c r="I51" s="224">
        <v>117.667907223757</v>
      </c>
      <c r="J51" s="224">
        <v>119.3809235653283</v>
      </c>
      <c r="K51" s="224">
        <v>96.217033894208726</v>
      </c>
      <c r="L51" s="224">
        <v>100.8096756506794</v>
      </c>
      <c r="M51" s="224">
        <v>101.6566864909329</v>
      </c>
      <c r="N51" s="224">
        <v>94.792396938496069</v>
      </c>
      <c r="O51" s="224">
        <v>92.198945464747055</v>
      </c>
      <c r="P51" s="224">
        <v>91.398921685700756</v>
      </c>
      <c r="Q51" s="224">
        <v>93.419546892974921</v>
      </c>
      <c r="R51" s="224">
        <v>96.072166072045079</v>
      </c>
      <c r="S51" s="224">
        <v>94.588062850271641</v>
      </c>
      <c r="T51" s="224">
        <v>96.546982092546727</v>
      </c>
      <c r="U51" s="224">
        <v>96.855569600710396</v>
      </c>
      <c r="V51" s="224">
        <v>92.535077344806012</v>
      </c>
      <c r="W51" s="224">
        <v>101.73364873158521</v>
      </c>
      <c r="X51" s="224">
        <v>97.383072356856204</v>
      </c>
      <c r="Y51" s="224">
        <v>88.512002634005853</v>
      </c>
      <c r="DA51" s="177" t="s">
        <v>1622</v>
      </c>
    </row>
    <row r="52" spans="1:105" ht="12" customHeight="1" x14ac:dyDescent="0.25">
      <c r="A52" s="173" t="s">
        <v>94</v>
      </c>
      <c r="B52" s="224">
        <v>46.008921050076857</v>
      </c>
      <c r="C52" s="224">
        <v>46.930861291865078</v>
      </c>
      <c r="D52" s="224">
        <v>45.857229248816317</v>
      </c>
      <c r="E52" s="224">
        <v>49.078368734890127</v>
      </c>
      <c r="F52" s="224">
        <v>49.449323167008053</v>
      </c>
      <c r="G52" s="224">
        <v>51.053846161753142</v>
      </c>
      <c r="H52" s="224">
        <v>45.524690932079103</v>
      </c>
      <c r="I52" s="224">
        <v>47.521851909487438</v>
      </c>
      <c r="J52" s="224">
        <v>48.907203032439682</v>
      </c>
      <c r="K52" s="224">
        <v>38.090974356652403</v>
      </c>
      <c r="L52" s="224">
        <v>40.513109510530782</v>
      </c>
      <c r="M52" s="224">
        <v>42.877377484124523</v>
      </c>
      <c r="N52" s="224">
        <v>39.080944147879691</v>
      </c>
      <c r="O52" s="224">
        <v>38.142804103766551</v>
      </c>
      <c r="P52" s="224">
        <v>37.219571065571657</v>
      </c>
      <c r="Q52" s="224">
        <v>38.663669984675117</v>
      </c>
      <c r="R52" s="224">
        <v>39.583782102933291</v>
      </c>
      <c r="S52" s="224">
        <v>37.837293697683293</v>
      </c>
      <c r="T52" s="224">
        <v>39.475122005970327</v>
      </c>
      <c r="U52" s="224">
        <v>39.236995290941437</v>
      </c>
      <c r="V52" s="224">
        <v>38.365309663684528</v>
      </c>
      <c r="W52" s="224">
        <v>40.765269188809789</v>
      </c>
      <c r="X52" s="224">
        <v>39.329507583259193</v>
      </c>
      <c r="Y52" s="224">
        <v>35.225287755874902</v>
      </c>
      <c r="DA52" s="177" t="s">
        <v>1623</v>
      </c>
    </row>
    <row r="53" spans="1:105" ht="12" customHeight="1" x14ac:dyDescent="0.25">
      <c r="A53" s="56" t="s">
        <v>95</v>
      </c>
      <c r="B53" s="260">
        <v>97.198690500762879</v>
      </c>
      <c r="C53" s="260">
        <v>99.891458739734617</v>
      </c>
      <c r="D53" s="260">
        <v>98.166175464238989</v>
      </c>
      <c r="E53" s="260">
        <v>102.4078062043267</v>
      </c>
      <c r="F53" s="260">
        <v>103.066077869691</v>
      </c>
      <c r="G53" s="260">
        <v>106.3080460613553</v>
      </c>
      <c r="H53" s="260">
        <v>96.761083657612943</v>
      </c>
      <c r="I53" s="260">
        <v>103.0416650549586</v>
      </c>
      <c r="J53" s="260">
        <v>105.1068831178151</v>
      </c>
      <c r="K53" s="260">
        <v>83.442648259437945</v>
      </c>
      <c r="L53" s="260">
        <v>88.036728636759037</v>
      </c>
      <c r="M53" s="260">
        <v>91.343264198817323</v>
      </c>
      <c r="N53" s="260">
        <v>84.832907538419704</v>
      </c>
      <c r="O53" s="260">
        <v>82.855709511221534</v>
      </c>
      <c r="P53" s="260">
        <v>88.283403428928722</v>
      </c>
      <c r="Q53" s="260">
        <v>92.965787648517633</v>
      </c>
      <c r="R53" s="260">
        <v>98.672216021917507</v>
      </c>
      <c r="S53" s="260">
        <v>98.749240233556662</v>
      </c>
      <c r="T53" s="260">
        <v>105.10116593505199</v>
      </c>
      <c r="U53" s="260">
        <v>107.7808278486102</v>
      </c>
      <c r="V53" s="260">
        <v>108.215788109116</v>
      </c>
      <c r="W53" s="260">
        <v>117.6452233793301</v>
      </c>
      <c r="X53" s="260">
        <v>119.8274350029058</v>
      </c>
      <c r="Y53" s="260">
        <v>113.05153543965601</v>
      </c>
      <c r="DA53" s="68" t="s">
        <v>1624</v>
      </c>
    </row>
    <row r="54" spans="1:105" ht="12" customHeight="1" x14ac:dyDescent="0.25">
      <c r="A54" s="37" t="s">
        <v>159</v>
      </c>
      <c r="B54" s="226">
        <v>2.307889179897713</v>
      </c>
      <c r="C54" s="226">
        <v>2.5325724910837728</v>
      </c>
      <c r="D54" s="226">
        <v>2.332475249184252</v>
      </c>
      <c r="E54" s="226">
        <v>2.270784903370318</v>
      </c>
      <c r="F54" s="226">
        <v>2.3343058177805829</v>
      </c>
      <c r="G54" s="226">
        <v>2.4478596985881258</v>
      </c>
      <c r="H54" s="226">
        <v>1.8665659598385149</v>
      </c>
      <c r="I54" s="226">
        <v>2.4804785464035479</v>
      </c>
      <c r="J54" s="226">
        <v>2.7182039694019342</v>
      </c>
      <c r="K54" s="226">
        <v>2.437838079529453</v>
      </c>
      <c r="L54" s="226">
        <v>2.5481473034058539</v>
      </c>
      <c r="M54" s="226">
        <v>2.409101209997571</v>
      </c>
      <c r="N54" s="226">
        <v>1.9066230774504149</v>
      </c>
      <c r="O54" s="226">
        <v>1.7166606044528121</v>
      </c>
      <c r="P54" s="226">
        <v>1.420487392318772</v>
      </c>
      <c r="Q54" s="226">
        <v>1.526659438814598</v>
      </c>
      <c r="R54" s="226">
        <v>1.401395520957442</v>
      </c>
      <c r="S54" s="226">
        <v>1.2778241662908441</v>
      </c>
      <c r="T54" s="226">
        <v>1.3622016947416391</v>
      </c>
      <c r="U54" s="226">
        <v>1.445995372836969</v>
      </c>
      <c r="V54" s="226">
        <v>1.4145371775120239</v>
      </c>
      <c r="W54" s="226">
        <v>1.5646293051369839</v>
      </c>
      <c r="X54" s="226">
        <v>1.582232645435202</v>
      </c>
      <c r="Y54" s="226">
        <v>1.526941439123966</v>
      </c>
      <c r="DA54" s="69" t="s">
        <v>1625</v>
      </c>
    </row>
    <row r="55" spans="1:105" ht="12" customHeight="1" x14ac:dyDescent="0.25">
      <c r="A55" s="37" t="s">
        <v>35</v>
      </c>
      <c r="B55" s="226">
        <v>60.174916355837667</v>
      </c>
      <c r="C55" s="226">
        <v>60.1720376126557</v>
      </c>
      <c r="D55" s="226">
        <v>57.230814402499497</v>
      </c>
      <c r="E55" s="226">
        <v>64.045434880038073</v>
      </c>
      <c r="F55" s="226">
        <v>62.227273116139862</v>
      </c>
      <c r="G55" s="226">
        <v>63.680142086850033</v>
      </c>
      <c r="H55" s="226">
        <v>54.538275554320947</v>
      </c>
      <c r="I55" s="226">
        <v>55.54262251129834</v>
      </c>
      <c r="J55" s="226">
        <v>56.978570701847318</v>
      </c>
      <c r="K55" s="226">
        <v>40.629737443423103</v>
      </c>
      <c r="L55" s="226">
        <v>43.722410567379043</v>
      </c>
      <c r="M55" s="226">
        <v>47.526259900298577</v>
      </c>
      <c r="N55" s="226">
        <v>43.194865655531103</v>
      </c>
      <c r="O55" s="226">
        <v>43.531019014231383</v>
      </c>
      <c r="P55" s="226">
        <v>40.094360863482521</v>
      </c>
      <c r="Q55" s="226">
        <v>40.974932533077677</v>
      </c>
      <c r="R55" s="226">
        <v>42.235755833930106</v>
      </c>
      <c r="S55" s="226">
        <v>39.457312056152539</v>
      </c>
      <c r="T55" s="226">
        <v>40.899353830380718</v>
      </c>
      <c r="U55" s="226">
        <v>40.183711071098259</v>
      </c>
      <c r="V55" s="226">
        <v>40.106183963535628</v>
      </c>
      <c r="W55" s="226">
        <v>42.328827807517598</v>
      </c>
      <c r="X55" s="226">
        <v>39.430155119416582</v>
      </c>
      <c r="Y55" s="226">
        <v>34.439301237103187</v>
      </c>
      <c r="DA55" s="69" t="s">
        <v>1626</v>
      </c>
    </row>
    <row r="56" spans="1:105" ht="12" customHeight="1" x14ac:dyDescent="0.25">
      <c r="A56" s="37" t="s">
        <v>96</v>
      </c>
      <c r="B56" s="226">
        <v>3.8145970877276732E-4</v>
      </c>
      <c r="C56" s="226">
        <v>3.9413945902320589E-4</v>
      </c>
      <c r="D56" s="226">
        <v>3.4207365442155728E-4</v>
      </c>
      <c r="E56" s="226">
        <v>0.10309773531349629</v>
      </c>
      <c r="F56" s="226">
        <v>8.5406499422627749E-2</v>
      </c>
      <c r="G56" s="226">
        <v>0.1111018384720894</v>
      </c>
      <c r="H56" s="226">
        <v>8.3856155313770331E-2</v>
      </c>
      <c r="I56" s="226">
        <v>0.11354604240826981</v>
      </c>
      <c r="J56" s="226">
        <v>0.1209799299983379</v>
      </c>
      <c r="K56" s="226">
        <v>0.12220282670274669</v>
      </c>
      <c r="L56" s="226">
        <v>0.15706807344353649</v>
      </c>
      <c r="M56" s="226">
        <v>0.17787241697368739</v>
      </c>
      <c r="N56" s="226">
        <v>6.2163185167896963E-2</v>
      </c>
      <c r="O56" s="226">
        <v>1.5383532411335939E-2</v>
      </c>
      <c r="P56" s="226">
        <v>1.5165123439210049E-2</v>
      </c>
      <c r="Q56" s="226">
        <v>1.534336182625781E-2</v>
      </c>
      <c r="R56" s="226">
        <v>1.592977028335197E-2</v>
      </c>
      <c r="S56" s="226">
        <v>1.6714737092121509E-2</v>
      </c>
      <c r="T56" s="226">
        <v>0.1126595434778826</v>
      </c>
      <c r="U56" s="226">
        <v>0.13749822940431439</v>
      </c>
      <c r="V56" s="226">
        <v>1.7157905267238479E-2</v>
      </c>
      <c r="W56" s="226">
        <v>1.8314784466162911E-2</v>
      </c>
      <c r="X56" s="226">
        <v>4.2889461780785412E-2</v>
      </c>
      <c r="Y56" s="226">
        <v>5.4268249623484047E-2</v>
      </c>
      <c r="DA56" s="69" t="s">
        <v>1627</v>
      </c>
    </row>
    <row r="57" spans="1:105" ht="12" customHeight="1" x14ac:dyDescent="0.25">
      <c r="A57" s="37" t="s">
        <v>78</v>
      </c>
      <c r="B57" s="226">
        <v>2.700437854392014</v>
      </c>
      <c r="C57" s="226">
        <v>2.5081712752267999</v>
      </c>
      <c r="D57" s="226">
        <v>2.6198586110070812</v>
      </c>
      <c r="E57" s="226">
        <v>2.8870060836947902</v>
      </c>
      <c r="F57" s="226">
        <v>3.0150005961604882</v>
      </c>
      <c r="G57" s="226">
        <v>3.5290186939480348</v>
      </c>
      <c r="H57" s="226">
        <v>3.591016840275199</v>
      </c>
      <c r="I57" s="226">
        <v>4.0967119843834121</v>
      </c>
      <c r="J57" s="226">
        <v>2.844731098627479</v>
      </c>
      <c r="K57" s="226">
        <v>3.318982937870075</v>
      </c>
      <c r="L57" s="226">
        <v>3.4975003547497732</v>
      </c>
      <c r="M57" s="226">
        <v>4.392318887501105</v>
      </c>
      <c r="N57" s="226">
        <v>4.9349662668128609</v>
      </c>
      <c r="O57" s="226">
        <v>5.1851288709292067</v>
      </c>
      <c r="P57" s="226">
        <v>14.761148322575989</v>
      </c>
      <c r="Q57" s="226">
        <v>17.511868090099</v>
      </c>
      <c r="R57" s="226">
        <v>21.216178459916669</v>
      </c>
      <c r="S57" s="226">
        <v>24.6293632646987</v>
      </c>
      <c r="T57" s="226">
        <v>29.344332914162319</v>
      </c>
      <c r="U57" s="226">
        <v>32.495077395708677</v>
      </c>
      <c r="V57" s="226">
        <v>35.773512855809173</v>
      </c>
      <c r="W57" s="226">
        <v>40.565224993204332</v>
      </c>
      <c r="X57" s="226">
        <v>46.451998480995883</v>
      </c>
      <c r="Y57" s="226">
        <v>47.36243650007841</v>
      </c>
      <c r="DA57" s="69" t="s">
        <v>1628</v>
      </c>
    </row>
    <row r="58" spans="1:105" ht="12" customHeight="1" x14ac:dyDescent="0.25">
      <c r="A58" s="37" t="s">
        <v>40</v>
      </c>
      <c r="B58" s="226">
        <v>32.015065650926701</v>
      </c>
      <c r="C58" s="226">
        <v>34.678283221309322</v>
      </c>
      <c r="D58" s="226">
        <v>35.982685127893738</v>
      </c>
      <c r="E58" s="226">
        <v>33.101482601910007</v>
      </c>
      <c r="F58" s="226">
        <v>35.404091840187448</v>
      </c>
      <c r="G58" s="226">
        <v>36.539923743497063</v>
      </c>
      <c r="H58" s="226">
        <v>36.681369147864523</v>
      </c>
      <c r="I58" s="226">
        <v>40.808305970465028</v>
      </c>
      <c r="J58" s="226">
        <v>42.444397417940003</v>
      </c>
      <c r="K58" s="226">
        <v>36.933886971912557</v>
      </c>
      <c r="L58" s="226">
        <v>38.111602337780823</v>
      </c>
      <c r="M58" s="226">
        <v>36.837711784046377</v>
      </c>
      <c r="N58" s="226">
        <v>34.734289353457427</v>
      </c>
      <c r="O58" s="226">
        <v>32.407517489196799</v>
      </c>
      <c r="P58" s="226">
        <v>31.99224172711223</v>
      </c>
      <c r="Q58" s="226">
        <v>32.936984224700097</v>
      </c>
      <c r="R58" s="226">
        <v>33.80295643682993</v>
      </c>
      <c r="S58" s="226">
        <v>33.36802600932247</v>
      </c>
      <c r="T58" s="226">
        <v>33.382617952289472</v>
      </c>
      <c r="U58" s="226">
        <v>33.518545779562018</v>
      </c>
      <c r="V58" s="226">
        <v>30.90439620699199</v>
      </c>
      <c r="W58" s="226">
        <v>33.168226489005058</v>
      </c>
      <c r="X58" s="226">
        <v>32.320159295277321</v>
      </c>
      <c r="Y58" s="226">
        <v>29.668588013726911</v>
      </c>
      <c r="DA58" s="69" t="s">
        <v>1629</v>
      </c>
    </row>
    <row r="59" spans="1:105" ht="12" customHeight="1" x14ac:dyDescent="0.25">
      <c r="A59" s="57" t="s">
        <v>1496</v>
      </c>
      <c r="B59" s="261">
        <v>390.65152157166278</v>
      </c>
      <c r="C59" s="261">
        <v>408.21091878327331</v>
      </c>
      <c r="D59" s="261">
        <v>406.72150826213152</v>
      </c>
      <c r="E59" s="261">
        <v>413.06251148912168</v>
      </c>
      <c r="F59" s="261">
        <v>420.23095281922332</v>
      </c>
      <c r="G59" s="261">
        <v>432.1526471869434</v>
      </c>
      <c r="H59" s="261">
        <v>400.94182908831732</v>
      </c>
      <c r="I59" s="261">
        <v>428.48641679584409</v>
      </c>
      <c r="J59" s="261">
        <v>435.26083257644513</v>
      </c>
      <c r="K59" s="261">
        <v>351.07939326386628</v>
      </c>
      <c r="L59" s="261">
        <v>367.72804549340009</v>
      </c>
      <c r="M59" s="261">
        <v>370.52863544105043</v>
      </c>
      <c r="N59" s="261">
        <v>345.60782661389038</v>
      </c>
      <c r="O59" s="261">
        <v>336.05518887050118</v>
      </c>
      <c r="P59" s="261">
        <v>333.15055468728411</v>
      </c>
      <c r="Q59" s="261">
        <v>340.46259222681118</v>
      </c>
      <c r="R59" s="261">
        <v>350.2879146424853</v>
      </c>
      <c r="S59" s="261">
        <v>344.69493175394808</v>
      </c>
      <c r="T59" s="261">
        <v>351.94466679870141</v>
      </c>
      <c r="U59" s="261">
        <v>353.30858333446929</v>
      </c>
      <c r="V59" s="261">
        <v>337.37198124920582</v>
      </c>
      <c r="W59" s="261">
        <v>370.78120411877933</v>
      </c>
      <c r="X59" s="261">
        <v>355.37753858136767</v>
      </c>
      <c r="Y59" s="261">
        <v>322.90638555229089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1037.2152195978308</v>
      </c>
      <c r="C60" s="261">
        <f t="shared" si="1"/>
        <v>1061.7227126192747</v>
      </c>
      <c r="D60" s="261">
        <f t="shared" si="1"/>
        <v>1027.9600958719038</v>
      </c>
      <c r="E60" s="261">
        <f t="shared" si="1"/>
        <v>1100.1072845414701</v>
      </c>
      <c r="F60" s="261">
        <f t="shared" si="1"/>
        <v>1125.1718944598615</v>
      </c>
      <c r="G60" s="261">
        <f t="shared" si="1"/>
        <v>1157.0500710267804</v>
      </c>
      <c r="H60" s="261">
        <f t="shared" si="1"/>
        <v>1029.6645138391937</v>
      </c>
      <c r="I60" s="261">
        <f t="shared" si="1"/>
        <v>1067.081336573709</v>
      </c>
      <c r="J60" s="261">
        <f t="shared" si="1"/>
        <v>1093.6674281284513</v>
      </c>
      <c r="K60" s="261">
        <f t="shared" si="1"/>
        <v>835.74378283789565</v>
      </c>
      <c r="L60" s="261">
        <f t="shared" si="1"/>
        <v>893.85179663661415</v>
      </c>
      <c r="M60" s="261">
        <f t="shared" si="1"/>
        <v>949.79215502194415</v>
      </c>
      <c r="N60" s="261">
        <f t="shared" si="1"/>
        <v>875.41680437514685</v>
      </c>
      <c r="O60" s="261">
        <f t="shared" si="1"/>
        <v>862.94444542975339</v>
      </c>
      <c r="P60" s="261">
        <f t="shared" si="1"/>
        <v>850.08623609754841</v>
      </c>
      <c r="Q60" s="261">
        <f t="shared" si="1"/>
        <v>899.17544452547565</v>
      </c>
      <c r="R60" s="261">
        <f t="shared" si="1"/>
        <v>913.90430175140636</v>
      </c>
      <c r="S60" s="261">
        <f t="shared" si="1"/>
        <v>871.68885220173649</v>
      </c>
      <c r="T60" s="261">
        <f t="shared" si="1"/>
        <v>925.4230882281804</v>
      </c>
      <c r="U60" s="261">
        <f t="shared" si="1"/>
        <v>908.89500047164347</v>
      </c>
      <c r="V60" s="261">
        <f t="shared" si="1"/>
        <v>890.54351113951202</v>
      </c>
      <c r="W60" s="261">
        <f t="shared" si="1"/>
        <v>904.0891745191152</v>
      </c>
      <c r="X60" s="261">
        <f t="shared" si="1"/>
        <v>863.19830587410434</v>
      </c>
      <c r="Y60" s="261">
        <f t="shared" si="1"/>
        <v>773.56387084970765</v>
      </c>
      <c r="DA60" s="70"/>
    </row>
    <row r="61" spans="1:105" ht="12" customHeight="1" x14ac:dyDescent="0.25">
      <c r="A61" s="60" t="s">
        <v>1499</v>
      </c>
      <c r="B61" s="262">
        <v>801.20578468674489</v>
      </c>
      <c r="C61" s="262">
        <v>814.0661036680068</v>
      </c>
      <c r="D61" s="262">
        <v>790.02669603233221</v>
      </c>
      <c r="E61" s="262">
        <v>851.21180814569459</v>
      </c>
      <c r="F61" s="262">
        <v>847.62156621820304</v>
      </c>
      <c r="G61" s="262">
        <v>871.68128967549364</v>
      </c>
      <c r="H61" s="262">
        <v>769.00733176458687</v>
      </c>
      <c r="I61" s="262">
        <v>801.37064977852253</v>
      </c>
      <c r="J61" s="262">
        <v>821.78050199966151</v>
      </c>
      <c r="K61" s="262">
        <v>626.54330722118777</v>
      </c>
      <c r="L61" s="262">
        <v>664.76529797620412</v>
      </c>
      <c r="M61" s="262">
        <v>702.74196985401773</v>
      </c>
      <c r="N61" s="262">
        <v>641.29107645096019</v>
      </c>
      <c r="O61" s="262">
        <v>632.5304092516119</v>
      </c>
      <c r="P61" s="262">
        <v>613.9574721905218</v>
      </c>
      <c r="Q61" s="262">
        <v>634.77963378572167</v>
      </c>
      <c r="R61" s="262">
        <v>656.46933272847411</v>
      </c>
      <c r="S61" s="262">
        <v>627.85879232446632</v>
      </c>
      <c r="T61" s="262">
        <v>655.31839709277676</v>
      </c>
      <c r="U61" s="262">
        <v>651.92536954688785</v>
      </c>
      <c r="V61" s="262">
        <v>641.33856289340667</v>
      </c>
      <c r="W61" s="262">
        <v>686.99314616029415</v>
      </c>
      <c r="X61" s="262">
        <v>657.58494515197367</v>
      </c>
      <c r="Y61" s="262">
        <v>588.30420824661223</v>
      </c>
      <c r="DA61" s="72" t="s">
        <v>1631</v>
      </c>
    </row>
    <row r="62" spans="1:105" ht="12" customHeight="1" x14ac:dyDescent="0.25">
      <c r="A62" s="59" t="s">
        <v>28</v>
      </c>
      <c r="B62" s="230">
        <v>140.09029343455879</v>
      </c>
      <c r="C62" s="230">
        <v>124.4985278380699</v>
      </c>
      <c r="D62" s="230">
        <v>117.4203983074044</v>
      </c>
      <c r="E62" s="230">
        <v>133.4841351365726</v>
      </c>
      <c r="F62" s="230">
        <v>126.36464308512529</v>
      </c>
      <c r="G62" s="230">
        <v>123.47976415798411</v>
      </c>
      <c r="H62" s="230">
        <v>113.7481162680938</v>
      </c>
      <c r="I62" s="230">
        <v>168.70034409191899</v>
      </c>
      <c r="J62" s="230">
        <v>161.72412778559729</v>
      </c>
      <c r="K62" s="230">
        <v>107.0225607514827</v>
      </c>
      <c r="L62" s="230">
        <v>118.4021489917513</v>
      </c>
      <c r="M62" s="230">
        <v>147.7077528003442</v>
      </c>
      <c r="N62" s="230">
        <v>136.90191677144901</v>
      </c>
      <c r="O62" s="230">
        <v>117.04950007444771</v>
      </c>
      <c r="P62" s="230">
        <v>119.2333997099817</v>
      </c>
      <c r="Q62" s="230">
        <v>113.2189063405899</v>
      </c>
      <c r="R62" s="230">
        <v>111.10260904692259</v>
      </c>
      <c r="S62" s="230">
        <v>104.9878795839394</v>
      </c>
      <c r="T62" s="230">
        <v>112.7517033847861</v>
      </c>
      <c r="U62" s="230">
        <v>109.39202468799969</v>
      </c>
      <c r="V62" s="230">
        <v>111.76520772038781</v>
      </c>
      <c r="W62" s="230">
        <v>107.4338669986561</v>
      </c>
      <c r="X62" s="230">
        <v>101.4889766058989</v>
      </c>
      <c r="Y62" s="230">
        <v>86.119273834392047</v>
      </c>
      <c r="DA62" s="71" t="s">
        <v>1632</v>
      </c>
    </row>
    <row r="63" spans="1:105" ht="12" customHeight="1" x14ac:dyDescent="0.25">
      <c r="A63" s="59" t="s">
        <v>31</v>
      </c>
      <c r="B63" s="295">
        <v>27.179962694162139</v>
      </c>
      <c r="C63" s="295">
        <v>27.372428880075429</v>
      </c>
      <c r="D63" s="295">
        <v>26.415091057419041</v>
      </c>
      <c r="E63" s="295">
        <v>22.13682688818708</v>
      </c>
      <c r="F63" s="295">
        <v>19.147026808447851</v>
      </c>
      <c r="G63" s="295">
        <v>18.879099665410891</v>
      </c>
      <c r="H63" s="295">
        <v>17.32468248903292</v>
      </c>
      <c r="I63" s="295">
        <v>15.949826324732379</v>
      </c>
      <c r="J63" s="295">
        <v>14.47877592291411</v>
      </c>
      <c r="K63" s="295">
        <v>12.20474696117272</v>
      </c>
      <c r="L63" s="295">
        <v>12.982733917487559</v>
      </c>
      <c r="M63" s="295">
        <v>13.2742401904824</v>
      </c>
      <c r="N63" s="295">
        <v>12.810137600527151</v>
      </c>
      <c r="O63" s="295">
        <v>10.719605708821611</v>
      </c>
      <c r="P63" s="295">
        <v>8.9073286720080898</v>
      </c>
      <c r="Q63" s="295">
        <v>11.541930278105321</v>
      </c>
      <c r="R63" s="295">
        <v>11.49180724773016</v>
      </c>
      <c r="S63" s="295">
        <v>8.3081832115995553</v>
      </c>
      <c r="T63" s="295">
        <v>8.3126026595673377</v>
      </c>
      <c r="U63" s="295">
        <v>8.5628494765102783</v>
      </c>
      <c r="V63" s="295">
        <v>8.3796157811728644</v>
      </c>
      <c r="W63" s="295">
        <v>8.7988722202554044</v>
      </c>
      <c r="X63" s="295">
        <v>12.52240244403664</v>
      </c>
      <c r="Y63" s="295">
        <v>13.35944154223248</v>
      </c>
      <c r="DA63" s="122" t="s">
        <v>1633</v>
      </c>
    </row>
    <row r="64" spans="1:105" ht="12" customHeight="1" x14ac:dyDescent="0.25">
      <c r="A64" s="59" t="s">
        <v>159</v>
      </c>
      <c r="B64" s="295">
        <v>17.46017888016949</v>
      </c>
      <c r="C64" s="295">
        <v>21.872974420525981</v>
      </c>
      <c r="D64" s="295">
        <v>19.824979415703432</v>
      </c>
      <c r="E64" s="295">
        <v>19.261795653937479</v>
      </c>
      <c r="F64" s="295">
        <v>20.69333993409499</v>
      </c>
      <c r="G64" s="295">
        <v>22.762258556951849</v>
      </c>
      <c r="H64" s="295">
        <v>17.25485732400227</v>
      </c>
      <c r="I64" s="295">
        <v>22.633116277145479</v>
      </c>
      <c r="J64" s="295">
        <v>24.81976536555236</v>
      </c>
      <c r="K64" s="295">
        <v>24.61309732529827</v>
      </c>
      <c r="L64" s="295">
        <v>26.51180510825213</v>
      </c>
      <c r="M64" s="295">
        <v>24.11294494032137</v>
      </c>
      <c r="N64" s="295">
        <v>19.92544086033481</v>
      </c>
      <c r="O64" s="295">
        <v>19.124908776599721</v>
      </c>
      <c r="P64" s="295">
        <v>16.883394677432818</v>
      </c>
      <c r="Q64" s="295">
        <v>18.970313316089712</v>
      </c>
      <c r="R64" s="295">
        <v>17.99592386137607</v>
      </c>
      <c r="S64" s="295">
        <v>17.20719190632235</v>
      </c>
      <c r="T64" s="295">
        <v>17.99474715165659</v>
      </c>
      <c r="U64" s="295">
        <v>19.07935382159668</v>
      </c>
      <c r="V64" s="295">
        <v>18.25109059561867</v>
      </c>
      <c r="W64" s="295">
        <v>21.03212510086604</v>
      </c>
      <c r="X64" s="295">
        <v>22.151237765741779</v>
      </c>
      <c r="Y64" s="295">
        <v>21.230472959002348</v>
      </c>
      <c r="DA64" s="122" t="s">
        <v>1634</v>
      </c>
    </row>
    <row r="65" spans="1:105" ht="12" customHeight="1" x14ac:dyDescent="0.25">
      <c r="A65" s="59" t="s">
        <v>32</v>
      </c>
      <c r="B65" s="295">
        <v>104.142324928104</v>
      </c>
      <c r="C65" s="295">
        <v>87.216068436458116</v>
      </c>
      <c r="D65" s="295">
        <v>91.19224503691315</v>
      </c>
      <c r="E65" s="295">
        <v>77.880628756960803</v>
      </c>
      <c r="F65" s="295">
        <v>74.305602251432987</v>
      </c>
      <c r="G65" s="295">
        <v>71.029220191502546</v>
      </c>
      <c r="H65" s="295">
        <v>68.605620891919628</v>
      </c>
      <c r="I65" s="295">
        <v>64.20390461803558</v>
      </c>
      <c r="J65" s="295">
        <v>65.501972498790209</v>
      </c>
      <c r="K65" s="295">
        <v>54.416808762183422</v>
      </c>
      <c r="L65" s="295">
        <v>41.864722122394333</v>
      </c>
      <c r="M65" s="295">
        <v>38.55769455724257</v>
      </c>
      <c r="N65" s="295">
        <v>27.183786007995419</v>
      </c>
      <c r="O65" s="295">
        <v>21.14955824049272</v>
      </c>
      <c r="P65" s="295">
        <v>16.267387655804789</v>
      </c>
      <c r="Q65" s="295">
        <v>22.63409629605696</v>
      </c>
      <c r="R65" s="295">
        <v>26.223599976353359</v>
      </c>
      <c r="S65" s="295">
        <v>16.996130014709241</v>
      </c>
      <c r="T65" s="295">
        <v>14.204478406349789</v>
      </c>
      <c r="U65" s="295">
        <v>11.6577974468496</v>
      </c>
      <c r="V65" s="295">
        <v>16.191515403067999</v>
      </c>
      <c r="W65" s="295">
        <v>9.2598862707935172</v>
      </c>
      <c r="X65" s="295">
        <v>11.396529777944121</v>
      </c>
      <c r="Y65" s="295">
        <v>12.09310475803405</v>
      </c>
      <c r="DA65" s="122" t="s">
        <v>1635</v>
      </c>
    </row>
    <row r="66" spans="1:105" ht="12" customHeight="1" x14ac:dyDescent="0.25">
      <c r="A66" s="59" t="s">
        <v>35</v>
      </c>
      <c r="B66" s="295">
        <v>512.33302474975039</v>
      </c>
      <c r="C66" s="295">
        <v>553.10610409287733</v>
      </c>
      <c r="D66" s="295">
        <v>535.17398221489213</v>
      </c>
      <c r="E66" s="295">
        <v>598.44842171003654</v>
      </c>
      <c r="F66" s="295">
        <v>607.11095413910186</v>
      </c>
      <c r="G66" s="295">
        <v>635.53094710364428</v>
      </c>
      <c r="H66" s="295">
        <v>552.07405479153817</v>
      </c>
      <c r="I66" s="295">
        <v>529.88345846669006</v>
      </c>
      <c r="J66" s="295">
        <v>555.25586042680754</v>
      </c>
      <c r="K66" s="295">
        <v>428.28609342105068</v>
      </c>
      <c r="L66" s="295">
        <v>465.00388783631882</v>
      </c>
      <c r="M66" s="295">
        <v>479.0893373656271</v>
      </c>
      <c r="N66" s="295">
        <v>444.46979521065379</v>
      </c>
      <c r="O66" s="295">
        <v>464.48683645125021</v>
      </c>
      <c r="P66" s="295">
        <v>452.66596147529452</v>
      </c>
      <c r="Q66" s="295">
        <v>468.4143875548798</v>
      </c>
      <c r="R66" s="295">
        <v>489.65539259609187</v>
      </c>
      <c r="S66" s="295">
        <v>480.35940760789572</v>
      </c>
      <c r="T66" s="295">
        <v>502.05486549041689</v>
      </c>
      <c r="U66" s="295">
        <v>503.23334411393171</v>
      </c>
      <c r="V66" s="295">
        <v>486.75113339315931</v>
      </c>
      <c r="W66" s="295">
        <v>540.46839556972293</v>
      </c>
      <c r="X66" s="295">
        <v>510.02579855835222</v>
      </c>
      <c r="Y66" s="295">
        <v>455.50191515295131</v>
      </c>
      <c r="DA66" s="122" t="s">
        <v>1636</v>
      </c>
    </row>
    <row r="67" spans="1:105" ht="12" customHeight="1" x14ac:dyDescent="0.25">
      <c r="A67" s="60" t="s">
        <v>1506</v>
      </c>
      <c r="B67" s="262">
        <v>236.009434911086</v>
      </c>
      <c r="C67" s="262">
        <v>247.656608951268</v>
      </c>
      <c r="D67" s="262">
        <v>237.93339983957151</v>
      </c>
      <c r="E67" s="262">
        <v>248.8954763957756</v>
      </c>
      <c r="F67" s="262">
        <v>277.55032824165858</v>
      </c>
      <c r="G67" s="262">
        <v>285.36878135128683</v>
      </c>
      <c r="H67" s="262">
        <v>260.65718207460691</v>
      </c>
      <c r="I67" s="262">
        <v>265.71068679518652</v>
      </c>
      <c r="J67" s="262">
        <v>271.88692612878992</v>
      </c>
      <c r="K67" s="262">
        <v>209.20047561670791</v>
      </c>
      <c r="L67" s="262">
        <v>229.08649866041009</v>
      </c>
      <c r="M67" s="262">
        <v>247.05018516792649</v>
      </c>
      <c r="N67" s="262">
        <v>234.12572792418669</v>
      </c>
      <c r="O67" s="262">
        <v>230.41403617814149</v>
      </c>
      <c r="P67" s="262">
        <v>236.12876390702661</v>
      </c>
      <c r="Q67" s="262">
        <v>264.39581073975398</v>
      </c>
      <c r="R67" s="262">
        <v>257.43496902293231</v>
      </c>
      <c r="S67" s="262">
        <v>243.8300598772702</v>
      </c>
      <c r="T67" s="262">
        <v>270.10469113540358</v>
      </c>
      <c r="U67" s="262">
        <v>256.96963092475568</v>
      </c>
      <c r="V67" s="262">
        <v>249.20494824610529</v>
      </c>
      <c r="W67" s="262">
        <v>217.09602835882109</v>
      </c>
      <c r="X67" s="262">
        <v>205.61336072213061</v>
      </c>
      <c r="Y67" s="262">
        <v>185.25966260309539</v>
      </c>
      <c r="DA67" s="72" t="s">
        <v>1637</v>
      </c>
    </row>
    <row r="68" spans="1:105" ht="12" customHeight="1" x14ac:dyDescent="0.25">
      <c r="A68" s="147" t="s">
        <v>28</v>
      </c>
      <c r="B68" s="229">
        <v>23.503729733222489</v>
      </c>
      <c r="C68" s="229">
        <v>19.740123659655382</v>
      </c>
      <c r="D68" s="229">
        <v>18.274907412885131</v>
      </c>
      <c r="E68" s="229">
        <v>20.853886598354539</v>
      </c>
      <c r="F68" s="229">
        <v>18.839872164282561</v>
      </c>
      <c r="G68" s="229">
        <v>17.845005493648749</v>
      </c>
      <c r="H68" s="229">
        <v>16.98417198361679</v>
      </c>
      <c r="I68" s="229">
        <v>24.168506937052271</v>
      </c>
      <c r="J68" s="229">
        <v>23.11970821524454</v>
      </c>
      <c r="K68" s="229">
        <v>16.17425164746426</v>
      </c>
      <c r="L68" s="229">
        <v>17.808676819572671</v>
      </c>
      <c r="M68" s="229">
        <v>20.554928641573341</v>
      </c>
      <c r="N68" s="229">
        <v>19.368130494615631</v>
      </c>
      <c r="O68" s="229">
        <v>15.94324378146201</v>
      </c>
      <c r="P68" s="229">
        <v>15.85694937942946</v>
      </c>
      <c r="Q68" s="229">
        <v>15.113645839950481</v>
      </c>
      <c r="R68" s="229">
        <v>14.404905401578009</v>
      </c>
      <c r="S68" s="229">
        <v>13.914247722180381</v>
      </c>
      <c r="T68" s="229">
        <v>12.996588400755529</v>
      </c>
      <c r="U68" s="229">
        <v>13.86101863352785</v>
      </c>
      <c r="V68" s="229">
        <v>14.447941413781789</v>
      </c>
      <c r="W68" s="229">
        <v>14.08477023042408</v>
      </c>
      <c r="X68" s="229">
        <v>13.040983212135179</v>
      </c>
      <c r="Y68" s="229">
        <v>11.03328188975097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4.5267419159188584</v>
      </c>
      <c r="C70" s="229">
        <v>4.2358162435128914</v>
      </c>
      <c r="D70" s="229">
        <v>3.9217917565098008</v>
      </c>
      <c r="E70" s="229">
        <v>3.5913140748733809</v>
      </c>
      <c r="F70" s="229">
        <v>2.4161789983375859</v>
      </c>
      <c r="G70" s="229">
        <v>2.2757216684011108</v>
      </c>
      <c r="H70" s="229">
        <v>2.0467137446901109</v>
      </c>
      <c r="I70" s="229">
        <v>1.969721916227559</v>
      </c>
      <c r="J70" s="229">
        <v>1.686239415014456</v>
      </c>
      <c r="K70" s="229">
        <v>1.3913617976619981</v>
      </c>
      <c r="L70" s="229">
        <v>1.430474056661692</v>
      </c>
      <c r="M70" s="229">
        <v>1.438609949944212</v>
      </c>
      <c r="N70" s="229">
        <v>1.359138119056152</v>
      </c>
      <c r="O70" s="229">
        <v>1.069714280288486</v>
      </c>
      <c r="P70" s="229">
        <v>0.90038940046416771</v>
      </c>
      <c r="Q70" s="229">
        <v>0.98355069368368786</v>
      </c>
      <c r="R70" s="229">
        <v>1.0691764180657359</v>
      </c>
      <c r="S70" s="229">
        <v>0.82945021668450047</v>
      </c>
      <c r="T70" s="229">
        <v>0.80909752600607787</v>
      </c>
      <c r="U70" s="229">
        <v>0.85902547455295408</v>
      </c>
      <c r="V70" s="229">
        <v>0.82660774691804106</v>
      </c>
      <c r="W70" s="229">
        <v>1.028584372650645</v>
      </c>
      <c r="X70" s="229">
        <v>1.494942931619917</v>
      </c>
      <c r="Y70" s="229">
        <v>1.545577531242357</v>
      </c>
      <c r="DA70" s="73" t="s">
        <v>1640</v>
      </c>
    </row>
    <row r="71" spans="1:105" ht="12" customHeight="1" x14ac:dyDescent="0.25">
      <c r="A71" s="147" t="s">
        <v>159</v>
      </c>
      <c r="B71" s="229">
        <v>3.0983034502430029</v>
      </c>
      <c r="C71" s="229">
        <v>3.6863826473099661</v>
      </c>
      <c r="D71" s="229">
        <v>3.253458560434721</v>
      </c>
      <c r="E71" s="229">
        <v>3.0983693536296539</v>
      </c>
      <c r="F71" s="229">
        <v>2.9507495210835128</v>
      </c>
      <c r="G71" s="229">
        <v>3.2212065193530561</v>
      </c>
      <c r="H71" s="229">
        <v>2.4255768295697071</v>
      </c>
      <c r="I71" s="229">
        <v>3.3550178063813831</v>
      </c>
      <c r="J71" s="229">
        <v>3.6364934756085341</v>
      </c>
      <c r="K71" s="229">
        <v>3.2397798027025169</v>
      </c>
      <c r="L71" s="229">
        <v>3.393995118523061</v>
      </c>
      <c r="M71" s="229">
        <v>2.9546380510519001</v>
      </c>
      <c r="N71" s="229">
        <v>2.4092064865117608</v>
      </c>
      <c r="O71" s="229">
        <v>2.3124722863148821</v>
      </c>
      <c r="P71" s="229">
        <v>1.9259617940404561</v>
      </c>
      <c r="Q71" s="229">
        <v>2.0630621769140332</v>
      </c>
      <c r="R71" s="229">
        <v>2.0190763770115621</v>
      </c>
      <c r="S71" s="229">
        <v>1.9996926475413159</v>
      </c>
      <c r="T71" s="229">
        <v>1.9501818114227261</v>
      </c>
      <c r="U71" s="229">
        <v>2.2605282300455518</v>
      </c>
      <c r="V71" s="229">
        <v>2.157300065244991</v>
      </c>
      <c r="W71" s="229">
        <v>2.6772687682195659</v>
      </c>
      <c r="X71" s="229">
        <v>2.7431393284355501</v>
      </c>
      <c r="Y71" s="229">
        <v>2.609956093930756</v>
      </c>
      <c r="DA71" s="73" t="s">
        <v>1641</v>
      </c>
    </row>
    <row r="72" spans="1:105" ht="12" customHeight="1" x14ac:dyDescent="0.25">
      <c r="A72" s="147" t="s">
        <v>32</v>
      </c>
      <c r="B72" s="229">
        <v>17.5358578147044</v>
      </c>
      <c r="C72" s="229">
        <v>14.135381028304741</v>
      </c>
      <c r="D72" s="229">
        <v>14.85475559359878</v>
      </c>
      <c r="E72" s="229">
        <v>12.264121997395311</v>
      </c>
      <c r="F72" s="229">
        <v>10.63738437525361</v>
      </c>
      <c r="G72" s="229">
        <v>9.7621649816224032</v>
      </c>
      <c r="H72" s="229">
        <v>9.5481883002835151</v>
      </c>
      <c r="I72" s="229">
        <v>9.5071476559680921</v>
      </c>
      <c r="J72" s="229">
        <v>9.3535179872622543</v>
      </c>
      <c r="K72" s="229">
        <v>7.5960659145212093</v>
      </c>
      <c r="L72" s="229">
        <v>5.8855170946723856</v>
      </c>
      <c r="M72" s="229">
        <v>5.1272187120889283</v>
      </c>
      <c r="N72" s="229">
        <v>3.6442774573127981</v>
      </c>
      <c r="O72" s="229">
        <v>2.5986683145482359</v>
      </c>
      <c r="P72" s="229">
        <v>1.8646912788102661</v>
      </c>
      <c r="Q72" s="229">
        <v>2.3156158317847351</v>
      </c>
      <c r="R72" s="229">
        <v>2.7305878297724129</v>
      </c>
      <c r="S72" s="229">
        <v>1.8750387666261941</v>
      </c>
      <c r="T72" s="229">
        <v>1.3888282420697791</v>
      </c>
      <c r="U72" s="229">
        <v>1.29987600086536</v>
      </c>
      <c r="V72" s="229">
        <v>2.066937830499346</v>
      </c>
      <c r="W72" s="229">
        <v>1.2346545831248861</v>
      </c>
      <c r="X72" s="229">
        <v>1.4668712705274931</v>
      </c>
      <c r="Y72" s="229">
        <v>1.5768469363828079</v>
      </c>
      <c r="DA72" s="73" t="s">
        <v>1642</v>
      </c>
    </row>
    <row r="73" spans="1:105" ht="12" customHeight="1" x14ac:dyDescent="0.25">
      <c r="A73" s="147" t="s">
        <v>33</v>
      </c>
      <c r="B73" s="229">
        <v>43.358456882143152</v>
      </c>
      <c r="C73" s="229">
        <v>49.676906310365993</v>
      </c>
      <c r="D73" s="229">
        <v>51.138324578724919</v>
      </c>
      <c r="E73" s="229">
        <v>59.424091640568442</v>
      </c>
      <c r="F73" s="229">
        <v>59.034523776921503</v>
      </c>
      <c r="G73" s="229">
        <v>62.02793923447777</v>
      </c>
      <c r="H73" s="229">
        <v>51.810518000931417</v>
      </c>
      <c r="I73" s="229">
        <v>47.996256866814562</v>
      </c>
      <c r="J73" s="229">
        <v>53.136357139696109</v>
      </c>
      <c r="K73" s="229">
        <v>41.571049187509487</v>
      </c>
      <c r="L73" s="229">
        <v>43.994081747543341</v>
      </c>
      <c r="M73" s="229">
        <v>44.433892787102216</v>
      </c>
      <c r="N73" s="229">
        <v>36.760113949278647</v>
      </c>
      <c r="O73" s="229">
        <v>33.004329387394719</v>
      </c>
      <c r="P73" s="229">
        <v>30.081021427627391</v>
      </c>
      <c r="Q73" s="229">
        <v>30.73363245949615</v>
      </c>
      <c r="R73" s="229">
        <v>30.864338764925819</v>
      </c>
      <c r="S73" s="229">
        <v>27.314062540447619</v>
      </c>
      <c r="T73" s="229">
        <v>28.11335214082137</v>
      </c>
      <c r="U73" s="229">
        <v>27.583045827456409</v>
      </c>
      <c r="V73" s="229">
        <v>25.08051431245033</v>
      </c>
      <c r="W73" s="229">
        <v>29.858133087254881</v>
      </c>
      <c r="X73" s="229">
        <v>30.91278071746753</v>
      </c>
      <c r="Y73" s="229">
        <v>27.147627932832751</v>
      </c>
      <c r="DA73" s="73" t="s">
        <v>1643</v>
      </c>
    </row>
    <row r="74" spans="1:105" ht="12" customHeight="1" x14ac:dyDescent="0.25">
      <c r="A74" s="147" t="s">
        <v>35</v>
      </c>
      <c r="B74" s="229">
        <v>85.688315771549881</v>
      </c>
      <c r="C74" s="229">
        <v>87.910581307887256</v>
      </c>
      <c r="D74" s="229">
        <v>83.91304050181806</v>
      </c>
      <c r="E74" s="229">
        <v>92.588518204869203</v>
      </c>
      <c r="F74" s="229">
        <v>80.573109323713865</v>
      </c>
      <c r="G74" s="229">
        <v>83.497623287245204</v>
      </c>
      <c r="H74" s="229">
        <v>69.767970788811624</v>
      </c>
      <c r="I74" s="229">
        <v>72.07255115945668</v>
      </c>
      <c r="J74" s="229">
        <v>73.505782960286879</v>
      </c>
      <c r="K74" s="229">
        <v>53.732694909743479</v>
      </c>
      <c r="L74" s="229">
        <v>58.000526324959658</v>
      </c>
      <c r="M74" s="229">
        <v>56.788605647660532</v>
      </c>
      <c r="N74" s="229">
        <v>53.876955133427913</v>
      </c>
      <c r="O74" s="229">
        <v>56.09094616549816</v>
      </c>
      <c r="P74" s="229">
        <v>53.967763890062109</v>
      </c>
      <c r="Q74" s="229">
        <v>53.307576485425223</v>
      </c>
      <c r="R74" s="229">
        <v>57.917248883387352</v>
      </c>
      <c r="S74" s="229">
        <v>58.083834866916838</v>
      </c>
      <c r="T74" s="229">
        <v>55.749178116924043</v>
      </c>
      <c r="U74" s="229">
        <v>59.105714082604727</v>
      </c>
      <c r="V74" s="229">
        <v>57.721944850156312</v>
      </c>
      <c r="W74" s="229">
        <v>72.326393568867275</v>
      </c>
      <c r="X74" s="229">
        <v>66.487102553794131</v>
      </c>
      <c r="Y74" s="229">
        <v>58.823248168679811</v>
      </c>
      <c r="DA74" s="73" t="s">
        <v>1644</v>
      </c>
    </row>
    <row r="75" spans="1:105" ht="12" customHeight="1" x14ac:dyDescent="0.25">
      <c r="A75" s="147" t="s">
        <v>36</v>
      </c>
      <c r="B75" s="229">
        <v>16.40305690225318</v>
      </c>
      <c r="C75" s="229">
        <v>20.021422518422519</v>
      </c>
      <c r="D75" s="229">
        <v>20.81116198310832</v>
      </c>
      <c r="E75" s="229">
        <v>12.60117020506202</v>
      </c>
      <c r="F75" s="229">
        <v>16.480854216052769</v>
      </c>
      <c r="G75" s="229">
        <v>15.64623645688423</v>
      </c>
      <c r="H75" s="229">
        <v>15.49002750404304</v>
      </c>
      <c r="I75" s="229">
        <v>16.580190511147869</v>
      </c>
      <c r="J75" s="229">
        <v>15.453506159121121</v>
      </c>
      <c r="K75" s="229">
        <v>12.10930004040887</v>
      </c>
      <c r="L75" s="229">
        <v>15.19190147932496</v>
      </c>
      <c r="M75" s="229">
        <v>16.29947196072942</v>
      </c>
      <c r="N75" s="229">
        <v>16.065417714520759</v>
      </c>
      <c r="O75" s="229">
        <v>14.78477225066688</v>
      </c>
      <c r="P75" s="229">
        <v>16.879831974819911</v>
      </c>
      <c r="Q75" s="229">
        <v>20.28339110066003</v>
      </c>
      <c r="R75" s="229">
        <v>22.41930632582341</v>
      </c>
      <c r="S75" s="229">
        <v>21.95267290518435</v>
      </c>
      <c r="T75" s="229">
        <v>17.379049696185739</v>
      </c>
      <c r="U75" s="229">
        <v>16.58820828569332</v>
      </c>
      <c r="V75" s="229">
        <v>16.94929334347237</v>
      </c>
      <c r="W75" s="229">
        <v>19.598618917556092</v>
      </c>
      <c r="X75" s="229">
        <v>16.37879278337056</v>
      </c>
      <c r="Y75" s="229">
        <v>15.913637415104009</v>
      </c>
      <c r="DA75" s="73" t="s">
        <v>1645</v>
      </c>
    </row>
    <row r="76" spans="1:105" ht="12" customHeight="1" x14ac:dyDescent="0.25">
      <c r="A76" s="147" t="s">
        <v>38</v>
      </c>
      <c r="B76" s="229">
        <v>7.4880636496361772</v>
      </c>
      <c r="C76" s="229">
        <v>6.9546596275322159</v>
      </c>
      <c r="D76" s="229">
        <v>6.9505553206852593</v>
      </c>
      <c r="E76" s="229">
        <v>10.75072469215233</v>
      </c>
      <c r="F76" s="229">
        <v>11.19237149387139</v>
      </c>
      <c r="G76" s="229">
        <v>15.691475943870451</v>
      </c>
      <c r="H76" s="229">
        <v>15.585868655717301</v>
      </c>
      <c r="I76" s="229">
        <v>16.83663302488727</v>
      </c>
      <c r="J76" s="229">
        <v>17.670294341103091</v>
      </c>
      <c r="K76" s="229">
        <v>18.764240002484069</v>
      </c>
      <c r="L76" s="229">
        <v>20.663105067459391</v>
      </c>
      <c r="M76" s="229">
        <v>27.240531035968129</v>
      </c>
      <c r="N76" s="229">
        <v>24.379628043900659</v>
      </c>
      <c r="O76" s="229">
        <v>26.663112633499502</v>
      </c>
      <c r="P76" s="229">
        <v>26.76250769344982</v>
      </c>
      <c r="Q76" s="229">
        <v>27.420074476727891</v>
      </c>
      <c r="R76" s="229">
        <v>29.152548602545021</v>
      </c>
      <c r="S76" s="229">
        <v>28.759961847769262</v>
      </c>
      <c r="T76" s="229">
        <v>29.675437932506799</v>
      </c>
      <c r="U76" s="229">
        <v>33.209676919794603</v>
      </c>
      <c r="V76" s="229">
        <v>32.941654526858493</v>
      </c>
      <c r="W76" s="229">
        <v>37.684670206513452</v>
      </c>
      <c r="X76" s="229">
        <v>38.672617700780613</v>
      </c>
      <c r="Y76" s="229">
        <v>35.755665008453093</v>
      </c>
      <c r="DA76" s="73" t="s">
        <v>1646</v>
      </c>
    </row>
    <row r="77" spans="1:105" ht="12" customHeight="1" x14ac:dyDescent="0.25">
      <c r="A77" s="147" t="s">
        <v>39</v>
      </c>
      <c r="B77" s="229">
        <v>34.406908791414878</v>
      </c>
      <c r="C77" s="229">
        <v>41.295335608277028</v>
      </c>
      <c r="D77" s="229">
        <v>34.815404131806467</v>
      </c>
      <c r="E77" s="229">
        <v>33.72327962887077</v>
      </c>
      <c r="F77" s="229">
        <v>75.425284372141775</v>
      </c>
      <c r="G77" s="229">
        <v>75.401407765783773</v>
      </c>
      <c r="H77" s="229">
        <v>76.998146266943408</v>
      </c>
      <c r="I77" s="229">
        <v>73.224660917250802</v>
      </c>
      <c r="J77" s="229">
        <v>74.325026435452997</v>
      </c>
      <c r="K77" s="229">
        <v>54.621732314211982</v>
      </c>
      <c r="L77" s="229">
        <v>62.718220951692977</v>
      </c>
      <c r="M77" s="229">
        <v>72.21228838180788</v>
      </c>
      <c r="N77" s="229">
        <v>76.262860525562388</v>
      </c>
      <c r="O77" s="229">
        <v>77.946777078468699</v>
      </c>
      <c r="P77" s="229">
        <v>87.889647068323058</v>
      </c>
      <c r="Q77" s="229">
        <v>112.1752616751118</v>
      </c>
      <c r="R77" s="229">
        <v>96.857780419822902</v>
      </c>
      <c r="S77" s="229">
        <v>89.10109836391976</v>
      </c>
      <c r="T77" s="229">
        <v>122.0429772687115</v>
      </c>
      <c r="U77" s="229">
        <v>102.20253747021491</v>
      </c>
      <c r="V77" s="229">
        <v>97.012754156723588</v>
      </c>
      <c r="W77" s="229">
        <v>38.602934624210221</v>
      </c>
      <c r="X77" s="229">
        <v>34.416130223999573</v>
      </c>
      <c r="Y77" s="229">
        <v>30.853821626718851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6107.627432613067</v>
      </c>
      <c r="C79" s="261">
        <f t="shared" si="2"/>
        <v>6208.4208364823762</v>
      </c>
      <c r="D79" s="261">
        <f t="shared" si="2"/>
        <v>6053.4888370612762</v>
      </c>
      <c r="E79" s="261">
        <f t="shared" si="2"/>
        <v>6527.7121235696595</v>
      </c>
      <c r="F79" s="261">
        <f t="shared" si="2"/>
        <v>6553.4908833851978</v>
      </c>
      <c r="G79" s="261">
        <f t="shared" si="2"/>
        <v>6781.6253228592541</v>
      </c>
      <c r="H79" s="261">
        <f t="shared" si="2"/>
        <v>6025.4684414021904</v>
      </c>
      <c r="I79" s="261">
        <f t="shared" si="2"/>
        <v>6286.3051374222005</v>
      </c>
      <c r="J79" s="261">
        <f t="shared" si="2"/>
        <v>6479.6035531080861</v>
      </c>
      <c r="K79" s="261">
        <f t="shared" si="2"/>
        <v>5049.08834460664</v>
      </c>
      <c r="L79" s="261">
        <f t="shared" si="2"/>
        <v>5391.8681884367816</v>
      </c>
      <c r="M79" s="261">
        <f t="shared" si="2"/>
        <v>5751.3094596328947</v>
      </c>
      <c r="N79" s="261">
        <f t="shared" si="2"/>
        <v>5222.6920835660567</v>
      </c>
      <c r="O79" s="261">
        <f t="shared" si="2"/>
        <v>5099.5134023161754</v>
      </c>
      <c r="P79" s="261">
        <f t="shared" si="2"/>
        <v>4965.6871174972293</v>
      </c>
      <c r="Q79" s="261">
        <f t="shared" si="2"/>
        <v>5149.0357427060144</v>
      </c>
      <c r="R79" s="261">
        <f t="shared" si="2"/>
        <v>5274.702706300418</v>
      </c>
      <c r="S79" s="261">
        <f t="shared" si="2"/>
        <v>5033.8720822914102</v>
      </c>
      <c r="T79" s="261">
        <f t="shared" si="2"/>
        <v>5255.7179486926962</v>
      </c>
      <c r="U79" s="261">
        <f t="shared" si="2"/>
        <v>5228.0505197952762</v>
      </c>
      <c r="V79" s="261">
        <f t="shared" si="2"/>
        <v>5125.8740020363311</v>
      </c>
      <c r="W79" s="261">
        <f t="shared" si="2"/>
        <v>5462.8937726297836</v>
      </c>
      <c r="X79" s="261">
        <f t="shared" si="2"/>
        <v>5277.0403442053284</v>
      </c>
      <c r="Y79" s="261">
        <f t="shared" si="2"/>
        <v>4718.8289742531124</v>
      </c>
      <c r="DA79" s="70"/>
    </row>
    <row r="80" spans="1:105" ht="12" customHeight="1" x14ac:dyDescent="0.25">
      <c r="A80" s="60" t="s">
        <v>1521</v>
      </c>
      <c r="B80" s="262">
        <v>5679.7205524166666</v>
      </c>
      <c r="C80" s="262">
        <v>5759.9014154066663</v>
      </c>
      <c r="D80" s="262">
        <v>5606.5936751057807</v>
      </c>
      <c r="E80" s="262">
        <v>6073.6207091921033</v>
      </c>
      <c r="F80" s="262">
        <v>6090.4598098767447</v>
      </c>
      <c r="G80" s="262">
        <v>6305.9474620592919</v>
      </c>
      <c r="H80" s="262">
        <v>5583.5877130444278</v>
      </c>
      <c r="I80" s="262">
        <v>5814.1175870918987</v>
      </c>
      <c r="J80" s="262">
        <v>5997.0221415797096</v>
      </c>
      <c r="K80" s="262">
        <v>4658.7219237431091</v>
      </c>
      <c r="L80" s="262">
        <v>4982.4130975926873</v>
      </c>
      <c r="M80" s="262">
        <v>5339.64763352922</v>
      </c>
      <c r="N80" s="262">
        <v>4837.8403297278792</v>
      </c>
      <c r="O80" s="262">
        <v>4725.8543258188347</v>
      </c>
      <c r="P80" s="262">
        <v>4595.4249617756941</v>
      </c>
      <c r="Q80" s="262">
        <v>4771.0376190760708</v>
      </c>
      <c r="R80" s="262">
        <v>4884.6685285801896</v>
      </c>
      <c r="S80" s="262">
        <v>4651.098142582945</v>
      </c>
      <c r="T80" s="262">
        <v>4864.3556453191377</v>
      </c>
      <c r="U80" s="262">
        <v>4834.7645681529757</v>
      </c>
      <c r="V80" s="262">
        <v>4750.6255433326314</v>
      </c>
      <c r="W80" s="262">
        <v>5051.2348281184186</v>
      </c>
      <c r="X80" s="262">
        <v>4880.5119508957459</v>
      </c>
      <c r="Y80" s="262">
        <v>4359.2336749842743</v>
      </c>
      <c r="DA80" s="72" t="s">
        <v>1649</v>
      </c>
    </row>
    <row r="81" spans="1:105" ht="12" customHeight="1" x14ac:dyDescent="0.25">
      <c r="A81" s="59" t="s">
        <v>28</v>
      </c>
      <c r="B81" s="230">
        <v>929.26248389501484</v>
      </c>
      <c r="C81" s="230">
        <v>818.15816228368601</v>
      </c>
      <c r="D81" s="230">
        <v>749.34276889267835</v>
      </c>
      <c r="E81" s="230">
        <v>803.5907189494252</v>
      </c>
      <c r="F81" s="230">
        <v>760.72193932476455</v>
      </c>
      <c r="G81" s="230">
        <v>704.27374895608637</v>
      </c>
      <c r="H81" s="230">
        <v>666.20171280802731</v>
      </c>
      <c r="I81" s="230">
        <v>959.02376271588798</v>
      </c>
      <c r="J81" s="230">
        <v>912.58944743594611</v>
      </c>
      <c r="K81" s="230">
        <v>613.68254633158654</v>
      </c>
      <c r="L81" s="230">
        <v>684.61948761612712</v>
      </c>
      <c r="M81" s="230">
        <v>808.73170936905092</v>
      </c>
      <c r="N81" s="230">
        <v>749.38950390906837</v>
      </c>
      <c r="O81" s="230">
        <v>618.53960774559209</v>
      </c>
      <c r="P81" s="230">
        <v>630.67608593236946</v>
      </c>
      <c r="Q81" s="230">
        <v>586.81187289836532</v>
      </c>
      <c r="R81" s="230">
        <v>571.45917648049078</v>
      </c>
      <c r="S81" s="230">
        <v>544.21364361800875</v>
      </c>
      <c r="T81" s="230">
        <v>562.54745257274305</v>
      </c>
      <c r="U81" s="230">
        <v>543.9848854069171</v>
      </c>
      <c r="V81" s="230">
        <v>559.2057810109693</v>
      </c>
      <c r="W81" s="230">
        <v>535.78659857649563</v>
      </c>
      <c r="X81" s="230">
        <v>490.16157129837092</v>
      </c>
      <c r="Y81" s="230">
        <v>413.20661706857487</v>
      </c>
      <c r="DA81" s="71" t="s">
        <v>1650</v>
      </c>
    </row>
    <row r="82" spans="1:105" ht="12" customHeight="1" x14ac:dyDescent="0.25">
      <c r="A82" s="59" t="s">
        <v>31</v>
      </c>
      <c r="B82" s="295">
        <v>132.07334240321219</v>
      </c>
      <c r="C82" s="295">
        <v>125.129419180656</v>
      </c>
      <c r="D82" s="295">
        <v>117.5460121516688</v>
      </c>
      <c r="E82" s="295">
        <v>106.26997204307391</v>
      </c>
      <c r="F82" s="295">
        <v>83.602294735689213</v>
      </c>
      <c r="G82" s="295">
        <v>76.658695897472512</v>
      </c>
      <c r="H82" s="295">
        <v>70.591080135442965</v>
      </c>
      <c r="I82" s="295">
        <v>68.018111027291482</v>
      </c>
      <c r="J82" s="295">
        <v>58.579216896858441</v>
      </c>
      <c r="K82" s="295">
        <v>47.402770495076886</v>
      </c>
      <c r="L82" s="295">
        <v>49.980345913158999</v>
      </c>
      <c r="M82" s="295">
        <v>50.147813205915376</v>
      </c>
      <c r="N82" s="295">
        <v>48.932328065698151</v>
      </c>
      <c r="O82" s="295">
        <v>40.090396515873209</v>
      </c>
      <c r="P82" s="295">
        <v>33.333727629578433</v>
      </c>
      <c r="Q82" s="295">
        <v>40.738827049279003</v>
      </c>
      <c r="R82" s="295">
        <v>43.002870692862231</v>
      </c>
      <c r="S82" s="295">
        <v>31.932276652794251</v>
      </c>
      <c r="T82" s="295">
        <v>31.881208193377741</v>
      </c>
      <c r="U82" s="295">
        <v>32.408290360912787</v>
      </c>
      <c r="V82" s="295">
        <v>31.04901980966919</v>
      </c>
      <c r="W82" s="295">
        <v>33.678335348768037</v>
      </c>
      <c r="X82" s="295">
        <v>46.690761125005153</v>
      </c>
      <c r="Y82" s="295">
        <v>49.95512414559682</v>
      </c>
      <c r="DA82" s="122" t="s">
        <v>1651</v>
      </c>
    </row>
    <row r="83" spans="1:105" ht="12" customHeight="1" x14ac:dyDescent="0.25">
      <c r="A83" s="59" t="s">
        <v>159</v>
      </c>
      <c r="B83" s="295">
        <v>100.9596536134739</v>
      </c>
      <c r="C83" s="295">
        <v>117.11273396100169</v>
      </c>
      <c r="D83" s="295">
        <v>104.1020412450348</v>
      </c>
      <c r="E83" s="295">
        <v>96.291501994460234</v>
      </c>
      <c r="F83" s="295">
        <v>97.59259341915967</v>
      </c>
      <c r="G83" s="295">
        <v>102.32900305849709</v>
      </c>
      <c r="H83" s="295">
        <v>78.426605515262892</v>
      </c>
      <c r="I83" s="295">
        <v>105.9305505674551</v>
      </c>
      <c r="J83" s="295">
        <v>114.02451931377379</v>
      </c>
      <c r="K83" s="295">
        <v>101.8466378683209</v>
      </c>
      <c r="L83" s="295">
        <v>108.2083900009208</v>
      </c>
      <c r="M83" s="295">
        <v>96.082755301890487</v>
      </c>
      <c r="N83" s="295">
        <v>78.560236538798279</v>
      </c>
      <c r="O83" s="295">
        <v>73.452659556342823</v>
      </c>
      <c r="P83" s="295">
        <v>63.914281609598362</v>
      </c>
      <c r="Q83" s="295">
        <v>69.545388901373258</v>
      </c>
      <c r="R83" s="295">
        <v>68.190727288275795</v>
      </c>
      <c r="S83" s="295">
        <v>66.877044028643851</v>
      </c>
      <c r="T83" s="295">
        <v>69.307481572899221</v>
      </c>
      <c r="U83" s="295">
        <v>74.222570359045179</v>
      </c>
      <c r="V83" s="295">
        <v>70.737345541392273</v>
      </c>
      <c r="W83" s="295">
        <v>82.585717326376724</v>
      </c>
      <c r="X83" s="295">
        <v>83.56140144651674</v>
      </c>
      <c r="Y83" s="295">
        <v>80.68754890782202</v>
      </c>
      <c r="DA83" s="122" t="s">
        <v>1652</v>
      </c>
    </row>
    <row r="84" spans="1:105" ht="12" customHeight="1" x14ac:dyDescent="0.25">
      <c r="A84" s="59" t="s">
        <v>32</v>
      </c>
      <c r="B84" s="295">
        <v>553.34430946437431</v>
      </c>
      <c r="C84" s="295">
        <v>456.76120686387122</v>
      </c>
      <c r="D84" s="295">
        <v>471.2477064506536</v>
      </c>
      <c r="E84" s="295">
        <v>377.23399267572131</v>
      </c>
      <c r="F84" s="295">
        <v>347.27200480118353</v>
      </c>
      <c r="G84" s="295">
        <v>315.98243391871512</v>
      </c>
      <c r="H84" s="295">
        <v>308.96508079840851</v>
      </c>
      <c r="I84" s="295">
        <v>303.00851894069189</v>
      </c>
      <c r="J84" s="295">
        <v>299.97014861902278</v>
      </c>
      <c r="K84" s="295">
        <v>240.49401358565001</v>
      </c>
      <c r="L84" s="295">
        <v>186.46800713700489</v>
      </c>
      <c r="M84" s="295">
        <v>162.46732966571051</v>
      </c>
      <c r="N84" s="295">
        <v>116.6286337218752</v>
      </c>
      <c r="O84" s="295">
        <v>86.359640103259409</v>
      </c>
      <c r="P84" s="295">
        <v>66.453582303005049</v>
      </c>
      <c r="Q84" s="295">
        <v>88.306469179122615</v>
      </c>
      <c r="R84" s="295">
        <v>109.25445783870769</v>
      </c>
      <c r="S84" s="295">
        <v>75.801851424827802</v>
      </c>
      <c r="T84" s="295">
        <v>63.197509482233443</v>
      </c>
      <c r="U84" s="295">
        <v>51.444893537288053</v>
      </c>
      <c r="V84" s="295">
        <v>72.631578883971812</v>
      </c>
      <c r="W84" s="295">
        <v>39.255202616377929</v>
      </c>
      <c r="X84" s="295">
        <v>45.764681959010417</v>
      </c>
      <c r="Y84" s="295">
        <v>49.264043621899667</v>
      </c>
      <c r="DA84" s="122" t="s">
        <v>1653</v>
      </c>
    </row>
    <row r="85" spans="1:105" ht="12" customHeight="1" x14ac:dyDescent="0.25">
      <c r="A85" s="59" t="s">
        <v>33</v>
      </c>
      <c r="B85" s="295">
        <v>1256.7218595791869</v>
      </c>
      <c r="C85" s="295">
        <v>1441.261826032789</v>
      </c>
      <c r="D85" s="295">
        <v>1489.4346115601979</v>
      </c>
      <c r="E85" s="295">
        <v>1713.518380961355</v>
      </c>
      <c r="F85" s="295">
        <v>1924.459204851488</v>
      </c>
      <c r="G85" s="295">
        <v>2036.2141084413611</v>
      </c>
      <c r="H85" s="295">
        <v>1738.877715272351</v>
      </c>
      <c r="I85" s="295">
        <v>1583.20448118236</v>
      </c>
      <c r="J85" s="295">
        <v>1776.449914386684</v>
      </c>
      <c r="K85" s="295">
        <v>1360.549924346722</v>
      </c>
      <c r="L85" s="295">
        <v>1421.7611752282619</v>
      </c>
      <c r="M85" s="295">
        <v>1466.826270773957</v>
      </c>
      <c r="N85" s="295">
        <v>1262.2673586643671</v>
      </c>
      <c r="O85" s="295">
        <v>1157.1517239628961</v>
      </c>
      <c r="P85" s="295">
        <v>1037.744342282816</v>
      </c>
      <c r="Q85" s="295">
        <v>1182.5157098768379</v>
      </c>
      <c r="R85" s="295">
        <v>1089.1273027965269</v>
      </c>
      <c r="S85" s="295">
        <v>935.67319583490939</v>
      </c>
      <c r="T85" s="295">
        <v>981.96712900333478</v>
      </c>
      <c r="U85" s="295">
        <v>941.94160802766692</v>
      </c>
      <c r="V85" s="295">
        <v>894.52194294222784</v>
      </c>
      <c r="W85" s="295">
        <v>902.19593067216306</v>
      </c>
      <c r="X85" s="295">
        <v>928.08181887698368</v>
      </c>
      <c r="Y85" s="295">
        <v>814.21708925874327</v>
      </c>
      <c r="DA85" s="122" t="s">
        <v>1654</v>
      </c>
    </row>
    <row r="86" spans="1:105" ht="12" customHeight="1" x14ac:dyDescent="0.25">
      <c r="A86" s="59" t="s">
        <v>35</v>
      </c>
      <c r="B86" s="295">
        <v>2460.0284048660592</v>
      </c>
      <c r="C86" s="295">
        <v>2563.8466697108552</v>
      </c>
      <c r="D86" s="295">
        <v>2440.2725478697421</v>
      </c>
      <c r="E86" s="295">
        <v>2612.9980794147082</v>
      </c>
      <c r="F86" s="295">
        <v>2481.6795566586929</v>
      </c>
      <c r="G86" s="295">
        <v>2530.3149213701031</v>
      </c>
      <c r="H86" s="295">
        <v>2175.92053151969</v>
      </c>
      <c r="I86" s="295">
        <v>2207.42727670763</v>
      </c>
      <c r="J86" s="295">
        <v>2220.6023735472618</v>
      </c>
      <c r="K86" s="295">
        <v>1631.581006940545</v>
      </c>
      <c r="L86" s="295">
        <v>1780.624855813385</v>
      </c>
      <c r="M86" s="295">
        <v>1768.3965044855231</v>
      </c>
      <c r="N86" s="295">
        <v>1692.9976715663131</v>
      </c>
      <c r="O86" s="295">
        <v>1767.3888522709331</v>
      </c>
      <c r="P86" s="295">
        <v>1758.04444642566</v>
      </c>
      <c r="Q86" s="295">
        <v>1746.7718959757019</v>
      </c>
      <c r="R86" s="295">
        <v>1879.2209490651221</v>
      </c>
      <c r="S86" s="295">
        <v>1895.5191958304149</v>
      </c>
      <c r="T86" s="295">
        <v>1934.993758787539</v>
      </c>
      <c r="U86" s="295">
        <v>1926.6554357960381</v>
      </c>
      <c r="V86" s="295">
        <v>1854.8753330849429</v>
      </c>
      <c r="W86" s="295">
        <v>2094.5579680830879</v>
      </c>
      <c r="X86" s="295">
        <v>1901.2553871276989</v>
      </c>
      <c r="Y86" s="295">
        <v>1677.178881445966</v>
      </c>
      <c r="DA86" s="122" t="s">
        <v>1655</v>
      </c>
    </row>
    <row r="87" spans="1:105" ht="12" customHeight="1" x14ac:dyDescent="0.25">
      <c r="A87" s="59" t="s">
        <v>38</v>
      </c>
      <c r="B87" s="295">
        <v>247.33049859534481</v>
      </c>
      <c r="C87" s="295">
        <v>237.63139737380811</v>
      </c>
      <c r="D87" s="295">
        <v>234.64798693580531</v>
      </c>
      <c r="E87" s="295">
        <v>363.71806315336022</v>
      </c>
      <c r="F87" s="295">
        <v>395.13221608576669</v>
      </c>
      <c r="G87" s="295">
        <v>540.17455041705671</v>
      </c>
      <c r="H87" s="295">
        <v>544.60498699524635</v>
      </c>
      <c r="I87" s="295">
        <v>587.504885950583</v>
      </c>
      <c r="J87" s="295">
        <v>614.8065213801633</v>
      </c>
      <c r="K87" s="295">
        <v>663.16502417520792</v>
      </c>
      <c r="L87" s="295">
        <v>750.75083588382881</v>
      </c>
      <c r="M87" s="295">
        <v>986.99525072717324</v>
      </c>
      <c r="N87" s="295">
        <v>889.06459726175922</v>
      </c>
      <c r="O87" s="295">
        <v>982.87144566393738</v>
      </c>
      <c r="P87" s="295">
        <v>1005.258495592667</v>
      </c>
      <c r="Q87" s="295">
        <v>1056.3474551953909</v>
      </c>
      <c r="R87" s="295">
        <v>1124.413044418204</v>
      </c>
      <c r="S87" s="295">
        <v>1101.080935193346</v>
      </c>
      <c r="T87" s="295">
        <v>1220.461105707009</v>
      </c>
      <c r="U87" s="295">
        <v>1264.1068846651069</v>
      </c>
      <c r="V87" s="295">
        <v>1267.6045420594569</v>
      </c>
      <c r="W87" s="295">
        <v>1363.175075495149</v>
      </c>
      <c r="X87" s="295">
        <v>1384.996329062159</v>
      </c>
      <c r="Y87" s="295">
        <v>1274.7243705356721</v>
      </c>
      <c r="DA87" s="122" t="s">
        <v>1656</v>
      </c>
    </row>
    <row r="88" spans="1:105" ht="12" customHeight="1" x14ac:dyDescent="0.25">
      <c r="A88" s="60" t="s">
        <v>1530</v>
      </c>
      <c r="B88" s="262">
        <v>427.90688019640061</v>
      </c>
      <c r="C88" s="262">
        <v>448.51942107571011</v>
      </c>
      <c r="D88" s="262">
        <v>446.89516195549578</v>
      </c>
      <c r="E88" s="262">
        <v>454.09141437755642</v>
      </c>
      <c r="F88" s="262">
        <v>463.03107350845301</v>
      </c>
      <c r="G88" s="262">
        <v>475.67786079996262</v>
      </c>
      <c r="H88" s="262">
        <v>441.88072835776222</v>
      </c>
      <c r="I88" s="262">
        <v>472.1875503303018</v>
      </c>
      <c r="J88" s="262">
        <v>482.58141152837612</v>
      </c>
      <c r="K88" s="262">
        <v>390.36642086353072</v>
      </c>
      <c r="L88" s="262">
        <v>409.45509084409417</v>
      </c>
      <c r="M88" s="262">
        <v>411.6618261036748</v>
      </c>
      <c r="N88" s="262">
        <v>384.85175383817767</v>
      </c>
      <c r="O88" s="262">
        <v>373.65907649734038</v>
      </c>
      <c r="P88" s="262">
        <v>370.26215572153558</v>
      </c>
      <c r="Q88" s="262">
        <v>377.99812362994339</v>
      </c>
      <c r="R88" s="262">
        <v>390.03417772022812</v>
      </c>
      <c r="S88" s="262">
        <v>382.77393970846532</v>
      </c>
      <c r="T88" s="262">
        <v>391.36230337355801</v>
      </c>
      <c r="U88" s="262">
        <v>393.28595164230029</v>
      </c>
      <c r="V88" s="262">
        <v>375.24845870370012</v>
      </c>
      <c r="W88" s="262">
        <v>411.65894451136461</v>
      </c>
      <c r="X88" s="262">
        <v>396.52839330958273</v>
      </c>
      <c r="Y88" s="262">
        <v>359.59529926883812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852.17947701373964</v>
      </c>
      <c r="C89" s="261">
        <f t="shared" si="3"/>
        <v>878.70855259155019</v>
      </c>
      <c r="D89" s="261">
        <f t="shared" si="3"/>
        <v>863.59858322534546</v>
      </c>
      <c r="E89" s="261">
        <f t="shared" si="3"/>
        <v>904.774986023873</v>
      </c>
      <c r="F89" s="261">
        <f t="shared" si="3"/>
        <v>911.11218374922009</v>
      </c>
      <c r="G89" s="261">
        <f t="shared" si="3"/>
        <v>936.5818760780852</v>
      </c>
      <c r="H89" s="261">
        <f t="shared" si="3"/>
        <v>847.052521258448</v>
      </c>
      <c r="I89" s="261">
        <f t="shared" si="3"/>
        <v>893.6869681110054</v>
      </c>
      <c r="J89" s="261">
        <f t="shared" si="3"/>
        <v>915.81134665486866</v>
      </c>
      <c r="K89" s="261">
        <f t="shared" si="3"/>
        <v>719.07651742558232</v>
      </c>
      <c r="L89" s="261">
        <f t="shared" si="3"/>
        <v>758.35478709251743</v>
      </c>
      <c r="M89" s="261">
        <f t="shared" si="3"/>
        <v>781.73638013906225</v>
      </c>
      <c r="N89" s="261">
        <f t="shared" si="3"/>
        <v>722.01007597159276</v>
      </c>
      <c r="O89" s="261">
        <f t="shared" si="3"/>
        <v>706.41868988569752</v>
      </c>
      <c r="P89" s="261">
        <f t="shared" si="3"/>
        <v>692.7574651519119</v>
      </c>
      <c r="Q89" s="261">
        <f t="shared" si="3"/>
        <v>711.79875206563975</v>
      </c>
      <c r="R89" s="261">
        <f t="shared" si="3"/>
        <v>736.19950028542667</v>
      </c>
      <c r="S89" s="261">
        <f t="shared" si="3"/>
        <v>713.17542619706887</v>
      </c>
      <c r="T89" s="261">
        <f t="shared" si="3"/>
        <v>737.72151376099782</v>
      </c>
      <c r="U89" s="261">
        <f t="shared" si="3"/>
        <v>737.48249352660787</v>
      </c>
      <c r="V89" s="261">
        <f t="shared" si="3"/>
        <v>715.53043482702878</v>
      </c>
      <c r="W89" s="261">
        <f t="shared" si="3"/>
        <v>775.64507973086552</v>
      </c>
      <c r="X89" s="261">
        <f t="shared" si="3"/>
        <v>744.84001526879922</v>
      </c>
      <c r="Y89" s="261">
        <f t="shared" si="3"/>
        <v>671.71266205677921</v>
      </c>
      <c r="DA89" s="70"/>
    </row>
    <row r="90" spans="1:105" ht="12" customHeight="1" x14ac:dyDescent="0.25">
      <c r="A90" s="60" t="s">
        <v>1533</v>
      </c>
      <c r="B90" s="262">
        <v>451.97252809810061</v>
      </c>
      <c r="C90" s="262">
        <v>459.22723218686531</v>
      </c>
      <c r="D90" s="262">
        <v>445.66623194106131</v>
      </c>
      <c r="E90" s="262">
        <v>480.18169642270408</v>
      </c>
      <c r="F90" s="262">
        <v>478.15638563305902</v>
      </c>
      <c r="G90" s="262">
        <v>491.72884634686238</v>
      </c>
      <c r="H90" s="262">
        <v>433.80888469184981</v>
      </c>
      <c r="I90" s="262">
        <v>452.06553103660912</v>
      </c>
      <c r="J90" s="262">
        <v>463.57904314898531</v>
      </c>
      <c r="K90" s="262">
        <v>353.44273336521519</v>
      </c>
      <c r="L90" s="262">
        <v>375.00434727348369</v>
      </c>
      <c r="M90" s="262">
        <v>396.42757302325577</v>
      </c>
      <c r="N90" s="262">
        <v>361.76217722094538</v>
      </c>
      <c r="O90" s="262">
        <v>356.82014986967789</v>
      </c>
      <c r="P90" s="262">
        <v>346.34286990222262</v>
      </c>
      <c r="Q90" s="262">
        <v>358.08897208535802</v>
      </c>
      <c r="R90" s="262">
        <v>370.32446545323899</v>
      </c>
      <c r="S90" s="262">
        <v>354.18481878093218</v>
      </c>
      <c r="T90" s="262">
        <v>369.6752049275579</v>
      </c>
      <c r="U90" s="262">
        <v>367.7611458092486</v>
      </c>
      <c r="V90" s="262">
        <v>361.78896505479912</v>
      </c>
      <c r="W90" s="262">
        <v>387.54341892019153</v>
      </c>
      <c r="X90" s="262">
        <v>370.95379961065993</v>
      </c>
      <c r="Y90" s="262">
        <v>331.87146844669019</v>
      </c>
      <c r="DA90" s="72" t="s">
        <v>1658</v>
      </c>
    </row>
    <row r="91" spans="1:105" ht="12" customHeight="1" x14ac:dyDescent="0.25">
      <c r="A91" s="59" t="s">
        <v>28</v>
      </c>
      <c r="B91" s="230">
        <v>79.027093033755293</v>
      </c>
      <c r="C91" s="230">
        <v>70.231537823287937</v>
      </c>
      <c r="D91" s="230">
        <v>66.238655895417793</v>
      </c>
      <c r="E91" s="230">
        <v>75.300457350359096</v>
      </c>
      <c r="F91" s="230">
        <v>71.284242187203404</v>
      </c>
      <c r="G91" s="230">
        <v>69.656837534269243</v>
      </c>
      <c r="H91" s="230">
        <v>64.167065014623802</v>
      </c>
      <c r="I91" s="230">
        <v>95.166463432432025</v>
      </c>
      <c r="J91" s="230">
        <v>91.231072324690302</v>
      </c>
      <c r="K91" s="230">
        <v>60.373075520532304</v>
      </c>
      <c r="L91" s="230">
        <v>66.792476583244962</v>
      </c>
      <c r="M91" s="230">
        <v>83.324219231595549</v>
      </c>
      <c r="N91" s="230">
        <v>77.228480631676661</v>
      </c>
      <c r="O91" s="230">
        <v>66.029426487417325</v>
      </c>
      <c r="P91" s="230">
        <v>67.261397921286516</v>
      </c>
      <c r="Q91" s="230">
        <v>63.868529540467087</v>
      </c>
      <c r="R91" s="230">
        <v>62.674693629259878</v>
      </c>
      <c r="S91" s="230">
        <v>59.225280523610678</v>
      </c>
      <c r="T91" s="230">
        <v>63.604973154448089</v>
      </c>
      <c r="U91" s="230">
        <v>61.709726635755551</v>
      </c>
      <c r="V91" s="230">
        <v>63.048475750263421</v>
      </c>
      <c r="W91" s="230">
        <v>60.605099711957983</v>
      </c>
      <c r="X91" s="230">
        <v>57.251495442698811</v>
      </c>
      <c r="Y91" s="230">
        <v>48.581209293341637</v>
      </c>
      <c r="DA91" s="71" t="s">
        <v>1659</v>
      </c>
    </row>
    <row r="92" spans="1:105" ht="12" customHeight="1" x14ac:dyDescent="0.25">
      <c r="A92" s="59" t="s">
        <v>31</v>
      </c>
      <c r="B92" s="295">
        <v>15.33263574388139</v>
      </c>
      <c r="C92" s="295">
        <v>15.441208884868679</v>
      </c>
      <c r="D92" s="295">
        <v>14.90115986847384</v>
      </c>
      <c r="E92" s="295">
        <v>12.4877251312355</v>
      </c>
      <c r="F92" s="295">
        <v>10.801132839498649</v>
      </c>
      <c r="G92" s="295">
        <v>10.64999100989758</v>
      </c>
      <c r="H92" s="295">
        <v>9.773120330286412</v>
      </c>
      <c r="I92" s="295">
        <v>8.9975427842591778</v>
      </c>
      <c r="J92" s="295">
        <v>8.1677005866900654</v>
      </c>
      <c r="K92" s="295">
        <v>6.8848858111971447</v>
      </c>
      <c r="L92" s="295">
        <v>7.3237602404555959</v>
      </c>
      <c r="M92" s="295">
        <v>7.4882034205724786</v>
      </c>
      <c r="N92" s="295">
        <v>7.2263959986990081</v>
      </c>
      <c r="O92" s="295">
        <v>6.0470947477310304</v>
      </c>
      <c r="P92" s="295">
        <v>5.0247613477506601</v>
      </c>
      <c r="Q92" s="295">
        <v>6.5109807076179216</v>
      </c>
      <c r="R92" s="295">
        <v>6.482705533889046</v>
      </c>
      <c r="S92" s="295">
        <v>4.6867741619177208</v>
      </c>
      <c r="T92" s="295">
        <v>4.6892672406110769</v>
      </c>
      <c r="U92" s="295">
        <v>4.8304353258445412</v>
      </c>
      <c r="V92" s="295">
        <v>4.7270703750450567</v>
      </c>
      <c r="W92" s="295">
        <v>4.9635793922229983</v>
      </c>
      <c r="X92" s="295">
        <v>7.0640801635074739</v>
      </c>
      <c r="Y92" s="295">
        <v>7.5362668158747441</v>
      </c>
      <c r="DA92" s="122" t="s">
        <v>1660</v>
      </c>
    </row>
    <row r="93" spans="1:105" ht="12" customHeight="1" x14ac:dyDescent="0.25">
      <c r="A93" s="59" t="s">
        <v>159</v>
      </c>
      <c r="B93" s="295">
        <v>9.8495559322511532</v>
      </c>
      <c r="C93" s="295">
        <v>12.33888188879644</v>
      </c>
      <c r="D93" s="295">
        <v>11.18357635112632</v>
      </c>
      <c r="E93" s="295">
        <v>10.8658757135945</v>
      </c>
      <c r="F93" s="295">
        <v>11.673431899225561</v>
      </c>
      <c r="G93" s="295">
        <v>12.840540772219359</v>
      </c>
      <c r="H93" s="295">
        <v>9.7337308788284336</v>
      </c>
      <c r="I93" s="295">
        <v>12.767689622359949</v>
      </c>
      <c r="J93" s="295">
        <v>14.00121206495823</v>
      </c>
      <c r="K93" s="295">
        <v>13.884627439115521</v>
      </c>
      <c r="L93" s="295">
        <v>14.95571775471617</v>
      </c>
      <c r="M93" s="295">
        <v>13.60248377241609</v>
      </c>
      <c r="N93" s="295">
        <v>11.240248199950001</v>
      </c>
      <c r="O93" s="295">
        <v>10.7886557169391</v>
      </c>
      <c r="P93" s="295">
        <v>9.5241830764125428</v>
      </c>
      <c r="Q93" s="295">
        <v>10.701446035662871</v>
      </c>
      <c r="R93" s="295">
        <v>10.151777930893459</v>
      </c>
      <c r="S93" s="295">
        <v>9.7068420822877641</v>
      </c>
      <c r="T93" s="295">
        <v>10.15111413080999</v>
      </c>
      <c r="U93" s="295">
        <v>10.762957464912409</v>
      </c>
      <c r="V93" s="295">
        <v>10.29572141728161</v>
      </c>
      <c r="W93" s="295">
        <v>11.86454583179348</v>
      </c>
      <c r="X93" s="295">
        <v>12.495854529306509</v>
      </c>
      <c r="Y93" s="295">
        <v>11.97643691470642</v>
      </c>
      <c r="DA93" s="122" t="s">
        <v>1661</v>
      </c>
    </row>
    <row r="94" spans="1:105" ht="12" customHeight="1" x14ac:dyDescent="0.25">
      <c r="A94" s="59" t="s">
        <v>32</v>
      </c>
      <c r="B94" s="295">
        <v>58.748290113971429</v>
      </c>
      <c r="C94" s="295">
        <v>49.199928027747653</v>
      </c>
      <c r="D94" s="295">
        <v>51.442950512882128</v>
      </c>
      <c r="E94" s="295">
        <v>43.933662664349917</v>
      </c>
      <c r="F94" s="295">
        <v>41.916935128673309</v>
      </c>
      <c r="G94" s="295">
        <v>40.068677526263471</v>
      </c>
      <c r="H94" s="295">
        <v>38.70148781861856</v>
      </c>
      <c r="I94" s="295">
        <v>36.218411846999423</v>
      </c>
      <c r="J94" s="295">
        <v>36.950671939126671</v>
      </c>
      <c r="K94" s="295">
        <v>30.697360275414169</v>
      </c>
      <c r="L94" s="295">
        <v>23.61653479970947</v>
      </c>
      <c r="M94" s="295">
        <v>21.750989595619188</v>
      </c>
      <c r="N94" s="295">
        <v>15.33479253412426</v>
      </c>
      <c r="O94" s="295">
        <v>11.93079167526342</v>
      </c>
      <c r="P94" s="295">
        <v>9.1766840240932197</v>
      </c>
      <c r="Q94" s="295">
        <v>12.768242466128029</v>
      </c>
      <c r="R94" s="295">
        <v>14.793136799155469</v>
      </c>
      <c r="S94" s="295">
        <v>9.5877788171930902</v>
      </c>
      <c r="T94" s="295">
        <v>8.0129651312276717</v>
      </c>
      <c r="U94" s="295">
        <v>6.5763431627846636</v>
      </c>
      <c r="V94" s="295">
        <v>9.1338833172868537</v>
      </c>
      <c r="W94" s="295">
        <v>5.223644521423136</v>
      </c>
      <c r="X94" s="295">
        <v>6.4289580451501491</v>
      </c>
      <c r="Y94" s="295">
        <v>6.8219067242266789</v>
      </c>
      <c r="DA94" s="122" t="s">
        <v>1662</v>
      </c>
    </row>
    <row r="95" spans="1:105" ht="12" customHeight="1" x14ac:dyDescent="0.25">
      <c r="A95" s="59" t="s">
        <v>35</v>
      </c>
      <c r="B95" s="295">
        <v>289.01495327424129</v>
      </c>
      <c r="C95" s="295">
        <v>312.01567556216457</v>
      </c>
      <c r="D95" s="295">
        <v>301.89988931316122</v>
      </c>
      <c r="E95" s="295">
        <v>337.59397556316509</v>
      </c>
      <c r="F95" s="295">
        <v>342.48064357845811</v>
      </c>
      <c r="G95" s="295">
        <v>358.51279950421281</v>
      </c>
      <c r="H95" s="295">
        <v>311.43348064949248</v>
      </c>
      <c r="I95" s="295">
        <v>298.91542335055863</v>
      </c>
      <c r="J95" s="295">
        <v>313.2283862335201</v>
      </c>
      <c r="K95" s="295">
        <v>241.60278431895611</v>
      </c>
      <c r="L95" s="295">
        <v>262.31585789535762</v>
      </c>
      <c r="M95" s="295">
        <v>270.26167700305263</v>
      </c>
      <c r="N95" s="295">
        <v>250.7322598564954</v>
      </c>
      <c r="O95" s="295">
        <v>262.02418124232707</v>
      </c>
      <c r="P95" s="295">
        <v>255.3558435326797</v>
      </c>
      <c r="Q95" s="295">
        <v>264.23977333548208</v>
      </c>
      <c r="R95" s="295">
        <v>276.22215156004108</v>
      </c>
      <c r="S95" s="295">
        <v>270.97814319592288</v>
      </c>
      <c r="T95" s="295">
        <v>283.21688527046109</v>
      </c>
      <c r="U95" s="295">
        <v>283.88168321995141</v>
      </c>
      <c r="V95" s="295">
        <v>274.58381419492218</v>
      </c>
      <c r="W95" s="295">
        <v>304.88654946279399</v>
      </c>
      <c r="X95" s="295">
        <v>287.71341142999688</v>
      </c>
      <c r="Y95" s="295">
        <v>256.9556486985407</v>
      </c>
      <c r="DA95" s="122" t="s">
        <v>1663</v>
      </c>
    </row>
    <row r="96" spans="1:105" ht="12" customHeight="1" x14ac:dyDescent="0.25">
      <c r="A96" s="61" t="s">
        <v>1540</v>
      </c>
      <c r="B96" s="263">
        <v>400.20694891563897</v>
      </c>
      <c r="C96" s="263">
        <v>419.48132040468482</v>
      </c>
      <c r="D96" s="263">
        <v>417.9323512842841</v>
      </c>
      <c r="E96" s="263">
        <v>424.59328960116892</v>
      </c>
      <c r="F96" s="263">
        <v>432.95579811616102</v>
      </c>
      <c r="G96" s="263">
        <v>444.85302973122282</v>
      </c>
      <c r="H96" s="263">
        <v>413.24363656659818</v>
      </c>
      <c r="I96" s="263">
        <v>441.62143707439623</v>
      </c>
      <c r="J96" s="263">
        <v>452.23230350588341</v>
      </c>
      <c r="K96" s="263">
        <v>365.63378406036708</v>
      </c>
      <c r="L96" s="263">
        <v>383.35043981903368</v>
      </c>
      <c r="M96" s="263">
        <v>385.30880711580647</v>
      </c>
      <c r="N96" s="263">
        <v>360.24789875064738</v>
      </c>
      <c r="O96" s="263">
        <v>349.59854001601963</v>
      </c>
      <c r="P96" s="263">
        <v>346.41459524968923</v>
      </c>
      <c r="Q96" s="263">
        <v>353.70977998028178</v>
      </c>
      <c r="R96" s="263">
        <v>365.87503483218768</v>
      </c>
      <c r="S96" s="263">
        <v>358.9906074161367</v>
      </c>
      <c r="T96" s="263">
        <v>368.04630883343992</v>
      </c>
      <c r="U96" s="263">
        <v>369.72134771735921</v>
      </c>
      <c r="V96" s="263">
        <v>353.74146977222961</v>
      </c>
      <c r="W96" s="263">
        <v>388.10166081067399</v>
      </c>
      <c r="X96" s="263">
        <v>373.88621565813929</v>
      </c>
      <c r="Y96" s="263">
        <v>339.84119361008908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2956.0581072486079</v>
      </c>
      <c r="C99" s="223">
        <v>3010.8815658105309</v>
      </c>
      <c r="D99" s="223">
        <v>2985.8791438540088</v>
      </c>
      <c r="E99" s="223">
        <v>2962.6606636059942</v>
      </c>
      <c r="F99" s="223">
        <v>2999.366462650125</v>
      </c>
      <c r="G99" s="223">
        <v>2995.407691644205</v>
      </c>
      <c r="H99" s="223">
        <v>3030.5221418881888</v>
      </c>
      <c r="I99" s="223">
        <v>3022.005807514186</v>
      </c>
      <c r="J99" s="223">
        <v>2968.6489947955561</v>
      </c>
      <c r="K99" s="223">
        <v>2657.2576673814101</v>
      </c>
      <c r="L99" s="223">
        <v>2779.6155835087911</v>
      </c>
      <c r="M99" s="223">
        <v>2777.465061105097</v>
      </c>
      <c r="N99" s="223">
        <v>2769.1979549002431</v>
      </c>
      <c r="O99" s="223">
        <v>2712.360680182413</v>
      </c>
      <c r="P99" s="223">
        <v>2796.7319726272221</v>
      </c>
      <c r="Q99" s="223">
        <v>2855.6092109638012</v>
      </c>
      <c r="R99" s="223">
        <v>2958.7662812020999</v>
      </c>
      <c r="S99" s="223">
        <v>3047.1942272663418</v>
      </c>
      <c r="T99" s="223">
        <v>3135.2131200699951</v>
      </c>
      <c r="U99" s="223">
        <v>3115.2630840176398</v>
      </c>
      <c r="V99" s="223">
        <v>3056.570753383352</v>
      </c>
      <c r="W99" s="223">
        <v>3262.246543796944</v>
      </c>
      <c r="X99" s="223">
        <v>3178.2733922823932</v>
      </c>
      <c r="Y99" s="223">
        <v>2937.913834352908</v>
      </c>
      <c r="DA99" s="89" t="s">
        <v>1665</v>
      </c>
    </row>
    <row r="100" spans="1:105" ht="12" customHeight="1" x14ac:dyDescent="0.25">
      <c r="A100" s="55" t="s">
        <v>91</v>
      </c>
      <c r="B100" s="259">
        <v>24.706655200757229</v>
      </c>
      <c r="C100" s="259">
        <v>24.996427945031229</v>
      </c>
      <c r="D100" s="259">
        <v>24.7247031347354</v>
      </c>
      <c r="E100" s="259">
        <v>24.608468436402479</v>
      </c>
      <c r="F100" s="259">
        <v>24.874002536014029</v>
      </c>
      <c r="G100" s="259">
        <v>24.790381961520321</v>
      </c>
      <c r="H100" s="259">
        <v>25.061092838595268</v>
      </c>
      <c r="I100" s="259">
        <v>25.083284699810591</v>
      </c>
      <c r="J100" s="259">
        <v>24.662364540495911</v>
      </c>
      <c r="K100" s="259">
        <v>21.94596356524908</v>
      </c>
      <c r="L100" s="259">
        <v>22.938670092552421</v>
      </c>
      <c r="M100" s="259">
        <v>22.914566420693841</v>
      </c>
      <c r="N100" s="259">
        <v>22.77996421347871</v>
      </c>
      <c r="O100" s="259">
        <v>22.224930410373481</v>
      </c>
      <c r="P100" s="259">
        <v>22.807057202230268</v>
      </c>
      <c r="Q100" s="259">
        <v>23.15921634956409</v>
      </c>
      <c r="R100" s="259">
        <v>23.91406177292286</v>
      </c>
      <c r="S100" s="259">
        <v>24.537977153380929</v>
      </c>
      <c r="T100" s="259">
        <v>25.153416720098459</v>
      </c>
      <c r="U100" s="259">
        <v>24.9438654418312</v>
      </c>
      <c r="V100" s="259">
        <v>24.424672447057031</v>
      </c>
      <c r="W100" s="259">
        <v>25.84151986087727</v>
      </c>
      <c r="X100" s="259">
        <v>25.100188343332661</v>
      </c>
      <c r="Y100" s="259">
        <v>23.138944778244198</v>
      </c>
      <c r="DA100" s="67" t="s">
        <v>1666</v>
      </c>
    </row>
    <row r="101" spans="1:105" ht="12" customHeight="1" x14ac:dyDescent="0.25">
      <c r="A101" s="173" t="s">
        <v>92</v>
      </c>
      <c r="B101" s="224">
        <v>7.1900731529639712</v>
      </c>
      <c r="C101" s="224">
        <v>7.274402140928367</v>
      </c>
      <c r="D101" s="224">
        <v>7.1953254206023258</v>
      </c>
      <c r="E101" s="224">
        <v>7.161499069882832</v>
      </c>
      <c r="F101" s="224">
        <v>7.2390277901235791</v>
      </c>
      <c r="G101" s="224">
        <v>7.2144391195367712</v>
      </c>
      <c r="H101" s="224">
        <v>7.2977767467434767</v>
      </c>
      <c r="I101" s="224">
        <v>7.3059973738865311</v>
      </c>
      <c r="J101" s="224">
        <v>7.1828298568890352</v>
      </c>
      <c r="K101" s="224">
        <v>6.3874522603186659</v>
      </c>
      <c r="L101" s="224">
        <v>6.6806071705219026</v>
      </c>
      <c r="M101" s="224">
        <v>6.6965500965244873</v>
      </c>
      <c r="N101" s="224">
        <v>6.6504795822311076</v>
      </c>
      <c r="O101" s="224">
        <v>6.4968865825748381</v>
      </c>
      <c r="P101" s="224">
        <v>6.6912363566164981</v>
      </c>
      <c r="Q101" s="224">
        <v>6.8168336615202758</v>
      </c>
      <c r="R101" s="224">
        <v>7.0689344230054312</v>
      </c>
      <c r="S101" s="224">
        <v>7.2627561740092883</v>
      </c>
      <c r="T101" s="224">
        <v>7.4737634512988356</v>
      </c>
      <c r="U101" s="224">
        <v>7.422202213724626</v>
      </c>
      <c r="V101" s="224">
        <v>7.2922404959190601</v>
      </c>
      <c r="W101" s="224">
        <v>7.7477915592195421</v>
      </c>
      <c r="X101" s="224">
        <v>7.5442425694866744</v>
      </c>
      <c r="Y101" s="224">
        <v>6.9542207552967534</v>
      </c>
      <c r="DA101" s="177" t="s">
        <v>1667</v>
      </c>
    </row>
    <row r="102" spans="1:105" ht="12" customHeight="1" x14ac:dyDescent="0.25">
      <c r="A102" s="173" t="s">
        <v>93</v>
      </c>
      <c r="B102" s="224">
        <v>70.26346186699007</v>
      </c>
      <c r="C102" s="224">
        <v>73.42035445926642</v>
      </c>
      <c r="D102" s="224">
        <v>74.350146632924435</v>
      </c>
      <c r="E102" s="224">
        <v>69.078464895248786</v>
      </c>
      <c r="F102" s="224">
        <v>70.615646403801577</v>
      </c>
      <c r="G102" s="224">
        <v>70.478678206911397</v>
      </c>
      <c r="H102" s="224">
        <v>72.64187609775054</v>
      </c>
      <c r="I102" s="224">
        <v>73.8638015018646</v>
      </c>
      <c r="J102" s="224">
        <v>71.322398267771405</v>
      </c>
      <c r="K102" s="224">
        <v>65.791444733714854</v>
      </c>
      <c r="L102" s="224">
        <v>67.897052645850721</v>
      </c>
      <c r="M102" s="224">
        <v>67.311771409267521</v>
      </c>
      <c r="N102" s="224">
        <v>67.785755038410983</v>
      </c>
      <c r="O102" s="224">
        <v>66.011706992063537</v>
      </c>
      <c r="P102" s="224">
        <v>68.394041119661452</v>
      </c>
      <c r="Q102" s="224">
        <v>68.976325400023484</v>
      </c>
      <c r="R102" s="224">
        <v>70.345083652687791</v>
      </c>
      <c r="S102" s="224">
        <v>73.839904049670636</v>
      </c>
      <c r="T102" s="224">
        <v>74.576191100704364</v>
      </c>
      <c r="U102" s="224">
        <v>74.235616165000579</v>
      </c>
      <c r="V102" s="224">
        <v>71.478267398815305</v>
      </c>
      <c r="W102" s="224">
        <v>78.051989251403768</v>
      </c>
      <c r="X102" s="224">
        <v>75.774817176411574</v>
      </c>
      <c r="Y102" s="224">
        <v>70.794180106784026</v>
      </c>
      <c r="DA102" s="177" t="s">
        <v>1668</v>
      </c>
    </row>
    <row r="103" spans="1:105" ht="12" customHeight="1" x14ac:dyDescent="0.25">
      <c r="A103" s="173" t="s">
        <v>94</v>
      </c>
      <c r="B103" s="224">
        <v>21.969809587325781</v>
      </c>
      <c r="C103" s="224">
        <v>22.22748315598843</v>
      </c>
      <c r="D103" s="224">
        <v>21.985858286339202</v>
      </c>
      <c r="E103" s="224">
        <v>21.882499326210262</v>
      </c>
      <c r="F103" s="224">
        <v>22.119394165108542</v>
      </c>
      <c r="G103" s="224">
        <v>22.04426163178028</v>
      </c>
      <c r="H103" s="224">
        <v>22.298906023045781</v>
      </c>
      <c r="I103" s="224">
        <v>22.324024767901221</v>
      </c>
      <c r="J103" s="224">
        <v>21.947677151095231</v>
      </c>
      <c r="K103" s="224">
        <v>19.51734105090237</v>
      </c>
      <c r="L103" s="224">
        <v>20.413097939564871</v>
      </c>
      <c r="M103" s="224">
        <v>20.461812749705182</v>
      </c>
      <c r="N103" s="224">
        <v>20.321040826376631</v>
      </c>
      <c r="O103" s="224">
        <v>19.85172585772386</v>
      </c>
      <c r="P103" s="224">
        <v>20.44557621754598</v>
      </c>
      <c r="Q103" s="224">
        <v>20.83406344834405</v>
      </c>
      <c r="R103" s="224">
        <v>21.616899543018519</v>
      </c>
      <c r="S103" s="224">
        <v>22.203198590910741</v>
      </c>
      <c r="T103" s="224">
        <v>22.846746501314669</v>
      </c>
      <c r="U103" s="224">
        <v>22.683827629027569</v>
      </c>
      <c r="V103" s="224">
        <v>22.292817690296669</v>
      </c>
      <c r="W103" s="224">
        <v>23.678911652173081</v>
      </c>
      <c r="X103" s="224">
        <v>23.0700088570036</v>
      </c>
      <c r="Y103" s="224">
        <v>21.275680260035291</v>
      </c>
      <c r="DA103" s="177" t="s">
        <v>1669</v>
      </c>
    </row>
    <row r="104" spans="1:105" ht="12" customHeight="1" x14ac:dyDescent="0.25">
      <c r="A104" s="56" t="s">
        <v>95</v>
      </c>
      <c r="B104" s="260">
        <v>35.864614967362613</v>
      </c>
      <c r="C104" s="260">
        <v>36.777065599744567</v>
      </c>
      <c r="D104" s="260">
        <v>36.51235918241607</v>
      </c>
      <c r="E104" s="260">
        <v>35.533901749831593</v>
      </c>
      <c r="F104" s="260">
        <v>36.067302103088899</v>
      </c>
      <c r="G104" s="260">
        <v>35.991310904867127</v>
      </c>
      <c r="H104" s="260">
        <v>36.99312278834919</v>
      </c>
      <c r="I104" s="260">
        <v>37.219494191389693</v>
      </c>
      <c r="J104" s="260">
        <v>36.603490985432487</v>
      </c>
      <c r="K104" s="260">
        <v>32.86894923544039</v>
      </c>
      <c r="L104" s="260">
        <v>34.470009213929153</v>
      </c>
      <c r="M104" s="260">
        <v>34.4198336642689</v>
      </c>
      <c r="N104" s="260">
        <v>34.442369820906258</v>
      </c>
      <c r="O104" s="260">
        <v>33.842597374092243</v>
      </c>
      <c r="P104" s="260">
        <v>39.180942853650713</v>
      </c>
      <c r="Q104" s="260">
        <v>40.724006404018787</v>
      </c>
      <c r="R104" s="260">
        <v>42.690289295670532</v>
      </c>
      <c r="S104" s="260">
        <v>44.732826726727907</v>
      </c>
      <c r="T104" s="260">
        <v>46.810627731512128</v>
      </c>
      <c r="U104" s="260">
        <v>47.168206191502158</v>
      </c>
      <c r="V104" s="260">
        <v>47.356795987379442</v>
      </c>
      <c r="W104" s="260">
        <v>49.910785987591687</v>
      </c>
      <c r="X104" s="260">
        <v>52.051856536396848</v>
      </c>
      <c r="Y104" s="260">
        <v>50.61484369003292</v>
      </c>
      <c r="DA104" s="68" t="s">
        <v>1670</v>
      </c>
    </row>
    <row r="105" spans="1:105" ht="12" customHeight="1" x14ac:dyDescent="0.25">
      <c r="A105" s="37" t="s">
        <v>159</v>
      </c>
      <c r="B105" s="226">
        <v>0.93465421642657232</v>
      </c>
      <c r="C105" s="226">
        <v>0.96810141533830751</v>
      </c>
      <c r="D105" s="226">
        <v>0.90693727630618826</v>
      </c>
      <c r="E105" s="226">
        <v>0.86866064973077983</v>
      </c>
      <c r="F105" s="226">
        <v>0.88823955941002386</v>
      </c>
      <c r="G105" s="226">
        <v>0.88528209868965924</v>
      </c>
      <c r="H105" s="226">
        <v>0.7615892139735102</v>
      </c>
      <c r="I105" s="226">
        <v>0.96923086112223078</v>
      </c>
      <c r="J105" s="226">
        <v>1.0923663082879751</v>
      </c>
      <c r="K105" s="226">
        <v>1.0954939679672639</v>
      </c>
      <c r="L105" s="226">
        <v>1.1270222547208071</v>
      </c>
      <c r="M105" s="226">
        <v>0.94980360931207686</v>
      </c>
      <c r="N105" s="226">
        <v>0.81664663159924356</v>
      </c>
      <c r="O105" s="226">
        <v>0.80570948005834842</v>
      </c>
      <c r="P105" s="226">
        <v>0.62620955962255775</v>
      </c>
      <c r="Q105" s="226">
        <v>0.64950464839079913</v>
      </c>
      <c r="R105" s="226">
        <v>0.60912912495658667</v>
      </c>
      <c r="S105" s="226">
        <v>0.58753216948820364</v>
      </c>
      <c r="T105" s="226">
        <v>0.60958295645994787</v>
      </c>
      <c r="U105" s="226">
        <v>0.67139835100582701</v>
      </c>
      <c r="V105" s="226">
        <v>0.63688681899242849</v>
      </c>
      <c r="W105" s="226">
        <v>0.67760837559072729</v>
      </c>
      <c r="X105" s="226">
        <v>0.70493347270484552</v>
      </c>
      <c r="Y105" s="226">
        <v>0.70712656624516401</v>
      </c>
      <c r="DA105" s="69" t="s">
        <v>1671</v>
      </c>
    </row>
    <row r="106" spans="1:105" ht="12" customHeight="1" x14ac:dyDescent="0.25">
      <c r="A106" s="37" t="s">
        <v>35</v>
      </c>
      <c r="B106" s="226">
        <v>22.226356332040378</v>
      </c>
      <c r="C106" s="226">
        <v>21.902586241114651</v>
      </c>
      <c r="D106" s="226">
        <v>20.994523564452891</v>
      </c>
      <c r="E106" s="226">
        <v>22.884180913214671</v>
      </c>
      <c r="F106" s="226">
        <v>22.716911047423881</v>
      </c>
      <c r="G106" s="226">
        <v>22.658879744855302</v>
      </c>
      <c r="H106" s="226">
        <v>22.3860185837326</v>
      </c>
      <c r="I106" s="226">
        <v>21.433529204101621</v>
      </c>
      <c r="J106" s="226">
        <v>21.346998812746889</v>
      </c>
      <c r="K106" s="226">
        <v>18.000757903446019</v>
      </c>
      <c r="L106" s="226">
        <v>19.19533155437718</v>
      </c>
      <c r="M106" s="226">
        <v>19.326063248868309</v>
      </c>
      <c r="N106" s="226">
        <v>19.15691103717672</v>
      </c>
      <c r="O106" s="226">
        <v>18.966969359090861</v>
      </c>
      <c r="P106" s="226">
        <v>18.279849800672</v>
      </c>
      <c r="Q106" s="226">
        <v>18.550918889123221</v>
      </c>
      <c r="R106" s="226">
        <v>19.476801399681712</v>
      </c>
      <c r="S106" s="226">
        <v>19.53661578417249</v>
      </c>
      <c r="T106" s="226">
        <v>20.21523655543778</v>
      </c>
      <c r="U106" s="226">
        <v>19.90976665977437</v>
      </c>
      <c r="V106" s="226">
        <v>19.871426854846909</v>
      </c>
      <c r="W106" s="226">
        <v>20.782507843355852</v>
      </c>
      <c r="X106" s="226">
        <v>19.560869776388039</v>
      </c>
      <c r="Y106" s="226">
        <v>17.39659681942409</v>
      </c>
      <c r="DA106" s="69" t="s">
        <v>1672</v>
      </c>
    </row>
    <row r="107" spans="1:105" ht="12" customHeight="1" x14ac:dyDescent="0.25">
      <c r="A107" s="37" t="s">
        <v>96</v>
      </c>
      <c r="B107" s="226">
        <v>1.4044772470988849E-4</v>
      </c>
      <c r="C107" s="226">
        <v>1.3649632063647619E-4</v>
      </c>
      <c r="D107" s="226">
        <v>1.5328347996268609E-4</v>
      </c>
      <c r="E107" s="226">
        <v>2.720956722375199E-2</v>
      </c>
      <c r="F107" s="226">
        <v>2.393890366452088E-2</v>
      </c>
      <c r="G107" s="226">
        <v>3.6568540196552611E-2</v>
      </c>
      <c r="H107" s="226">
        <v>2.8879780033125961E-2</v>
      </c>
      <c r="I107" s="226">
        <v>3.6799048425041343E-2</v>
      </c>
      <c r="J107" s="226">
        <v>4.2297430330665277E-2</v>
      </c>
      <c r="K107" s="226">
        <v>5.9322639764450881E-2</v>
      </c>
      <c r="L107" s="226">
        <v>6.1733621167366977E-2</v>
      </c>
      <c r="M107" s="226">
        <v>6.8040297211647449E-2</v>
      </c>
      <c r="N107" s="226">
        <v>3.2162114025581848E-2</v>
      </c>
      <c r="O107" s="226">
        <v>9.7686711332400124E-3</v>
      </c>
      <c r="P107" s="226">
        <v>9.7238434368418971E-3</v>
      </c>
      <c r="Q107" s="226">
        <v>9.4135766969900992E-3</v>
      </c>
      <c r="R107" s="226">
        <v>9.087863319800769E-3</v>
      </c>
      <c r="S107" s="226">
        <v>8.9697164145374694E-3</v>
      </c>
      <c r="T107" s="226">
        <v>3.1639959214861402E-2</v>
      </c>
      <c r="U107" s="226">
        <v>3.9385640253450038E-2</v>
      </c>
      <c r="V107" s="226">
        <v>8.7566210450011114E-3</v>
      </c>
      <c r="W107" s="226">
        <v>7.7253321321863891E-3</v>
      </c>
      <c r="X107" s="226">
        <v>8.3431909550852317E-3</v>
      </c>
      <c r="Y107" s="226">
        <v>8.1948708922576496E-3</v>
      </c>
      <c r="DA107" s="69" t="s">
        <v>1673</v>
      </c>
    </row>
    <row r="108" spans="1:105" ht="12" customHeight="1" x14ac:dyDescent="0.25">
      <c r="A108" s="37" t="s">
        <v>78</v>
      </c>
      <c r="B108" s="226">
        <v>0.37753376808418487</v>
      </c>
      <c r="C108" s="226">
        <v>0.4296587380746173</v>
      </c>
      <c r="D108" s="226">
        <v>0.41793818593072452</v>
      </c>
      <c r="E108" s="226">
        <v>0.39458087132601688</v>
      </c>
      <c r="F108" s="226">
        <v>0.39996848673566088</v>
      </c>
      <c r="G108" s="226">
        <v>0.42453670836202773</v>
      </c>
      <c r="H108" s="226">
        <v>0.74974726615964193</v>
      </c>
      <c r="I108" s="226">
        <v>0.77718567707443675</v>
      </c>
      <c r="J108" s="226">
        <v>0.84859702294728001</v>
      </c>
      <c r="K108" s="226">
        <v>0.70334899972634335</v>
      </c>
      <c r="L108" s="226">
        <v>0.82878366370275414</v>
      </c>
      <c r="M108" s="226">
        <v>0.98910945957960916</v>
      </c>
      <c r="N108" s="226">
        <v>1.28429317253963</v>
      </c>
      <c r="O108" s="226">
        <v>1.503427817712341</v>
      </c>
      <c r="P108" s="226">
        <v>7.4647865143949179</v>
      </c>
      <c r="Q108" s="226">
        <v>8.3407348327786011</v>
      </c>
      <c r="R108" s="226">
        <v>9.3880599339677424</v>
      </c>
      <c r="S108" s="226">
        <v>10.428969970756199</v>
      </c>
      <c r="T108" s="226">
        <v>11.980247023489371</v>
      </c>
      <c r="U108" s="226">
        <v>12.61239439870506</v>
      </c>
      <c r="V108" s="226">
        <v>13.769940568290981</v>
      </c>
      <c r="W108" s="226">
        <v>14.08397211848013</v>
      </c>
      <c r="X108" s="226">
        <v>17.789221846335899</v>
      </c>
      <c r="Y108" s="226">
        <v>19.323552595637938</v>
      </c>
      <c r="DA108" s="69" t="s">
        <v>1674</v>
      </c>
    </row>
    <row r="109" spans="1:105" ht="12" customHeight="1" x14ac:dyDescent="0.25">
      <c r="A109" s="37" t="s">
        <v>40</v>
      </c>
      <c r="B109" s="226">
        <v>12.32593020308677</v>
      </c>
      <c r="C109" s="226">
        <v>13.476582708896361</v>
      </c>
      <c r="D109" s="226">
        <v>14.192806872246299</v>
      </c>
      <c r="E109" s="226">
        <v>11.359269748336359</v>
      </c>
      <c r="F109" s="226">
        <v>12.038244105854799</v>
      </c>
      <c r="G109" s="226">
        <v>11.98604381276358</v>
      </c>
      <c r="H109" s="226">
        <v>13.066887944450309</v>
      </c>
      <c r="I109" s="226">
        <v>14.00274940066636</v>
      </c>
      <c r="J109" s="226">
        <v>13.27323141111968</v>
      </c>
      <c r="K109" s="226">
        <v>13.010025724536311</v>
      </c>
      <c r="L109" s="226">
        <v>13.25713811996104</v>
      </c>
      <c r="M109" s="226">
        <v>13.08681704929726</v>
      </c>
      <c r="N109" s="226">
        <v>13.15235686556508</v>
      </c>
      <c r="O109" s="226">
        <v>12.55672204609745</v>
      </c>
      <c r="P109" s="226">
        <v>12.80037313552439</v>
      </c>
      <c r="Q109" s="226">
        <v>13.173434457029179</v>
      </c>
      <c r="R109" s="226">
        <v>13.207210973744701</v>
      </c>
      <c r="S109" s="226">
        <v>14.17073908589648</v>
      </c>
      <c r="T109" s="226">
        <v>13.973921236910179</v>
      </c>
      <c r="U109" s="226">
        <v>13.93526114176345</v>
      </c>
      <c r="V109" s="226">
        <v>13.06978512420411</v>
      </c>
      <c r="W109" s="226">
        <v>14.358972318032791</v>
      </c>
      <c r="X109" s="226">
        <v>13.98848825001299</v>
      </c>
      <c r="Y109" s="226">
        <v>13.17937283783346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2094.0587728984638</v>
      </c>
      <c r="C110" s="261">
        <f t="shared" si="4"/>
        <v>2118.6162433984587</v>
      </c>
      <c r="D110" s="261">
        <f t="shared" si="4"/>
        <v>2089.1645763615425</v>
      </c>
      <c r="E110" s="261">
        <f t="shared" si="4"/>
        <v>2109.8388005882548</v>
      </c>
      <c r="F110" s="261">
        <f t="shared" si="4"/>
        <v>2130.4591948855491</v>
      </c>
      <c r="G110" s="261">
        <f t="shared" si="4"/>
        <v>2128.1252337373257</v>
      </c>
      <c r="H110" s="261">
        <f t="shared" si="4"/>
        <v>2141.6452033453215</v>
      </c>
      <c r="I110" s="261">
        <f t="shared" si="4"/>
        <v>2123.5651800599362</v>
      </c>
      <c r="J110" s="261">
        <f t="shared" si="4"/>
        <v>2095.6586472689992</v>
      </c>
      <c r="K110" s="261">
        <f t="shared" si="4"/>
        <v>1861.1341441706841</v>
      </c>
      <c r="L110" s="261">
        <f t="shared" si="4"/>
        <v>1953.4975272193608</v>
      </c>
      <c r="M110" s="261">
        <f t="shared" si="4"/>
        <v>1954.1757971294512</v>
      </c>
      <c r="N110" s="261">
        <f t="shared" si="4"/>
        <v>1943.5296126040221</v>
      </c>
      <c r="O110" s="261">
        <f t="shared" si="4"/>
        <v>1906.0388707793884</v>
      </c>
      <c r="P110" s="261">
        <f t="shared" si="4"/>
        <v>1957.1740340786705</v>
      </c>
      <c r="Q110" s="261">
        <f t="shared" si="4"/>
        <v>2002.2915781975503</v>
      </c>
      <c r="R110" s="261">
        <f t="shared" si="4"/>
        <v>2080.178197003399</v>
      </c>
      <c r="S110" s="261">
        <f t="shared" si="4"/>
        <v>2130.1419438637308</v>
      </c>
      <c r="T110" s="261">
        <f t="shared" si="4"/>
        <v>2199.6527606783325</v>
      </c>
      <c r="U110" s="261">
        <f t="shared" si="4"/>
        <v>2183.4019335463099</v>
      </c>
      <c r="V110" s="261">
        <f t="shared" si="4"/>
        <v>2150.5276446295402</v>
      </c>
      <c r="W110" s="261">
        <f t="shared" si="4"/>
        <v>2279.3214922857806</v>
      </c>
      <c r="X110" s="261">
        <f t="shared" si="4"/>
        <v>2217.6721872807702</v>
      </c>
      <c r="Y110" s="261">
        <f t="shared" si="4"/>
        <v>2041.6082943604533</v>
      </c>
      <c r="DA110" s="70"/>
    </row>
    <row r="111" spans="1:105" ht="12" customHeight="1" x14ac:dyDescent="0.25">
      <c r="A111" s="60" t="s">
        <v>1554</v>
      </c>
      <c r="B111" s="262">
        <v>1786.327637965454</v>
      </c>
      <c r="C111" s="262">
        <v>1797.058944560775</v>
      </c>
      <c r="D111" s="262">
        <v>1763.5350898853781</v>
      </c>
      <c r="E111" s="262">
        <v>1807.2975673953049</v>
      </c>
      <c r="F111" s="262">
        <v>1821.042915032162</v>
      </c>
      <c r="G111" s="262">
        <v>1819.314902266992</v>
      </c>
      <c r="H111" s="262">
        <v>1823.0145933221061</v>
      </c>
      <c r="I111" s="262">
        <v>1799.267263587732</v>
      </c>
      <c r="J111" s="262">
        <v>1782.545786926562</v>
      </c>
      <c r="K111" s="262">
        <v>1572.48668951534</v>
      </c>
      <c r="L111" s="262">
        <v>1655.3192339094271</v>
      </c>
      <c r="M111" s="262">
        <v>1657.3487391546901</v>
      </c>
      <c r="N111" s="262">
        <v>1644.863900214744</v>
      </c>
      <c r="O111" s="262">
        <v>1614.78460333815</v>
      </c>
      <c r="P111" s="262">
        <v>1654.27713092162</v>
      </c>
      <c r="Q111" s="262">
        <v>1695.181057599646</v>
      </c>
      <c r="R111" s="262">
        <v>1765.289921689538</v>
      </c>
      <c r="S111" s="262">
        <v>1799.2025640183269</v>
      </c>
      <c r="T111" s="262">
        <v>1863.7233144399329</v>
      </c>
      <c r="U111" s="262">
        <v>1848.594329356534</v>
      </c>
      <c r="V111" s="262">
        <v>1827.018949186637</v>
      </c>
      <c r="W111" s="262">
        <v>1924.4286401773529</v>
      </c>
      <c r="X111" s="262">
        <v>1871.9451079171711</v>
      </c>
      <c r="Y111" s="262">
        <v>1718.4126236281861</v>
      </c>
      <c r="DA111" s="72" t="s">
        <v>1676</v>
      </c>
    </row>
    <row r="112" spans="1:105" ht="12" customHeight="1" x14ac:dyDescent="0.25">
      <c r="A112" s="59" t="s">
        <v>28</v>
      </c>
      <c r="B112" s="230">
        <v>377.44083871572627</v>
      </c>
      <c r="C112" s="230">
        <v>342.52214791067593</v>
      </c>
      <c r="D112" s="230">
        <v>312.14348250475302</v>
      </c>
      <c r="E112" s="230">
        <v>317.90603395231869</v>
      </c>
      <c r="F112" s="230">
        <v>318.43774598009469</v>
      </c>
      <c r="G112" s="230">
        <v>296.08268176797128</v>
      </c>
      <c r="H112" s="230">
        <v>310.04303947751521</v>
      </c>
      <c r="I112" s="230">
        <v>389.75416673883819</v>
      </c>
      <c r="J112" s="230">
        <v>377.20104366254259</v>
      </c>
      <c r="K112" s="230">
        <v>277.3690882478237</v>
      </c>
      <c r="L112" s="230">
        <v>304.69855528369749</v>
      </c>
      <c r="M112" s="230">
        <v>350.885584226427</v>
      </c>
      <c r="N112" s="230">
        <v>332.34697495121651</v>
      </c>
      <c r="O112" s="230">
        <v>298.98863387882011</v>
      </c>
      <c r="P112" s="230">
        <v>323.13303599182001</v>
      </c>
      <c r="Q112" s="230">
        <v>299.28250761583092</v>
      </c>
      <c r="R112" s="230">
        <v>303.19138198252227</v>
      </c>
      <c r="S112" s="230">
        <v>310.52155987570478</v>
      </c>
      <c r="T112" s="230">
        <v>321.39759986537013</v>
      </c>
      <c r="U112" s="230">
        <v>311.75263259139132</v>
      </c>
      <c r="V112" s="230">
        <v>316.67078624553039</v>
      </c>
      <c r="W112" s="230">
        <v>298.07636861450732</v>
      </c>
      <c r="X112" s="230">
        <v>284.54144627177328</v>
      </c>
      <c r="Y112" s="230">
        <v>252.06006673932879</v>
      </c>
      <c r="DA112" s="71" t="s">
        <v>1677</v>
      </c>
    </row>
    <row r="113" spans="1:105" ht="12" customHeight="1" x14ac:dyDescent="0.25">
      <c r="A113" s="59" t="s">
        <v>31</v>
      </c>
      <c r="B113" s="295">
        <v>50.753720313526813</v>
      </c>
      <c r="C113" s="295">
        <v>51.778374124771958</v>
      </c>
      <c r="D113" s="295">
        <v>49.099595261843326</v>
      </c>
      <c r="E113" s="295">
        <v>44.743462013871429</v>
      </c>
      <c r="F113" s="295">
        <v>34.512951420636107</v>
      </c>
      <c r="G113" s="295">
        <v>32.712767333394453</v>
      </c>
      <c r="H113" s="295">
        <v>31.683776421110199</v>
      </c>
      <c r="I113" s="295">
        <v>28.469497403855069</v>
      </c>
      <c r="J113" s="295">
        <v>24.82040454933631</v>
      </c>
      <c r="K113" s="295">
        <v>24.784144357073561</v>
      </c>
      <c r="L113" s="295">
        <v>26.05125609128655</v>
      </c>
      <c r="M113" s="295">
        <v>25.41354453605193</v>
      </c>
      <c r="N113" s="295">
        <v>24.48789832737441</v>
      </c>
      <c r="O113" s="295">
        <v>21.43085188411138</v>
      </c>
      <c r="P113" s="295">
        <v>20.580242549630839</v>
      </c>
      <c r="Q113" s="295">
        <v>26.342977112832141</v>
      </c>
      <c r="R113" s="295">
        <v>27.297509607980619</v>
      </c>
      <c r="S113" s="295">
        <v>19.389591456393731</v>
      </c>
      <c r="T113" s="295">
        <v>19.412036231561618</v>
      </c>
      <c r="U113" s="295">
        <v>20.56468676435777</v>
      </c>
      <c r="V113" s="295">
        <v>19.6693920063232</v>
      </c>
      <c r="W113" s="295">
        <v>21.07954953367928</v>
      </c>
      <c r="X113" s="295">
        <v>31.978258339033591</v>
      </c>
      <c r="Y113" s="295">
        <v>37.951906381421153</v>
      </c>
      <c r="DA113" s="122" t="s">
        <v>1678</v>
      </c>
    </row>
    <row r="114" spans="1:105" ht="12" customHeight="1" x14ac:dyDescent="0.25">
      <c r="A114" s="59" t="s">
        <v>159</v>
      </c>
      <c r="B114" s="295">
        <v>42.362691734753412</v>
      </c>
      <c r="C114" s="295">
        <v>48.91731655825275</v>
      </c>
      <c r="D114" s="295">
        <v>45.898694358595478</v>
      </c>
      <c r="E114" s="295">
        <v>42.698073696294223</v>
      </c>
      <c r="F114" s="295">
        <v>45.684204478195213</v>
      </c>
      <c r="G114" s="295">
        <v>48.130656978151521</v>
      </c>
      <c r="H114" s="295">
        <v>41.353251675044383</v>
      </c>
      <c r="I114" s="295">
        <v>53.097960604020606</v>
      </c>
      <c r="J114" s="295">
        <v>58.782046211115933</v>
      </c>
      <c r="K114" s="295">
        <v>66.14592972805066</v>
      </c>
      <c r="L114" s="295">
        <v>69.197328153470792</v>
      </c>
      <c r="M114" s="295">
        <v>56.017762238234823</v>
      </c>
      <c r="N114" s="295">
        <v>51.734641913686168</v>
      </c>
      <c r="O114" s="295">
        <v>53.659676655592882</v>
      </c>
      <c r="P114" s="295">
        <v>47.002147812819622</v>
      </c>
      <c r="Q114" s="295">
        <v>52.208879934716883</v>
      </c>
      <c r="R114" s="295">
        <v>47.650788606560219</v>
      </c>
      <c r="S114" s="295">
        <v>46.825654409795909</v>
      </c>
      <c r="T114" s="295">
        <v>46.631235761803602</v>
      </c>
      <c r="U114" s="295">
        <v>50.614122718310327</v>
      </c>
      <c r="V114" s="295">
        <v>47.412130750695432</v>
      </c>
      <c r="W114" s="295">
        <v>52.380484193483177</v>
      </c>
      <c r="X114" s="295">
        <v>55.707193101568052</v>
      </c>
      <c r="Y114" s="295">
        <v>55.837488827950352</v>
      </c>
      <c r="DA114" s="122" t="s">
        <v>1679</v>
      </c>
    </row>
    <row r="115" spans="1:105" ht="12" customHeight="1" x14ac:dyDescent="0.25">
      <c r="A115" s="59" t="s">
        <v>32</v>
      </c>
      <c r="B115" s="295">
        <v>198.92728579540901</v>
      </c>
      <c r="C115" s="295">
        <v>168.76795693440249</v>
      </c>
      <c r="D115" s="295">
        <v>184.58050873962449</v>
      </c>
      <c r="E115" s="295">
        <v>152.40791092180211</v>
      </c>
      <c r="F115" s="295">
        <v>145.08993742760691</v>
      </c>
      <c r="G115" s="295">
        <v>136.28460169481261</v>
      </c>
      <c r="H115" s="295">
        <v>148.8096040626688</v>
      </c>
      <c r="I115" s="295">
        <v>131.39608663410641</v>
      </c>
      <c r="J115" s="295">
        <v>127.9285690490655</v>
      </c>
      <c r="K115" s="295">
        <v>116.1142440627775</v>
      </c>
      <c r="L115" s="295">
        <v>87.794564211154679</v>
      </c>
      <c r="M115" s="295">
        <v>79.224630081361084</v>
      </c>
      <c r="N115" s="295">
        <v>53.772077622653818</v>
      </c>
      <c r="O115" s="295">
        <v>40.86656055442478</v>
      </c>
      <c r="P115" s="295">
        <v>31.56120745205504</v>
      </c>
      <c r="Q115" s="295">
        <v>44.650375671516663</v>
      </c>
      <c r="R115" s="295">
        <v>52.364916331303881</v>
      </c>
      <c r="S115" s="295">
        <v>39.634996929479087</v>
      </c>
      <c r="T115" s="295">
        <v>36.53223288367424</v>
      </c>
      <c r="U115" s="295">
        <v>29.478201928786969</v>
      </c>
      <c r="V115" s="295">
        <v>45.755672850605983</v>
      </c>
      <c r="W115" s="295">
        <v>25.94460537758486</v>
      </c>
      <c r="X115" s="295">
        <v>30.73055714130701</v>
      </c>
      <c r="Y115" s="295">
        <v>29.633620377519041</v>
      </c>
      <c r="DA115" s="122" t="s">
        <v>1680</v>
      </c>
    </row>
    <row r="116" spans="1:105" ht="12" customHeight="1" x14ac:dyDescent="0.25">
      <c r="A116" s="59" t="s">
        <v>35</v>
      </c>
      <c r="B116" s="295">
        <v>1116.8431014060379</v>
      </c>
      <c r="C116" s="295">
        <v>1185.0731490326721</v>
      </c>
      <c r="D116" s="295">
        <v>1171.812809020561</v>
      </c>
      <c r="E116" s="295">
        <v>1249.542086811018</v>
      </c>
      <c r="F116" s="295">
        <v>1277.3180757256289</v>
      </c>
      <c r="G116" s="295">
        <v>1306.1041944926619</v>
      </c>
      <c r="H116" s="295">
        <v>1291.124921685768</v>
      </c>
      <c r="I116" s="295">
        <v>1196.5495522069109</v>
      </c>
      <c r="J116" s="295">
        <v>1193.813723454502</v>
      </c>
      <c r="K116" s="295">
        <v>1088.0732831196151</v>
      </c>
      <c r="L116" s="295">
        <v>1167.577530169817</v>
      </c>
      <c r="M116" s="295">
        <v>1145.8072180726149</v>
      </c>
      <c r="N116" s="295">
        <v>1182.5223073998129</v>
      </c>
      <c r="O116" s="295">
        <v>1199.838880365201</v>
      </c>
      <c r="P116" s="295">
        <v>1232.000497115295</v>
      </c>
      <c r="Q116" s="295">
        <v>1272.696317264749</v>
      </c>
      <c r="R116" s="295">
        <v>1334.7853251611721</v>
      </c>
      <c r="S116" s="295">
        <v>1382.830761346954</v>
      </c>
      <c r="T116" s="295">
        <v>1439.750209697524</v>
      </c>
      <c r="U116" s="295">
        <v>1436.184685353687</v>
      </c>
      <c r="V116" s="295">
        <v>1397.5109673334821</v>
      </c>
      <c r="W116" s="295">
        <v>1526.947632458098</v>
      </c>
      <c r="X116" s="295">
        <v>1468.987653063489</v>
      </c>
      <c r="Y116" s="295">
        <v>1342.9295413019661</v>
      </c>
      <c r="DA116" s="122" t="s">
        <v>1681</v>
      </c>
    </row>
    <row r="117" spans="1:105" ht="12" customHeight="1" x14ac:dyDescent="0.25">
      <c r="A117" s="60" t="s">
        <v>1561</v>
      </c>
      <c r="B117" s="262">
        <v>307.7311349330098</v>
      </c>
      <c r="C117" s="262">
        <v>321.55729883768367</v>
      </c>
      <c r="D117" s="262">
        <v>325.6294864761644</v>
      </c>
      <c r="E117" s="262">
        <v>302.54123319294979</v>
      </c>
      <c r="F117" s="262">
        <v>309.41627985338721</v>
      </c>
      <c r="G117" s="262">
        <v>308.81033147033389</v>
      </c>
      <c r="H117" s="262">
        <v>318.63061002321558</v>
      </c>
      <c r="I117" s="262">
        <v>324.29791647220418</v>
      </c>
      <c r="J117" s="262">
        <v>313.11286034243739</v>
      </c>
      <c r="K117" s="262">
        <v>288.64745465534418</v>
      </c>
      <c r="L117" s="262">
        <v>298.17829330993368</v>
      </c>
      <c r="M117" s="262">
        <v>296.8270579747612</v>
      </c>
      <c r="N117" s="262">
        <v>298.66571238927799</v>
      </c>
      <c r="O117" s="262">
        <v>291.25426744123843</v>
      </c>
      <c r="P117" s="262">
        <v>302.89690315705059</v>
      </c>
      <c r="Q117" s="262">
        <v>307.11052059790438</v>
      </c>
      <c r="R117" s="262">
        <v>314.88827531386119</v>
      </c>
      <c r="S117" s="262">
        <v>330.93937984540378</v>
      </c>
      <c r="T117" s="262">
        <v>335.92944623839952</v>
      </c>
      <c r="U117" s="262">
        <v>334.8076041897757</v>
      </c>
      <c r="V117" s="262">
        <v>323.50869544290339</v>
      </c>
      <c r="W117" s="262">
        <v>354.89285210842758</v>
      </c>
      <c r="X117" s="262">
        <v>345.72707936359899</v>
      </c>
      <c r="Y117" s="262">
        <v>323.19567073226722</v>
      </c>
      <c r="DA117" s="72" t="s">
        <v>1682</v>
      </c>
    </row>
    <row r="118" spans="1:105" ht="12" customHeight="1" x14ac:dyDescent="0.25">
      <c r="A118" s="57" t="s">
        <v>1563</v>
      </c>
      <c r="B118" s="261">
        <v>246.68158398187569</v>
      </c>
      <c r="C118" s="261">
        <v>257.76483044356519</v>
      </c>
      <c r="D118" s="261">
        <v>261.02915303851648</v>
      </c>
      <c r="E118" s="261">
        <v>242.5212861224245</v>
      </c>
      <c r="F118" s="261">
        <v>248.03241973103769</v>
      </c>
      <c r="G118" s="261">
        <v>247.54668302787519</v>
      </c>
      <c r="H118" s="261">
        <v>255.41875573542049</v>
      </c>
      <c r="I118" s="261">
        <v>259.96174789008671</v>
      </c>
      <c r="J118" s="261">
        <v>250.9956503789665</v>
      </c>
      <c r="K118" s="261">
        <v>231.383838824815</v>
      </c>
      <c r="L118" s="261">
        <v>239.02389245962721</v>
      </c>
      <c r="M118" s="261">
        <v>237.94072330651181</v>
      </c>
      <c r="N118" s="261">
        <v>239.41461441430309</v>
      </c>
      <c r="O118" s="261">
        <v>233.47349643228651</v>
      </c>
      <c r="P118" s="261">
        <v>242.80639614269671</v>
      </c>
      <c r="Q118" s="261">
        <v>246.0497716103402</v>
      </c>
      <c r="R118" s="261">
        <v>252.41884786423651</v>
      </c>
      <c r="S118" s="261">
        <v>265.28563786701449</v>
      </c>
      <c r="T118" s="261">
        <v>269.17343227261301</v>
      </c>
      <c r="U118" s="261">
        <v>268.27811376953201</v>
      </c>
      <c r="V118" s="261">
        <v>259.10778051581588</v>
      </c>
      <c r="W118" s="261">
        <v>284.36340181800819</v>
      </c>
      <c r="X118" s="261">
        <v>277.12718729219517</v>
      </c>
      <c r="Y118" s="261">
        <v>258.97255225946748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229.09293079581528</v>
      </c>
      <c r="C119" s="261">
        <f t="shared" si="5"/>
        <v>233.41017485050008</v>
      </c>
      <c r="D119" s="261">
        <f t="shared" si="5"/>
        <v>231.52874725819021</v>
      </c>
      <c r="E119" s="261">
        <f t="shared" si="5"/>
        <v>229.62092289691606</v>
      </c>
      <c r="F119" s="261">
        <f t="shared" si="5"/>
        <v>232.49042685471355</v>
      </c>
      <c r="G119" s="261">
        <f t="shared" si="5"/>
        <v>232.19312109805441</v>
      </c>
      <c r="H119" s="261">
        <f t="shared" si="5"/>
        <v>234.9223955744099</v>
      </c>
      <c r="I119" s="261">
        <f t="shared" si="5"/>
        <v>234.27291336600842</v>
      </c>
      <c r="J119" s="261">
        <f t="shared" si="5"/>
        <v>230.08932706673383</v>
      </c>
      <c r="K119" s="261">
        <f t="shared" si="5"/>
        <v>206.02779930180031</v>
      </c>
      <c r="L119" s="261">
        <f t="shared" si="5"/>
        <v>215.48734505013593</v>
      </c>
      <c r="M119" s="261">
        <f t="shared" si="5"/>
        <v>215.3299925612489</v>
      </c>
      <c r="N119" s="261">
        <f t="shared" si="5"/>
        <v>214.70840791628495</v>
      </c>
      <c r="O119" s="261">
        <f t="shared" si="5"/>
        <v>210.30331902583958</v>
      </c>
      <c r="P119" s="261">
        <f t="shared" si="5"/>
        <v>216.55639544152271</v>
      </c>
      <c r="Q119" s="261">
        <f t="shared" si="5"/>
        <v>221.10664244124712</v>
      </c>
      <c r="R119" s="261">
        <f t="shared" si="5"/>
        <v>229.04215246910189</v>
      </c>
      <c r="S119" s="261">
        <f t="shared" si="5"/>
        <v>235.89811153208723</v>
      </c>
      <c r="T119" s="261">
        <f t="shared" si="5"/>
        <v>242.66883731624478</v>
      </c>
      <c r="U119" s="261">
        <f t="shared" si="5"/>
        <v>241.09306600540685</v>
      </c>
      <c r="V119" s="261">
        <f t="shared" si="5"/>
        <v>236.46433892496233</v>
      </c>
      <c r="W119" s="261">
        <f t="shared" si="5"/>
        <v>252.54267689409119</v>
      </c>
      <c r="X119" s="261">
        <f t="shared" si="5"/>
        <v>245.78121878703109</v>
      </c>
      <c r="Y119" s="261">
        <f t="shared" si="5"/>
        <v>227.05293987386841</v>
      </c>
      <c r="DA119" s="70"/>
    </row>
    <row r="120" spans="1:105" ht="12" customHeight="1" x14ac:dyDescent="0.25">
      <c r="A120" s="60" t="s">
        <v>1566</v>
      </c>
      <c r="B120" s="262">
        <v>153.53197585721199</v>
      </c>
      <c r="C120" s="262">
        <v>154.45431432978131</v>
      </c>
      <c r="D120" s="262">
        <v>151.57299315595341</v>
      </c>
      <c r="E120" s="262">
        <v>155.3343074287138</v>
      </c>
      <c r="F120" s="262">
        <v>156.5156978616215</v>
      </c>
      <c r="G120" s="262">
        <v>156.36717795491211</v>
      </c>
      <c r="H120" s="262">
        <v>156.68516042670541</v>
      </c>
      <c r="I120" s="262">
        <v>154.64411578407541</v>
      </c>
      <c r="J120" s="262">
        <v>153.20693186748801</v>
      </c>
      <c r="K120" s="262">
        <v>135.15269165595569</v>
      </c>
      <c r="L120" s="262">
        <v>142.27201508566469</v>
      </c>
      <c r="M120" s="262">
        <v>142.4464477841772</v>
      </c>
      <c r="N120" s="262">
        <v>141.37339603825441</v>
      </c>
      <c r="O120" s="262">
        <v>138.78812904483831</v>
      </c>
      <c r="P120" s="262">
        <v>142.182448016688</v>
      </c>
      <c r="Q120" s="262">
        <v>145.69807446153689</v>
      </c>
      <c r="R120" s="262">
        <v>151.72381811575559</v>
      </c>
      <c r="S120" s="262">
        <v>154.63855496056431</v>
      </c>
      <c r="T120" s="262">
        <v>160.1840092688802</v>
      </c>
      <c r="U120" s="262">
        <v>158.8836974317895</v>
      </c>
      <c r="V120" s="262">
        <v>157.0293283468844</v>
      </c>
      <c r="W120" s="262">
        <v>165.4015339868748</v>
      </c>
      <c r="X120" s="262">
        <v>160.8906591414019</v>
      </c>
      <c r="Y120" s="262">
        <v>147.6947900465241</v>
      </c>
      <c r="DA120" s="72" t="s">
        <v>1684</v>
      </c>
    </row>
    <row r="121" spans="1:105" ht="12" customHeight="1" x14ac:dyDescent="0.25">
      <c r="A121" s="59" t="s">
        <v>28</v>
      </c>
      <c r="B121" s="230">
        <v>32.44043058261714</v>
      </c>
      <c r="C121" s="230">
        <v>29.43922549587699</v>
      </c>
      <c r="D121" s="230">
        <v>26.828228260796049</v>
      </c>
      <c r="E121" s="230">
        <v>27.32351025213962</v>
      </c>
      <c r="F121" s="230">
        <v>27.369210042299329</v>
      </c>
      <c r="G121" s="230">
        <v>25.44782837302655</v>
      </c>
      <c r="H121" s="230">
        <v>26.647698574475669</v>
      </c>
      <c r="I121" s="230">
        <v>33.498741242200033</v>
      </c>
      <c r="J121" s="230">
        <v>32.419820585025661</v>
      </c>
      <c r="K121" s="230">
        <v>23.839425229351651</v>
      </c>
      <c r="L121" s="230">
        <v>26.18834878848174</v>
      </c>
      <c r="M121" s="230">
        <v>30.158049341638961</v>
      </c>
      <c r="N121" s="230">
        <v>28.564685811245571</v>
      </c>
      <c r="O121" s="230">
        <v>25.697590264318329</v>
      </c>
      <c r="P121" s="230">
        <v>27.77276263668444</v>
      </c>
      <c r="Q121" s="230">
        <v>25.722848237456571</v>
      </c>
      <c r="R121" s="230">
        <v>26.058809677083211</v>
      </c>
      <c r="S121" s="230">
        <v>26.688826629968169</v>
      </c>
      <c r="T121" s="230">
        <v>27.623604704060561</v>
      </c>
      <c r="U121" s="230">
        <v>26.79463534190106</v>
      </c>
      <c r="V121" s="230">
        <v>27.217342706463452</v>
      </c>
      <c r="W121" s="230">
        <v>25.619182538009309</v>
      </c>
      <c r="X121" s="230">
        <v>24.455877819329221</v>
      </c>
      <c r="Y121" s="230">
        <v>21.6641557006119</v>
      </c>
      <c r="DA121" s="71" t="s">
        <v>1685</v>
      </c>
    </row>
    <row r="122" spans="1:105" ht="12" customHeight="1" x14ac:dyDescent="0.25">
      <c r="A122" s="59" t="s">
        <v>31</v>
      </c>
      <c r="B122" s="295">
        <v>4.3622003020202884</v>
      </c>
      <c r="C122" s="295">
        <v>4.450267642449095</v>
      </c>
      <c r="D122" s="295">
        <v>4.2200309249685359</v>
      </c>
      <c r="E122" s="295">
        <v>3.845628306745509</v>
      </c>
      <c r="F122" s="295">
        <v>2.9663324418522561</v>
      </c>
      <c r="G122" s="295">
        <v>2.8116095265556438</v>
      </c>
      <c r="H122" s="295">
        <v>2.7231694192962319</v>
      </c>
      <c r="I122" s="295">
        <v>2.44690732829616</v>
      </c>
      <c r="J122" s="295">
        <v>2.1332736901362521</v>
      </c>
      <c r="K122" s="295">
        <v>2.130157185165527</v>
      </c>
      <c r="L122" s="295">
        <v>2.239063392543672</v>
      </c>
      <c r="M122" s="295">
        <v>2.1842531141707422</v>
      </c>
      <c r="N122" s="295">
        <v>2.1046953173015952</v>
      </c>
      <c r="O122" s="295">
        <v>1.841947112131346</v>
      </c>
      <c r="P122" s="295">
        <v>1.768838613427195</v>
      </c>
      <c r="Q122" s="295">
        <v>2.2641363432639512</v>
      </c>
      <c r="R122" s="295">
        <v>2.3461768698086649</v>
      </c>
      <c r="S122" s="295">
        <v>1.6665040746695421</v>
      </c>
      <c r="T122" s="295">
        <v>1.6684331668505941</v>
      </c>
      <c r="U122" s="295">
        <v>1.767501618803015</v>
      </c>
      <c r="V122" s="295">
        <v>1.6905524801040199</v>
      </c>
      <c r="W122" s="295">
        <v>1.8117532424073379</v>
      </c>
      <c r="X122" s="295">
        <v>2.7484796646017879</v>
      </c>
      <c r="Y122" s="295">
        <v>3.2619050673839549</v>
      </c>
      <c r="DA122" s="122" t="s">
        <v>1686</v>
      </c>
    </row>
    <row r="123" spans="1:105" ht="12" customHeight="1" x14ac:dyDescent="0.25">
      <c r="A123" s="59" t="s">
        <v>159</v>
      </c>
      <c r="B123" s="295">
        <v>3.6410049458085241</v>
      </c>
      <c r="C123" s="295">
        <v>4.2043643647451114</v>
      </c>
      <c r="D123" s="295">
        <v>3.9449186612639289</v>
      </c>
      <c r="E123" s="295">
        <v>3.6698304838161402</v>
      </c>
      <c r="F123" s="295">
        <v>3.9264836024094758</v>
      </c>
      <c r="G123" s="295">
        <v>4.1367522441615057</v>
      </c>
      <c r="H123" s="295">
        <v>3.554245202756535</v>
      </c>
      <c r="I123" s="295">
        <v>4.5636839694249556</v>
      </c>
      <c r="J123" s="295">
        <v>5.0522219484895574</v>
      </c>
      <c r="K123" s="295">
        <v>5.6851358453069611</v>
      </c>
      <c r="L123" s="295">
        <v>5.9473986124642382</v>
      </c>
      <c r="M123" s="295">
        <v>4.8146362048852991</v>
      </c>
      <c r="N123" s="295">
        <v>4.4465089295266136</v>
      </c>
      <c r="O123" s="295">
        <v>4.6119625569783711</v>
      </c>
      <c r="P123" s="295">
        <v>4.0397587037582916</v>
      </c>
      <c r="Q123" s="295">
        <v>4.4872689216176438</v>
      </c>
      <c r="R123" s="295">
        <v>4.0955083325318862</v>
      </c>
      <c r="S123" s="295">
        <v>4.0245893807762796</v>
      </c>
      <c r="T123" s="295">
        <v>4.0078794119355443</v>
      </c>
      <c r="U123" s="295">
        <v>4.350202114138634</v>
      </c>
      <c r="V123" s="295">
        <v>4.0749960752135692</v>
      </c>
      <c r="W123" s="295">
        <v>4.502018030545897</v>
      </c>
      <c r="X123" s="295">
        <v>4.7879432891069671</v>
      </c>
      <c r="Y123" s="295">
        <v>4.799141996383316</v>
      </c>
      <c r="DA123" s="122" t="s">
        <v>1687</v>
      </c>
    </row>
    <row r="124" spans="1:105" ht="12" customHeight="1" x14ac:dyDescent="0.25">
      <c r="A124" s="59" t="s">
        <v>32</v>
      </c>
      <c r="B124" s="295">
        <v>17.09747897920175</v>
      </c>
      <c r="C124" s="295">
        <v>14.50533336596385</v>
      </c>
      <c r="D124" s="295">
        <v>15.86439665894706</v>
      </c>
      <c r="E124" s="295">
        <v>13.099213829969729</v>
      </c>
      <c r="F124" s="295">
        <v>12.47024582546965</v>
      </c>
      <c r="G124" s="295">
        <v>11.71344143840783</v>
      </c>
      <c r="H124" s="295">
        <v>12.789945166102161</v>
      </c>
      <c r="I124" s="295">
        <v>11.29328146308953</v>
      </c>
      <c r="J124" s="295">
        <v>10.99525392612699</v>
      </c>
      <c r="K124" s="295">
        <v>9.9798317717511296</v>
      </c>
      <c r="L124" s="295">
        <v>7.5458010201385761</v>
      </c>
      <c r="M124" s="295">
        <v>6.8092290207197239</v>
      </c>
      <c r="N124" s="295">
        <v>4.6216232385881488</v>
      </c>
      <c r="O124" s="295">
        <v>3.5124148868655518</v>
      </c>
      <c r="P124" s="295">
        <v>2.7126348143347072</v>
      </c>
      <c r="Q124" s="295">
        <v>3.8376276859392791</v>
      </c>
      <c r="R124" s="295">
        <v>4.5006799979311287</v>
      </c>
      <c r="S124" s="295">
        <v>3.406563982074569</v>
      </c>
      <c r="T124" s="295">
        <v>3.1398864227922738</v>
      </c>
      <c r="U124" s="295">
        <v>2.5336038533218219</v>
      </c>
      <c r="V124" s="295">
        <v>3.9326261936084892</v>
      </c>
      <c r="W124" s="295">
        <v>2.2298969359244092</v>
      </c>
      <c r="X124" s="295">
        <v>2.6412417614898192</v>
      </c>
      <c r="Y124" s="295">
        <v>2.5469618180150611</v>
      </c>
      <c r="DA124" s="122" t="s">
        <v>1688</v>
      </c>
    </row>
    <row r="125" spans="1:105" ht="12" customHeight="1" x14ac:dyDescent="0.25">
      <c r="A125" s="59" t="s">
        <v>35</v>
      </c>
      <c r="B125" s="295">
        <v>95.990861047564309</v>
      </c>
      <c r="C125" s="295">
        <v>101.8551234607462</v>
      </c>
      <c r="D125" s="295">
        <v>100.71541864997781</v>
      </c>
      <c r="E125" s="295">
        <v>107.39612455604281</v>
      </c>
      <c r="F125" s="295">
        <v>109.78342594959079</v>
      </c>
      <c r="G125" s="295">
        <v>112.2575463727605</v>
      </c>
      <c r="H125" s="295">
        <v>110.97010206407479</v>
      </c>
      <c r="I125" s="295">
        <v>102.84150178106469</v>
      </c>
      <c r="J125" s="295">
        <v>102.6063617177095</v>
      </c>
      <c r="K125" s="295">
        <v>93.518141624380391</v>
      </c>
      <c r="L125" s="295">
        <v>100.35140327203651</v>
      </c>
      <c r="M125" s="295">
        <v>98.480280102762507</v>
      </c>
      <c r="N125" s="295">
        <v>101.6358827415925</v>
      </c>
      <c r="O125" s="295">
        <v>103.1242142245446</v>
      </c>
      <c r="P125" s="295">
        <v>105.8884532484834</v>
      </c>
      <c r="Q125" s="295">
        <v>109.38619327325939</v>
      </c>
      <c r="R125" s="295">
        <v>114.72264323840081</v>
      </c>
      <c r="S125" s="295">
        <v>118.85207089307571</v>
      </c>
      <c r="T125" s="295">
        <v>123.7442055632412</v>
      </c>
      <c r="U125" s="295">
        <v>123.437754503625</v>
      </c>
      <c r="V125" s="295">
        <v>120.11381089149489</v>
      </c>
      <c r="W125" s="295">
        <v>131.23868323998781</v>
      </c>
      <c r="X125" s="295">
        <v>126.25711660687411</v>
      </c>
      <c r="Y125" s="295">
        <v>115.42262546412989</v>
      </c>
      <c r="DA125" s="122" t="s">
        <v>1689</v>
      </c>
    </row>
    <row r="126" spans="1:105" ht="12" customHeight="1" x14ac:dyDescent="0.25">
      <c r="A126" s="60" t="s">
        <v>1573</v>
      </c>
      <c r="B126" s="262">
        <v>75.560954938603288</v>
      </c>
      <c r="C126" s="262">
        <v>78.955860520718772</v>
      </c>
      <c r="D126" s="262">
        <v>79.955754102236796</v>
      </c>
      <c r="E126" s="262">
        <v>74.286615468202243</v>
      </c>
      <c r="F126" s="262">
        <v>75.974728993092043</v>
      </c>
      <c r="G126" s="262">
        <v>75.825943143142297</v>
      </c>
      <c r="H126" s="262">
        <v>78.23723514770451</v>
      </c>
      <c r="I126" s="262">
        <v>79.628797581933014</v>
      </c>
      <c r="J126" s="262">
        <v>76.882395199245821</v>
      </c>
      <c r="K126" s="262">
        <v>70.875107645844608</v>
      </c>
      <c r="L126" s="262">
        <v>73.215329964471238</v>
      </c>
      <c r="M126" s="262">
        <v>72.88354477707172</v>
      </c>
      <c r="N126" s="262">
        <v>73.335011878030528</v>
      </c>
      <c r="O126" s="262">
        <v>71.515189981001257</v>
      </c>
      <c r="P126" s="262">
        <v>74.373947424834711</v>
      </c>
      <c r="Q126" s="262">
        <v>75.408567979710242</v>
      </c>
      <c r="R126" s="262">
        <v>77.318334353346302</v>
      </c>
      <c r="S126" s="262">
        <v>81.259556571522936</v>
      </c>
      <c r="T126" s="262">
        <v>82.484828047364587</v>
      </c>
      <c r="U126" s="262">
        <v>82.20936857361734</v>
      </c>
      <c r="V126" s="262">
        <v>79.435010578077936</v>
      </c>
      <c r="W126" s="262">
        <v>87.141142907216405</v>
      </c>
      <c r="X126" s="262">
        <v>84.890559645629196</v>
      </c>
      <c r="Y126" s="262">
        <v>79.35814982734432</v>
      </c>
      <c r="DA126" s="72" t="s">
        <v>1690</v>
      </c>
    </row>
    <row r="127" spans="1:105" ht="12" customHeight="1" x14ac:dyDescent="0.25">
      <c r="A127" s="132" t="s">
        <v>1575</v>
      </c>
      <c r="B127" s="316">
        <v>226.23020479705389</v>
      </c>
      <c r="C127" s="316">
        <v>236.39458381704779</v>
      </c>
      <c r="D127" s="316">
        <v>239.38827453874251</v>
      </c>
      <c r="E127" s="316">
        <v>222.41482052082219</v>
      </c>
      <c r="F127" s="316">
        <v>227.4690481806872</v>
      </c>
      <c r="G127" s="316">
        <v>227.0235819563338</v>
      </c>
      <c r="H127" s="316">
        <v>234.24301273855269</v>
      </c>
      <c r="I127" s="316">
        <v>238.4093636633022</v>
      </c>
      <c r="J127" s="316">
        <v>230.18660927917219</v>
      </c>
      <c r="K127" s="316">
        <v>212.20073423848461</v>
      </c>
      <c r="L127" s="316">
        <v>219.20738171724821</v>
      </c>
      <c r="M127" s="316">
        <v>218.21401376742531</v>
      </c>
      <c r="N127" s="316">
        <v>219.56571048422879</v>
      </c>
      <c r="O127" s="316">
        <v>214.11714672807159</v>
      </c>
      <c r="P127" s="316">
        <v>222.67629321462741</v>
      </c>
      <c r="Q127" s="316">
        <v>225.65077345119269</v>
      </c>
      <c r="R127" s="316">
        <v>231.4918151780567</v>
      </c>
      <c r="S127" s="316">
        <v>243.29187130880939</v>
      </c>
      <c r="T127" s="316">
        <v>246.8573442978755</v>
      </c>
      <c r="U127" s="316">
        <v>246.03625305530619</v>
      </c>
      <c r="V127" s="316">
        <v>237.6261952935649</v>
      </c>
      <c r="W127" s="316">
        <v>260.78797448779778</v>
      </c>
      <c r="X127" s="316">
        <v>254.1516854397658</v>
      </c>
      <c r="Y127" s="316">
        <v>237.50217826872569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</v>
      </c>
      <c r="D132" s="232">
        <f t="shared" si="6"/>
        <v>0.99999999999999967</v>
      </c>
      <c r="E132" s="232">
        <f t="shared" si="6"/>
        <v>0.99999999999999989</v>
      </c>
      <c r="F132" s="232">
        <f t="shared" si="6"/>
        <v>1</v>
      </c>
      <c r="G132" s="232">
        <f t="shared" si="6"/>
        <v>1.0000000000000002</v>
      </c>
      <c r="H132" s="232">
        <f t="shared" si="6"/>
        <v>0.99999999999999933</v>
      </c>
      <c r="I132" s="232">
        <f t="shared" si="6"/>
        <v>0.99999999999999978</v>
      </c>
      <c r="J132" s="232">
        <f t="shared" si="6"/>
        <v>1</v>
      </c>
      <c r="K132" s="232">
        <f t="shared" si="6"/>
        <v>1</v>
      </c>
      <c r="L132" s="232">
        <f t="shared" si="6"/>
        <v>1.0000000000000002</v>
      </c>
      <c r="M132" s="232">
        <f t="shared" si="6"/>
        <v>0.99999999999999989</v>
      </c>
      <c r="N132" s="232">
        <f t="shared" si="6"/>
        <v>1</v>
      </c>
      <c r="O132" s="232">
        <f t="shared" si="6"/>
        <v>0.99999999999999978</v>
      </c>
      <c r="P132" s="232">
        <f t="shared" si="6"/>
        <v>1</v>
      </c>
      <c r="Q132" s="232">
        <f t="shared" si="6"/>
        <v>1</v>
      </c>
      <c r="R132" s="232">
        <f t="shared" si="6"/>
        <v>1</v>
      </c>
      <c r="S132" s="232">
        <f t="shared" si="6"/>
        <v>0.99999999999999978</v>
      </c>
      <c r="T132" s="232">
        <f t="shared" si="6"/>
        <v>1</v>
      </c>
      <c r="U132" s="232">
        <f t="shared" si="6"/>
        <v>0.99999999999999989</v>
      </c>
      <c r="V132" s="232">
        <f t="shared" si="6"/>
        <v>1</v>
      </c>
      <c r="W132" s="232">
        <f t="shared" si="6"/>
        <v>1</v>
      </c>
      <c r="X132" s="232">
        <f t="shared" si="6"/>
        <v>1</v>
      </c>
      <c r="Y132" s="232">
        <f t="shared" si="6"/>
        <v>1.0000000000000002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4.0935497394933322E-3</v>
      </c>
      <c r="C133" s="266">
        <f t="shared" si="7"/>
        <v>4.0927184097212061E-3</v>
      </c>
      <c r="D133" s="266">
        <f t="shared" si="7"/>
        <v>4.0953571071676836E-3</v>
      </c>
      <c r="E133" s="266">
        <f t="shared" si="7"/>
        <v>4.0962619394573647E-3</v>
      </c>
      <c r="F133" s="266">
        <f t="shared" si="7"/>
        <v>4.100853582270427E-3</v>
      </c>
      <c r="G133" s="266">
        <f t="shared" si="7"/>
        <v>4.0979832067642354E-3</v>
      </c>
      <c r="H133" s="266">
        <f t="shared" si="7"/>
        <v>4.0892688924482976E-3</v>
      </c>
      <c r="I133" s="266">
        <f t="shared" si="7"/>
        <v>4.091912847401423E-3</v>
      </c>
      <c r="J133" s="266">
        <f t="shared" si="7"/>
        <v>4.0917368016805443E-3</v>
      </c>
      <c r="K133" s="266">
        <f t="shared" si="7"/>
        <v>4.0892909804223941E-3</v>
      </c>
      <c r="L133" s="266">
        <f t="shared" si="7"/>
        <v>4.0814451062483551E-3</v>
      </c>
      <c r="M133" s="266">
        <f t="shared" si="7"/>
        <v>4.0743006864829628E-3</v>
      </c>
      <c r="N133" s="266">
        <f t="shared" si="7"/>
        <v>4.0721501905160266E-3</v>
      </c>
      <c r="O133" s="266">
        <f t="shared" si="7"/>
        <v>4.0658578402042699E-3</v>
      </c>
      <c r="P133" s="266">
        <f t="shared" si="7"/>
        <v>4.0643733871421591E-3</v>
      </c>
      <c r="Q133" s="266">
        <f t="shared" si="7"/>
        <v>4.0711366748688886E-3</v>
      </c>
      <c r="R133" s="266">
        <f t="shared" si="7"/>
        <v>4.0598070801411796E-3</v>
      </c>
      <c r="S133" s="266">
        <f t="shared" si="7"/>
        <v>4.0558532008849344E-3</v>
      </c>
      <c r="T133" s="266">
        <f t="shared" si="7"/>
        <v>4.0506994815273957E-3</v>
      </c>
      <c r="U133" s="266">
        <f t="shared" si="7"/>
        <v>4.0479132992175077E-3</v>
      </c>
      <c r="V133" s="266">
        <f t="shared" si="7"/>
        <v>4.045476429677182E-3</v>
      </c>
      <c r="W133" s="266">
        <f t="shared" si="7"/>
        <v>4.0382404901907016E-3</v>
      </c>
      <c r="X133" s="266">
        <f t="shared" si="7"/>
        <v>4.0515701905190441E-3</v>
      </c>
      <c r="Y133" s="266">
        <f t="shared" si="7"/>
        <v>4.0553425882312198E-3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4.2516717319417439E-4</v>
      </c>
      <c r="C134" s="267">
        <f t="shared" si="8"/>
        <v>4.2508624998308689E-4</v>
      </c>
      <c r="D134" s="267">
        <f t="shared" si="8"/>
        <v>4.2522940921835371E-4</v>
      </c>
      <c r="E134" s="267">
        <f t="shared" si="8"/>
        <v>4.2516849607365765E-4</v>
      </c>
      <c r="F134" s="267">
        <f t="shared" si="8"/>
        <v>4.2571490828846619E-4</v>
      </c>
      <c r="G134" s="267">
        <f t="shared" si="8"/>
        <v>4.2544137608539171E-4</v>
      </c>
      <c r="H134" s="267">
        <f t="shared" si="8"/>
        <v>4.2451400886112139E-4</v>
      </c>
      <c r="I134" s="267">
        <f t="shared" si="8"/>
        <v>4.2480862973567055E-4</v>
      </c>
      <c r="J134" s="267">
        <f t="shared" si="8"/>
        <v>4.249796337680023E-4</v>
      </c>
      <c r="K134" s="267">
        <f t="shared" si="8"/>
        <v>4.2471594882650271E-4</v>
      </c>
      <c r="L134" s="267">
        <f t="shared" si="8"/>
        <v>4.2402439624706761E-4</v>
      </c>
      <c r="M134" s="267">
        <f t="shared" si="8"/>
        <v>4.2325012151972778E-4</v>
      </c>
      <c r="N134" s="267">
        <f t="shared" si="8"/>
        <v>4.2298473233316248E-4</v>
      </c>
      <c r="O134" s="267">
        <f t="shared" si="8"/>
        <v>4.2241296962138307E-4</v>
      </c>
      <c r="P134" s="267">
        <f t="shared" si="8"/>
        <v>4.2216991448000937E-4</v>
      </c>
      <c r="Q134" s="267">
        <f t="shared" si="8"/>
        <v>4.2289878055705107E-4</v>
      </c>
      <c r="R134" s="267">
        <f t="shared" si="8"/>
        <v>4.2288842315624372E-4</v>
      </c>
      <c r="S134" s="267">
        <f t="shared" si="8"/>
        <v>4.2155325203388461E-4</v>
      </c>
      <c r="T134" s="267">
        <f t="shared" si="8"/>
        <v>4.2102245533738586E-4</v>
      </c>
      <c r="U134" s="267">
        <f t="shared" si="8"/>
        <v>4.216039861147479E-4</v>
      </c>
      <c r="V134" s="267">
        <f t="shared" si="8"/>
        <v>4.2154878859890655E-4</v>
      </c>
      <c r="W134" s="267">
        <f t="shared" si="8"/>
        <v>4.2147558118426742E-4</v>
      </c>
      <c r="X134" s="267">
        <f t="shared" si="8"/>
        <v>4.2236844028844752E-4</v>
      </c>
      <c r="Y134" s="267">
        <f t="shared" si="8"/>
        <v>4.2306774469724452E-4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9.5879941611353939E-3</v>
      </c>
      <c r="C135" s="267">
        <f t="shared" si="9"/>
        <v>9.8181464310579201E-3</v>
      </c>
      <c r="D135" s="267">
        <f t="shared" si="9"/>
        <v>1.0272975046287562E-2</v>
      </c>
      <c r="E135" s="267">
        <f t="shared" si="9"/>
        <v>9.7217414087070464E-3</v>
      </c>
      <c r="F135" s="267">
        <f t="shared" si="9"/>
        <v>9.9336688463702322E-3</v>
      </c>
      <c r="G135" s="267">
        <f t="shared" si="9"/>
        <v>1.0111078044001718E-2</v>
      </c>
      <c r="H135" s="267">
        <f t="shared" si="9"/>
        <v>1.1128420614020447E-2</v>
      </c>
      <c r="I135" s="267">
        <f t="shared" si="9"/>
        <v>1.1002708716538278E-2</v>
      </c>
      <c r="J135" s="267">
        <f t="shared" si="9"/>
        <v>1.0560870319003046E-2</v>
      </c>
      <c r="K135" s="267">
        <f t="shared" si="9"/>
        <v>1.0884898284245426E-2</v>
      </c>
      <c r="L135" s="267">
        <f t="shared" si="9"/>
        <v>1.0846282733635826E-2</v>
      </c>
      <c r="M135" s="267">
        <f t="shared" si="9"/>
        <v>1.0347504399560956E-2</v>
      </c>
      <c r="N135" s="267">
        <f t="shared" si="9"/>
        <v>1.0337830140522903E-2</v>
      </c>
      <c r="O135" s="267">
        <f t="shared" si="9"/>
        <v>1.0398794306140957E-2</v>
      </c>
      <c r="P135" s="267">
        <f t="shared" si="9"/>
        <v>1.0552434807372049E-2</v>
      </c>
      <c r="Q135" s="267">
        <f t="shared" si="9"/>
        <v>1.0507584731607884E-2</v>
      </c>
      <c r="R135" s="267">
        <f t="shared" si="9"/>
        <v>1.0423262041082326E-2</v>
      </c>
      <c r="S135" s="267">
        <f t="shared" si="9"/>
        <v>1.0943776783299846E-2</v>
      </c>
      <c r="T135" s="267">
        <f t="shared" si="9"/>
        <v>1.0701316108760069E-2</v>
      </c>
      <c r="U135" s="267">
        <f t="shared" si="9"/>
        <v>1.0753053203981842E-2</v>
      </c>
      <c r="V135" s="267">
        <f t="shared" si="9"/>
        <v>1.0423510243042274E-2</v>
      </c>
      <c r="W135" s="267">
        <f t="shared" si="9"/>
        <v>1.0817838979024027E-2</v>
      </c>
      <c r="X135" s="267">
        <f t="shared" si="9"/>
        <v>1.0623399523493201E-2</v>
      </c>
      <c r="Y135" s="267">
        <f t="shared" si="9"/>
        <v>1.0763950672987429E-2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8.095176276887219E-4</v>
      </c>
      <c r="C136" s="267">
        <f t="shared" si="10"/>
        <v>8.093635500223481E-4</v>
      </c>
      <c r="D136" s="267">
        <f t="shared" si="10"/>
        <v>8.0963612498067411E-4</v>
      </c>
      <c r="E136" s="267">
        <f t="shared" si="10"/>
        <v>8.0952014644917341E-4</v>
      </c>
      <c r="F136" s="267">
        <f t="shared" si="10"/>
        <v>8.1056051444501078E-4</v>
      </c>
      <c r="G136" s="267">
        <f t="shared" si="10"/>
        <v>8.1003970956144988E-4</v>
      </c>
      <c r="H136" s="267">
        <f t="shared" si="10"/>
        <v>8.0827400382799065E-4</v>
      </c>
      <c r="I136" s="267">
        <f t="shared" si="10"/>
        <v>8.0884223832183204E-4</v>
      </c>
      <c r="J136" s="267">
        <f t="shared" si="10"/>
        <v>8.0918533991510824E-4</v>
      </c>
      <c r="K136" s="267">
        <f t="shared" si="10"/>
        <v>8.0869048402215052E-4</v>
      </c>
      <c r="L136" s="267">
        <f t="shared" si="10"/>
        <v>8.0736078982058634E-4</v>
      </c>
      <c r="M136" s="267">
        <f t="shared" si="10"/>
        <v>8.0588946857057628E-4</v>
      </c>
      <c r="N136" s="267">
        <f t="shared" si="10"/>
        <v>8.0537553385553475E-4</v>
      </c>
      <c r="O136" s="267">
        <f t="shared" si="10"/>
        <v>8.0427362842681361E-4</v>
      </c>
      <c r="P136" s="267">
        <f t="shared" si="10"/>
        <v>8.0381085182069836E-4</v>
      </c>
      <c r="Q136" s="267">
        <f t="shared" si="10"/>
        <v>8.0519861168267665E-4</v>
      </c>
      <c r="R136" s="267">
        <f t="shared" si="10"/>
        <v>8.0519983663611871E-4</v>
      </c>
      <c r="S136" s="267">
        <f t="shared" si="10"/>
        <v>8.0268707042208945E-4</v>
      </c>
      <c r="T136" s="267">
        <f t="shared" si="10"/>
        <v>8.0174073362372948E-4</v>
      </c>
      <c r="U136" s="267">
        <f t="shared" si="10"/>
        <v>8.0283046136284673E-4</v>
      </c>
      <c r="V136" s="267">
        <f t="shared" si="10"/>
        <v>8.0283832381364024E-4</v>
      </c>
      <c r="W136" s="267">
        <f t="shared" si="10"/>
        <v>8.0279520042327588E-4</v>
      </c>
      <c r="X136" s="267">
        <f t="shared" si="10"/>
        <v>8.0431248346524576E-4</v>
      </c>
      <c r="Y136" s="267">
        <f t="shared" si="10"/>
        <v>8.0571332919015105E-4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5.2447413671786311E-3</v>
      </c>
      <c r="C137" s="268">
        <f t="shared" si="11"/>
        <v>5.2856132788598612E-3</v>
      </c>
      <c r="D137" s="268">
        <f t="shared" si="11"/>
        <v>5.3689850970726838E-3</v>
      </c>
      <c r="E137" s="268">
        <f t="shared" si="11"/>
        <v>5.2369314173339549E-3</v>
      </c>
      <c r="F137" s="268">
        <f t="shared" si="11"/>
        <v>5.2821539522126424E-3</v>
      </c>
      <c r="G137" s="268">
        <f t="shared" si="11"/>
        <v>5.3365478270541835E-3</v>
      </c>
      <c r="H137" s="268">
        <f t="shared" si="11"/>
        <v>5.6555320579712923E-3</v>
      </c>
      <c r="I137" s="268">
        <f t="shared" si="11"/>
        <v>5.6231798732694913E-3</v>
      </c>
      <c r="J137" s="268">
        <f t="shared" si="11"/>
        <v>5.5596724389950451E-3</v>
      </c>
      <c r="K137" s="268">
        <f t="shared" si="11"/>
        <v>5.5445924352477156E-3</v>
      </c>
      <c r="L137" s="268">
        <f t="shared" si="11"/>
        <v>5.5479724995239022E-3</v>
      </c>
      <c r="M137" s="268">
        <f t="shared" si="11"/>
        <v>5.3670827667622939E-3</v>
      </c>
      <c r="N137" s="268">
        <f t="shared" si="11"/>
        <v>5.3605532720095292E-3</v>
      </c>
      <c r="O137" s="268">
        <f t="shared" si="11"/>
        <v>5.431255943703227E-3</v>
      </c>
      <c r="P137" s="268">
        <f t="shared" si="11"/>
        <v>5.8756686535874226E-3</v>
      </c>
      <c r="Q137" s="268">
        <f t="shared" si="11"/>
        <v>6.0289316745265296E-3</v>
      </c>
      <c r="R137" s="268">
        <f t="shared" si="11"/>
        <v>6.0923996944012883E-3</v>
      </c>
      <c r="S137" s="268">
        <f t="shared" si="11"/>
        <v>6.3297790979527377E-3</v>
      </c>
      <c r="T137" s="268">
        <f t="shared" si="11"/>
        <v>6.3533189318263454E-3</v>
      </c>
      <c r="U137" s="268">
        <f t="shared" si="11"/>
        <v>6.5268182357876795E-3</v>
      </c>
      <c r="V137" s="268">
        <f t="shared" si="11"/>
        <v>6.6493776185285545E-3</v>
      </c>
      <c r="W137" s="268">
        <f t="shared" si="11"/>
        <v>6.7752930664311314E-3</v>
      </c>
      <c r="X137" s="268">
        <f t="shared" si="11"/>
        <v>7.1896492766472175E-3</v>
      </c>
      <c r="Y137" s="268">
        <f t="shared" si="11"/>
        <v>7.7032814752937698E-3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3.7379213270625919E-2</v>
      </c>
      <c r="C138" s="269">
        <f t="shared" si="12"/>
        <v>3.8276417506474696E-2</v>
      </c>
      <c r="D138" s="269">
        <f t="shared" si="12"/>
        <v>4.0048979801034432E-2</v>
      </c>
      <c r="E138" s="269">
        <f t="shared" si="12"/>
        <v>3.7898355580266378E-2</v>
      </c>
      <c r="F138" s="269">
        <f t="shared" si="12"/>
        <v>3.8724696537503191E-2</v>
      </c>
      <c r="G138" s="269">
        <f t="shared" si="12"/>
        <v>3.9418481059889598E-2</v>
      </c>
      <c r="H138" s="269">
        <f t="shared" si="12"/>
        <v>4.3384980065166931E-2</v>
      </c>
      <c r="I138" s="269">
        <f t="shared" si="12"/>
        <v>4.289558163909013E-2</v>
      </c>
      <c r="J138" s="269">
        <f t="shared" si="12"/>
        <v>4.1178432701671493E-2</v>
      </c>
      <c r="K138" s="269">
        <f t="shared" si="12"/>
        <v>4.2441472546447485E-2</v>
      </c>
      <c r="L138" s="269">
        <f t="shared" si="12"/>
        <v>4.2289935903122418E-2</v>
      </c>
      <c r="M138" s="269">
        <f t="shared" si="12"/>
        <v>4.0348041835774527E-2</v>
      </c>
      <c r="N138" s="269">
        <f t="shared" si="12"/>
        <v>4.0314523449757118E-2</v>
      </c>
      <c r="O138" s="269">
        <f t="shared" si="12"/>
        <v>4.0549039347265302E-2</v>
      </c>
      <c r="P138" s="269">
        <f t="shared" si="12"/>
        <v>4.1150701542761653E-2</v>
      </c>
      <c r="Q138" s="269">
        <f t="shared" si="12"/>
        <v>4.0974702747562319E-2</v>
      </c>
      <c r="R138" s="269">
        <f t="shared" si="12"/>
        <v>4.0674875123118993E-2</v>
      </c>
      <c r="S138" s="269">
        <f t="shared" si="12"/>
        <v>4.2712906593677651E-2</v>
      </c>
      <c r="T138" s="269">
        <f t="shared" si="12"/>
        <v>4.1741000533788257E-2</v>
      </c>
      <c r="U138" s="269">
        <f t="shared" si="12"/>
        <v>4.1974780779917606E-2</v>
      </c>
      <c r="V138" s="269">
        <f t="shared" si="12"/>
        <v>4.0708205859481143E-2</v>
      </c>
      <c r="W138" s="269">
        <f t="shared" si="12"/>
        <v>4.2225508917777974E-2</v>
      </c>
      <c r="X138" s="269">
        <f t="shared" si="12"/>
        <v>4.1481531236038489E-2</v>
      </c>
      <c r="Y138" s="269">
        <f t="shared" si="12"/>
        <v>4.2069985877236253E-2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0.30814912116006477</v>
      </c>
      <c r="C139" s="269">
        <f t="shared" si="13"/>
        <v>0.31066278878152215</v>
      </c>
      <c r="D139" s="269">
        <f t="shared" si="13"/>
        <v>0.3100250819226863</v>
      </c>
      <c r="E139" s="269">
        <f t="shared" si="13"/>
        <v>0.31033427085462162</v>
      </c>
      <c r="F139" s="269">
        <f t="shared" si="13"/>
        <v>0.30915750467877812</v>
      </c>
      <c r="G139" s="269">
        <f t="shared" si="13"/>
        <v>0.30844143675384911</v>
      </c>
      <c r="H139" s="269">
        <f t="shared" si="13"/>
        <v>0.30290647503092732</v>
      </c>
      <c r="I139" s="269">
        <f t="shared" si="13"/>
        <v>0.30198158202227032</v>
      </c>
      <c r="J139" s="269">
        <f t="shared" si="13"/>
        <v>0.30095771359405366</v>
      </c>
      <c r="K139" s="269">
        <f t="shared" si="13"/>
        <v>0.29582769881568294</v>
      </c>
      <c r="L139" s="269">
        <f t="shared" si="13"/>
        <v>0.29403266856905241</v>
      </c>
      <c r="M139" s="269">
        <f t="shared" si="13"/>
        <v>0.29025161792108778</v>
      </c>
      <c r="N139" s="269">
        <f t="shared" si="13"/>
        <v>0.29062590993254017</v>
      </c>
      <c r="O139" s="269">
        <f t="shared" si="13"/>
        <v>0.28835263202834244</v>
      </c>
      <c r="P139" s="269">
        <f t="shared" si="13"/>
        <v>0.28874928813821332</v>
      </c>
      <c r="Q139" s="269">
        <f t="shared" si="13"/>
        <v>0.29018000993980003</v>
      </c>
      <c r="R139" s="269">
        <f t="shared" si="13"/>
        <v>0.28988538939822472</v>
      </c>
      <c r="S139" s="269">
        <f t="shared" si="13"/>
        <v>0.28723062985756814</v>
      </c>
      <c r="T139" s="269">
        <f t="shared" si="13"/>
        <v>0.28479364533015622</v>
      </c>
      <c r="U139" s="269">
        <f t="shared" si="13"/>
        <v>0.28611776838979819</v>
      </c>
      <c r="V139" s="269">
        <f t="shared" si="13"/>
        <v>0.28439242742350113</v>
      </c>
      <c r="W139" s="269">
        <f t="shared" si="13"/>
        <v>0.28497306634802383</v>
      </c>
      <c r="X139" s="269">
        <f t="shared" si="13"/>
        <v>0.28469398030000875</v>
      </c>
      <c r="Y139" s="269">
        <f t="shared" si="13"/>
        <v>0.28715668365015162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0.56003254598540431</v>
      </c>
      <c r="C140" s="269">
        <f t="shared" si="14"/>
        <v>0.55503665907996591</v>
      </c>
      <c r="D140" s="269">
        <f t="shared" si="14"/>
        <v>0.55184528377143782</v>
      </c>
      <c r="E140" s="269">
        <f t="shared" si="14"/>
        <v>0.55729738907344162</v>
      </c>
      <c r="F140" s="269">
        <f t="shared" si="14"/>
        <v>0.55496200352350689</v>
      </c>
      <c r="G140" s="269">
        <f t="shared" si="14"/>
        <v>0.55405769475535982</v>
      </c>
      <c r="H140" s="269">
        <f t="shared" si="14"/>
        <v>0.54872008178125964</v>
      </c>
      <c r="I140" s="269">
        <f t="shared" si="14"/>
        <v>0.55154205371942755</v>
      </c>
      <c r="J140" s="269">
        <f t="shared" si="14"/>
        <v>0.55699029136388334</v>
      </c>
      <c r="K140" s="269">
        <f t="shared" si="14"/>
        <v>0.55847157104977285</v>
      </c>
      <c r="L140" s="269">
        <f t="shared" si="14"/>
        <v>0.5595884119838882</v>
      </c>
      <c r="M140" s="269">
        <f t="shared" si="14"/>
        <v>0.56709399611862421</v>
      </c>
      <c r="N140" s="269">
        <f t="shared" si="14"/>
        <v>0.56670012070711973</v>
      </c>
      <c r="O140" s="269">
        <f t="shared" si="14"/>
        <v>0.56838291998132118</v>
      </c>
      <c r="P140" s="269">
        <f t="shared" si="14"/>
        <v>0.56499870706369637</v>
      </c>
      <c r="Q140" s="269">
        <f t="shared" si="14"/>
        <v>0.56315073000194305</v>
      </c>
      <c r="R140" s="269">
        <f t="shared" si="14"/>
        <v>0.56433944881875486</v>
      </c>
      <c r="S140" s="269">
        <f t="shared" si="14"/>
        <v>0.56192084205652615</v>
      </c>
      <c r="T140" s="269">
        <f t="shared" si="14"/>
        <v>0.56358721549514568</v>
      </c>
      <c r="U140" s="269">
        <f t="shared" si="14"/>
        <v>0.56375649921878668</v>
      </c>
      <c r="V140" s="269">
        <f t="shared" si="14"/>
        <v>0.56803936284244294</v>
      </c>
      <c r="W140" s="269">
        <f t="shared" si="14"/>
        <v>0.5674764459698326</v>
      </c>
      <c r="X140" s="269">
        <f t="shared" si="14"/>
        <v>0.56990913270973242</v>
      </c>
      <c r="Y140" s="269">
        <f t="shared" si="14"/>
        <v>0.56565670353095765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7.4278149515214678E-2</v>
      </c>
      <c r="C141" s="269">
        <f t="shared" si="15"/>
        <v>7.5593206712392932E-2</v>
      </c>
      <c r="D141" s="269">
        <f t="shared" si="15"/>
        <v>7.7108471720114161E-2</v>
      </c>
      <c r="E141" s="269">
        <f t="shared" si="15"/>
        <v>7.4180361083649102E-2</v>
      </c>
      <c r="F141" s="269">
        <f t="shared" si="15"/>
        <v>7.6602843456625117E-2</v>
      </c>
      <c r="G141" s="269">
        <f t="shared" si="15"/>
        <v>7.730129726743476E-2</v>
      </c>
      <c r="H141" s="269">
        <f t="shared" si="15"/>
        <v>8.2882453545516405E-2</v>
      </c>
      <c r="I141" s="269">
        <f t="shared" si="15"/>
        <v>8.162933031394505E-2</v>
      </c>
      <c r="J141" s="269">
        <f t="shared" si="15"/>
        <v>7.9427117807029685E-2</v>
      </c>
      <c r="K141" s="269">
        <f t="shared" si="15"/>
        <v>8.150706945533262E-2</v>
      </c>
      <c r="L141" s="269">
        <f t="shared" si="15"/>
        <v>8.2381898018461394E-2</v>
      </c>
      <c r="M141" s="269">
        <f t="shared" si="15"/>
        <v>8.1288316681616887E-2</v>
      </c>
      <c r="N141" s="269">
        <f t="shared" si="15"/>
        <v>8.1360552041345707E-2</v>
      </c>
      <c r="O141" s="269">
        <f t="shared" si="15"/>
        <v>8.1592813954974266E-2</v>
      </c>
      <c r="P141" s="269">
        <f t="shared" si="15"/>
        <v>8.3382845640926379E-2</v>
      </c>
      <c r="Q141" s="269">
        <f t="shared" si="15"/>
        <v>8.3858806837451561E-2</v>
      </c>
      <c r="R141" s="269">
        <f t="shared" si="15"/>
        <v>8.329672958448428E-2</v>
      </c>
      <c r="S141" s="269">
        <f t="shared" si="15"/>
        <v>8.5581972087634448E-2</v>
      </c>
      <c r="T141" s="269">
        <f t="shared" si="15"/>
        <v>8.7550040929834899E-2</v>
      </c>
      <c r="U141" s="269">
        <f t="shared" si="15"/>
        <v>8.5598732425032839E-2</v>
      </c>
      <c r="V141" s="269">
        <f t="shared" si="15"/>
        <v>8.4517252470914281E-2</v>
      </c>
      <c r="W141" s="269">
        <f t="shared" si="15"/>
        <v>8.2469335447112116E-2</v>
      </c>
      <c r="X141" s="269">
        <f t="shared" si="15"/>
        <v>8.0824055839807077E-2</v>
      </c>
      <c r="Y141" s="269">
        <f t="shared" si="15"/>
        <v>8.1365271131254774E-2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4.7944807486922425E-2</v>
      </c>
      <c r="C142" s="318">
        <f t="shared" si="16"/>
        <v>4.9090873925205537E-2</v>
      </c>
      <c r="D142" s="318">
        <f t="shared" si="16"/>
        <v>5.1374980931856745E-2</v>
      </c>
      <c r="E142" s="318">
        <f t="shared" si="16"/>
        <v>4.859935852922951E-2</v>
      </c>
      <c r="F142" s="318">
        <f t="shared" si="16"/>
        <v>4.9652755993098555E-2</v>
      </c>
      <c r="G142" s="318">
        <f t="shared" si="16"/>
        <v>5.0538059129769074E-2</v>
      </c>
      <c r="H142" s="318">
        <f t="shared" si="16"/>
        <v>5.5617261564834181E-2</v>
      </c>
      <c r="I142" s="318">
        <f t="shared" si="16"/>
        <v>5.4991507905652291E-2</v>
      </c>
      <c r="J142" s="318">
        <f t="shared" si="16"/>
        <v>5.2791615543854434E-2</v>
      </c>
      <c r="K142" s="318">
        <f t="shared" si="16"/>
        <v>5.4412681914320887E-2</v>
      </c>
      <c r="L142" s="318">
        <f t="shared" si="16"/>
        <v>5.421843286930534E-2</v>
      </c>
      <c r="M142" s="318">
        <f t="shared" si="16"/>
        <v>5.1771900507798604E-2</v>
      </c>
      <c r="N142" s="318">
        <f t="shared" si="16"/>
        <v>5.1718325736824777E-2</v>
      </c>
      <c r="O142" s="318">
        <f t="shared" si="16"/>
        <v>5.2036750745532663E-2</v>
      </c>
      <c r="P142" s="318">
        <f t="shared" si="16"/>
        <v>5.2797435548763351E-2</v>
      </c>
      <c r="Q142" s="318">
        <f t="shared" si="16"/>
        <v>5.2568276640151235E-2</v>
      </c>
      <c r="R142" s="318">
        <f t="shared" si="16"/>
        <v>5.2180982459896781E-2</v>
      </c>
      <c r="S142" s="318">
        <f t="shared" si="16"/>
        <v>5.4787957096959369E-2</v>
      </c>
      <c r="T142" s="318">
        <f t="shared" si="16"/>
        <v>5.3517262692802915E-2</v>
      </c>
      <c r="U142" s="318">
        <f t="shared" si="16"/>
        <v>5.3816253808848726E-2</v>
      </c>
      <c r="V142" s="318">
        <f t="shared" si="16"/>
        <v>5.2195635367023194E-2</v>
      </c>
      <c r="W142" s="318">
        <f t="shared" si="16"/>
        <v>5.4134916348636507E-2</v>
      </c>
      <c r="X142" s="318">
        <f t="shared" si="16"/>
        <v>5.3216704521357606E-2</v>
      </c>
      <c r="Y142" s="318">
        <f t="shared" si="16"/>
        <v>5.3965652340204687E-2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2.6333342028292246E-2</v>
      </c>
      <c r="C143" s="326">
        <f t="shared" si="17"/>
        <v>2.6502332787187395E-2</v>
      </c>
      <c r="D143" s="326">
        <f t="shared" si="17"/>
        <v>2.5733490788257419E-2</v>
      </c>
      <c r="E143" s="326">
        <f t="shared" si="17"/>
        <v>2.5581002554419599E-2</v>
      </c>
      <c r="F143" s="326">
        <f t="shared" si="17"/>
        <v>2.6950087463526565E-2</v>
      </c>
      <c r="G143" s="326">
        <f t="shared" si="17"/>
        <v>2.67632381376657E-2</v>
      </c>
      <c r="H143" s="326">
        <f t="shared" si="17"/>
        <v>2.7265191980682228E-2</v>
      </c>
      <c r="I143" s="326">
        <f t="shared" si="17"/>
        <v>2.6637822408292752E-2</v>
      </c>
      <c r="J143" s="326">
        <f t="shared" si="17"/>
        <v>2.6635502263175251E-2</v>
      </c>
      <c r="K143" s="326">
        <f t="shared" si="17"/>
        <v>2.7094387541011723E-2</v>
      </c>
      <c r="L143" s="326">
        <f t="shared" si="17"/>
        <v>2.8163465149156061E-2</v>
      </c>
      <c r="M143" s="326">
        <f t="shared" si="17"/>
        <v>2.9516416173818286E-2</v>
      </c>
      <c r="N143" s="326">
        <f t="shared" si="17"/>
        <v>2.9642226304520933E-2</v>
      </c>
      <c r="O143" s="326">
        <f t="shared" si="17"/>
        <v>2.95560632094416E-2</v>
      </c>
      <c r="P143" s="326">
        <f t="shared" si="17"/>
        <v>3.0585410092163017E-2</v>
      </c>
      <c r="Q143" s="326">
        <f t="shared" si="17"/>
        <v>3.1290530197300333E-2</v>
      </c>
      <c r="R143" s="326">
        <f t="shared" si="17"/>
        <v>3.1115747124587496E-2</v>
      </c>
      <c r="S143" s="326">
        <f t="shared" si="17"/>
        <v>3.0794014990675082E-2</v>
      </c>
      <c r="T143" s="326">
        <f t="shared" si="17"/>
        <v>3.4032778237031991E-2</v>
      </c>
      <c r="U143" s="326">
        <f t="shared" si="17"/>
        <v>3.1782478616184114E-2</v>
      </c>
      <c r="V143" s="326">
        <f t="shared" si="17"/>
        <v>3.232161710389108E-2</v>
      </c>
      <c r="W143" s="326">
        <f t="shared" si="17"/>
        <v>2.8334419098475606E-2</v>
      </c>
      <c r="X143" s="326">
        <f t="shared" si="17"/>
        <v>2.7607351318449474E-2</v>
      </c>
      <c r="Y143" s="326">
        <f t="shared" si="17"/>
        <v>2.7399618791050084E-2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0.99999999999999989</v>
      </c>
      <c r="D146" s="232">
        <f t="shared" si="18"/>
        <v>1</v>
      </c>
      <c r="E146" s="232">
        <f t="shared" si="18"/>
        <v>1</v>
      </c>
      <c r="F146" s="232">
        <f t="shared" si="18"/>
        <v>0.99999999999999989</v>
      </c>
      <c r="G146" s="232">
        <f t="shared" si="18"/>
        <v>1</v>
      </c>
      <c r="H146" s="232">
        <f t="shared" si="18"/>
        <v>0.99999999999999989</v>
      </c>
      <c r="I146" s="232">
        <f t="shared" si="18"/>
        <v>1</v>
      </c>
      <c r="J146" s="232">
        <f t="shared" si="18"/>
        <v>1</v>
      </c>
      <c r="K146" s="232">
        <f t="shared" si="18"/>
        <v>1.0000000000000002</v>
      </c>
      <c r="L146" s="232">
        <f t="shared" si="18"/>
        <v>0.99999999999999989</v>
      </c>
      <c r="M146" s="232">
        <f t="shared" si="18"/>
        <v>1</v>
      </c>
      <c r="N146" s="232">
        <f t="shared" si="18"/>
        <v>1.0000000000000002</v>
      </c>
      <c r="O146" s="232">
        <f t="shared" si="18"/>
        <v>1.0000000000000002</v>
      </c>
      <c r="P146" s="232">
        <f t="shared" si="18"/>
        <v>1</v>
      </c>
      <c r="Q146" s="232">
        <f t="shared" si="18"/>
        <v>1</v>
      </c>
      <c r="R146" s="232">
        <f t="shared" si="18"/>
        <v>1</v>
      </c>
      <c r="S146" s="232">
        <f t="shared" si="18"/>
        <v>0.99999999999999989</v>
      </c>
      <c r="T146" s="232">
        <f t="shared" si="18"/>
        <v>1</v>
      </c>
      <c r="U146" s="232">
        <f t="shared" si="18"/>
        <v>0.99999999999999989</v>
      </c>
      <c r="V146" s="232">
        <f t="shared" si="18"/>
        <v>1.0000000000000002</v>
      </c>
      <c r="W146" s="232">
        <f t="shared" si="18"/>
        <v>0.99999999999999989</v>
      </c>
      <c r="X146" s="232">
        <f t="shared" si="18"/>
        <v>1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6.3653948098680276E-3</v>
      </c>
      <c r="C147" s="266">
        <f t="shared" si="19"/>
        <v>6.3321539784401623E-3</v>
      </c>
      <c r="D147" s="266">
        <f t="shared" si="19"/>
        <v>6.3263587316311574E-3</v>
      </c>
      <c r="E147" s="266">
        <f t="shared" si="19"/>
        <v>6.3377664218494806E-3</v>
      </c>
      <c r="F147" s="266">
        <f t="shared" si="19"/>
        <v>6.3292444116661902E-3</v>
      </c>
      <c r="G147" s="266">
        <f t="shared" si="19"/>
        <v>6.3304402357519376E-3</v>
      </c>
      <c r="H147" s="266">
        <f t="shared" si="19"/>
        <v>6.3119262785000865E-3</v>
      </c>
      <c r="I147" s="266">
        <f t="shared" si="19"/>
        <v>6.3069763833130382E-3</v>
      </c>
      <c r="J147" s="266">
        <f t="shared" si="19"/>
        <v>6.2913990578440139E-3</v>
      </c>
      <c r="K147" s="266">
        <f t="shared" si="19"/>
        <v>6.2610292270385941E-3</v>
      </c>
      <c r="L147" s="266">
        <f t="shared" si="19"/>
        <v>6.2528259037113879E-3</v>
      </c>
      <c r="M147" s="266">
        <f t="shared" si="19"/>
        <v>6.246912551144148E-3</v>
      </c>
      <c r="N147" s="266">
        <f t="shared" si="19"/>
        <v>6.222395726537106E-3</v>
      </c>
      <c r="O147" s="266">
        <f t="shared" si="19"/>
        <v>6.2252198022802177E-3</v>
      </c>
      <c r="P147" s="266">
        <f t="shared" si="19"/>
        <v>6.2092461288785605E-3</v>
      </c>
      <c r="Q147" s="266">
        <f t="shared" si="19"/>
        <v>6.2296621257331326E-3</v>
      </c>
      <c r="R147" s="266">
        <f t="shared" si="19"/>
        <v>6.1999575044919663E-3</v>
      </c>
      <c r="S147" s="266">
        <f t="shared" si="19"/>
        <v>6.2064039153778448E-3</v>
      </c>
      <c r="T147" s="266">
        <f t="shared" si="19"/>
        <v>6.1861854735903114E-3</v>
      </c>
      <c r="U147" s="266">
        <f t="shared" si="19"/>
        <v>6.171284811378598E-3</v>
      </c>
      <c r="V147" s="266">
        <f t="shared" si="19"/>
        <v>6.1741640545569156E-3</v>
      </c>
      <c r="W147" s="266">
        <f t="shared" si="19"/>
        <v>6.1680700219378824E-3</v>
      </c>
      <c r="X147" s="266">
        <f t="shared" si="19"/>
        <v>6.1429632176542969E-3</v>
      </c>
      <c r="Y147" s="266">
        <f t="shared" si="19"/>
        <v>6.1526077630823638E-3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1.8821525828262328E-3</v>
      </c>
      <c r="C148" s="267">
        <f t="shared" si="20"/>
        <v>1.8812072310763755E-3</v>
      </c>
      <c r="D148" s="267">
        <f t="shared" si="20"/>
        <v>1.8827538311529334E-3</v>
      </c>
      <c r="E148" s="267">
        <f t="shared" si="20"/>
        <v>1.8830698290193174E-3</v>
      </c>
      <c r="F148" s="267">
        <f t="shared" si="20"/>
        <v>1.883531761121055E-3</v>
      </c>
      <c r="G148" s="267">
        <f t="shared" si="20"/>
        <v>1.882568134746379E-3</v>
      </c>
      <c r="H148" s="267">
        <f t="shared" si="20"/>
        <v>1.8803275240279914E-3</v>
      </c>
      <c r="I148" s="267">
        <f t="shared" si="20"/>
        <v>1.8775959924934628E-3</v>
      </c>
      <c r="J148" s="267">
        <f t="shared" si="20"/>
        <v>1.8784110069231122E-3</v>
      </c>
      <c r="K148" s="267">
        <f t="shared" si="20"/>
        <v>1.8753249722540961E-3</v>
      </c>
      <c r="L148" s="267">
        <f t="shared" si="20"/>
        <v>1.8729998624295056E-3</v>
      </c>
      <c r="M148" s="267">
        <f t="shared" si="20"/>
        <v>1.8728291450814897E-3</v>
      </c>
      <c r="N148" s="267">
        <f t="shared" si="20"/>
        <v>1.8699089624449321E-3</v>
      </c>
      <c r="O148" s="267">
        <f t="shared" si="20"/>
        <v>1.8673923316507466E-3</v>
      </c>
      <c r="P148" s="267">
        <f t="shared" si="20"/>
        <v>1.8634035274648739E-3</v>
      </c>
      <c r="Q148" s="267">
        <f t="shared" si="20"/>
        <v>1.865049965851332E-3</v>
      </c>
      <c r="R148" s="267">
        <f t="shared" si="20"/>
        <v>1.8622929560138534E-3</v>
      </c>
      <c r="S148" s="267">
        <f t="shared" si="20"/>
        <v>1.8574562862321191E-3</v>
      </c>
      <c r="T148" s="267">
        <f t="shared" si="20"/>
        <v>1.8554792647783197E-3</v>
      </c>
      <c r="U148" s="267">
        <f t="shared" si="20"/>
        <v>1.8538800574104399E-3</v>
      </c>
      <c r="V148" s="267">
        <f t="shared" si="20"/>
        <v>1.8527744616307796E-3</v>
      </c>
      <c r="W148" s="267">
        <f t="shared" si="20"/>
        <v>1.850488852045867E-3</v>
      </c>
      <c r="X148" s="267">
        <f t="shared" si="20"/>
        <v>1.8507475550676334E-3</v>
      </c>
      <c r="Y148" s="267">
        <f t="shared" si="20"/>
        <v>1.8481702266237611E-3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1.2332358259438356E-2</v>
      </c>
      <c r="C149" s="267">
        <f t="shared" si="21"/>
        <v>1.2620714815799836E-2</v>
      </c>
      <c r="D149" s="267">
        <f t="shared" si="21"/>
        <v>1.287946897382501E-2</v>
      </c>
      <c r="E149" s="267">
        <f t="shared" si="21"/>
        <v>1.2215640825311781E-2</v>
      </c>
      <c r="F149" s="267">
        <f t="shared" si="21"/>
        <v>1.2327413436830052E-2</v>
      </c>
      <c r="G149" s="267">
        <f t="shared" si="21"/>
        <v>1.227337906014833E-2</v>
      </c>
      <c r="H149" s="267">
        <f t="shared" si="21"/>
        <v>1.2758528259945034E-2</v>
      </c>
      <c r="I149" s="267">
        <f t="shared" si="21"/>
        <v>1.3048699598056969E-2</v>
      </c>
      <c r="J149" s="267">
        <f t="shared" si="21"/>
        <v>1.2873339282290275E-2</v>
      </c>
      <c r="K149" s="267">
        <f t="shared" si="21"/>
        <v>1.3305124038283813E-2</v>
      </c>
      <c r="L149" s="267">
        <f t="shared" si="21"/>
        <v>1.3085772746792455E-2</v>
      </c>
      <c r="M149" s="267">
        <f t="shared" si="21"/>
        <v>1.2464855921438433E-2</v>
      </c>
      <c r="N149" s="267">
        <f t="shared" si="21"/>
        <v>1.2732908197793739E-2</v>
      </c>
      <c r="O149" s="267">
        <f t="shared" si="21"/>
        <v>1.266987786012745E-2</v>
      </c>
      <c r="P149" s="267">
        <f t="shared" si="21"/>
        <v>1.2844091618532411E-2</v>
      </c>
      <c r="Q149" s="267">
        <f t="shared" si="21"/>
        <v>1.2649385043936914E-2</v>
      </c>
      <c r="R149" s="267">
        <f t="shared" si="21"/>
        <v>1.2690404235556361E-2</v>
      </c>
      <c r="S149" s="267">
        <f t="shared" si="21"/>
        <v>1.3041064288902135E-2</v>
      </c>
      <c r="T149" s="267">
        <f t="shared" si="21"/>
        <v>1.2749130704848906E-2</v>
      </c>
      <c r="U149" s="267">
        <f t="shared" si="21"/>
        <v>1.2859114409945038E-2</v>
      </c>
      <c r="V149" s="267">
        <f t="shared" si="21"/>
        <v>1.2559773754262741E-2</v>
      </c>
      <c r="W149" s="267">
        <f t="shared" si="21"/>
        <v>1.2982208604805551E-2</v>
      </c>
      <c r="X149" s="267">
        <f t="shared" si="21"/>
        <v>1.2885776839407769E-2</v>
      </c>
      <c r="Y149" s="267">
        <f t="shared" si="21"/>
        <v>1.3058661525970076E-2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5.2822282258927749E-3</v>
      </c>
      <c r="C150" s="267">
        <f t="shared" si="22"/>
        <v>5.2796077110425664E-3</v>
      </c>
      <c r="D150" s="267">
        <f t="shared" si="22"/>
        <v>5.2838114519868258E-3</v>
      </c>
      <c r="E150" s="267">
        <f t="shared" si="22"/>
        <v>5.2846678733699916E-3</v>
      </c>
      <c r="F150" s="267">
        <f t="shared" si="22"/>
        <v>5.2860586104634538E-3</v>
      </c>
      <c r="G150" s="267">
        <f t="shared" si="22"/>
        <v>5.283586154705768E-3</v>
      </c>
      <c r="H150" s="267">
        <f t="shared" si="22"/>
        <v>5.2775290717882927E-3</v>
      </c>
      <c r="I150" s="267">
        <f t="shared" si="22"/>
        <v>5.2699022574700339E-3</v>
      </c>
      <c r="J150" s="267">
        <f t="shared" si="22"/>
        <v>5.2738662022489644E-3</v>
      </c>
      <c r="K150" s="267">
        <f t="shared" si="22"/>
        <v>5.2673120137083406E-3</v>
      </c>
      <c r="L150" s="267">
        <f t="shared" si="22"/>
        <v>5.258873623973901E-3</v>
      </c>
      <c r="M150" s="267">
        <f t="shared" si="22"/>
        <v>5.2575029845814501E-3</v>
      </c>
      <c r="N150" s="267">
        <f t="shared" si="22"/>
        <v>5.2495146255339695E-3</v>
      </c>
      <c r="O150" s="267">
        <f t="shared" si="22"/>
        <v>5.24154226278293E-3</v>
      </c>
      <c r="P150" s="267">
        <f t="shared" si="22"/>
        <v>5.2303853475710203E-3</v>
      </c>
      <c r="Q150" s="267">
        <f t="shared" si="22"/>
        <v>5.2352175226043603E-3</v>
      </c>
      <c r="R150" s="267">
        <f t="shared" si="22"/>
        <v>5.2287172923914443E-3</v>
      </c>
      <c r="S150" s="267">
        <f t="shared" si="22"/>
        <v>5.2167109121438399E-3</v>
      </c>
      <c r="T150" s="267">
        <f t="shared" si="22"/>
        <v>5.2127314509069983E-3</v>
      </c>
      <c r="U150" s="267">
        <f t="shared" si="22"/>
        <v>5.2093339972984877E-3</v>
      </c>
      <c r="V150" s="267">
        <f t="shared" si="22"/>
        <v>5.207318383628653E-3</v>
      </c>
      <c r="W150" s="267">
        <f t="shared" si="22"/>
        <v>5.2020470615035883E-3</v>
      </c>
      <c r="X150" s="267">
        <f t="shared" si="22"/>
        <v>5.2041001136681961E-3</v>
      </c>
      <c r="Y150" s="267">
        <f t="shared" si="22"/>
        <v>5.1969800283576525E-3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1.1159263350777663E-2</v>
      </c>
      <c r="C151" s="268">
        <f t="shared" si="23"/>
        <v>1.123754606909398E-2</v>
      </c>
      <c r="D151" s="268">
        <f t="shared" si="23"/>
        <v>1.1311009640406541E-2</v>
      </c>
      <c r="E151" s="268">
        <f t="shared" si="23"/>
        <v>1.1027082956927399E-2</v>
      </c>
      <c r="F151" s="268">
        <f t="shared" si="23"/>
        <v>1.1017609412564605E-2</v>
      </c>
      <c r="G151" s="268">
        <f t="shared" si="23"/>
        <v>1.100186886065377E-2</v>
      </c>
      <c r="H151" s="268">
        <f t="shared" si="23"/>
        <v>1.1217197120188547E-2</v>
      </c>
      <c r="I151" s="268">
        <f t="shared" si="23"/>
        <v>1.1426732786442337E-2</v>
      </c>
      <c r="J151" s="268">
        <f t="shared" si="23"/>
        <v>1.1334110399466156E-2</v>
      </c>
      <c r="K151" s="268">
        <f t="shared" si="23"/>
        <v>1.153865111239448E-2</v>
      </c>
      <c r="L151" s="268">
        <f t="shared" si="23"/>
        <v>1.1427758465403814E-2</v>
      </c>
      <c r="M151" s="268">
        <f t="shared" si="23"/>
        <v>1.1200253194694648E-2</v>
      </c>
      <c r="N151" s="268">
        <f t="shared" si="23"/>
        <v>1.139510824417138E-2</v>
      </c>
      <c r="O151" s="268">
        <f t="shared" si="23"/>
        <v>1.1385940633374869E-2</v>
      </c>
      <c r="P151" s="268">
        <f t="shared" si="23"/>
        <v>1.2406274615977438E-2</v>
      </c>
      <c r="Q151" s="268">
        <f t="shared" si="23"/>
        <v>1.2587944204291632E-2</v>
      </c>
      <c r="R151" s="268">
        <f t="shared" si="23"/>
        <v>1.3033851107273352E-2</v>
      </c>
      <c r="S151" s="268">
        <f t="shared" si="23"/>
        <v>1.361477496800597E-2</v>
      </c>
      <c r="T151" s="268">
        <f t="shared" si="23"/>
        <v>1.3878719693729641E-2</v>
      </c>
      <c r="U151" s="268">
        <f t="shared" si="23"/>
        <v>1.4309615876686801E-2</v>
      </c>
      <c r="V151" s="268">
        <f t="shared" si="23"/>
        <v>1.4688114543041695E-2</v>
      </c>
      <c r="W151" s="268">
        <f t="shared" si="23"/>
        <v>1.5012681156251815E-2</v>
      </c>
      <c r="X151" s="268">
        <f t="shared" si="23"/>
        <v>1.5855626130051686E-2</v>
      </c>
      <c r="Y151" s="268">
        <f t="shared" si="23"/>
        <v>1.6679113480260258E-2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4.4850225709223632E-2</v>
      </c>
      <c r="C152" s="269">
        <f t="shared" si="24"/>
        <v>4.592273517284709E-2</v>
      </c>
      <c r="D152" s="269">
        <f t="shared" si="24"/>
        <v>4.6863707169579522E-2</v>
      </c>
      <c r="E152" s="269">
        <f t="shared" si="24"/>
        <v>4.4477806423265411E-2</v>
      </c>
      <c r="F152" s="269">
        <f t="shared" si="24"/>
        <v>4.4922059681807389E-2</v>
      </c>
      <c r="G152" s="269">
        <f t="shared" si="24"/>
        <v>4.4723677353556979E-2</v>
      </c>
      <c r="H152" s="269">
        <f t="shared" si="24"/>
        <v>4.6479879726509792E-2</v>
      </c>
      <c r="I152" s="269">
        <f t="shared" si="24"/>
        <v>4.7516699043390037E-2</v>
      </c>
      <c r="J152" s="269">
        <f t="shared" si="24"/>
        <v>4.6935977765178487E-2</v>
      </c>
      <c r="K152" s="269">
        <f t="shared" si="24"/>
        <v>4.8548107186479367E-2</v>
      </c>
      <c r="L152" s="269">
        <f t="shared" si="24"/>
        <v>4.7733569271893206E-2</v>
      </c>
      <c r="M152" s="269">
        <f t="shared" si="24"/>
        <v>4.5433175278163596E-2</v>
      </c>
      <c r="N152" s="269">
        <f t="shared" si="24"/>
        <v>4.6423477734916951E-2</v>
      </c>
      <c r="O152" s="269">
        <f t="shared" si="24"/>
        <v>4.6180335098076626E-2</v>
      </c>
      <c r="P152" s="269">
        <f t="shared" si="24"/>
        <v>4.6816922653452012E-2</v>
      </c>
      <c r="Q152" s="269">
        <f t="shared" si="24"/>
        <v>4.6100014026696952E-2</v>
      </c>
      <c r="R152" s="269">
        <f t="shared" si="24"/>
        <v>4.6270375878791452E-2</v>
      </c>
      <c r="S152" s="269">
        <f t="shared" si="24"/>
        <v>4.7523848460430347E-2</v>
      </c>
      <c r="T152" s="269">
        <f t="shared" si="24"/>
        <v>4.6474664051021949E-2</v>
      </c>
      <c r="U152" s="269">
        <f t="shared" si="24"/>
        <v>4.6907323077476575E-2</v>
      </c>
      <c r="V152" s="269">
        <f t="shared" si="24"/>
        <v>4.5791454193399854E-2</v>
      </c>
      <c r="W152" s="269">
        <f t="shared" si="24"/>
        <v>4.731530814658097E-2</v>
      </c>
      <c r="X152" s="269">
        <f t="shared" si="24"/>
        <v>4.7023733643531157E-2</v>
      </c>
      <c r="Y152" s="269">
        <f t="shared" si="24"/>
        <v>4.7640151256522545E-2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0.11908141691308109</v>
      </c>
      <c r="C153" s="269">
        <f t="shared" si="25"/>
        <v>0.11944122196422162</v>
      </c>
      <c r="D153" s="269">
        <f t="shared" si="25"/>
        <v>0.11844473413957171</v>
      </c>
      <c r="E153" s="269">
        <f t="shared" si="25"/>
        <v>0.11845751547450291</v>
      </c>
      <c r="F153" s="269">
        <f t="shared" si="25"/>
        <v>0.12027919089758687</v>
      </c>
      <c r="G153" s="269">
        <f t="shared" si="25"/>
        <v>0.11974364705470988</v>
      </c>
      <c r="H153" s="269">
        <f t="shared" si="25"/>
        <v>0.11936565179723077</v>
      </c>
      <c r="I153" s="269">
        <f t="shared" si="25"/>
        <v>0.11833323236696613</v>
      </c>
      <c r="J153" s="269">
        <f t="shared" si="25"/>
        <v>0.11793468708242064</v>
      </c>
      <c r="K153" s="269">
        <f t="shared" si="25"/>
        <v>0.11556867058600964</v>
      </c>
      <c r="L153" s="269">
        <f t="shared" si="25"/>
        <v>0.11602796462345376</v>
      </c>
      <c r="M153" s="269">
        <f t="shared" si="25"/>
        <v>0.11646083279250906</v>
      </c>
      <c r="N153" s="269">
        <f t="shared" si="25"/>
        <v>0.11758961862887515</v>
      </c>
      <c r="O153" s="269">
        <f t="shared" si="25"/>
        <v>0.11858487826035774</v>
      </c>
      <c r="P153" s="269">
        <f t="shared" si="25"/>
        <v>0.11946076932544911</v>
      </c>
      <c r="Q153" s="269">
        <f t="shared" si="25"/>
        <v>0.12175199728688896</v>
      </c>
      <c r="R153" s="269">
        <f t="shared" si="25"/>
        <v>0.12071982444053522</v>
      </c>
      <c r="S153" s="269">
        <f t="shared" si="25"/>
        <v>0.12018165949203083</v>
      </c>
      <c r="T153" s="269">
        <f t="shared" si="25"/>
        <v>0.12220309380355873</v>
      </c>
      <c r="U153" s="269">
        <f t="shared" si="25"/>
        <v>0.12067023967619296</v>
      </c>
      <c r="V153" s="269">
        <f t="shared" si="25"/>
        <v>0.12087335245380704</v>
      </c>
      <c r="W153" s="269">
        <f t="shared" si="25"/>
        <v>0.11537062129680208</v>
      </c>
      <c r="X153" s="269">
        <f t="shared" si="25"/>
        <v>0.1142188315530738</v>
      </c>
      <c r="Y153" s="269">
        <f t="shared" si="25"/>
        <v>0.11412812339040376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9.1985460950378531E-2</v>
      </c>
      <c r="C154" s="318">
        <f t="shared" si="26"/>
        <v>9.1580456013684655E-2</v>
      </c>
      <c r="D154" s="318">
        <f t="shared" si="26"/>
        <v>9.1029313638235174E-2</v>
      </c>
      <c r="E154" s="318">
        <f t="shared" si="26"/>
        <v>9.1656911423439624E-2</v>
      </c>
      <c r="F154" s="318">
        <f t="shared" si="26"/>
        <v>9.0609476360065402E-2</v>
      </c>
      <c r="G154" s="318">
        <f t="shared" si="26"/>
        <v>9.0210699872711686E-2</v>
      </c>
      <c r="H154" s="318">
        <f t="shared" si="26"/>
        <v>8.9148514063741774E-2</v>
      </c>
      <c r="I154" s="318">
        <f t="shared" si="26"/>
        <v>8.8867433120697462E-2</v>
      </c>
      <c r="J154" s="318">
        <f t="shared" si="26"/>
        <v>8.8615994095768008E-2</v>
      </c>
      <c r="K154" s="318">
        <f t="shared" si="26"/>
        <v>8.6639923104470398E-2</v>
      </c>
      <c r="L154" s="318">
        <f t="shared" si="26"/>
        <v>8.6290998985192657E-2</v>
      </c>
      <c r="M154" s="318">
        <f t="shared" si="26"/>
        <v>8.6168236508077201E-2</v>
      </c>
      <c r="N154" s="318">
        <f t="shared" si="26"/>
        <v>8.6140879102491782E-2</v>
      </c>
      <c r="O154" s="318">
        <f t="shared" si="26"/>
        <v>8.6921634381367144E-2</v>
      </c>
      <c r="P154" s="318">
        <f t="shared" si="26"/>
        <v>8.6278107851367997E-2</v>
      </c>
      <c r="Q154" s="318">
        <f t="shared" si="26"/>
        <v>8.595173358102294E-2</v>
      </c>
      <c r="R154" s="318">
        <f t="shared" si="26"/>
        <v>8.671461819985328E-2</v>
      </c>
      <c r="S154" s="318">
        <f t="shared" si="26"/>
        <v>8.656427278796211E-2</v>
      </c>
      <c r="T154" s="318">
        <f t="shared" si="26"/>
        <v>8.6535484763462747E-2</v>
      </c>
      <c r="U154" s="318">
        <f t="shared" si="26"/>
        <v>8.6553441875454551E-2</v>
      </c>
      <c r="V154" s="318">
        <f t="shared" si="26"/>
        <v>8.7048797936486774E-2</v>
      </c>
      <c r="W154" s="318">
        <f t="shared" si="26"/>
        <v>8.7667044726329829E-2</v>
      </c>
      <c r="X154" s="318">
        <f t="shared" si="26"/>
        <v>8.7011968826900113E-2</v>
      </c>
      <c r="Y154" s="318">
        <f t="shared" si="26"/>
        <v>8.6795748612344237E-2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2.7095955962702579E-2</v>
      </c>
      <c r="C155" s="318">
        <f t="shared" si="27"/>
        <v>2.7860765950536968E-2</v>
      </c>
      <c r="D155" s="318">
        <f t="shared" si="27"/>
        <v>2.7415420501336534E-2</v>
      </c>
      <c r="E155" s="318">
        <f t="shared" si="27"/>
        <v>2.6800604051063291E-2</v>
      </c>
      <c r="F155" s="318">
        <f t="shared" si="27"/>
        <v>2.9669714537521492E-2</v>
      </c>
      <c r="G155" s="318">
        <f t="shared" si="27"/>
        <v>2.9532947181998195E-2</v>
      </c>
      <c r="H155" s="318">
        <f t="shared" si="27"/>
        <v>3.0217137733489004E-2</v>
      </c>
      <c r="I155" s="318">
        <f t="shared" si="27"/>
        <v>2.9465799246268676E-2</v>
      </c>
      <c r="J155" s="318">
        <f t="shared" si="27"/>
        <v>2.9318692986652638E-2</v>
      </c>
      <c r="K155" s="318">
        <f t="shared" si="27"/>
        <v>2.8928747481539247E-2</v>
      </c>
      <c r="L155" s="318">
        <f t="shared" si="27"/>
        <v>2.9736965638261104E-2</v>
      </c>
      <c r="M155" s="318">
        <f t="shared" si="27"/>
        <v>3.0292596284431875E-2</v>
      </c>
      <c r="N155" s="318">
        <f t="shared" si="27"/>
        <v>3.1448739526383371E-2</v>
      </c>
      <c r="O155" s="318">
        <f t="shared" si="27"/>
        <v>3.1663243878990596E-2</v>
      </c>
      <c r="P155" s="318">
        <f t="shared" si="27"/>
        <v>3.318266147408111E-2</v>
      </c>
      <c r="Q155" s="318">
        <f t="shared" si="27"/>
        <v>3.5800263705866024E-2</v>
      </c>
      <c r="R155" s="318">
        <f t="shared" si="27"/>
        <v>3.4005206240681957E-2</v>
      </c>
      <c r="S155" s="318">
        <f t="shared" si="27"/>
        <v>3.3617386704068712E-2</v>
      </c>
      <c r="T155" s="318">
        <f t="shared" si="27"/>
        <v>3.5667609040095978E-2</v>
      </c>
      <c r="U155" s="318">
        <f t="shared" si="27"/>
        <v>3.4116797800738424E-2</v>
      </c>
      <c r="V155" s="318">
        <f t="shared" si="27"/>
        <v>3.3824554517320263E-2</v>
      </c>
      <c r="W155" s="318">
        <f t="shared" si="27"/>
        <v>2.7703576570472243E-2</v>
      </c>
      <c r="X155" s="318">
        <f t="shared" si="27"/>
        <v>2.7206862726173682E-2</v>
      </c>
      <c r="Y155" s="318">
        <f t="shared" si="27"/>
        <v>2.7332374778059516E-2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0.70120927162520086</v>
      </c>
      <c r="C157" s="269">
        <f t="shared" si="29"/>
        <v>0.69843223881704863</v>
      </c>
      <c r="D157" s="269">
        <f t="shared" si="29"/>
        <v>0.69750166256641866</v>
      </c>
      <c r="E157" s="269">
        <f t="shared" si="29"/>
        <v>0.70289195495432988</v>
      </c>
      <c r="F157" s="269">
        <f t="shared" si="29"/>
        <v>0.70055836347270473</v>
      </c>
      <c r="G157" s="269">
        <f t="shared" si="29"/>
        <v>0.7018335415658481</v>
      </c>
      <c r="H157" s="269">
        <f t="shared" si="29"/>
        <v>0.69851292166017287</v>
      </c>
      <c r="I157" s="269">
        <f t="shared" si="29"/>
        <v>0.69711537542653912</v>
      </c>
      <c r="J157" s="269">
        <f t="shared" si="29"/>
        <v>0.69872247979592494</v>
      </c>
      <c r="K157" s="269">
        <f t="shared" si="29"/>
        <v>0.69820014176604028</v>
      </c>
      <c r="L157" s="269">
        <f t="shared" si="29"/>
        <v>0.69990069245965014</v>
      </c>
      <c r="M157" s="269">
        <f t="shared" si="29"/>
        <v>0.70520933003579822</v>
      </c>
      <c r="N157" s="269">
        <f t="shared" si="29"/>
        <v>0.70153367773301256</v>
      </c>
      <c r="O157" s="269">
        <f t="shared" si="29"/>
        <v>0.70076953296752298</v>
      </c>
      <c r="P157" s="269">
        <f t="shared" si="29"/>
        <v>0.69781720735638386</v>
      </c>
      <c r="Q157" s="269">
        <f t="shared" si="29"/>
        <v>0.69720029566296204</v>
      </c>
      <c r="R157" s="269">
        <f t="shared" si="29"/>
        <v>0.69674820816612115</v>
      </c>
      <c r="S157" s="269">
        <f t="shared" si="29"/>
        <v>0.69403101690736668</v>
      </c>
      <c r="T157" s="269">
        <f t="shared" si="29"/>
        <v>0.69402309242016491</v>
      </c>
      <c r="U157" s="269">
        <f t="shared" si="29"/>
        <v>0.69410669982293915</v>
      </c>
      <c r="V157" s="269">
        <f t="shared" si="29"/>
        <v>0.69573419729839636</v>
      </c>
      <c r="W157" s="269">
        <f t="shared" si="29"/>
        <v>0.69711867633185953</v>
      </c>
      <c r="X157" s="269">
        <f t="shared" si="29"/>
        <v>0.69826061760305513</v>
      </c>
      <c r="Y157" s="269">
        <f t="shared" si="29"/>
        <v>0.69619473675807741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0.65208180353771861</v>
      </c>
      <c r="C158" s="318">
        <f t="shared" si="30"/>
        <v>0.64797489520818263</v>
      </c>
      <c r="D158" s="318">
        <f t="shared" si="30"/>
        <v>0.64600902305770025</v>
      </c>
      <c r="E158" s="318">
        <f t="shared" si="30"/>
        <v>0.65399623223589665</v>
      </c>
      <c r="F158" s="318">
        <f t="shared" si="30"/>
        <v>0.65106103497004675</v>
      </c>
      <c r="G158" s="318">
        <f t="shared" si="30"/>
        <v>0.65260541972249209</v>
      </c>
      <c r="H158" s="318">
        <f t="shared" si="30"/>
        <v>0.6472871287459413</v>
      </c>
      <c r="I158" s="318">
        <f t="shared" si="30"/>
        <v>0.64475246999569846</v>
      </c>
      <c r="J158" s="318">
        <f t="shared" si="30"/>
        <v>0.64668372807248287</v>
      </c>
      <c r="K158" s="318">
        <f t="shared" si="30"/>
        <v>0.64421932943211524</v>
      </c>
      <c r="L158" s="318">
        <f t="shared" si="30"/>
        <v>0.64675067254123009</v>
      </c>
      <c r="M158" s="318">
        <f t="shared" si="30"/>
        <v>0.65473251903727891</v>
      </c>
      <c r="N158" s="318">
        <f t="shared" si="30"/>
        <v>0.64983879280926837</v>
      </c>
      <c r="O158" s="318">
        <f t="shared" si="30"/>
        <v>0.64942171291724393</v>
      </c>
      <c r="P158" s="318">
        <f t="shared" si="30"/>
        <v>0.64578507214896452</v>
      </c>
      <c r="Q158" s="318">
        <f t="shared" si="30"/>
        <v>0.64601781864711183</v>
      </c>
      <c r="R158" s="318">
        <f t="shared" si="30"/>
        <v>0.64522765249091418</v>
      </c>
      <c r="S158" s="318">
        <f t="shared" si="30"/>
        <v>0.64125713185850808</v>
      </c>
      <c r="T158" s="318">
        <f t="shared" si="30"/>
        <v>0.64234328792997963</v>
      </c>
      <c r="U158" s="318">
        <f t="shared" si="30"/>
        <v>0.64189174647703096</v>
      </c>
      <c r="V158" s="318">
        <f t="shared" si="30"/>
        <v>0.64480177385217752</v>
      </c>
      <c r="W158" s="318">
        <f t="shared" si="30"/>
        <v>0.64458696869812571</v>
      </c>
      <c r="X158" s="318">
        <f t="shared" si="30"/>
        <v>0.64579178228070711</v>
      </c>
      <c r="Y158" s="318">
        <f t="shared" si="30"/>
        <v>0.64314166870245126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4.9127468087482341E-2</v>
      </c>
      <c r="C159" s="318">
        <f t="shared" si="31"/>
        <v>5.0457343608866036E-2</v>
      </c>
      <c r="D159" s="318">
        <f t="shared" si="31"/>
        <v>5.1492639508718394E-2</v>
      </c>
      <c r="E159" s="318">
        <f t="shared" si="31"/>
        <v>4.8895722718433281E-2</v>
      </c>
      <c r="F159" s="318">
        <f t="shared" si="31"/>
        <v>4.9497328502657999E-2</v>
      </c>
      <c r="G159" s="318">
        <f t="shared" si="31"/>
        <v>4.9228121843356065E-2</v>
      </c>
      <c r="H159" s="318">
        <f t="shared" si="31"/>
        <v>5.1225792914231474E-2</v>
      </c>
      <c r="I159" s="318">
        <f t="shared" si="31"/>
        <v>5.2362905430840608E-2</v>
      </c>
      <c r="J159" s="318">
        <f t="shared" si="31"/>
        <v>5.2038751723442064E-2</v>
      </c>
      <c r="K159" s="318">
        <f t="shared" si="31"/>
        <v>5.398081233392496E-2</v>
      </c>
      <c r="L159" s="318">
        <f t="shared" si="31"/>
        <v>5.3150019918420069E-2</v>
      </c>
      <c r="M159" s="318">
        <f t="shared" si="31"/>
        <v>5.0476810998519292E-2</v>
      </c>
      <c r="N159" s="318">
        <f t="shared" si="31"/>
        <v>5.169488492374414E-2</v>
      </c>
      <c r="O159" s="318">
        <f t="shared" si="31"/>
        <v>5.1347820050279033E-2</v>
      </c>
      <c r="P159" s="318">
        <f t="shared" si="31"/>
        <v>5.2032135207419387E-2</v>
      </c>
      <c r="Q159" s="318">
        <f t="shared" si="31"/>
        <v>5.1182477015850131E-2</v>
      </c>
      <c r="R159" s="318">
        <f t="shared" si="31"/>
        <v>5.1520555675206942E-2</v>
      </c>
      <c r="S159" s="318">
        <f t="shared" si="31"/>
        <v>5.2773885048858576E-2</v>
      </c>
      <c r="T159" s="318">
        <f t="shared" si="31"/>
        <v>5.1679804490185145E-2</v>
      </c>
      <c r="U159" s="318">
        <f t="shared" si="31"/>
        <v>5.221495334590813E-2</v>
      </c>
      <c r="V159" s="318">
        <f t="shared" si="31"/>
        <v>5.093242344621892E-2</v>
      </c>
      <c r="W159" s="318">
        <f t="shared" si="31"/>
        <v>5.2531707633733812E-2</v>
      </c>
      <c r="X159" s="318">
        <f t="shared" si="31"/>
        <v>5.2468835322348077E-2</v>
      </c>
      <c r="Y159" s="318">
        <f t="shared" si="31"/>
        <v>5.3053068055626131E-2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9.7837688523691194E-2</v>
      </c>
      <c r="C160" s="269">
        <f t="shared" si="32"/>
        <v>9.8852574240429689E-2</v>
      </c>
      <c r="D160" s="269">
        <f t="shared" si="32"/>
        <v>9.9506493495427714E-2</v>
      </c>
      <c r="E160" s="269">
        <f t="shared" si="32"/>
        <v>9.7424495241423784E-2</v>
      </c>
      <c r="F160" s="269">
        <f t="shared" si="32"/>
        <v>9.7396528315255609E-2</v>
      </c>
      <c r="G160" s="269">
        <f t="shared" si="32"/>
        <v>9.6927291579878838E-2</v>
      </c>
      <c r="H160" s="269">
        <f t="shared" si="32"/>
        <v>9.8196038561636653E-2</v>
      </c>
      <c r="I160" s="269">
        <f t="shared" si="32"/>
        <v>9.9104786145328805E-2</v>
      </c>
      <c r="J160" s="269">
        <f t="shared" si="32"/>
        <v>9.8755729407703344E-2</v>
      </c>
      <c r="K160" s="269">
        <f t="shared" si="32"/>
        <v>9.9435639097791642E-2</v>
      </c>
      <c r="L160" s="269">
        <f t="shared" si="32"/>
        <v>9.8439543042691854E-2</v>
      </c>
      <c r="M160" s="269">
        <f t="shared" si="32"/>
        <v>9.5854308096588972E-2</v>
      </c>
      <c r="N160" s="269">
        <f t="shared" si="32"/>
        <v>9.6983390146714338E-2</v>
      </c>
      <c r="O160" s="269">
        <f t="shared" si="32"/>
        <v>9.7075280783826615E-2</v>
      </c>
      <c r="P160" s="269">
        <f t="shared" si="32"/>
        <v>9.7351699426290794E-2</v>
      </c>
      <c r="Q160" s="269">
        <f t="shared" si="32"/>
        <v>9.63804341610347E-2</v>
      </c>
      <c r="R160" s="269">
        <f t="shared" si="32"/>
        <v>9.724636841882521E-2</v>
      </c>
      <c r="S160" s="269">
        <f t="shared" si="32"/>
        <v>9.8327064769510142E-2</v>
      </c>
      <c r="T160" s="269">
        <f t="shared" si="32"/>
        <v>9.7416903137400368E-2</v>
      </c>
      <c r="U160" s="269">
        <f t="shared" si="32"/>
        <v>9.7912508270671966E-2</v>
      </c>
      <c r="V160" s="269">
        <f t="shared" si="32"/>
        <v>9.711885085727609E-2</v>
      </c>
      <c r="W160" s="269">
        <f t="shared" si="32"/>
        <v>9.8979898528212623E-2</v>
      </c>
      <c r="X160" s="269">
        <f t="shared" si="32"/>
        <v>9.8557603344490194E-2</v>
      </c>
      <c r="Y160" s="269">
        <f t="shared" si="32"/>
        <v>9.9101455570702143E-2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5.1890415831516531E-2</v>
      </c>
      <c r="C161" s="318">
        <f t="shared" si="33"/>
        <v>5.1661946306422783E-2</v>
      </c>
      <c r="D161" s="318">
        <f t="shared" si="33"/>
        <v>5.1351038400445442E-2</v>
      </c>
      <c r="E161" s="318">
        <f t="shared" si="33"/>
        <v>5.170507598108838E-2</v>
      </c>
      <c r="F161" s="318">
        <f t="shared" si="33"/>
        <v>5.111420172298884E-2</v>
      </c>
      <c r="G161" s="318">
        <f t="shared" si="33"/>
        <v>5.0889245762135667E-2</v>
      </c>
      <c r="H161" s="318">
        <f t="shared" si="33"/>
        <v>5.0290050381166518E-2</v>
      </c>
      <c r="I161" s="318">
        <f t="shared" si="33"/>
        <v>5.0131488290307911E-2</v>
      </c>
      <c r="J161" s="318">
        <f t="shared" si="33"/>
        <v>4.9989647662179733E-2</v>
      </c>
      <c r="K161" s="318">
        <f t="shared" si="33"/>
        <v>4.8874915568742232E-2</v>
      </c>
      <c r="L161" s="318">
        <f t="shared" si="33"/>
        <v>4.8678082096844585E-2</v>
      </c>
      <c r="M161" s="318">
        <f t="shared" si="33"/>
        <v>4.8608829891982931E-2</v>
      </c>
      <c r="N161" s="318">
        <f t="shared" si="33"/>
        <v>4.8593397157970078E-2</v>
      </c>
      <c r="O161" s="318">
        <f t="shared" si="33"/>
        <v>4.9033833240639146E-2</v>
      </c>
      <c r="P161" s="318">
        <f t="shared" si="33"/>
        <v>4.8670810009627877E-2</v>
      </c>
      <c r="Q161" s="318">
        <f t="shared" si="33"/>
        <v>4.848669725496061E-2</v>
      </c>
      <c r="R161" s="318">
        <f t="shared" si="33"/>
        <v>4.8917052222947663E-2</v>
      </c>
      <c r="S161" s="318">
        <f t="shared" si="33"/>
        <v>4.8832240059581936E-2</v>
      </c>
      <c r="T161" s="318">
        <f t="shared" si="33"/>
        <v>4.8816000291396773E-2</v>
      </c>
      <c r="U161" s="318">
        <f t="shared" si="33"/>
        <v>4.882613017495404E-2</v>
      </c>
      <c r="V161" s="318">
        <f t="shared" si="33"/>
        <v>4.9105568161414627E-2</v>
      </c>
      <c r="W161" s="318">
        <f t="shared" si="33"/>
        <v>4.9454330701494319E-2</v>
      </c>
      <c r="X161" s="318">
        <f t="shared" si="33"/>
        <v>4.9084792293234904E-2</v>
      </c>
      <c r="Y161" s="318">
        <f t="shared" si="33"/>
        <v>4.8962819138688912E-2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4.5947272692174655E-2</v>
      </c>
      <c r="C162" s="326">
        <f t="shared" si="34"/>
        <v>4.7190627934006905E-2</v>
      </c>
      <c r="D162" s="326">
        <f t="shared" si="34"/>
        <v>4.8155455094982258E-2</v>
      </c>
      <c r="E162" s="326">
        <f t="shared" si="34"/>
        <v>4.5719419260335396E-2</v>
      </c>
      <c r="F162" s="326">
        <f t="shared" si="34"/>
        <v>4.6282326592266762E-2</v>
      </c>
      <c r="G162" s="326">
        <f t="shared" si="34"/>
        <v>4.6038045817743171E-2</v>
      </c>
      <c r="H162" s="326">
        <f t="shared" si="34"/>
        <v>4.7905988180470135E-2</v>
      </c>
      <c r="I162" s="326">
        <f t="shared" si="34"/>
        <v>4.8973297855020886E-2</v>
      </c>
      <c r="J162" s="326">
        <f t="shared" si="34"/>
        <v>4.8766081745523625E-2</v>
      </c>
      <c r="K162" s="326">
        <f t="shared" si="34"/>
        <v>5.0560723529049403E-2</v>
      </c>
      <c r="L162" s="326">
        <f t="shared" si="34"/>
        <v>4.9761460945847255E-2</v>
      </c>
      <c r="M162" s="326">
        <f t="shared" si="34"/>
        <v>4.7245478204606041E-2</v>
      </c>
      <c r="N162" s="326">
        <f t="shared" si="34"/>
        <v>4.8389992988744253E-2</v>
      </c>
      <c r="O162" s="326">
        <f t="shared" si="34"/>
        <v>4.8041447543187461E-2</v>
      </c>
      <c r="P162" s="326">
        <f t="shared" si="34"/>
        <v>4.8680889416662904E-2</v>
      </c>
      <c r="Q162" s="326">
        <f t="shared" si="34"/>
        <v>4.7893736906074097E-2</v>
      </c>
      <c r="R162" s="326">
        <f t="shared" si="34"/>
        <v>4.8329316195877547E-2</v>
      </c>
      <c r="S162" s="326">
        <f t="shared" si="34"/>
        <v>4.9494824709928199E-2</v>
      </c>
      <c r="T162" s="326">
        <f t="shared" si="34"/>
        <v>4.8600902846003595E-2</v>
      </c>
      <c r="U162" s="326">
        <f t="shared" si="34"/>
        <v>4.9086378095717927E-2</v>
      </c>
      <c r="V162" s="326">
        <f t="shared" si="34"/>
        <v>4.8013282695861456E-2</v>
      </c>
      <c r="W162" s="326">
        <f t="shared" si="34"/>
        <v>4.9525567826718304E-2</v>
      </c>
      <c r="X162" s="326">
        <f t="shared" si="34"/>
        <v>4.9472811051255297E-2</v>
      </c>
      <c r="Y162" s="326">
        <f t="shared" si="34"/>
        <v>5.0138636432013245E-2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1.0000000000000002</v>
      </c>
      <c r="D165" s="232">
        <f t="shared" si="35"/>
        <v>1.0000000000000002</v>
      </c>
      <c r="E165" s="232">
        <f t="shared" si="35"/>
        <v>0.99999999999999967</v>
      </c>
      <c r="F165" s="232">
        <f t="shared" si="35"/>
        <v>0.99999999999999978</v>
      </c>
      <c r="G165" s="232">
        <f t="shared" si="35"/>
        <v>1</v>
      </c>
      <c r="H165" s="232">
        <f t="shared" si="35"/>
        <v>1</v>
      </c>
      <c r="I165" s="232">
        <f t="shared" si="35"/>
        <v>1</v>
      </c>
      <c r="J165" s="232">
        <f t="shared" si="35"/>
        <v>1</v>
      </c>
      <c r="K165" s="232">
        <f t="shared" si="35"/>
        <v>0.99999999999999978</v>
      </c>
      <c r="L165" s="232">
        <f t="shared" si="35"/>
        <v>1</v>
      </c>
      <c r="M165" s="232">
        <f t="shared" si="35"/>
        <v>1.0000000000000002</v>
      </c>
      <c r="N165" s="232">
        <f t="shared" si="35"/>
        <v>0.99999999999999978</v>
      </c>
      <c r="O165" s="232">
        <f t="shared" si="35"/>
        <v>1.0000000000000004</v>
      </c>
      <c r="P165" s="232">
        <f t="shared" si="35"/>
        <v>1.0000000000000002</v>
      </c>
      <c r="Q165" s="232">
        <f t="shared" si="35"/>
        <v>0.99999999999999989</v>
      </c>
      <c r="R165" s="232">
        <f t="shared" si="35"/>
        <v>0.99999999999999989</v>
      </c>
      <c r="S165" s="232">
        <f t="shared" si="35"/>
        <v>0.99999999999999989</v>
      </c>
      <c r="T165" s="232">
        <f t="shared" si="35"/>
        <v>0.99999999999999967</v>
      </c>
      <c r="U165" s="232">
        <f t="shared" si="35"/>
        <v>1.0000000000000004</v>
      </c>
      <c r="V165" s="232">
        <f t="shared" si="35"/>
        <v>0.99999999999999956</v>
      </c>
      <c r="W165" s="232">
        <f t="shared" si="35"/>
        <v>0.99999999999999978</v>
      </c>
      <c r="X165" s="232">
        <f t="shared" si="35"/>
        <v>1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8.3579734580228847E-3</v>
      </c>
      <c r="C166" s="266">
        <f t="shared" si="36"/>
        <v>8.3020296211160256E-3</v>
      </c>
      <c r="D166" s="266">
        <f t="shared" si="36"/>
        <v>8.2805438343435799E-3</v>
      </c>
      <c r="E166" s="266">
        <f t="shared" si="36"/>
        <v>8.3062055464868355E-3</v>
      </c>
      <c r="F166" s="266">
        <f t="shared" si="36"/>
        <v>8.2930855051424144E-3</v>
      </c>
      <c r="G166" s="266">
        <f t="shared" si="36"/>
        <v>8.2761295000590273E-3</v>
      </c>
      <c r="H166" s="266">
        <f t="shared" si="36"/>
        <v>8.2695626909298128E-3</v>
      </c>
      <c r="I166" s="266">
        <f t="shared" si="36"/>
        <v>8.3002106208536278E-3</v>
      </c>
      <c r="J166" s="266">
        <f t="shared" si="36"/>
        <v>8.3076054406338966E-3</v>
      </c>
      <c r="K166" s="266">
        <f t="shared" si="36"/>
        <v>8.258876749004055E-3</v>
      </c>
      <c r="L166" s="266">
        <f t="shared" si="36"/>
        <v>8.252461321862449E-3</v>
      </c>
      <c r="M166" s="266">
        <f t="shared" si="36"/>
        <v>8.2501726994097992E-3</v>
      </c>
      <c r="N166" s="266">
        <f t="shared" si="36"/>
        <v>8.2261956654880349E-3</v>
      </c>
      <c r="O166" s="266">
        <f t="shared" si="36"/>
        <v>8.1939435904515474E-3</v>
      </c>
      <c r="P166" s="266">
        <f t="shared" si="36"/>
        <v>8.1548955800743207E-3</v>
      </c>
      <c r="Q166" s="266">
        <f t="shared" si="36"/>
        <v>8.1100790194424347E-3</v>
      </c>
      <c r="R166" s="266">
        <f t="shared" si="36"/>
        <v>8.0824436606756773E-3</v>
      </c>
      <c r="S166" s="266">
        <f t="shared" si="36"/>
        <v>8.0526462454590924E-3</v>
      </c>
      <c r="T166" s="266">
        <f t="shared" si="36"/>
        <v>8.0228730095186947E-3</v>
      </c>
      <c r="U166" s="266">
        <f t="shared" si="36"/>
        <v>8.0069852109125941E-3</v>
      </c>
      <c r="V166" s="266">
        <f t="shared" si="36"/>
        <v>7.9908742240044957E-3</v>
      </c>
      <c r="W166" s="266">
        <f t="shared" si="36"/>
        <v>7.9213877657450752E-3</v>
      </c>
      <c r="X166" s="266">
        <f t="shared" si="36"/>
        <v>7.8974289638776545E-3</v>
      </c>
      <c r="Y166" s="266">
        <f t="shared" si="36"/>
        <v>7.875978018034923E-3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2.432317935609267E-3</v>
      </c>
      <c r="C167" s="267">
        <f t="shared" si="37"/>
        <v>2.4160372907162473E-3</v>
      </c>
      <c r="D167" s="267">
        <f t="shared" si="37"/>
        <v>2.4097845471786226E-3</v>
      </c>
      <c r="E167" s="267">
        <f t="shared" si="37"/>
        <v>2.4172525587747309E-3</v>
      </c>
      <c r="F167" s="267">
        <f t="shared" si="37"/>
        <v>2.4135189481739594E-3</v>
      </c>
      <c r="G167" s="267">
        <f t="shared" si="37"/>
        <v>2.4084998979142982E-3</v>
      </c>
      <c r="H167" s="267">
        <f t="shared" si="37"/>
        <v>2.4080922049282715E-3</v>
      </c>
      <c r="I167" s="267">
        <f t="shared" si="37"/>
        <v>2.4175987205981683E-3</v>
      </c>
      <c r="J167" s="267">
        <f t="shared" si="37"/>
        <v>2.4195618510243241E-3</v>
      </c>
      <c r="K167" s="267">
        <f t="shared" si="37"/>
        <v>2.4037760201904581E-3</v>
      </c>
      <c r="L167" s="267">
        <f t="shared" si="37"/>
        <v>2.4034284489399698E-3</v>
      </c>
      <c r="M167" s="267">
        <f t="shared" si="37"/>
        <v>2.4110294636289918E-3</v>
      </c>
      <c r="N167" s="267">
        <f t="shared" si="37"/>
        <v>2.4015905292948561E-3</v>
      </c>
      <c r="O167" s="267">
        <f t="shared" si="37"/>
        <v>2.3952885875553639E-3</v>
      </c>
      <c r="P167" s="267">
        <f t="shared" si="37"/>
        <v>2.3925197058947403E-3</v>
      </c>
      <c r="Q167" s="267">
        <f t="shared" si="37"/>
        <v>2.387173159180109E-3</v>
      </c>
      <c r="R167" s="267">
        <f t="shared" si="37"/>
        <v>2.3891493112911354E-3</v>
      </c>
      <c r="S167" s="267">
        <f t="shared" si="37"/>
        <v>2.3834241050412971E-3</v>
      </c>
      <c r="T167" s="267">
        <f t="shared" si="37"/>
        <v>2.3838135288015063E-3</v>
      </c>
      <c r="U167" s="267">
        <f t="shared" si="37"/>
        <v>2.3825282210684067E-3</v>
      </c>
      <c r="V167" s="267">
        <f t="shared" si="37"/>
        <v>2.3857587748777609E-3</v>
      </c>
      <c r="W167" s="267">
        <f t="shared" si="37"/>
        <v>2.3749865177883985E-3</v>
      </c>
      <c r="X167" s="267">
        <f t="shared" si="37"/>
        <v>2.3736921398284671E-3</v>
      </c>
      <c r="Y167" s="267">
        <f t="shared" si="37"/>
        <v>2.3670608286673798E-3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2.3769310114268614E-2</v>
      </c>
      <c r="C168" s="267">
        <f t="shared" si="38"/>
        <v>2.4385002483318079E-2</v>
      </c>
      <c r="D168" s="267">
        <f t="shared" si="38"/>
        <v>2.4900588085074785E-2</v>
      </c>
      <c r="E168" s="267">
        <f t="shared" si="38"/>
        <v>2.3316360777940099E-2</v>
      </c>
      <c r="F168" s="267">
        <f t="shared" si="38"/>
        <v>2.3543520701171109E-2</v>
      </c>
      <c r="G168" s="267">
        <f t="shared" si="38"/>
        <v>2.3528910072413228E-2</v>
      </c>
      <c r="H168" s="267">
        <f t="shared" si="38"/>
        <v>2.3970085911495929E-2</v>
      </c>
      <c r="I168" s="267">
        <f t="shared" si="38"/>
        <v>2.4441978674628297E-2</v>
      </c>
      <c r="J168" s="267">
        <f t="shared" si="38"/>
        <v>2.4025204189787756E-2</v>
      </c>
      <c r="K168" s="267">
        <f t="shared" si="38"/>
        <v>2.4759151339113047E-2</v>
      </c>
      <c r="L168" s="267">
        <f t="shared" si="38"/>
        <v>2.4426777950403579E-2</v>
      </c>
      <c r="M168" s="267">
        <f t="shared" si="38"/>
        <v>2.4234966031394661E-2</v>
      </c>
      <c r="N168" s="267">
        <f t="shared" si="38"/>
        <v>2.4478479380089273E-2</v>
      </c>
      <c r="O168" s="267">
        <f t="shared" si="38"/>
        <v>2.4337363195968496E-2</v>
      </c>
      <c r="P168" s="267">
        <f t="shared" si="38"/>
        <v>2.4454985958276429E-2</v>
      </c>
      <c r="Q168" s="267">
        <f t="shared" si="38"/>
        <v>2.4154679546205544E-2</v>
      </c>
      <c r="R168" s="267">
        <f t="shared" si="38"/>
        <v>2.3775140368338825E-2</v>
      </c>
      <c r="S168" s="267">
        <f t="shared" si="38"/>
        <v>2.4232096329452849E-2</v>
      </c>
      <c r="T168" s="267">
        <f t="shared" si="38"/>
        <v>2.3786641687388518E-2</v>
      </c>
      <c r="U168" s="267">
        <f t="shared" si="38"/>
        <v>2.3829645895993363E-2</v>
      </c>
      <c r="V168" s="267">
        <f t="shared" si="38"/>
        <v>2.3385117887323635E-2</v>
      </c>
      <c r="W168" s="267">
        <f t="shared" si="38"/>
        <v>2.3925840123830339E-2</v>
      </c>
      <c r="X168" s="267">
        <f t="shared" si="38"/>
        <v>2.3841503805308546E-2</v>
      </c>
      <c r="Y168" s="267">
        <f t="shared" si="38"/>
        <v>2.4096751674263055E-2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7.4321304894018085E-3</v>
      </c>
      <c r="C169" s="267">
        <f t="shared" si="39"/>
        <v>7.382383753777701E-3</v>
      </c>
      <c r="D169" s="267">
        <f t="shared" si="39"/>
        <v>7.3632780253661111E-3</v>
      </c>
      <c r="E169" s="267">
        <f t="shared" si="39"/>
        <v>7.3860970967819309E-3</v>
      </c>
      <c r="F169" s="267">
        <f t="shared" si="39"/>
        <v>7.374688768629057E-3</v>
      </c>
      <c r="G169" s="267">
        <f t="shared" si="39"/>
        <v>7.3593526828663498E-3</v>
      </c>
      <c r="H169" s="267">
        <f t="shared" si="39"/>
        <v>7.3581069462677765E-3</v>
      </c>
      <c r="I169" s="267">
        <f t="shared" si="39"/>
        <v>7.3871548202828615E-3</v>
      </c>
      <c r="J169" s="267">
        <f t="shared" si="39"/>
        <v>7.3931533130297596E-3</v>
      </c>
      <c r="K169" s="267">
        <f t="shared" si="39"/>
        <v>7.3449185189992132E-3</v>
      </c>
      <c r="L169" s="267">
        <f t="shared" si="39"/>
        <v>7.343856488887867E-3</v>
      </c>
      <c r="M169" s="267">
        <f t="shared" si="39"/>
        <v>7.3670819612628507E-3</v>
      </c>
      <c r="N169" s="267">
        <f t="shared" si="39"/>
        <v>7.3382405871048216E-3</v>
      </c>
      <c r="O169" s="267">
        <f t="shared" si="39"/>
        <v>7.3189845298851563E-3</v>
      </c>
      <c r="P169" s="267">
        <f t="shared" si="39"/>
        <v>7.3105240036068272E-3</v>
      </c>
      <c r="Q169" s="267">
        <f t="shared" si="39"/>
        <v>7.2958384390812052E-3</v>
      </c>
      <c r="R169" s="267">
        <f t="shared" si="39"/>
        <v>7.3060517420240152E-3</v>
      </c>
      <c r="S169" s="267">
        <f t="shared" si="39"/>
        <v>7.2864402249899832E-3</v>
      </c>
      <c r="T169" s="267">
        <f t="shared" si="39"/>
        <v>7.2871430509976317E-3</v>
      </c>
      <c r="U169" s="267">
        <f t="shared" si="39"/>
        <v>7.2815126739707242E-3</v>
      </c>
      <c r="V169" s="267">
        <f t="shared" si="39"/>
        <v>7.2934080343536965E-3</v>
      </c>
      <c r="W169" s="267">
        <f t="shared" si="39"/>
        <v>7.2584678485437476E-3</v>
      </c>
      <c r="X169" s="267">
        <f t="shared" si="39"/>
        <v>7.2586609172839225E-3</v>
      </c>
      <c r="Y169" s="267">
        <f t="shared" si="39"/>
        <v>7.2417645511790099E-3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1.2132581182832058E-2</v>
      </c>
      <c r="C170" s="268">
        <f t="shared" si="40"/>
        <v>1.2214716785063634E-2</v>
      </c>
      <c r="D170" s="268">
        <f t="shared" si="40"/>
        <v>1.2228344625927465E-2</v>
      </c>
      <c r="E170" s="268">
        <f t="shared" si="40"/>
        <v>1.1993915532189772E-2</v>
      </c>
      <c r="F170" s="268">
        <f t="shared" si="40"/>
        <v>1.202497345763519E-2</v>
      </c>
      <c r="G170" s="268">
        <f t="shared" si="40"/>
        <v>1.2015496590085601E-2</v>
      </c>
      <c r="H170" s="268">
        <f t="shared" si="40"/>
        <v>1.2206847881764809E-2</v>
      </c>
      <c r="I170" s="268">
        <f t="shared" si="40"/>
        <v>1.2316155746241059E-2</v>
      </c>
      <c r="J170" s="268">
        <f t="shared" si="40"/>
        <v>1.2330016465268668E-2</v>
      </c>
      <c r="K170" s="268">
        <f t="shared" si="40"/>
        <v>1.2369500195226094E-2</v>
      </c>
      <c r="L170" s="268">
        <f t="shared" si="40"/>
        <v>1.2400998691486914E-2</v>
      </c>
      <c r="M170" s="268">
        <f t="shared" si="40"/>
        <v>1.2392535245996558E-2</v>
      </c>
      <c r="N170" s="268">
        <f t="shared" si="40"/>
        <v>1.2437669816980275E-2</v>
      </c>
      <c r="O170" s="268">
        <f t="shared" si="40"/>
        <v>1.247717444857527E-2</v>
      </c>
      <c r="P170" s="268">
        <f t="shared" si="40"/>
        <v>1.4009545153819129E-2</v>
      </c>
      <c r="Q170" s="268">
        <f t="shared" si="40"/>
        <v>1.4261057236985857E-2</v>
      </c>
      <c r="R170" s="268">
        <f t="shared" si="40"/>
        <v>1.4428408748232098E-2</v>
      </c>
      <c r="S170" s="268">
        <f t="shared" si="40"/>
        <v>1.4680005076951733E-2</v>
      </c>
      <c r="T170" s="268">
        <f t="shared" si="40"/>
        <v>1.4930604695373008E-2</v>
      </c>
      <c r="U170" s="268">
        <f t="shared" si="40"/>
        <v>1.5141002515482917E-2</v>
      </c>
      <c r="V170" s="268">
        <f t="shared" si="40"/>
        <v>1.5493440135471976E-2</v>
      </c>
      <c r="W170" s="268">
        <f t="shared" si="40"/>
        <v>1.5299513791345852E-2</v>
      </c>
      <c r="X170" s="268">
        <f t="shared" si="40"/>
        <v>1.6377400592029367E-2</v>
      </c>
      <c r="Y170" s="268">
        <f t="shared" si="40"/>
        <v>1.7228157986866596E-2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0.70839567319856844</v>
      </c>
      <c r="C171" s="269">
        <f t="shared" si="41"/>
        <v>0.7036531318454986</v>
      </c>
      <c r="D171" s="269">
        <f t="shared" si="41"/>
        <v>0.69968155967122081</v>
      </c>
      <c r="E171" s="269">
        <f t="shared" si="41"/>
        <v>0.7121432523494845</v>
      </c>
      <c r="F171" s="269">
        <f t="shared" si="41"/>
        <v>0.71030306613589234</v>
      </c>
      <c r="G171" s="269">
        <f t="shared" si="41"/>
        <v>0.71046263240686935</v>
      </c>
      <c r="H171" s="269">
        <f t="shared" si="41"/>
        <v>0.70669181846365059</v>
      </c>
      <c r="I171" s="269">
        <f t="shared" si="41"/>
        <v>0.70270056224899158</v>
      </c>
      <c r="J171" s="269">
        <f t="shared" si="41"/>
        <v>0.70593008838127136</v>
      </c>
      <c r="K171" s="269">
        <f t="shared" si="41"/>
        <v>0.70039656560845887</v>
      </c>
      <c r="L171" s="269">
        <f t="shared" si="41"/>
        <v>0.70279413412749792</v>
      </c>
      <c r="M171" s="269">
        <f t="shared" si="41"/>
        <v>0.7035824948782341</v>
      </c>
      <c r="N171" s="269">
        <f t="shared" si="41"/>
        <v>0.70183845440332027</v>
      </c>
      <c r="O171" s="269">
        <f t="shared" si="41"/>
        <v>0.70272323467364317</v>
      </c>
      <c r="P171" s="269">
        <f t="shared" si="41"/>
        <v>0.69980750863305674</v>
      </c>
      <c r="Q171" s="269">
        <f t="shared" si="41"/>
        <v>0.70117842823519738</v>
      </c>
      <c r="R171" s="269">
        <f t="shared" si="41"/>
        <v>0.70305593592145965</v>
      </c>
      <c r="S171" s="269">
        <f t="shared" si="41"/>
        <v>0.6990502688680581</v>
      </c>
      <c r="T171" s="269">
        <f t="shared" si="41"/>
        <v>0.70159592870969623</v>
      </c>
      <c r="U171" s="269">
        <f t="shared" si="41"/>
        <v>0.70087240616945168</v>
      </c>
      <c r="V171" s="269">
        <f t="shared" si="41"/>
        <v>0.70357528686325921</v>
      </c>
      <c r="W171" s="269">
        <f t="shared" si="41"/>
        <v>0.69869688317084322</v>
      </c>
      <c r="X171" s="269">
        <f t="shared" si="41"/>
        <v>0.69776004564799488</v>
      </c>
      <c r="Y171" s="269">
        <f t="shared" si="41"/>
        <v>0.69491768971846957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0.60429381735939658</v>
      </c>
      <c r="C172" s="318">
        <f t="shared" si="42"/>
        <v>0.59685474346348322</v>
      </c>
      <c r="D172" s="318">
        <f t="shared" si="42"/>
        <v>0.59062507386320529</v>
      </c>
      <c r="E172" s="318">
        <f t="shared" si="42"/>
        <v>0.61002516744376578</v>
      </c>
      <c r="F172" s="318">
        <f t="shared" si="42"/>
        <v>0.60714252083193543</v>
      </c>
      <c r="G172" s="318">
        <f t="shared" si="42"/>
        <v>0.60736804119921128</v>
      </c>
      <c r="H172" s="318">
        <f t="shared" si="42"/>
        <v>0.60155131953144669</v>
      </c>
      <c r="I172" s="318">
        <f t="shared" si="42"/>
        <v>0.59538842020550475</v>
      </c>
      <c r="J172" s="318">
        <f t="shared" si="42"/>
        <v>0.6004569048249242</v>
      </c>
      <c r="K172" s="318">
        <f t="shared" si="42"/>
        <v>0.59177049663570802</v>
      </c>
      <c r="L172" s="318">
        <f t="shared" si="42"/>
        <v>0.59552092157285597</v>
      </c>
      <c r="M172" s="318">
        <f t="shared" si="42"/>
        <v>0.59671272282189025</v>
      </c>
      <c r="N172" s="318">
        <f t="shared" si="42"/>
        <v>0.59398566913718465</v>
      </c>
      <c r="O172" s="318">
        <f t="shared" si="42"/>
        <v>0.5953428742484026</v>
      </c>
      <c r="P172" s="318">
        <f t="shared" si="42"/>
        <v>0.59150363606978351</v>
      </c>
      <c r="Q172" s="318">
        <f t="shared" si="42"/>
        <v>0.5936320176763622</v>
      </c>
      <c r="R172" s="318">
        <f t="shared" si="42"/>
        <v>0.59663040399809097</v>
      </c>
      <c r="S172" s="318">
        <f t="shared" si="42"/>
        <v>0.59044564600412874</v>
      </c>
      <c r="T172" s="318">
        <f t="shared" si="42"/>
        <v>0.59444868436832909</v>
      </c>
      <c r="U172" s="318">
        <f t="shared" si="42"/>
        <v>0.59339910611095814</v>
      </c>
      <c r="V172" s="318">
        <f t="shared" si="42"/>
        <v>0.59773487892085908</v>
      </c>
      <c r="W172" s="318">
        <f t="shared" si="42"/>
        <v>0.58990901341794399</v>
      </c>
      <c r="X172" s="318">
        <f t="shared" si="42"/>
        <v>0.58898177622563896</v>
      </c>
      <c r="Y172" s="318">
        <f t="shared" si="42"/>
        <v>0.58490912957856578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0.10410185583917185</v>
      </c>
      <c r="C173" s="318">
        <f t="shared" si="43"/>
        <v>0.10679838838201537</v>
      </c>
      <c r="D173" s="318">
        <f t="shared" si="43"/>
        <v>0.10905648580801558</v>
      </c>
      <c r="E173" s="318">
        <f t="shared" si="43"/>
        <v>0.10211808490571869</v>
      </c>
      <c r="F173" s="318">
        <f t="shared" si="43"/>
        <v>0.10316054530395691</v>
      </c>
      <c r="G173" s="318">
        <f t="shared" si="43"/>
        <v>0.10309459120765803</v>
      </c>
      <c r="H173" s="318">
        <f t="shared" si="43"/>
        <v>0.10514049893220397</v>
      </c>
      <c r="I173" s="318">
        <f t="shared" si="43"/>
        <v>0.10731214204348674</v>
      </c>
      <c r="J173" s="318">
        <f t="shared" si="43"/>
        <v>0.10547318355634723</v>
      </c>
      <c r="K173" s="318">
        <f t="shared" si="43"/>
        <v>0.10862606897275089</v>
      </c>
      <c r="L173" s="318">
        <f t="shared" si="43"/>
        <v>0.10727321255464195</v>
      </c>
      <c r="M173" s="318">
        <f t="shared" si="43"/>
        <v>0.10686977205634397</v>
      </c>
      <c r="N173" s="318">
        <f t="shared" si="43"/>
        <v>0.10785278526613568</v>
      </c>
      <c r="O173" s="318">
        <f t="shared" si="43"/>
        <v>0.10738036042524066</v>
      </c>
      <c r="P173" s="318">
        <f t="shared" si="43"/>
        <v>0.10830387256327328</v>
      </c>
      <c r="Q173" s="318">
        <f t="shared" si="43"/>
        <v>0.1075464105588352</v>
      </c>
      <c r="R173" s="318">
        <f t="shared" si="43"/>
        <v>0.10642553192336877</v>
      </c>
      <c r="S173" s="318">
        <f t="shared" si="43"/>
        <v>0.10860462286392938</v>
      </c>
      <c r="T173" s="318">
        <f t="shared" si="43"/>
        <v>0.10714724434136705</v>
      </c>
      <c r="U173" s="318">
        <f t="shared" si="43"/>
        <v>0.10747330005849352</v>
      </c>
      <c r="V173" s="318">
        <f t="shared" si="43"/>
        <v>0.10584040794240017</v>
      </c>
      <c r="W173" s="318">
        <f t="shared" si="43"/>
        <v>0.10878786975289921</v>
      </c>
      <c r="X173" s="318">
        <f t="shared" si="43"/>
        <v>0.10877826942235583</v>
      </c>
      <c r="Y173" s="318">
        <f t="shared" si="43"/>
        <v>0.11000856013990379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8.3449504384566373E-2</v>
      </c>
      <c r="C174" s="269">
        <f t="shared" si="44"/>
        <v>8.5611082604697131E-2</v>
      </c>
      <c r="D174" s="269">
        <f t="shared" si="44"/>
        <v>8.7421205099947344E-2</v>
      </c>
      <c r="E174" s="269">
        <f t="shared" si="44"/>
        <v>8.1859285844515309E-2</v>
      </c>
      <c r="F174" s="269">
        <f t="shared" si="44"/>
        <v>8.2694936687358223E-2</v>
      </c>
      <c r="G174" s="269">
        <f t="shared" si="44"/>
        <v>8.264206696083988E-2</v>
      </c>
      <c r="H174" s="269">
        <f t="shared" si="44"/>
        <v>8.4282095222138836E-2</v>
      </c>
      <c r="I174" s="269">
        <f t="shared" si="44"/>
        <v>8.602291472891764E-2</v>
      </c>
      <c r="J174" s="269">
        <f t="shared" si="44"/>
        <v>8.4548779872257007E-2</v>
      </c>
      <c r="K174" s="269">
        <f t="shared" si="44"/>
        <v>8.707617694178367E-2</v>
      </c>
      <c r="L174" s="269">
        <f t="shared" si="44"/>
        <v>8.5991708305901873E-2</v>
      </c>
      <c r="M174" s="269">
        <f t="shared" si="44"/>
        <v>8.5668304756942662E-2</v>
      </c>
      <c r="N174" s="269">
        <f t="shared" si="44"/>
        <v>8.6456301901655749E-2</v>
      </c>
      <c r="O174" s="269">
        <f t="shared" si="44"/>
        <v>8.6077599538341945E-2</v>
      </c>
      <c r="P174" s="269">
        <f t="shared" si="44"/>
        <v>8.6817899791307787E-2</v>
      </c>
      <c r="Q174" s="269">
        <f t="shared" si="44"/>
        <v>8.6163670668121833E-2</v>
      </c>
      <c r="R174" s="269">
        <f t="shared" si="44"/>
        <v>8.5312195649898628E-2</v>
      </c>
      <c r="S174" s="269">
        <f t="shared" si="44"/>
        <v>8.7058985440847336E-2</v>
      </c>
      <c r="T174" s="269">
        <f t="shared" si="44"/>
        <v>8.5854907454139387E-2</v>
      </c>
      <c r="U174" s="269">
        <f t="shared" si="44"/>
        <v>8.6117321887159412E-2</v>
      </c>
      <c r="V174" s="269">
        <f t="shared" si="44"/>
        <v>8.4770745198358852E-2</v>
      </c>
      <c r="W174" s="269">
        <f t="shared" si="44"/>
        <v>8.7167967840663663E-2</v>
      </c>
      <c r="X174" s="269">
        <f t="shared" si="44"/>
        <v>8.7194257097305147E-2</v>
      </c>
      <c r="Y174" s="269">
        <f t="shared" si="44"/>
        <v>8.8148450519995467E-2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7.7499468036183738E-2</v>
      </c>
      <c r="C175" s="269">
        <f t="shared" si="45"/>
        <v>7.752220396210302E-2</v>
      </c>
      <c r="D175" s="269">
        <f t="shared" si="45"/>
        <v>7.7541231946630498E-2</v>
      </c>
      <c r="E175" s="269">
        <f t="shared" si="45"/>
        <v>7.7504969002232471E-2</v>
      </c>
      <c r="F175" s="269">
        <f t="shared" si="45"/>
        <v>7.7513178116052531E-2</v>
      </c>
      <c r="G175" s="269">
        <f t="shared" si="45"/>
        <v>7.7516366718882804E-2</v>
      </c>
      <c r="H175" s="269">
        <f t="shared" si="45"/>
        <v>7.7518785402452065E-2</v>
      </c>
      <c r="I175" s="269">
        <f t="shared" si="45"/>
        <v>7.7522324008607549E-2</v>
      </c>
      <c r="J175" s="269">
        <f t="shared" si="45"/>
        <v>7.7506410313281093E-2</v>
      </c>
      <c r="K175" s="269">
        <f t="shared" si="45"/>
        <v>7.7533993722494379E-2</v>
      </c>
      <c r="L175" s="269">
        <f t="shared" si="45"/>
        <v>7.7524153457982803E-2</v>
      </c>
      <c r="M175" s="269">
        <f t="shared" si="45"/>
        <v>7.7527525215951215E-2</v>
      </c>
      <c r="N175" s="269">
        <f t="shared" si="45"/>
        <v>7.7534510501983803E-2</v>
      </c>
      <c r="O175" s="269">
        <f t="shared" si="45"/>
        <v>7.7535159893151143E-2</v>
      </c>
      <c r="P175" s="269">
        <f t="shared" si="45"/>
        <v>7.7431944698687652E-2</v>
      </c>
      <c r="Q175" s="269">
        <f t="shared" si="45"/>
        <v>7.7428886835191668E-2</v>
      </c>
      <c r="R175" s="269">
        <f t="shared" si="45"/>
        <v>7.7411370382403338E-2</v>
      </c>
      <c r="S175" s="269">
        <f t="shared" si="45"/>
        <v>7.7414859027123126E-2</v>
      </c>
      <c r="T175" s="269">
        <f t="shared" si="45"/>
        <v>7.7401065899732863E-2</v>
      </c>
      <c r="U175" s="269">
        <f t="shared" si="45"/>
        <v>7.7390916755087677E-2</v>
      </c>
      <c r="V175" s="269">
        <f t="shared" si="45"/>
        <v>7.7362625636333573E-2</v>
      </c>
      <c r="W175" s="269">
        <f t="shared" si="45"/>
        <v>7.741373115232289E-2</v>
      </c>
      <c r="X175" s="269">
        <f t="shared" si="45"/>
        <v>7.7331679327475922E-2</v>
      </c>
      <c r="Y175" s="269">
        <f t="shared" si="45"/>
        <v>7.7283730114528049E-2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5.1938077766716842E-2</v>
      </c>
      <c r="C176" s="318">
        <f t="shared" si="46"/>
        <v>5.1298701378246381E-2</v>
      </c>
      <c r="D176" s="318">
        <f t="shared" si="46"/>
        <v>5.0763271335996313E-2</v>
      </c>
      <c r="E176" s="318">
        <f t="shared" si="46"/>
        <v>5.2430678051278774E-2</v>
      </c>
      <c r="F176" s="318">
        <f t="shared" si="46"/>
        <v>5.2182919229993074E-2</v>
      </c>
      <c r="G176" s="318">
        <f t="shared" si="46"/>
        <v>5.2202302341382061E-2</v>
      </c>
      <c r="H176" s="318">
        <f t="shared" si="46"/>
        <v>5.17023645070884E-2</v>
      </c>
      <c r="I176" s="318">
        <f t="shared" si="46"/>
        <v>5.1172673262094473E-2</v>
      </c>
      <c r="J176" s="318">
        <f t="shared" si="46"/>
        <v>5.1608301330362906E-2</v>
      </c>
      <c r="K176" s="318">
        <f t="shared" si="46"/>
        <v>5.0861718573623191E-2</v>
      </c>
      <c r="L176" s="318">
        <f t="shared" si="46"/>
        <v>5.1184061540650347E-2</v>
      </c>
      <c r="M176" s="318">
        <f t="shared" si="46"/>
        <v>5.1286494933441444E-2</v>
      </c>
      <c r="N176" s="318">
        <f t="shared" si="46"/>
        <v>5.1052109072985075E-2</v>
      </c>
      <c r="O176" s="318">
        <f t="shared" si="46"/>
        <v>5.1168758660630809E-2</v>
      </c>
      <c r="P176" s="318">
        <f t="shared" si="46"/>
        <v>5.0838782338917955E-2</v>
      </c>
      <c r="Q176" s="318">
        <f t="shared" si="46"/>
        <v>5.1021713301016458E-2</v>
      </c>
      <c r="R176" s="318">
        <f t="shared" si="46"/>
        <v>5.1279419763467296E-2</v>
      </c>
      <c r="S176" s="318">
        <f t="shared" si="46"/>
        <v>5.0747849801255226E-2</v>
      </c>
      <c r="T176" s="318">
        <f t="shared" si="46"/>
        <v>5.1091904484408389E-2</v>
      </c>
      <c r="U176" s="318">
        <f t="shared" si="46"/>
        <v>5.1001694928083909E-2</v>
      </c>
      <c r="V176" s="318">
        <f t="shared" si="46"/>
        <v>5.1374347599533528E-2</v>
      </c>
      <c r="W176" s="318">
        <f t="shared" si="46"/>
        <v>5.0701727097046193E-2</v>
      </c>
      <c r="X176" s="318">
        <f t="shared" si="46"/>
        <v>5.062203255770345E-2</v>
      </c>
      <c r="Y176" s="318">
        <f t="shared" si="46"/>
        <v>5.0271995155043311E-2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2.5561390269466893E-2</v>
      </c>
      <c r="C177" s="318">
        <f t="shared" si="47"/>
        <v>2.6223502583856636E-2</v>
      </c>
      <c r="D177" s="318">
        <f t="shared" si="47"/>
        <v>2.6777960610634192E-2</v>
      </c>
      <c r="E177" s="318">
        <f t="shared" si="47"/>
        <v>2.5074290950953693E-2</v>
      </c>
      <c r="F177" s="318">
        <f t="shared" si="47"/>
        <v>2.5330258886059456E-2</v>
      </c>
      <c r="G177" s="318">
        <f t="shared" si="47"/>
        <v>2.5314064377500743E-2</v>
      </c>
      <c r="H177" s="318">
        <f t="shared" si="47"/>
        <v>2.5816420895363672E-2</v>
      </c>
      <c r="I177" s="318">
        <f t="shared" si="47"/>
        <v>2.6349650746513072E-2</v>
      </c>
      <c r="J177" s="318">
        <f t="shared" si="47"/>
        <v>2.589810898291818E-2</v>
      </c>
      <c r="K177" s="318">
        <f t="shared" si="47"/>
        <v>2.6672275148871188E-2</v>
      </c>
      <c r="L177" s="318">
        <f t="shared" si="47"/>
        <v>2.6340091917332453E-2</v>
      </c>
      <c r="M177" s="318">
        <f t="shared" si="47"/>
        <v>2.6241030282509778E-2</v>
      </c>
      <c r="N177" s="318">
        <f t="shared" si="47"/>
        <v>2.6482401428998718E-2</v>
      </c>
      <c r="O177" s="318">
        <f t="shared" si="47"/>
        <v>2.636640123252033E-2</v>
      </c>
      <c r="P177" s="318">
        <f t="shared" si="47"/>
        <v>2.65931623597697E-2</v>
      </c>
      <c r="Q177" s="318">
        <f t="shared" si="47"/>
        <v>2.640717353417521E-2</v>
      </c>
      <c r="R177" s="318">
        <f t="shared" si="47"/>
        <v>2.6131950618936042E-2</v>
      </c>
      <c r="S177" s="318">
        <f t="shared" si="47"/>
        <v>2.6667009225867896E-2</v>
      </c>
      <c r="T177" s="318">
        <f t="shared" si="47"/>
        <v>2.6309161415324481E-2</v>
      </c>
      <c r="U177" s="318">
        <f t="shared" si="47"/>
        <v>2.6389221827003758E-2</v>
      </c>
      <c r="V177" s="318">
        <f t="shared" si="47"/>
        <v>2.5988278036800046E-2</v>
      </c>
      <c r="W177" s="318">
        <f t="shared" si="47"/>
        <v>2.6712004055276711E-2</v>
      </c>
      <c r="X177" s="318">
        <f t="shared" si="47"/>
        <v>2.6709646769772465E-2</v>
      </c>
      <c r="Y177" s="318">
        <f t="shared" si="47"/>
        <v>2.7011734959484744E-2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7.6531041200546893E-2</v>
      </c>
      <c r="C178" s="319">
        <f t="shared" si="48"/>
        <v>7.851341165370955E-2</v>
      </c>
      <c r="D178" s="319">
        <f t="shared" si="48"/>
        <v>8.0173464164310843E-2</v>
      </c>
      <c r="E178" s="319">
        <f t="shared" si="48"/>
        <v>7.5072661291594095E-2</v>
      </c>
      <c r="F178" s="319">
        <f t="shared" si="48"/>
        <v>7.5839031679944935E-2</v>
      </c>
      <c r="G178" s="319">
        <f t="shared" si="48"/>
        <v>7.5790545170069529E-2</v>
      </c>
      <c r="H178" s="319">
        <f t="shared" si="48"/>
        <v>7.7294605276371914E-2</v>
      </c>
      <c r="I178" s="319">
        <f t="shared" si="48"/>
        <v>7.8891100430879324E-2</v>
      </c>
      <c r="J178" s="319">
        <f t="shared" si="48"/>
        <v>7.7539180173446076E-2</v>
      </c>
      <c r="K178" s="319">
        <f t="shared" si="48"/>
        <v>7.9857040904729976E-2</v>
      </c>
      <c r="L178" s="319">
        <f t="shared" si="48"/>
        <v>7.8862481207036636E-2</v>
      </c>
      <c r="M178" s="319">
        <f t="shared" si="48"/>
        <v>7.856588974717918E-2</v>
      </c>
      <c r="N178" s="319">
        <f t="shared" si="48"/>
        <v>7.9288557214082719E-2</v>
      </c>
      <c r="O178" s="319">
        <f t="shared" si="48"/>
        <v>7.8941251542428231E-2</v>
      </c>
      <c r="P178" s="319">
        <f t="shared" si="48"/>
        <v>7.962017647527643E-2</v>
      </c>
      <c r="Q178" s="319">
        <f t="shared" si="48"/>
        <v>7.9020186860593908E-2</v>
      </c>
      <c r="R178" s="319">
        <f t="shared" si="48"/>
        <v>7.8239304215676417E-2</v>
      </c>
      <c r="S178" s="319">
        <f t="shared" si="48"/>
        <v>7.9841274682076357E-2</v>
      </c>
      <c r="T178" s="319">
        <f t="shared" si="48"/>
        <v>7.8737021964351922E-2</v>
      </c>
      <c r="U178" s="319">
        <f t="shared" si="48"/>
        <v>7.8977680670873657E-2</v>
      </c>
      <c r="V178" s="319">
        <f t="shared" si="48"/>
        <v>7.7742743246016419E-2</v>
      </c>
      <c r="W178" s="319">
        <f t="shared" si="48"/>
        <v>7.9941221788916494E-2</v>
      </c>
      <c r="X178" s="319">
        <f t="shared" si="48"/>
        <v>7.9965331508896245E-2</v>
      </c>
      <c r="Y178" s="319">
        <f t="shared" si="48"/>
        <v>8.084041658799597E-2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0.52778451050052011</v>
      </c>
      <c r="C183" s="320">
        <f>IF(C$5=0,0,C$5/NMM_fec!C$5)</f>
        <v>0.52854567040747968</v>
      </c>
      <c r="D183" s="320">
        <f>IF(D$5=0,0,D$5/NMM_fec!D$5)</f>
        <v>0.52954038088637023</v>
      </c>
      <c r="E183" s="320">
        <f>IF(E$5=0,0,E$5/NMM_fec!E$5)</f>
        <v>0.5298608147107412</v>
      </c>
      <c r="F183" s="320">
        <f>IF(F$5=0,0,F$5/NMM_fec!F$5)</f>
        <v>0.53048239604615344</v>
      </c>
      <c r="G183" s="320">
        <f>IF(G$5=0,0,G$5/NMM_fec!G$5)</f>
        <v>0.53154448284898614</v>
      </c>
      <c r="H183" s="320">
        <f>IF(H$5=0,0,H$5/NMM_fec!H$5)</f>
        <v>0.53532883671697207</v>
      </c>
      <c r="I183" s="320">
        <f>IF(I$5=0,0,I$5/NMM_fec!I$5)</f>
        <v>0.53509306327205919</v>
      </c>
      <c r="J183" s="320">
        <f>IF(J$5=0,0,J$5/NMM_fec!J$5)</f>
        <v>0.53604923234479507</v>
      </c>
      <c r="K183" s="320">
        <f>IF(K$5=0,0,K$5/NMM_fec!K$5)</f>
        <v>0.53658333478359932</v>
      </c>
      <c r="L183" s="320">
        <f>IF(L$5=0,0,L$5/NMM_fec!L$5)</f>
        <v>0.53792897033434484</v>
      </c>
      <c r="M183" s="320">
        <f>IF(M$5=0,0,M$5/NMM_fec!M$5)</f>
        <v>0.54161332829270004</v>
      </c>
      <c r="N183" s="320">
        <f>IF(N$5=0,0,N$5/NMM_fec!N$5)</f>
        <v>0.5411979581484373</v>
      </c>
      <c r="O183" s="320">
        <f>IF(O$5=0,0,O$5/NMM_fec!O$5)</f>
        <v>0.54096794788057379</v>
      </c>
      <c r="P183" s="320">
        <f>IF(P$5=0,0,P$5/NMM_fec!P$5)</f>
        <v>0.54230739985450127</v>
      </c>
      <c r="Q183" s="320">
        <f>IF(Q$5=0,0,Q$5/NMM_fec!Q$5)</f>
        <v>0.54188107161710419</v>
      </c>
      <c r="R183" s="320">
        <f>IF(R$5=0,0,R$5/NMM_fec!R$5)</f>
        <v>0.54675188526898011</v>
      </c>
      <c r="S183" s="320">
        <f>IF(S$5=0,0,S$5/NMM_fec!S$5)</f>
        <v>0.55117339720074154</v>
      </c>
      <c r="T183" s="320">
        <f>IF(T$5=0,0,T$5/NMM_fec!T$5)</f>
        <v>0.55419847994459748</v>
      </c>
      <c r="U183" s="320">
        <f>IF(U$5=0,0,U$5/NMM_fec!U$5)</f>
        <v>0.55987813090652827</v>
      </c>
      <c r="V183" s="320">
        <f>IF(V$5=0,0,V$5/NMM_fec!V$5)</f>
        <v>0.5635538703226467</v>
      </c>
      <c r="W183" s="320">
        <f>IF(W$5=0,0,W$5/NMM_fec!W$5)</f>
        <v>0.56767137559460212</v>
      </c>
      <c r="X183" s="320">
        <f>IF(X$5=0,0,X$5/NMM_fec!X$5)</f>
        <v>0.56916358068551365</v>
      </c>
      <c r="Y183" s="320">
        <f>IF(Y$5=0,0,Y$5/NMM_fec!Y$5)</f>
        <v>0.57286052492303419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0.44929533749340511</v>
      </c>
      <c r="C184" s="273">
        <f>IF(C$6=0,0,C$6/NMM_fec!C$6)</f>
        <v>0.44977887230572144</v>
      </c>
      <c r="D184" s="273">
        <f>IF(D$6=0,0,D$6/NMM_fec!D$6)</f>
        <v>0.45093789359050396</v>
      </c>
      <c r="E184" s="273">
        <f>IF(E$6=0,0,E$6/NMM_fec!E$6)</f>
        <v>0.45137294173463527</v>
      </c>
      <c r="F184" s="273">
        <f>IF(F$6=0,0,F$6/NMM_fec!F$6)</f>
        <v>0.45232202379990832</v>
      </c>
      <c r="G184" s="273">
        <f>IF(G$6=0,0,G$6/NMM_fec!G$6)</f>
        <v>0.45295135091279015</v>
      </c>
      <c r="H184" s="273">
        <f>IF(H$6=0,0,H$6/NMM_fec!H$6)</f>
        <v>0.45521078800284009</v>
      </c>
      <c r="I184" s="273">
        <f>IF(I$6=0,0,I$6/NMM_fec!I$6)</f>
        <v>0.45512173403513584</v>
      </c>
      <c r="J184" s="273">
        <f>IF(J$6=0,0,J$6/NMM_fec!J$6)</f>
        <v>0.45619315007195094</v>
      </c>
      <c r="K184" s="273">
        <f>IF(K$6=0,0,K$6/NMM_fec!K$6)</f>
        <v>0.45651482787761916</v>
      </c>
      <c r="L184" s="273">
        <f>IF(L$6=0,0,L$6/NMM_fec!L$6)</f>
        <v>0.45673718788433443</v>
      </c>
      <c r="M184" s="273">
        <f>IF(M$6=0,0,M$6/NMM_fec!M$6)</f>
        <v>0.45941661538760054</v>
      </c>
      <c r="N184" s="273">
        <f>IF(N$6=0,0,N$6/NMM_fec!N$6)</f>
        <v>0.45888356153579835</v>
      </c>
      <c r="O184" s="273">
        <f>IF(O$6=0,0,O$6/NMM_fec!O$6)</f>
        <v>0.45806945751576711</v>
      </c>
      <c r="P184" s="273">
        <f>IF(P$6=0,0,P$6/NMM_fec!P$6)</f>
        <v>0.45897719378201651</v>
      </c>
      <c r="Q184" s="273">
        <f>IF(Q$6=0,0,Q$6/NMM_fec!Q$6)</f>
        <v>0.45930416731743995</v>
      </c>
      <c r="R184" s="273">
        <f>IF(R$6=0,0,R$6/NMM_fec!R$6)</f>
        <v>0.46214152605612263</v>
      </c>
      <c r="S184" s="273">
        <f>IF(S$6=0,0,S$6/NMM_fec!S$6)</f>
        <v>0.46549124791411461</v>
      </c>
      <c r="T184" s="273">
        <f>IF(T$6=0,0,T$6/NMM_fec!T$6)</f>
        <v>0.46737967171740702</v>
      </c>
      <c r="U184" s="273">
        <f>IF(U$6=0,0,U$6/NMM_fec!U$6)</f>
        <v>0.47187560773926807</v>
      </c>
      <c r="V184" s="273">
        <f>IF(V$6=0,0,V$6/NMM_fec!V$6)</f>
        <v>0.47476202576820592</v>
      </c>
      <c r="W184" s="273">
        <f>IF(W$6=0,0,W$6/NMM_fec!W$6)</f>
        <v>0.47715635225519631</v>
      </c>
      <c r="X184" s="273">
        <f>IF(X$6=0,0,X$6/NMM_fec!X$6)</f>
        <v>0.48010589310926416</v>
      </c>
      <c r="Y184" s="273">
        <f>IF(Y$6=0,0,Y$6/NMM_fec!Y$6)</f>
        <v>0.48345000252062398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0.11670901425537321</v>
      </c>
      <c r="C185" s="274">
        <f>IF(C$7=0,0,C$7/NMM_fec!C$7)</f>
        <v>0.11683610728351773</v>
      </c>
      <c r="D185" s="274">
        <f>IF(D$7=0,0,D$7/NMM_fec!D$7)</f>
        <v>0.11710112915199621</v>
      </c>
      <c r="E185" s="274">
        <f>IF(E$7=0,0,E$7/NMM_fec!E$7)</f>
        <v>0.11717142535017648</v>
      </c>
      <c r="F185" s="274">
        <f>IF(F$7=0,0,F$7/NMM_fec!F$7)</f>
        <v>0.11743705866111184</v>
      </c>
      <c r="G185" s="274">
        <f>IF(G$7=0,0,G$7/NMM_fec!G$7)</f>
        <v>0.11760720934535694</v>
      </c>
      <c r="H185" s="274">
        <f>IF(H$7=0,0,H$7/NMM_fec!H$7)</f>
        <v>0.11818755239728</v>
      </c>
      <c r="I185" s="274">
        <f>IF(I$7=0,0,I$7/NMM_fec!I$7)</f>
        <v>0.11817003553115324</v>
      </c>
      <c r="J185" s="274">
        <f>IF(J$7=0,0,J$7/NMM_fec!J$7)</f>
        <v>0.11850100207163364</v>
      </c>
      <c r="K185" s="274">
        <f>IF(K$7=0,0,K$7/NMM_fec!K$7)</f>
        <v>0.11858186562410596</v>
      </c>
      <c r="L185" s="274">
        <f>IF(L$7=0,0,L$7/NMM_fec!L$7)</f>
        <v>0.11867414010370547</v>
      </c>
      <c r="M185" s="274">
        <f>IF(M$7=0,0,M$7/NMM_fec!M$7)</f>
        <v>0.1193613020373263</v>
      </c>
      <c r="N185" s="274">
        <f>IF(N$7=0,0,N$7/NMM_fec!N$7)</f>
        <v>0.11921097499538129</v>
      </c>
      <c r="O185" s="274">
        <f>IF(O$7=0,0,O$7/NMM_fec!O$7)</f>
        <v>0.11902254303330821</v>
      </c>
      <c r="P185" s="274">
        <f>IF(P$7=0,0,P$7/NMM_fec!P$7)</f>
        <v>0.11923331622060312</v>
      </c>
      <c r="Q185" s="274">
        <f>IF(Q$7=0,0,Q$7/NMM_fec!Q$7)</f>
        <v>0.11932569467009309</v>
      </c>
      <c r="R185" s="274">
        <f>IF(R$7=0,0,R$7/NMM_fec!R$7)</f>
        <v>0.12039493843560921</v>
      </c>
      <c r="S185" s="274">
        <f>IF(S$7=0,0,S$7/NMM_fec!S$7)</f>
        <v>0.12100256360372551</v>
      </c>
      <c r="T185" s="274">
        <f>IF(T$7=0,0,T$7/NMM_fec!T$7)</f>
        <v>0.12149485575540961</v>
      </c>
      <c r="U185" s="274">
        <f>IF(U$7=0,0,U$7/NMM_fec!U$7)</f>
        <v>0.1229175428371047</v>
      </c>
      <c r="V185" s="274">
        <f>IF(V$7=0,0,V$7/NMM_fec!V$7)</f>
        <v>0.12372771144774915</v>
      </c>
      <c r="W185" s="274">
        <f>IF(W$7=0,0,W$7/NMM_fec!W$7)</f>
        <v>0.12455288294189727</v>
      </c>
      <c r="X185" s="274">
        <f>IF(X$7=0,0,X$7/NMM_fec!X$7)</f>
        <v>0.12517510513376237</v>
      </c>
      <c r="Y185" s="274">
        <f>IF(Y$7=0,0,Y$7/NMM_fec!Y$7)</f>
        <v>0.12613824055625902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0.63594517519780036</v>
      </c>
      <c r="C186" s="274">
        <f>IF(C$8=0,0,C$8/NMM_fec!C$8)</f>
        <v>0.63673022979123928</v>
      </c>
      <c r="D186" s="274">
        <f>IF(D$8=0,0,D$8/NMM_fec!D$8)</f>
        <v>0.63793567127802153</v>
      </c>
      <c r="E186" s="274">
        <f>IF(E$8=0,0,E$8/NMM_fec!E$8)</f>
        <v>0.63668269148672219</v>
      </c>
      <c r="F186" s="274">
        <f>IF(F$8=0,0,F$8/NMM_fec!F$8)</f>
        <v>0.63830569331528109</v>
      </c>
      <c r="G186" s="274">
        <f>IF(G$8=0,0,G$8/NMM_fec!G$8)</f>
        <v>0.63821664160423142</v>
      </c>
      <c r="H186" s="274">
        <f>IF(H$8=0,0,H$8/NMM_fec!H$8)</f>
        <v>0.64423385076344275</v>
      </c>
      <c r="I186" s="274">
        <f>IF(I$8=0,0,I$8/NMM_fec!I$8)</f>
        <v>0.64478760814007863</v>
      </c>
      <c r="J186" s="274">
        <f>IF(J$8=0,0,J$8/NMM_fec!J$8)</f>
        <v>0.64502718080232635</v>
      </c>
      <c r="K186" s="274">
        <f>IF(K$8=0,0,K$8/NMM_fec!K$8)</f>
        <v>0.64707867163716326</v>
      </c>
      <c r="L186" s="274">
        <f>IF(L$8=0,0,L$8/NMM_fec!L$8)</f>
        <v>0.64923500730142569</v>
      </c>
      <c r="M186" s="274">
        <f>IF(M$8=0,0,M$8/NMM_fec!M$8)</f>
        <v>0.65323557644263253</v>
      </c>
      <c r="N186" s="274">
        <f>IF(N$8=0,0,N$8/NMM_fec!N$8)</f>
        <v>0.6522285226861485</v>
      </c>
      <c r="O186" s="274">
        <f>IF(O$8=0,0,O$8/NMM_fec!O$8)</f>
        <v>0.65149392302701536</v>
      </c>
      <c r="P186" s="274">
        <f>IF(P$8=0,0,P$8/NMM_fec!P$8)</f>
        <v>0.6526890754529695</v>
      </c>
      <c r="Q186" s="274">
        <f>IF(Q$8=0,0,Q$8/NMM_fec!Q$8)</f>
        <v>0.65292472660547107</v>
      </c>
      <c r="R186" s="274">
        <f>IF(R$8=0,0,R$8/NMM_fec!R$8)</f>
        <v>0.65736060443253597</v>
      </c>
      <c r="S186" s="274">
        <f>IF(S$8=0,0,S$8/NMM_fec!S$8)</f>
        <v>0.66243365535672327</v>
      </c>
      <c r="T186" s="274">
        <f>IF(T$8=0,0,T$8/NMM_fec!T$8)</f>
        <v>0.66318471760337161</v>
      </c>
      <c r="U186" s="274">
        <f>IF(U$8=0,0,U$8/NMM_fec!U$8)</f>
        <v>0.66949688218233594</v>
      </c>
      <c r="V186" s="274">
        <f>IF(V$8=0,0,V$8/NMM_fec!V$8)</f>
        <v>0.67087649243367065</v>
      </c>
      <c r="W186" s="274">
        <f>IF(W$8=0,0,W$8/NMM_fec!W$8)</f>
        <v>0.67417275248196484</v>
      </c>
      <c r="X186" s="274">
        <f>IF(X$8=0,0,X$8/NMM_fec!X$8)</f>
        <v>0.67760349739378367</v>
      </c>
      <c r="Y186" s="274">
        <f>IF(Y$8=0,0,Y$8/NMM_fec!Y$8)</f>
        <v>0.68239796153451038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0.44531379334436449</v>
      </c>
      <c r="C187" s="274">
        <f>IF(C$9=0,0,C$9/NMM_fec!C$9)</f>
        <v>0.44579872828132505</v>
      </c>
      <c r="D187" s="274">
        <f>IF(D$9=0,0,D$9/NMM_fec!D$9)</f>
        <v>0.44680994317611578</v>
      </c>
      <c r="E187" s="274">
        <f>IF(E$9=0,0,E$9/NMM_fec!E$9)</f>
        <v>0.44707816467442119</v>
      </c>
      <c r="F187" s="274">
        <f>IF(F$9=0,0,F$9/NMM_fec!F$9)</f>
        <v>0.44809171258317515</v>
      </c>
      <c r="G187" s="274">
        <f>IF(G$9=0,0,G$9/NMM_fec!G$9)</f>
        <v>0.4487409378990152</v>
      </c>
      <c r="H187" s="274">
        <f>IF(H$9=0,0,H$9/NMM_fec!H$9)</f>
        <v>0.4509552892714585</v>
      </c>
      <c r="I187" s="274">
        <f>IF(I$9=0,0,I$9/NMM_fec!I$9)</f>
        <v>0.45089250857542013</v>
      </c>
      <c r="J187" s="274">
        <f>IF(J$9=0,0,J$9/NMM_fec!J$9)</f>
        <v>0.45216513557783522</v>
      </c>
      <c r="K187" s="274">
        <f>IF(K$9=0,0,K$9/NMM_fec!K$9)</f>
        <v>0.45247772426473554</v>
      </c>
      <c r="L187" s="274">
        <f>IF(L$9=0,0,L$9/NMM_fec!L$9)</f>
        <v>0.45282256941831378</v>
      </c>
      <c r="M187" s="274">
        <f>IF(M$9=0,0,M$9/NMM_fec!M$9)</f>
        <v>0.45544621624543152</v>
      </c>
      <c r="N187" s="274">
        <f>IF(N$9=0,0,N$9/NMM_fec!N$9)</f>
        <v>0.45486774553260512</v>
      </c>
      <c r="O187" s="274">
        <f>IF(O$9=0,0,O$9/NMM_fec!O$9)</f>
        <v>0.4541412715189232</v>
      </c>
      <c r="P187" s="274">
        <f>IF(P$9=0,0,P$9/NMM_fec!P$9)</f>
        <v>0.45494549566706133</v>
      </c>
      <c r="Q187" s="274">
        <f>IF(Q$9=0,0,Q$9/NMM_fec!Q$9)</f>
        <v>0.45529797399127747</v>
      </c>
      <c r="R187" s="274">
        <f>IF(R$9=0,0,R$9/NMM_fec!R$9)</f>
        <v>0.45938972019935842</v>
      </c>
      <c r="S187" s="274">
        <f>IF(S$9=0,0,S$9/NMM_fec!S$9)</f>
        <v>0.46172517746078551</v>
      </c>
      <c r="T187" s="274">
        <f>IF(T$9=0,0,T$9/NMM_fec!T$9)</f>
        <v>0.46364090094622135</v>
      </c>
      <c r="U187" s="274">
        <f>IF(U$9=0,0,U$9/NMM_fec!U$9)</f>
        <v>0.46905974793418442</v>
      </c>
      <c r="V187" s="274">
        <f>IF(V$9=0,0,V$9/NMM_fec!V$9)</f>
        <v>0.47221784155563495</v>
      </c>
      <c r="W187" s="274">
        <f>IF(W$9=0,0,W$9/NMM_fec!W$9)</f>
        <v>0.47542421199652013</v>
      </c>
      <c r="X187" s="274">
        <f>IF(X$9=0,0,X$9/NMM_fec!X$9)</f>
        <v>0.47769035885436889</v>
      </c>
      <c r="Y187" s="274">
        <f>IF(Y$9=0,0,Y$9/NMM_fec!Y$9)</f>
        <v>0.4814071805535049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0.68536287755433556</v>
      </c>
      <c r="C188" s="275">
        <f>IF(C$10=0,0,C$10/NMM_fec!C$10)</f>
        <v>0.68812666996957617</v>
      </c>
      <c r="D188" s="275">
        <f>IF(D$10=0,0,D$10/NMM_fec!D$10)</f>
        <v>0.69434058125629161</v>
      </c>
      <c r="E188" s="275">
        <f>IF(E$10=0,0,E$10/NMM_fec!E$10)</f>
        <v>0.68759624867136093</v>
      </c>
      <c r="F188" s="275">
        <f>IF(F$10=0,0,F$10/NMM_fec!F$10)</f>
        <v>0.69375374885041308</v>
      </c>
      <c r="G188" s="275">
        <f>IF(G$10=0,0,G$10/NMM_fec!G$10)</f>
        <v>0.69526366326995492</v>
      </c>
      <c r="H188" s="275">
        <f>IF(H$10=0,0,H$10/NMM_fec!H$10)</f>
        <v>0.71183794345831841</v>
      </c>
      <c r="I188" s="275">
        <f>IF(I$10=0,0,I$10/NMM_fec!I$10)</f>
        <v>0.71264121547161297</v>
      </c>
      <c r="J188" s="275">
        <f>IF(J$10=0,0,J$10/NMM_fec!J$10)</f>
        <v>0.71214224733260345</v>
      </c>
      <c r="K188" s="275">
        <f>IF(K$10=0,0,K$10/NMM_fec!K$10)</f>
        <v>0.71800320931502526</v>
      </c>
      <c r="L188" s="275">
        <f>IF(L$10=0,0,L$10/NMM_fec!L$10)</f>
        <v>0.72049035931029271</v>
      </c>
      <c r="M188" s="275">
        <f>IF(M$10=0,0,M$10/NMM_fec!M$10)</f>
        <v>0.72140664924589493</v>
      </c>
      <c r="N188" s="275">
        <f>IF(N$10=0,0,N$10/NMM_fec!N$10)</f>
        <v>0.72190153814578362</v>
      </c>
      <c r="O188" s="275">
        <f>IF(O$10=0,0,O$10/NMM_fec!O$10)</f>
        <v>0.72221191117550654</v>
      </c>
      <c r="P188" s="275">
        <f>IF(P$10=0,0,P$10/NMM_fec!P$10)</f>
        <v>0.74107769315777972</v>
      </c>
      <c r="Q188" s="275">
        <f>IF(Q$10=0,0,Q$10/NMM_fec!Q$10)</f>
        <v>0.74821492703769432</v>
      </c>
      <c r="R188" s="275">
        <f>IF(R$10=0,0,R$10/NMM_fec!R$10)</f>
        <v>0.75712092567496569</v>
      </c>
      <c r="S188" s="275">
        <f>IF(S$10=0,0,S$10/NMM_fec!S$10)</f>
        <v>0.76535391584602652</v>
      </c>
      <c r="T188" s="275">
        <f>IF(T$10=0,0,T$10/NMM_fec!T$10)</f>
        <v>0.76880097426164795</v>
      </c>
      <c r="U188" s="275">
        <f>IF(U$10=0,0,U$10/NMM_fec!U$10)</f>
        <v>0.78071091766794154</v>
      </c>
      <c r="V188" s="275">
        <f>IF(V$10=0,0,V$10/NMM_fec!V$10)</f>
        <v>0.78748438326902737</v>
      </c>
      <c r="W188" s="275">
        <f>IF(W$10=0,0,W$10/NMM_fec!W$10)</f>
        <v>0.79473528293699869</v>
      </c>
      <c r="X188" s="275">
        <f>IF(X$10=0,0,X$10/NMM_fec!X$10)</f>
        <v>0.80959087063087898</v>
      </c>
      <c r="Y188" s="275">
        <f>IF(Y$10=0,0,Y$10/NMM_fec!Y$10)</f>
        <v>0.82646020964193867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0.62570120758009762</v>
      </c>
      <c r="C189" s="276">
        <f>IF(C$16=0,0,C$16/NMM_fec!C$16)</f>
        <v>0.62647272556817446</v>
      </c>
      <c r="D189" s="276">
        <f>IF(D$16=0,0,D$16/NMM_fec!D$16)</f>
        <v>0.62764927607919963</v>
      </c>
      <c r="E189" s="276">
        <f>IF(E$16=0,0,E$16/NMM_fec!E$16)</f>
        <v>0.62638920645083429</v>
      </c>
      <c r="F189" s="276">
        <f>IF(F$16=0,0,F$16/NMM_fec!F$16)</f>
        <v>0.62798892398507722</v>
      </c>
      <c r="G189" s="276">
        <f>IF(G$16=0,0,G$16/NMM_fec!G$16)</f>
        <v>0.62793612390172782</v>
      </c>
      <c r="H189" s="276">
        <f>IF(H$16=0,0,H$16/NMM_fec!H$16)</f>
        <v>0.63386143831055597</v>
      </c>
      <c r="I189" s="276">
        <f>IF(I$16=0,0,I$16/NMM_fec!I$16)</f>
        <v>0.63441661520866299</v>
      </c>
      <c r="J189" s="276">
        <f>IF(J$16=0,0,J$16/NMM_fec!J$16)</f>
        <v>0.63473586699094586</v>
      </c>
      <c r="K189" s="276">
        <f>IF(K$16=0,0,K$16/NMM_fec!K$16)</f>
        <v>0.63674871148219803</v>
      </c>
      <c r="L189" s="276">
        <f>IF(L$16=0,0,L$16/NMM_fec!L$16)</f>
        <v>0.63885596758979146</v>
      </c>
      <c r="M189" s="276">
        <f>IF(M$16=0,0,M$16/NMM_fec!M$16)</f>
        <v>0.64283807629351841</v>
      </c>
      <c r="N189" s="276">
        <f>IF(N$16=0,0,N$16/NMM_fec!N$16)</f>
        <v>0.64191399801724236</v>
      </c>
      <c r="O189" s="276">
        <f>IF(O$16=0,0,O$16/NMM_fec!O$16)</f>
        <v>0.6411399986436388</v>
      </c>
      <c r="P189" s="276">
        <f>IF(P$16=0,0,P$16/NMM_fec!P$16)</f>
        <v>0.64235606682353841</v>
      </c>
      <c r="Q189" s="276">
        <f>IF(Q$16=0,0,Q$16/NMM_fec!Q$16)</f>
        <v>0.64257074279903825</v>
      </c>
      <c r="R189" s="276">
        <f>IF(R$16=0,0,R$16/NMM_fec!R$16)</f>
        <v>0.64739772112713567</v>
      </c>
      <c r="S189" s="276">
        <f>IF(S$16=0,0,S$16/NMM_fec!S$16)</f>
        <v>0.6524980369857849</v>
      </c>
      <c r="T189" s="276">
        <f>IF(T$16=0,0,T$16/NMM_fec!T$16)</f>
        <v>0.65283749934516921</v>
      </c>
      <c r="U189" s="276">
        <f>IF(U$16=0,0,U$16/NMM_fec!U$16)</f>
        <v>0.65955364035450503</v>
      </c>
      <c r="V189" s="276">
        <f>IF(V$16=0,0,V$16/NMM_fec!V$16)</f>
        <v>0.66123443141639782</v>
      </c>
      <c r="W189" s="276">
        <f>IF(W$16=0,0,W$16/NMM_fec!W$16)</f>
        <v>0.66412602104045937</v>
      </c>
      <c r="X189" s="276">
        <f>IF(X$16=0,0,X$16/NMM_fec!X$16)</f>
        <v>0.66774681388776802</v>
      </c>
      <c r="Y189" s="276">
        <f>IF(Y$16=0,0,Y$16/NMM_fec!Y$16)</f>
        <v>0.67310576314185888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0.42190370579423231</v>
      </c>
      <c r="C190" s="276">
        <f>IF(C$17=0,0,C$17/NMM_fec!C$17)</f>
        <v>0.42460661577797093</v>
      </c>
      <c r="D190" s="276">
        <f>IF(D$17=0,0,D$17/NMM_fec!D$17)</f>
        <v>0.42640336153098324</v>
      </c>
      <c r="E190" s="276">
        <f>IF(E$17=0,0,E$17/NMM_fec!E$17)</f>
        <v>0.4271784404328054</v>
      </c>
      <c r="F190" s="276">
        <f>IF(F$17=0,0,F$17/NMM_fec!F$17)</f>
        <v>0.42734033063086924</v>
      </c>
      <c r="G190" s="276">
        <f>IF(G$17=0,0,G$17/NMM_fec!G$17)</f>
        <v>0.42870426418487678</v>
      </c>
      <c r="H190" s="276">
        <f>IF(H$17=0,0,H$17/NMM_fec!H$17)</f>
        <v>0.42966716957689172</v>
      </c>
      <c r="I190" s="276">
        <f>IF(I$17=0,0,I$17/NMM_fec!I$17)</f>
        <v>0.42704356744960065</v>
      </c>
      <c r="J190" s="276">
        <f>IF(J$17=0,0,J$17/NMM_fec!J$17)</f>
        <v>0.427483568285906</v>
      </c>
      <c r="K190" s="276">
        <f>IF(K$17=0,0,K$17/NMM_fec!K$17)</f>
        <v>0.42590486428607643</v>
      </c>
      <c r="L190" s="276">
        <f>IF(L$17=0,0,L$17/NMM_fec!L$17)</f>
        <v>0.42564194365579278</v>
      </c>
      <c r="M190" s="276">
        <f>IF(M$17=0,0,M$17/NMM_fec!M$17)</f>
        <v>0.42593568090685474</v>
      </c>
      <c r="N190" s="276">
        <f>IF(N$17=0,0,N$17/NMM_fec!N$17)</f>
        <v>0.42592382803790435</v>
      </c>
      <c r="O190" s="276">
        <f>IF(O$17=0,0,O$17/NMM_fec!O$17)</f>
        <v>0.42536566788356817</v>
      </c>
      <c r="P190" s="276">
        <f>IF(P$17=0,0,P$17/NMM_fec!P$17)</f>
        <v>0.4251642293127178</v>
      </c>
      <c r="Q190" s="276">
        <f>IF(Q$17=0,0,Q$17/NMM_fec!Q$17)</f>
        <v>0.42553811290330146</v>
      </c>
      <c r="R190" s="276">
        <f>IF(R$17=0,0,R$17/NMM_fec!R$17)</f>
        <v>0.42896835856821408</v>
      </c>
      <c r="S190" s="276">
        <f>IF(S$17=0,0,S$17/NMM_fec!S$17)</f>
        <v>0.43166983580447371</v>
      </c>
      <c r="T190" s="276">
        <f>IF(T$17=0,0,T$17/NMM_fec!T$17)</f>
        <v>0.43274436847314024</v>
      </c>
      <c r="U190" s="276">
        <f>IF(U$17=0,0,U$17/NMM_fec!U$17)</f>
        <v>0.43761163815910542</v>
      </c>
      <c r="V190" s="276">
        <f>IF(V$17=0,0,V$17/NMM_fec!V$17)</f>
        <v>0.43911846537929922</v>
      </c>
      <c r="W190" s="276">
        <f>IF(W$17=0,0,W$17/NMM_fec!W$17)</f>
        <v>0.44325951093801835</v>
      </c>
      <c r="X190" s="276">
        <f>IF(X$17=0,0,X$17/NMM_fec!X$17)</f>
        <v>0.44341821351429095</v>
      </c>
      <c r="Y190" s="276">
        <f>IF(Y$17=0,0,Y$17/NMM_fec!Y$17)</f>
        <v>0.44641472718338832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0.58835552561062432</v>
      </c>
      <c r="C191" s="276">
        <f>IF(C$25=0,0,C$25/NMM_fec!C$25)</f>
        <v>0.58770099581444968</v>
      </c>
      <c r="D191" s="276">
        <f>IF(D$25=0,0,D$25/NMM_fec!D$25)</f>
        <v>0.58720572879186461</v>
      </c>
      <c r="E191" s="276">
        <f>IF(E$25=0,0,E$25/NMM_fec!E$25)</f>
        <v>0.58799078459487886</v>
      </c>
      <c r="F191" s="276">
        <f>IF(F$25=0,0,F$25/NMM_fec!F$25)</f>
        <v>0.58776548030972087</v>
      </c>
      <c r="G191" s="276">
        <f>IF(G$25=0,0,G$25/NMM_fec!G$25)</f>
        <v>0.58822937693401933</v>
      </c>
      <c r="H191" s="276">
        <f>IF(H$25=0,0,H$25/NMM_fec!H$25)</f>
        <v>0.59098752792767617</v>
      </c>
      <c r="I191" s="276">
        <f>IF(I$25=0,0,I$25/NMM_fec!I$25)</f>
        <v>0.59292580980764087</v>
      </c>
      <c r="J191" s="276">
        <f>IF(J$25=0,0,J$25/NMM_fec!J$25)</f>
        <v>0.59466924302924129</v>
      </c>
      <c r="K191" s="276">
        <f>IF(K$25=0,0,K$25/NMM_fec!K$25)</f>
        <v>0.59462762676309344</v>
      </c>
      <c r="L191" s="276">
        <f>IF(L$25=0,0,L$25/NMM_fec!L$25)</f>
        <v>0.59648883931325392</v>
      </c>
      <c r="M191" s="276">
        <f>IF(M$25=0,0,M$25/NMM_fec!M$25)</f>
        <v>0.6021903873916199</v>
      </c>
      <c r="N191" s="276">
        <f>IF(N$25=0,0,N$25/NMM_fec!N$25)</f>
        <v>0.60160704746530669</v>
      </c>
      <c r="O191" s="276">
        <f>IF(O$25=0,0,O$25/NMM_fec!O$25)</f>
        <v>0.60075334523611701</v>
      </c>
      <c r="P191" s="276">
        <f>IF(P$25=0,0,P$25/NMM_fec!P$25)</f>
        <v>0.60312521855093615</v>
      </c>
      <c r="Q191" s="276">
        <f>IF(Q$25=0,0,Q$25/NMM_fec!Q$25)</f>
        <v>0.60212817608586566</v>
      </c>
      <c r="R191" s="276">
        <f>IF(R$25=0,0,R$25/NMM_fec!R$25)</f>
        <v>0.60809533823820505</v>
      </c>
      <c r="S191" s="276">
        <f>IF(S$25=0,0,S$25/NMM_fec!S$25)</f>
        <v>0.61227430300711649</v>
      </c>
      <c r="T191" s="276">
        <f>IF(T$25=0,0,T$25/NMM_fec!T$25)</f>
        <v>0.61570690478579759</v>
      </c>
      <c r="U191" s="276">
        <f>IF(U$25=0,0,U$25/NMM_fec!U$25)</f>
        <v>0.62275526630369338</v>
      </c>
      <c r="V191" s="276">
        <f>IF(V$25=0,0,V$25/NMM_fec!V$25)</f>
        <v>0.6279572205029027</v>
      </c>
      <c r="W191" s="276">
        <f>IF(W$25=0,0,W$25/NMM_fec!W$25)</f>
        <v>0.63272846171934727</v>
      </c>
      <c r="X191" s="276">
        <f>IF(X$25=0,0,X$25/NMM_fec!X$25)</f>
        <v>0.63510523722143808</v>
      </c>
      <c r="Y191" s="276">
        <f>IF(Y$25=0,0,Y$25/NMM_fec!Y$25)</f>
        <v>0.63972089741253813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0.64347304302646502</v>
      </c>
      <c r="C192" s="277">
        <f>IF(C$33=0,0,C$33/NMM_fec!C$33)</f>
        <v>0.64519628795979034</v>
      </c>
      <c r="D192" s="277">
        <f>IF(D$33=0,0,D$33/NMM_fec!D$33)</f>
        <v>0.64574968234892549</v>
      </c>
      <c r="E192" s="277">
        <f>IF(E$33=0,0,E$33/NMM_fec!E$33)</f>
        <v>0.64442440349299468</v>
      </c>
      <c r="F192" s="277">
        <f>IF(F$33=0,0,F$33/NMM_fec!F$33)</f>
        <v>0.64862538980665885</v>
      </c>
      <c r="G192" s="277">
        <f>IF(G$33=0,0,G$33/NMM_fec!G$33)</f>
        <v>0.64868586108952475</v>
      </c>
      <c r="H192" s="277">
        <f>IF(H$33=0,0,H$33/NMM_fec!H$33)</f>
        <v>0.6550959937362979</v>
      </c>
      <c r="I192" s="277">
        <f>IF(I$33=0,0,I$33/NMM_fec!I$33)</f>
        <v>0.65546521102776345</v>
      </c>
      <c r="J192" s="277">
        <f>IF(J$33=0,0,J$33/NMM_fec!J$33)</f>
        <v>0.6540443483353745</v>
      </c>
      <c r="K192" s="277">
        <f>IF(K$33=0,0,K$33/NMM_fec!K$33)</f>
        <v>0.65552895680871026</v>
      </c>
      <c r="L192" s="277">
        <f>IF(L$33=0,0,L$33/NMM_fec!L$33)</f>
        <v>0.65825930622488837</v>
      </c>
      <c r="M192" s="277">
        <f>IF(M$33=0,0,M$33/NMM_fec!M$33)</f>
        <v>0.66118854420600004</v>
      </c>
      <c r="N192" s="277">
        <f>IF(N$33=0,0,N$33/NMM_fec!N$33)</f>
        <v>0.66060308663433964</v>
      </c>
      <c r="O192" s="277">
        <f>IF(O$33=0,0,O$33/NMM_fec!O$33)</f>
        <v>0.66011023467668539</v>
      </c>
      <c r="P192" s="277">
        <f>IF(P$33=0,0,P$33/NMM_fec!P$33)</f>
        <v>0.66324900980363433</v>
      </c>
      <c r="Q192" s="277">
        <f>IF(Q$33=0,0,Q$33/NMM_fec!Q$33)</f>
        <v>0.66475935265757369</v>
      </c>
      <c r="R192" s="277">
        <f>IF(R$33=0,0,R$33/NMM_fec!R$33)</f>
        <v>0.66967333609068913</v>
      </c>
      <c r="S192" s="277">
        <f>IF(S$33=0,0,S$33/NMM_fec!S$33)</f>
        <v>0.67403323475827259</v>
      </c>
      <c r="T192" s="277">
        <f>IF(T$33=0,0,T$33/NMM_fec!T$33)</f>
        <v>0.68001154295804622</v>
      </c>
      <c r="U192" s="277">
        <f>IF(U$33=0,0,U$33/NMM_fec!U$33)</f>
        <v>0.68346636043647624</v>
      </c>
      <c r="V192" s="277">
        <f>IF(V$33=0,0,V$33/NMM_fec!V$33)</f>
        <v>0.68683516010171541</v>
      </c>
      <c r="W192" s="277">
        <f>IF(W$33=0,0,W$33/NMM_fec!W$33)</f>
        <v>0.68656018272489527</v>
      </c>
      <c r="X192" s="277">
        <f>IF(X$33=0,0,X$33/NMM_fec!X$33)</f>
        <v>0.68846673358610899</v>
      </c>
      <c r="Y192" s="277">
        <f>IF(Y$33=0,0,Y$33/NMM_fec!Y$33)</f>
        <v>0.69460655451747721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0.51332505921924576</v>
      </c>
      <c r="C194" s="320">
        <f>IF(C$48=0,0,C$48/NMM_fec!C$48)</f>
        <v>0.51516176748010578</v>
      </c>
      <c r="D194" s="320">
        <f>IF(D$48=0,0,D$48/NMM_fec!D$48)</f>
        <v>0.51806559323179113</v>
      </c>
      <c r="E194" s="320">
        <f>IF(E$48=0,0,E$48/NMM_fec!E$48)</f>
        <v>0.5224110962959797</v>
      </c>
      <c r="F194" s="320">
        <f>IF(F$48=0,0,F$48/NMM_fec!F$48)</f>
        <v>0.52346212623220778</v>
      </c>
      <c r="G194" s="320">
        <f>IF(G$48=0,0,G$48/NMM_fec!G$48)</f>
        <v>0.52539394945970908</v>
      </c>
      <c r="H194" s="320">
        <f>IF(H$48=0,0,H$48/NMM_fec!H$48)</f>
        <v>0.52954159105501952</v>
      </c>
      <c r="I194" s="320">
        <f>IF(I$48=0,0,I$48/NMM_fec!I$48)</f>
        <v>0.53072754507318365</v>
      </c>
      <c r="J194" s="320">
        <f>IF(J$48=0,0,J$48/NMM_fec!J$48)</f>
        <v>0.53551271820854585</v>
      </c>
      <c r="K194" s="320">
        <f>IF(K$48=0,0,K$48/NMM_fec!K$48)</f>
        <v>0.53480314804512552</v>
      </c>
      <c r="L194" s="320">
        <f>IF(L$48=0,0,L$48/NMM_fec!L$48)</f>
        <v>0.5329254597901083</v>
      </c>
      <c r="M194" s="320">
        <f>IF(M$48=0,0,M$48/NMM_fec!M$48)</f>
        <v>0.53272555117006637</v>
      </c>
      <c r="N194" s="320">
        <f>IF(N$48=0,0,N$48/NMM_fec!N$48)</f>
        <v>0.54049247085622076</v>
      </c>
      <c r="O194" s="320">
        <f>IF(O$48=0,0,O$48/NMM_fec!O$48)</f>
        <v>0.54013301174490103</v>
      </c>
      <c r="P194" s="320">
        <f>IF(P$48=0,0,P$48/NMM_fec!P$48)</f>
        <v>0.53975203224220325</v>
      </c>
      <c r="Q194" s="320">
        <f>IF(Q$48=0,0,Q$48/NMM_fec!Q$48)</f>
        <v>0.53830912596473612</v>
      </c>
      <c r="R194" s="320">
        <f>IF(R$48=0,0,R$48/NMM_fec!R$48)</f>
        <v>0.54071382128637357</v>
      </c>
      <c r="S194" s="320">
        <f>IF(S$48=0,0,S$48/NMM_fec!S$48)</f>
        <v>0.53884547556743811</v>
      </c>
      <c r="T194" s="320">
        <f>IF(T$48=0,0,T$48/NMM_fec!T$48)</f>
        <v>0.54129092313197458</v>
      </c>
      <c r="U194" s="320">
        <f>IF(U$48=0,0,U$48/NMM_fec!U$48)</f>
        <v>0.54674891882146026</v>
      </c>
      <c r="V194" s="320">
        <f>IF(V$48=0,0,V$48/NMM_fec!V$48)</f>
        <v>0.55026820723987746</v>
      </c>
      <c r="W194" s="320">
        <f>IF(W$48=0,0,W$48/NMM_fec!W$48)</f>
        <v>0.55190474883623686</v>
      </c>
      <c r="X194" s="320">
        <f>IF(X$48=0,0,X$48/NMM_fec!X$48)</f>
        <v>0.56110329827486705</v>
      </c>
      <c r="Y194" s="320">
        <f>IF(Y$48=0,0,Y$48/NMM_fec!Y$48)</f>
        <v>0.56553780195923908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0.45410240551796721</v>
      </c>
      <c r="C195" s="273">
        <f>IF(C$49=0,0,C$49/NMM_fec!C$49)</f>
        <v>0.45334735106521479</v>
      </c>
      <c r="D195" s="273">
        <f>IF(D$49=0,0,D$49/NMM_fec!D$49)</f>
        <v>0.45548549940993494</v>
      </c>
      <c r="E195" s="273">
        <f>IF(E$49=0,0,E$49/NMM_fec!E$49)</f>
        <v>0.46013430515028542</v>
      </c>
      <c r="F195" s="273">
        <f>IF(F$49=0,0,F$49/NMM_fec!F$49)</f>
        <v>0.46044008199820241</v>
      </c>
      <c r="G195" s="273">
        <f>IF(G$49=0,0,G$49/NMM_fec!G$49)</f>
        <v>0.46222663892550103</v>
      </c>
      <c r="H195" s="273">
        <f>IF(H$49=0,0,H$49/NMM_fec!H$49)</f>
        <v>0.46451311964433845</v>
      </c>
      <c r="I195" s="273">
        <f>IF(I$49=0,0,I$49/NMM_fec!I$49)</f>
        <v>0.46518834370047318</v>
      </c>
      <c r="J195" s="273">
        <f>IF(J$49=0,0,J$49/NMM_fec!J$49)</f>
        <v>0.46822329132190532</v>
      </c>
      <c r="K195" s="273">
        <f>IF(K$49=0,0,K$49/NMM_fec!K$49)</f>
        <v>0.46534566980294712</v>
      </c>
      <c r="L195" s="273">
        <f>IF(L$49=0,0,L$49/NMM_fec!L$49)</f>
        <v>0.46310428166888795</v>
      </c>
      <c r="M195" s="273">
        <f>IF(M$49=0,0,M$49/NMM_fec!M$49)</f>
        <v>0.46249276654303861</v>
      </c>
      <c r="N195" s="273">
        <f>IF(N$49=0,0,N$49/NMM_fec!N$49)</f>
        <v>0.46739414417817066</v>
      </c>
      <c r="O195" s="273">
        <f>IF(O$49=0,0,O$49/NMM_fec!O$49)</f>
        <v>0.46729528859672748</v>
      </c>
      <c r="P195" s="273">
        <f>IF(P$49=0,0,P$49/NMM_fec!P$49)</f>
        <v>0.46576746883638948</v>
      </c>
      <c r="Q195" s="273">
        <f>IF(Q$49=0,0,Q$49/NMM_fec!Q$49)</f>
        <v>0.46604969286935322</v>
      </c>
      <c r="R195" s="273">
        <f>IF(R$49=0,0,R$49/NMM_fec!R$49)</f>
        <v>0.4658994250152364</v>
      </c>
      <c r="S195" s="273">
        <f>IF(S$49=0,0,S$49/NMM_fec!S$49)</f>
        <v>0.46477233334548818</v>
      </c>
      <c r="T195" s="273">
        <f>IF(T$49=0,0,T$49/NMM_fec!T$49)</f>
        <v>0.46536066588234842</v>
      </c>
      <c r="U195" s="273">
        <f>IF(U$49=0,0,U$49/NMM_fec!U$49)</f>
        <v>0.46892081790439449</v>
      </c>
      <c r="V195" s="273">
        <f>IF(V$49=0,0,V$49/NMM_fec!V$49)</f>
        <v>0.47215933148650868</v>
      </c>
      <c r="W195" s="273">
        <f>IF(W$49=0,0,W$49/NMM_fec!W$49)</f>
        <v>0.47309615362547391</v>
      </c>
      <c r="X195" s="273">
        <f>IF(X$49=0,0,X$49/NMM_fec!X$49)</f>
        <v>0.47902339824075335</v>
      </c>
      <c r="Y195" s="273">
        <f>IF(Y$49=0,0,Y$49/NMM_fec!Y$49)</f>
        <v>0.48356722699690596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0.11992344679653406</v>
      </c>
      <c r="C196" s="274">
        <f>IF(C$50=0,0,C$50/NMM_fec!C$50)</f>
        <v>0.12029209051750231</v>
      </c>
      <c r="D196" s="274">
        <f>IF(D$50=0,0,D$50/NMM_fec!D$50)</f>
        <v>0.12106959746578114</v>
      </c>
      <c r="E196" s="274">
        <f>IF(E$50=0,0,E$50/NMM_fec!E$50)</f>
        <v>0.12210561251149678</v>
      </c>
      <c r="F196" s="274">
        <f>IF(F$50=0,0,F$50/NMM_fec!F$50)</f>
        <v>0.12238128844877649</v>
      </c>
      <c r="G196" s="274">
        <f>IF(G$50=0,0,G$50/NMM_fec!G$50)</f>
        <v>0.12277009129894975</v>
      </c>
      <c r="H196" s="274">
        <f>IF(H$50=0,0,H$50/NMM_fec!H$50)</f>
        <v>0.12359200781733334</v>
      </c>
      <c r="I196" s="274">
        <f>IF(I$50=0,0,I$50/NMM_fec!I$50)</f>
        <v>0.12368885989230158</v>
      </c>
      <c r="J196" s="274">
        <f>IF(J$50=0,0,J$50/NMM_fec!J$50)</f>
        <v>0.12485824391051657</v>
      </c>
      <c r="K196" s="274">
        <f>IF(K$50=0,0,K$50/NMM_fec!K$50)</f>
        <v>0.12448794569427214</v>
      </c>
      <c r="L196" s="274">
        <f>IF(L$50=0,0,L$50/NMM_fec!L$50)</f>
        <v>0.12389706613235822</v>
      </c>
      <c r="M196" s="274">
        <f>IF(M$50=0,0,M$50/NMM_fec!M$50)</f>
        <v>0.12383930187226405</v>
      </c>
      <c r="N196" s="274">
        <f>IF(N$50=0,0,N$50/NMM_fec!N$50)</f>
        <v>0.12544891807908037</v>
      </c>
      <c r="O196" s="274">
        <f>IF(O$50=0,0,O$50/NMM_fec!O$50)</f>
        <v>0.1251967631426284</v>
      </c>
      <c r="P196" s="274">
        <f>IF(P$50=0,0,P$50/NMM_fec!P$50)</f>
        <v>0.12484122108291497</v>
      </c>
      <c r="Q196" s="274">
        <f>IF(Q$50=0,0,Q$50/NMM_fec!Q$50)</f>
        <v>0.12461749648766769</v>
      </c>
      <c r="R196" s="274">
        <f>IF(R$50=0,0,R$50/NMM_fec!R$50)</f>
        <v>0.12498913998067157</v>
      </c>
      <c r="S196" s="274">
        <f>IF(S$50=0,0,S$50/NMM_fec!S$50)</f>
        <v>0.12423376608142397</v>
      </c>
      <c r="T196" s="274">
        <f>IF(T$50=0,0,T$50/NMM_fec!T$50)</f>
        <v>0.1246647465228406</v>
      </c>
      <c r="U196" s="274">
        <f>IF(U$50=0,0,U$50/NMM_fec!U$50)</f>
        <v>0.12581324792297816</v>
      </c>
      <c r="V196" s="274">
        <f>IF(V$50=0,0,V$50/NMM_fec!V$50)</f>
        <v>0.12654756285731783</v>
      </c>
      <c r="W196" s="274">
        <f>IF(W$50=0,0,W$50/NMM_fec!W$50)</f>
        <v>0.12676735021152971</v>
      </c>
      <c r="X196" s="274">
        <f>IF(X$50=0,0,X$50/NMM_fec!X$50)</f>
        <v>0.12889818861354518</v>
      </c>
      <c r="Y196" s="274">
        <f>IF(Y$50=0,0,Y$50/NMM_fec!Y$50)</f>
        <v>0.12973597428102196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0.64742064226616647</v>
      </c>
      <c r="C197" s="274">
        <f>IF(C$51=0,0,C$51/NMM_fec!C$51)</f>
        <v>0.6473648022589914</v>
      </c>
      <c r="D197" s="274">
        <f>IF(D$51=0,0,D$51/NMM_fec!D$51)</f>
        <v>0.64861026198810567</v>
      </c>
      <c r="E197" s="274">
        <f>IF(E$51=0,0,E$51/NMM_fec!E$51)</f>
        <v>0.65440398536517275</v>
      </c>
      <c r="F197" s="274">
        <f>IF(F$51=0,0,F$51/NMM_fec!F$51)</f>
        <v>0.65218589834924956</v>
      </c>
      <c r="G197" s="274">
        <f>IF(G$51=0,0,G$51/NMM_fec!G$51)</f>
        <v>0.65230885681724238</v>
      </c>
      <c r="H197" s="274">
        <f>IF(H$51=0,0,H$51/NMM_fec!H$51)</f>
        <v>0.65906839075823154</v>
      </c>
      <c r="I197" s="274">
        <f>IF(I$51=0,0,I$51/NMM_fec!I$51)</f>
        <v>0.66143361583369964</v>
      </c>
      <c r="J197" s="274">
        <f>IF(J$51=0,0,J$51/NMM_fec!J$51)</f>
        <v>0.66322371666813773</v>
      </c>
      <c r="K197" s="274">
        <f>IF(K$51=0,0,K$51/NMM_fec!K$51)</f>
        <v>0.66419259975918687</v>
      </c>
      <c r="L197" s="274">
        <f>IF(L$51=0,0,L$51/NMM_fec!L$51)</f>
        <v>0.6627482697958188</v>
      </c>
      <c r="M197" s="274">
        <f>IF(M$51=0,0,M$51/NMM_fec!M$51)</f>
        <v>0.66053409261051665</v>
      </c>
      <c r="N197" s="274">
        <f>IF(N$51=0,0,N$51/NMM_fec!N$51)</f>
        <v>0.66487091198710979</v>
      </c>
      <c r="O197" s="274">
        <f>IF(O$51=0,0,O$51/NMM_fec!O$51)</f>
        <v>0.6645462775043669</v>
      </c>
      <c r="P197" s="274">
        <f>IF(P$51=0,0,P$51/NMM_fec!P$51)</f>
        <v>0.66292955317993718</v>
      </c>
      <c r="Q197" s="274">
        <f>IF(Q$51=0,0,Q$51/NMM_fec!Q$51)</f>
        <v>0.65977988188696457</v>
      </c>
      <c r="R197" s="274">
        <f>IF(R$51=0,0,R$51/NMM_fec!R$51)</f>
        <v>0.66037520661806381</v>
      </c>
      <c r="S197" s="274">
        <f>IF(S$51=0,0,S$51/NMM_fec!S$51)</f>
        <v>0.66043395197022603</v>
      </c>
      <c r="T197" s="274">
        <f>IF(T$51=0,0,T$51/NMM_fec!T$51)</f>
        <v>0.65949217123246395</v>
      </c>
      <c r="U197" s="274">
        <f>IF(U$51=0,0,U$51/NMM_fec!U$51)</f>
        <v>0.66406657039874284</v>
      </c>
      <c r="V197" s="274">
        <f>IF(V$51=0,0,V$51/NMM_fec!V$51)</f>
        <v>0.66765033813682462</v>
      </c>
      <c r="W197" s="274">
        <f>IF(W$51=0,0,W$51/NMM_fec!W$51)</f>
        <v>0.66881098379111537</v>
      </c>
      <c r="X197" s="274">
        <f>IF(X$51=0,0,X$51/NMM_fec!X$51)</f>
        <v>0.67613768267888863</v>
      </c>
      <c r="Y197" s="274">
        <f>IF(Y$51=0,0,Y$51/NMM_fec!Y$51)</f>
        <v>0.68551262699823656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0.45758783100850836</v>
      </c>
      <c r="C198" s="274">
        <f>IF(C$52=0,0,C$52/NMM_fec!C$52)</f>
        <v>0.4589972863790181</v>
      </c>
      <c r="D198" s="274">
        <f>IF(D$52=0,0,D$52/NMM_fec!D$52)</f>
        <v>0.46195205219272822</v>
      </c>
      <c r="E198" s="274">
        <f>IF(E$52=0,0,E$52/NMM_fec!E$52)</f>
        <v>0.4659023813381577</v>
      </c>
      <c r="F198" s="274">
        <f>IF(F$52=0,0,F$52/NMM_fec!F$52)</f>
        <v>0.46696257801096719</v>
      </c>
      <c r="G198" s="274">
        <f>IF(G$52=0,0,G$52/NMM_fec!G$52)</f>
        <v>0.46846667201727665</v>
      </c>
      <c r="H198" s="274">
        <f>IF(H$52=0,0,H$52/NMM_fec!H$52)</f>
        <v>0.47162362194750329</v>
      </c>
      <c r="I198" s="274">
        <f>IF(I$52=0,0,I$52/NMM_fec!I$52)</f>
        <v>0.47199677098948228</v>
      </c>
      <c r="J198" s="274">
        <f>IF(J$52=0,0,J$52/NMM_fec!J$52)</f>
        <v>0.47661064290636324</v>
      </c>
      <c r="K198" s="274">
        <f>IF(K$52=0,0,K$52/NMM_fec!K$52)</f>
        <v>0.47538758843919782</v>
      </c>
      <c r="L198" s="274">
        <f>IF(L$52=0,0,L$52/NMM_fec!L$52)</f>
        <v>0.47295959652297875</v>
      </c>
      <c r="M198" s="274">
        <f>IF(M$52=0,0,M$52/NMM_fec!M$52)</f>
        <v>0.47265895908732747</v>
      </c>
      <c r="N198" s="274">
        <f>IF(N$52=0,0,N$52/NMM_fec!N$52)</f>
        <v>0.47882149412228309</v>
      </c>
      <c r="O198" s="274">
        <f>IF(O$52=0,0,O$52/NMM_fec!O$52)</f>
        <v>0.47777635408289942</v>
      </c>
      <c r="P198" s="274">
        <f>IF(P$52=0,0,P$52/NMM_fec!P$52)</f>
        <v>0.47642310114973674</v>
      </c>
      <c r="Q198" s="274">
        <f>IF(Q$52=0,0,Q$52/NMM_fec!Q$52)</f>
        <v>0.47558846504348262</v>
      </c>
      <c r="R198" s="274">
        <f>IF(R$52=0,0,R$52/NMM_fec!R$52)</f>
        <v>0.47711983395926233</v>
      </c>
      <c r="S198" s="274">
        <f>IF(S$52=0,0,S$52/NMM_fec!S$52)</f>
        <v>0.4743794313927111</v>
      </c>
      <c r="T198" s="274">
        <f>IF(T$52=0,0,T$52/NMM_fec!T$52)</f>
        <v>0.47616879916458105</v>
      </c>
      <c r="U198" s="274">
        <f>IF(U$52=0,0,U$52/NMM_fec!U$52)</f>
        <v>0.48065667186024363</v>
      </c>
      <c r="V198" s="274">
        <f>IF(V$52=0,0,V$52/NMM_fec!V$52)</f>
        <v>0.48356336628260582</v>
      </c>
      <c r="W198" s="274">
        <f>IF(W$52=0,0,W$52/NMM_fec!W$52)</f>
        <v>0.48451055962333789</v>
      </c>
      <c r="X198" s="274">
        <f>IF(X$52=0,0,X$52/NMM_fec!X$52)</f>
        <v>0.49278026094672317</v>
      </c>
      <c r="Y198" s="274">
        <f>IF(Y$52=0,0,Y$52/NMM_fec!Y$52)</f>
        <v>0.49599526020667789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0.7053252307997927</v>
      </c>
      <c r="C199" s="275">
        <f>IF(C$53=0,0,C$53/NMM_fec!C$53)</f>
        <v>0.70931106493515594</v>
      </c>
      <c r="D199" s="275">
        <f>IF(D$53=0,0,D$53/NMM_fec!D$53)</f>
        <v>0.71561500245080101</v>
      </c>
      <c r="E199" s="275">
        <f>IF(E$53=0,0,E$53/NMM_fec!E$53)</f>
        <v>0.71593773715297671</v>
      </c>
      <c r="F199" s="275">
        <f>IF(F$53=0,0,F$53/NMM_fec!F$53)</f>
        <v>0.72073568440854585</v>
      </c>
      <c r="G199" s="275">
        <f>IF(G$53=0,0,G$53/NMM_fec!G$53)</f>
        <v>0.72295188916873032</v>
      </c>
      <c r="H199" s="275">
        <f>IF(H$53=0,0,H$53/NMM_fec!H$53)</f>
        <v>0.73528542428073751</v>
      </c>
      <c r="I199" s="275">
        <f>IF(I$53=0,0,I$53/NMM_fec!I$53)</f>
        <v>0.73950541552127991</v>
      </c>
      <c r="J199" s="275">
        <f>IF(J$53=0,0,J$53/NMM_fec!J$53)</f>
        <v>0.74623837266499204</v>
      </c>
      <c r="K199" s="275">
        <f>IF(K$53=0,0,K$53/NMM_fec!K$53)</f>
        <v>0.75528288528284737</v>
      </c>
      <c r="L199" s="275">
        <f>IF(L$53=0,0,L$53/NMM_fec!L$53)</f>
        <v>0.75139794049759778</v>
      </c>
      <c r="M199" s="275">
        <f>IF(M$53=0,0,M$53/NMM_fec!M$53)</f>
        <v>0.74550547304201831</v>
      </c>
      <c r="N199" s="275">
        <f>IF(N$53=0,0,N$53/NMM_fec!N$53)</f>
        <v>0.75790676649226862</v>
      </c>
      <c r="O199" s="275">
        <f>IF(O$53=0,0,O$53/NMM_fec!O$53)</f>
        <v>0.75312630313763962</v>
      </c>
      <c r="P199" s="275">
        <f>IF(P$53=0,0,P$53/NMM_fec!P$53)</f>
        <v>0.76779278630821168</v>
      </c>
      <c r="Q199" s="275">
        <f>IF(Q$53=0,0,Q$53/NMM_fec!Q$53)</f>
        <v>0.76788721570794305</v>
      </c>
      <c r="R199" s="275">
        <f>IF(R$53=0,0,R$53/NMM_fec!R$53)</f>
        <v>0.77533414526782174</v>
      </c>
      <c r="S199" s="275">
        <f>IF(S$53=0,0,S$53/NMM_fec!S$53)</f>
        <v>0.78162442190958126</v>
      </c>
      <c r="T199" s="275">
        <f>IF(T$53=0,0,T$53/NMM_fec!T$53)</f>
        <v>0.78878983512425804</v>
      </c>
      <c r="U199" s="275">
        <f>IF(U$53=0,0,U$53/NMM_fec!U$53)</f>
        <v>0.7987243171645112</v>
      </c>
      <c r="V199" s="275">
        <f>IF(V$53=0,0,V$53/NMM_fec!V$53)</f>
        <v>0.80881188649085656</v>
      </c>
      <c r="W199" s="275">
        <f>IF(W$53=0,0,W$53/NMM_fec!W$53)</f>
        <v>0.81215451049353626</v>
      </c>
      <c r="X199" s="275">
        <f>IF(X$53=0,0,X$53/NMM_fec!X$53)</f>
        <v>0.83399920546441075</v>
      </c>
      <c r="Y199" s="275">
        <f>IF(Y$53=0,0,Y$53/NMM_fec!Y$53)</f>
        <v>0.84743819115422903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0.55214115401669506</v>
      </c>
      <c r="C200" s="276">
        <f>IF(C$59=0,0,C$59/NMM_fec!C$59)</f>
        <v>0.55238000847333635</v>
      </c>
      <c r="D200" s="276">
        <f>IF(D$59=0,0,D$59/NMM_fec!D$59)</f>
        <v>0.55343621563624057</v>
      </c>
      <c r="E200" s="276">
        <f>IF(E$59=0,0,E$59/NMM_fec!E$59)</f>
        <v>0.55875074758696719</v>
      </c>
      <c r="F200" s="276">
        <f>IF(F$59=0,0,F$59/NMM_fec!F$59)</f>
        <v>0.5573194234101807</v>
      </c>
      <c r="G200" s="276">
        <f>IF(G$59=0,0,G$59/NMM_fec!G$59)</f>
        <v>0.55740609021608001</v>
      </c>
      <c r="H200" s="276">
        <f>IF(H$59=0,0,H$59/NMM_fec!H$59)</f>
        <v>0.56304094040198638</v>
      </c>
      <c r="I200" s="276">
        <f>IF(I$59=0,0,I$59/NMM_fec!I$59)</f>
        <v>0.56482039336254275</v>
      </c>
      <c r="J200" s="276">
        <f>IF(J$59=0,0,J$59/NMM_fec!J$59)</f>
        <v>0.56704794140666182</v>
      </c>
      <c r="K200" s="276">
        <f>IF(K$59=0,0,K$59/NMM_fec!K$59)</f>
        <v>0.56831940227453293</v>
      </c>
      <c r="L200" s="276">
        <f>IF(L$59=0,0,L$59/NMM_fec!L$59)</f>
        <v>0.56691534790740139</v>
      </c>
      <c r="M200" s="276">
        <f>IF(M$59=0,0,M$59/NMM_fec!M$59)</f>
        <v>0.56458084763471017</v>
      </c>
      <c r="N200" s="276">
        <f>IF(N$59=0,0,N$59/NMM_fec!N$59)</f>
        <v>0.56845026454781744</v>
      </c>
      <c r="O200" s="276">
        <f>IF(O$59=0,0,O$59/NMM_fec!O$59)</f>
        <v>0.56800866033614428</v>
      </c>
      <c r="P200" s="276">
        <f>IF(P$59=0,0,P$59/NMM_fec!P$59)</f>
        <v>0.56664612717714602</v>
      </c>
      <c r="Q200" s="276">
        <f>IF(Q$59=0,0,Q$59/NMM_fec!Q$59)</f>
        <v>0.56386584617521929</v>
      </c>
      <c r="R200" s="276">
        <f>IF(R$59=0,0,R$59/NMM_fec!R$59)</f>
        <v>0.5646292947271998</v>
      </c>
      <c r="S200" s="276">
        <f>IF(S$59=0,0,S$59/NMM_fec!S$59)</f>
        <v>0.56438184396994684</v>
      </c>
      <c r="T200" s="276">
        <f>IF(T$59=0,0,T$59/NMM_fec!T$59)</f>
        <v>0.56375499909411364</v>
      </c>
      <c r="U200" s="276">
        <f>IF(U$59=0,0,U$59/NMM_fec!U$59)</f>
        <v>0.56804963218369009</v>
      </c>
      <c r="V200" s="276">
        <f>IF(V$59=0,0,V$59/NMM_fec!V$59)</f>
        <v>0.57081682894887664</v>
      </c>
      <c r="W200" s="276">
        <f>IF(W$59=0,0,W$59/NMM_fec!W$59)</f>
        <v>0.57161229602911701</v>
      </c>
      <c r="X200" s="276">
        <f>IF(X$59=0,0,X$59/NMM_fec!X$59)</f>
        <v>0.57861104532782737</v>
      </c>
      <c r="Y200" s="276">
        <f>IF(Y$59=0,0,Y$59/NMM_fec!Y$59)</f>
        <v>0.58645541571690796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0.3995555315829788</v>
      </c>
      <c r="C201" s="276">
        <f>IF(C$60=0,0,C$60/NMM_fec!C$60)</f>
        <v>0.40367467109924282</v>
      </c>
      <c r="D201" s="276">
        <f>IF(D$60=0,0,D$60/NMM_fec!D$60)</f>
        <v>0.40615965501940837</v>
      </c>
      <c r="E201" s="276">
        <f>IF(E$60=0,0,E$60/NMM_fec!E$60)</f>
        <v>0.4097894310217719</v>
      </c>
      <c r="F201" s="276">
        <f>IF(F$60=0,0,F$60/NMM_fec!F$60)</f>
        <v>0.41537517327147422</v>
      </c>
      <c r="G201" s="276">
        <f>IF(G$60=0,0,G$60/NMM_fec!G$60)</f>
        <v>0.41734335405281042</v>
      </c>
      <c r="H201" s="276">
        <f>IF(H$60=0,0,H$60/NMM_fec!H$60)</f>
        <v>0.42033240877277722</v>
      </c>
      <c r="I201" s="276">
        <f>IF(I$60=0,0,I$60/NMM_fec!I$60)</f>
        <v>0.41591578966720227</v>
      </c>
      <c r="J201" s="276">
        <f>IF(J$60=0,0,J$60/NMM_fec!J$60)</f>
        <v>0.42125233756147035</v>
      </c>
      <c r="K201" s="276">
        <f>IF(K$60=0,0,K$60/NMM_fec!K$60)</f>
        <v>0.4208351008720016</v>
      </c>
      <c r="L201" s="276">
        <f>IF(L$60=0,0,L$60/NMM_fec!L$60)</f>
        <v>0.42005861736020539</v>
      </c>
      <c r="M201" s="276">
        <f>IF(M$60=0,0,M$60/NMM_fec!M$60)</f>
        <v>0.41888913990727161</v>
      </c>
      <c r="N201" s="276">
        <f>IF(N$60=0,0,N$60/NMM_fec!N$60)</f>
        <v>0.42668934951481852</v>
      </c>
      <c r="O201" s="276">
        <f>IF(O$60=0,0,O$60/NMM_fec!O$60)</f>
        <v>0.42852302055298191</v>
      </c>
      <c r="P201" s="276">
        <f>IF(P$60=0,0,P$60/NMM_fec!P$60)</f>
        <v>0.42936981763064125</v>
      </c>
      <c r="Q201" s="276">
        <f>IF(Q$60=0,0,Q$60/NMM_fec!Q$60)</f>
        <v>0.43172582558955996</v>
      </c>
      <c r="R201" s="276">
        <f>IF(R$60=0,0,R$60/NMM_fec!R$60)</f>
        <v>0.43192143343434369</v>
      </c>
      <c r="S201" s="276">
        <f>IF(S$60=0,0,S$60/NMM_fec!S$60)</f>
        <v>0.42985287063427902</v>
      </c>
      <c r="T201" s="276">
        <f>IF(T$60=0,0,T$60/NMM_fec!T$60)</f>
        <v>0.43495892124001406</v>
      </c>
      <c r="U201" s="276">
        <f>IF(U$60=0,0,U$60/NMM_fec!U$60)</f>
        <v>0.43766394957713001</v>
      </c>
      <c r="V201" s="276">
        <f>IF(V$60=0,0,V$60/NMM_fec!V$60)</f>
        <v>0.43961923861386304</v>
      </c>
      <c r="W201" s="276">
        <f>IF(W$60=0,0,W$60/NMM_fec!W$60)</f>
        <v>0.43411636818559313</v>
      </c>
      <c r="X201" s="276">
        <f>IF(X$60=0,0,X$60/NMM_fec!X$60)</f>
        <v>0.44048030287310491</v>
      </c>
      <c r="Y201" s="276">
        <f>IF(Y$60=0,0,Y$60/NMM_fec!Y$60)</f>
        <v>0.44479748258794705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0.54796244084487367</v>
      </c>
      <c r="C202" s="276">
        <f>IF(C$79=0,0,C$79/NMM_fec!C$79)</f>
        <v>0.54885834343748141</v>
      </c>
      <c r="D202" s="276">
        <f>IF(D$79=0,0,D$79/NMM_fec!D$79)</f>
        <v>0.55174388467463864</v>
      </c>
      <c r="E202" s="276">
        <f>IF(E$79=0,0,E$79/NMM_fec!E$79)</f>
        <v>0.55632252845832963</v>
      </c>
      <c r="F202" s="276">
        <f>IF(F$79=0,0,F$79/NMM_fec!F$79)</f>
        <v>0.55645025879113519</v>
      </c>
      <c r="G202" s="276">
        <f>IF(G$79=0,0,G$79/NMM_fec!G$79)</f>
        <v>0.55835139960882829</v>
      </c>
      <c r="H202" s="276">
        <f>IF(H$79=0,0,H$79/NMM_fec!H$79)</f>
        <v>0.56243701145686587</v>
      </c>
      <c r="I202" s="276">
        <f>IF(I$79=0,0,I$79/NMM_fec!I$79)</f>
        <v>0.56558286795576229</v>
      </c>
      <c r="J202" s="276">
        <f>IF(J$79=0,0,J$79/NMM_fec!J$79)</f>
        <v>0.56996969698094824</v>
      </c>
      <c r="K202" s="276">
        <f>IF(K$79=0,0,K$79/NMM_fec!K$79)</f>
        <v>0.56753216505583215</v>
      </c>
      <c r="L202" s="276">
        <f>IF(L$79=0,0,L$79/NMM_fec!L$79)</f>
        <v>0.56525092403645427</v>
      </c>
      <c r="M202" s="276">
        <f>IF(M$79=0,0,M$79/NMM_fec!M$79)</f>
        <v>0.5662621683489274</v>
      </c>
      <c r="N202" s="276">
        <f>IF(N$79=0,0,N$79/NMM_fec!N$79)</f>
        <v>0.57479245712600913</v>
      </c>
      <c r="O202" s="276">
        <f>IF(O$79=0,0,O$79/NMM_fec!O$79)</f>
        <v>0.57409497845403934</v>
      </c>
      <c r="P202" s="276">
        <f>IF(P$79=0,0,P$79/NMM_fec!P$79)</f>
        <v>0.57339597018288913</v>
      </c>
      <c r="Q202" s="276">
        <f>IF(Q$79=0,0,Q$79/NMM_fec!Q$79)</f>
        <v>0.57142995984789757</v>
      </c>
      <c r="R202" s="276">
        <f>IF(R$79=0,0,R$79/NMM_fec!R$79)</f>
        <v>0.57416617279490767</v>
      </c>
      <c r="S202" s="276">
        <f>IF(S$79=0,0,S$79/NMM_fec!S$79)</f>
        <v>0.57185011568531552</v>
      </c>
      <c r="T202" s="276">
        <f>IF(T$79=0,0,T$79/NMM_fec!T$79)</f>
        <v>0.57424892948732975</v>
      </c>
      <c r="U202" s="276">
        <f>IF(U$79=0,0,U$79/NMM_fec!U$79)</f>
        <v>0.58022488641350423</v>
      </c>
      <c r="V202" s="276">
        <f>IF(V$79=0,0,V$79/NMM_fec!V$79)</f>
        <v>0.58428269930078458</v>
      </c>
      <c r="W202" s="276">
        <f>IF(W$79=0,0,W$79/NMM_fec!W$79)</f>
        <v>0.58654938218376074</v>
      </c>
      <c r="X202" s="276">
        <f>IF(X$79=0,0,X$79/NMM_fec!X$79)</f>
        <v>0.59611325381532976</v>
      </c>
      <c r="Y202" s="276">
        <f>IF(Y$79=0,0,Y$79/NMM_fec!Y$79)</f>
        <v>0.59958411684859669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0.45927440011525195</v>
      </c>
      <c r="C203" s="277">
        <f>IF(C$89=0,0,C$89/NMM_fec!C$89)</f>
        <v>0.46376668906284657</v>
      </c>
      <c r="D203" s="277">
        <f>IF(D$89=0,0,D$89/NMM_fec!D$89)</f>
        <v>0.46663894921893462</v>
      </c>
      <c r="E203" s="277">
        <f>IF(E$89=0,0,E$89/NMM_fec!E$89)</f>
        <v>0.4696033704288271</v>
      </c>
      <c r="F203" s="277">
        <f>IF(F$89=0,0,F$89/NMM_fec!F$89)</f>
        <v>0.47150815269681406</v>
      </c>
      <c r="G203" s="277">
        <f>IF(G$89=0,0,G$89/NMM_fec!G$89)</f>
        <v>0.47313097730729636</v>
      </c>
      <c r="H203" s="277">
        <f>IF(H$89=0,0,H$89/NMM_fec!H$89)</f>
        <v>0.47819118980898589</v>
      </c>
      <c r="I203" s="277">
        <f>IF(I$89=0,0,I$89/NMM_fec!I$89)</f>
        <v>0.47664264184530275</v>
      </c>
      <c r="J203" s="277">
        <f>IF(J$89=0,0,J$89/NMM_fec!J$89)</f>
        <v>0.48268752905613932</v>
      </c>
      <c r="K203" s="277">
        <f>IF(K$89=0,0,K$89/NMM_fec!K$89)</f>
        <v>0.48586167292137328</v>
      </c>
      <c r="L203" s="277">
        <f>IF(L$89=0,0,L$89/NMM_fec!L$89)</f>
        <v>0.48465273886848992</v>
      </c>
      <c r="M203" s="277">
        <f>IF(M$89=0,0,M$89/NMM_fec!M$89)</f>
        <v>0.48018444770648927</v>
      </c>
      <c r="N203" s="277">
        <f>IF(N$89=0,0,N$89/NMM_fec!N$89)</f>
        <v>0.48724437682478638</v>
      </c>
      <c r="O203" s="277">
        <f>IF(O$89=0,0,O$89/NMM_fec!O$89)</f>
        <v>0.48702836992055953</v>
      </c>
      <c r="P203" s="277">
        <f>IF(P$89=0,0,P$89/NMM_fec!P$89)</f>
        <v>0.48651769290703423</v>
      </c>
      <c r="Q203" s="277">
        <f>IF(Q$89=0,0,Q$89/NMM_fec!Q$89)</f>
        <v>0.484577904552843</v>
      </c>
      <c r="R203" s="277">
        <f>IF(R$89=0,0,R$89/NMM_fec!R$89)</f>
        <v>0.48800172577368972</v>
      </c>
      <c r="S203" s="277">
        <f>IF(S$89=0,0,S$89/NMM_fec!S$89)</f>
        <v>0.48700634887273764</v>
      </c>
      <c r="T203" s="277">
        <f>IF(T$89=0,0,T$89/NMM_fec!T$89)</f>
        <v>0.48850566096743819</v>
      </c>
      <c r="U203" s="277">
        <f>IF(U$89=0,0,U$89/NMM_fec!U$89)</f>
        <v>0.49346770075740493</v>
      </c>
      <c r="V203" s="277">
        <f>IF(V$89=0,0,V$89/NMM_fec!V$89)</f>
        <v>0.49571351536326175</v>
      </c>
      <c r="W203" s="277">
        <f>IF(W$89=0,0,W$89/NMM_fec!W$89)</f>
        <v>0.49839782837456242</v>
      </c>
      <c r="X203" s="277">
        <f>IF(X$89=0,0,X$89/NMM_fec!X$89)</f>
        <v>0.50682747770584136</v>
      </c>
      <c r="Y203" s="277">
        <f>IF(Y$89=0,0,Y$89/NMM_fec!Y$89)</f>
        <v>0.51320696918894959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0.44670163836165888</v>
      </c>
      <c r="C205" s="320">
        <f>IF(C$99=0,0,C$99/NMM_fec!C$99)</f>
        <v>0.44947297517627749</v>
      </c>
      <c r="D205" s="320">
        <f>IF(D$99=0,0,D$99/NMM_fec!D$99)</f>
        <v>0.45142700087727489</v>
      </c>
      <c r="E205" s="320">
        <f>IF(E$99=0,0,E$99/NMM_fec!E$99)</f>
        <v>0.45002285943705889</v>
      </c>
      <c r="F205" s="320">
        <f>IF(F$99=0,0,F$99/NMM_fec!F$99)</f>
        <v>0.4518116795546111</v>
      </c>
      <c r="G205" s="320">
        <f>IF(G$99=0,0,G$99/NMM_fec!G$99)</f>
        <v>0.45440358887853743</v>
      </c>
      <c r="H205" s="320">
        <f>IF(H$99=0,0,H$99/NMM_fec!H$99)</f>
        <v>0.45823675067376135</v>
      </c>
      <c r="I205" s="320">
        <f>IF(I$99=0,0,I$99/NMM_fec!I$99)</f>
        <v>0.45836265041631624</v>
      </c>
      <c r="J205" s="320">
        <f>IF(J$99=0,0,J$99/NMM_fec!J$99)</f>
        <v>0.45938827913419433</v>
      </c>
      <c r="K205" s="320">
        <f>IF(K$99=0,0,K$99/NMM_fec!K$99)</f>
        <v>0.46209091968039551</v>
      </c>
      <c r="L205" s="320">
        <f>IF(L$99=0,0,L$99/NMM_fec!L$99)</f>
        <v>0.46395232528568908</v>
      </c>
      <c r="M205" s="320">
        <f>IF(M$99=0,0,M$99/NMM_fec!M$99)</f>
        <v>0.46644966052087794</v>
      </c>
      <c r="N205" s="320">
        <f>IF(N$99=0,0,N$99/NMM_fec!N$99)</f>
        <v>0.46684134954350714</v>
      </c>
      <c r="O205" s="320">
        <f>IF(O$99=0,0,O$99/NMM_fec!O$99)</f>
        <v>0.47303915100834704</v>
      </c>
      <c r="P205" s="320">
        <f>IF(P$99=0,0,P$99/NMM_fec!P$99)</f>
        <v>0.47830120636159046</v>
      </c>
      <c r="Q205" s="320">
        <f>IF(Q$99=0,0,Q$99/NMM_fec!Q$99)</f>
        <v>0.48303234296774095</v>
      </c>
      <c r="R205" s="320">
        <f>IF(R$99=0,0,R$99/NMM_fec!R$99)</f>
        <v>0.4885109413383335</v>
      </c>
      <c r="S205" s="320">
        <f>IF(S$99=0,0,S$99/NMM_fec!S$99)</f>
        <v>0.49418410230613768</v>
      </c>
      <c r="T205" s="320">
        <f>IF(T$99=0,0,T$99/NMM_fec!T$99)</f>
        <v>0.5012676394300164</v>
      </c>
      <c r="U205" s="320">
        <f>IF(U$99=0,0,U$99/NMM_fec!U$99)</f>
        <v>0.50742949742364951</v>
      </c>
      <c r="V205" s="320">
        <f>IF(V$99=0,0,V$99/NMM_fec!V$99)</f>
        <v>0.51382194390367875</v>
      </c>
      <c r="W205" s="320">
        <f>IF(W$99=0,0,W$99/NMM_fec!W$99)</f>
        <v>0.52250857046215526</v>
      </c>
      <c r="X205" s="320">
        <f>IF(X$99=0,0,X$99/NMM_fec!X$99)</f>
        <v>0.52867630045771086</v>
      </c>
      <c r="Y205" s="320">
        <f>IF(Y$99=0,0,Y$99/NMM_fec!Y$99)</f>
        <v>0.53100781544219722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0.43974950259168816</v>
      </c>
      <c r="C206" s="273">
        <f>IF(C$100=0,0,C$100/NMM_fec!C$100)</f>
        <v>0.43951599749915687</v>
      </c>
      <c r="D206" s="273">
        <f>IF(D$100=0,0,D$100/NMM_fec!D$100)</f>
        <v>0.44028431700085113</v>
      </c>
      <c r="E206" s="273">
        <f>IF(E$100=0,0,E$100/NMM_fec!E$100)</f>
        <v>0.44027504766343106</v>
      </c>
      <c r="F206" s="273">
        <f>IF(F$100=0,0,F$100/NMM_fec!F$100)</f>
        <v>0.44132692126301482</v>
      </c>
      <c r="G206" s="273">
        <f>IF(G$100=0,0,G$100/NMM_fec!G$100)</f>
        <v>0.44295117119146843</v>
      </c>
      <c r="H206" s="273">
        <f>IF(H$100=0,0,H$100/NMM_fec!H$100)</f>
        <v>0.44633329456308224</v>
      </c>
      <c r="I206" s="273">
        <f>IF(I$100=0,0,I$100/NMM_fec!I$100)</f>
        <v>0.44811053974640003</v>
      </c>
      <c r="J206" s="273">
        <f>IF(J$100=0,0,J$100/NMM_fec!J$100)</f>
        <v>0.44951335216902699</v>
      </c>
      <c r="K206" s="273">
        <f>IF(K$100=0,0,K$100/NMM_fec!K$100)</f>
        <v>0.44950574159099288</v>
      </c>
      <c r="L206" s="273">
        <f>IF(L$100=0,0,L$100/NMM_fec!L$100)</f>
        <v>0.45096587239722485</v>
      </c>
      <c r="M206" s="273">
        <f>IF(M$100=0,0,M$100/NMM_fec!M$100)</f>
        <v>0.45326756714745214</v>
      </c>
      <c r="N206" s="273">
        <f>IF(N$100=0,0,N$100/NMM_fec!N$100)</f>
        <v>0.45232977348176212</v>
      </c>
      <c r="O206" s="273">
        <f>IF(O$100=0,0,O$100/NMM_fec!O$100)</f>
        <v>0.45653794569081735</v>
      </c>
      <c r="P206" s="273">
        <f>IF(P$100=0,0,P$100/NMM_fec!P$100)</f>
        <v>0.45941662243368864</v>
      </c>
      <c r="Q206" s="273">
        <f>IF(Q$100=0,0,Q$100/NMM_fec!Q$100)</f>
        <v>0.46141118813554877</v>
      </c>
      <c r="R206" s="273">
        <f>IF(R$100=0,0,R$100/NMM_fec!R$100)</f>
        <v>0.46505445078127844</v>
      </c>
      <c r="S206" s="273">
        <f>IF(S$100=0,0,S$100/NMM_fec!S$100)</f>
        <v>0.46872078786268184</v>
      </c>
      <c r="T206" s="273">
        <f>IF(T$100=0,0,T$100/NMM_fec!T$100)</f>
        <v>0.47368148596945614</v>
      </c>
      <c r="U206" s="273">
        <f>IF(U$100=0,0,U$100/NMM_fec!U$100)</f>
        <v>0.47855467135328611</v>
      </c>
      <c r="V206" s="273">
        <f>IF(V$100=0,0,V$100/NMM_fec!V$100)</f>
        <v>0.4836083231609114</v>
      </c>
      <c r="W206" s="273">
        <f>IF(W$100=0,0,W$100/NMM_fec!W$100)</f>
        <v>0.48750774036973465</v>
      </c>
      <c r="X206" s="273">
        <f>IF(X$100=0,0,X$100/NMM_fec!X$100)</f>
        <v>0.49177041092952928</v>
      </c>
      <c r="Y206" s="273">
        <f>IF(Y$100=0,0,Y$100/NMM_fec!Y$100)</f>
        <v>0.49259753288170838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0.11414206374921372</v>
      </c>
      <c r="C207" s="274">
        <f>IF(C$101=0,0,C$101/NMM_fec!C$101)</f>
        <v>0.11408145480480238</v>
      </c>
      <c r="D207" s="274">
        <f>IF(D$101=0,0,D$101/NMM_fec!D$101)</f>
        <v>0.1142808810077323</v>
      </c>
      <c r="E207" s="274">
        <f>IF(E$101=0,0,E$101/NMM_fec!E$101)</f>
        <v>0.11427847504411777</v>
      </c>
      <c r="F207" s="274">
        <f>IF(F$101=0,0,F$101/NMM_fec!F$101)</f>
        <v>0.11455551423186208</v>
      </c>
      <c r="G207" s="274">
        <f>IF(G$101=0,0,G$101/NMM_fec!G$101)</f>
        <v>0.11497309382262187</v>
      </c>
      <c r="H207" s="274">
        <f>IF(H$101=0,0,H$101/NMM_fec!H$101)</f>
        <v>0.11592333359400525</v>
      </c>
      <c r="I207" s="274">
        <f>IF(I$101=0,0,I$101/NMM_fec!I$101)</f>
        <v>0.11641294394075961</v>
      </c>
      <c r="J207" s="274">
        <f>IF(J$101=0,0,J$101/NMM_fec!J$101)</f>
        <v>0.11676816941007276</v>
      </c>
      <c r="K207" s="274">
        <f>IF(K$101=0,0,K$101/NMM_fec!K$101)</f>
        <v>0.1166888247663154</v>
      </c>
      <c r="L207" s="274">
        <f>IF(L$101=0,0,L$101/NMM_fec!L$101)</f>
        <v>0.11714193300494917</v>
      </c>
      <c r="M207" s="274">
        <f>IF(M$101=0,0,M$101/NMM_fec!M$101)</f>
        <v>0.11814494159838206</v>
      </c>
      <c r="N207" s="274">
        <f>IF(N$101=0,0,N$101/NMM_fec!N$101)</f>
        <v>0.1177812369685983</v>
      </c>
      <c r="O207" s="274">
        <f>IF(O$101=0,0,O$101/NMM_fec!O$101)</f>
        <v>0.11903173524586012</v>
      </c>
      <c r="P207" s="274">
        <f>IF(P$101=0,0,P$101/NMM_fec!P$101)</f>
        <v>0.1202167084440863</v>
      </c>
      <c r="Q207" s="274">
        <f>IF(Q$101=0,0,Q$101/NMM_fec!Q$101)</f>
        <v>0.12113453234076896</v>
      </c>
      <c r="R207" s="274">
        <f>IF(R$101=0,0,R$101/NMM_fec!R$101)</f>
        <v>0.1226098666972049</v>
      </c>
      <c r="S207" s="274">
        <f>IF(S$101=0,0,S$101/NMM_fec!S$101)</f>
        <v>0.12373652936760027</v>
      </c>
      <c r="T207" s="274">
        <f>IF(T$101=0,0,T$101/NMM_fec!T$101)</f>
        <v>0.12553065118907983</v>
      </c>
      <c r="U207" s="274">
        <f>IF(U$101=0,0,U$101/NMM_fec!U$101)</f>
        <v>0.12700522732472636</v>
      </c>
      <c r="V207" s="274">
        <f>IF(V$101=0,0,V$101/NMM_fec!V$101)</f>
        <v>0.12877958186850935</v>
      </c>
      <c r="W207" s="274">
        <f>IF(W$101=0,0,W$101/NMM_fec!W$101)</f>
        <v>0.1303654175318249</v>
      </c>
      <c r="X207" s="274">
        <f>IF(X$101=0,0,X$101/NMM_fec!X$101)</f>
        <v>0.13183237221386018</v>
      </c>
      <c r="Y207" s="274">
        <f>IF(Y$101=0,0,Y$101/NMM_fec!Y$101)</f>
        <v>0.13204384577672756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0.6305532486256985</v>
      </c>
      <c r="C208" s="274">
        <f>IF(C$102=0,0,C$102/NMM_fec!C$102)</f>
        <v>0.63086706785886726</v>
      </c>
      <c r="D208" s="274">
        <f>IF(D$102=0,0,D$102/NMM_fec!D$102)</f>
        <v>0.62925202403336389</v>
      </c>
      <c r="E208" s="274">
        <f>IF(E$102=0,0,E$102/NMM_fec!E$102)</f>
        <v>0.62636718385856383</v>
      </c>
      <c r="F208" s="274">
        <f>IF(F$102=0,0,F$102/NMM_fec!F$102)</f>
        <v>0.62709709461429974</v>
      </c>
      <c r="G208" s="274">
        <f>IF(G$102=0,0,G$102/NMM_fec!G$102)</f>
        <v>0.6292473658453045</v>
      </c>
      <c r="H208" s="274">
        <f>IF(H$102=0,0,H$102/NMM_fec!H$102)</f>
        <v>0.63264888222217341</v>
      </c>
      <c r="I208" s="274">
        <f>IF(I$102=0,0,I$102/NMM_fec!I$102)</f>
        <v>0.6356785852741913</v>
      </c>
      <c r="J208" s="274">
        <f>IF(J$102=0,0,J$102/NMM_fec!J$102)</f>
        <v>0.63760490273553927</v>
      </c>
      <c r="K208" s="274">
        <f>IF(K$102=0,0,K$102/NMM_fec!K$102)</f>
        <v>0.63564006933332518</v>
      </c>
      <c r="L208" s="274">
        <f>IF(L$102=0,0,L$102/NMM_fec!L$102)</f>
        <v>0.63907352719969968</v>
      </c>
      <c r="M208" s="274">
        <f>IF(M$102=0,0,M$102/NMM_fec!M$102)</f>
        <v>0.64387733515971535</v>
      </c>
      <c r="N208" s="274">
        <f>IF(N$102=0,0,N$102/NMM_fec!N$102)</f>
        <v>0.64105764416867383</v>
      </c>
      <c r="O208" s="274">
        <f>IF(O$102=0,0,O$102/NMM_fec!O$102)</f>
        <v>0.64764772072627808</v>
      </c>
      <c r="P208" s="274">
        <f>IF(P$102=0,0,P$102/NMM_fec!P$102)</f>
        <v>0.64988670997752362</v>
      </c>
      <c r="Q208" s="274">
        <f>IF(Q$102=0,0,Q$102/NMM_fec!Q$102)</f>
        <v>0.65340908944358489</v>
      </c>
      <c r="R208" s="274">
        <f>IF(R$102=0,0,R$102/NMM_fec!R$102)</f>
        <v>0.65889266502742061</v>
      </c>
      <c r="S208" s="274">
        <f>IF(S$102=0,0,S$102/NMM_fec!S$102)</f>
        <v>0.66421420794881103</v>
      </c>
      <c r="T208" s="274">
        <f>IF(T$102=0,0,T$102/NMM_fec!T$102)</f>
        <v>0.66983458192201539</v>
      </c>
      <c r="U208" s="274">
        <f>IF(U$102=0,0,U$102/NMM_fec!U$102)</f>
        <v>0.67628982033862395</v>
      </c>
      <c r="V208" s="274">
        <f>IF(V$102=0,0,V$102/NMM_fec!V$102)</f>
        <v>0.68141701887663508</v>
      </c>
      <c r="W208" s="274">
        <f>IF(W$102=0,0,W$102/NMM_fec!W$102)</f>
        <v>0.6872792002414212</v>
      </c>
      <c r="X208" s="274">
        <f>IF(X$102=0,0,X$102/NMM_fec!X$102)</f>
        <v>0.69250827140734628</v>
      </c>
      <c r="Y208" s="274">
        <f>IF(Y$102=0,0,Y$102/NMM_fec!Y$102)</f>
        <v>0.69427340959989303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0.43567750009952161</v>
      </c>
      <c r="C209" s="274">
        <f>IF(C$103=0,0,C$103/NMM_fec!C$103)</f>
        <v>0.43544615722278174</v>
      </c>
      <c r="D209" s="274">
        <f>IF(D$103=0,0,D$103/NMM_fec!D$103)</f>
        <v>0.43620736222199868</v>
      </c>
      <c r="E209" s="274">
        <f>IF(E$103=0,0,E$103/NMM_fec!E$103)</f>
        <v>0.4361981787170009</v>
      </c>
      <c r="F209" s="274">
        <f>IF(F$103=0,0,F$103/NMM_fec!F$103)</f>
        <v>0.43725563060442457</v>
      </c>
      <c r="G209" s="274">
        <f>IF(G$103=0,0,G$103/NMM_fec!G$103)</f>
        <v>0.43884952181524506</v>
      </c>
      <c r="H209" s="274">
        <f>IF(H$103=0,0,H$103/NMM_fec!H$103)</f>
        <v>0.44247656406849428</v>
      </c>
      <c r="I209" s="274">
        <f>IF(I$103=0,0,I$103/NMM_fec!I$103)</f>
        <v>0.4443453949349615</v>
      </c>
      <c r="J209" s="274">
        <f>IF(J$103=0,0,J$103/NMM_fec!J$103)</f>
        <v>0.44570128197045494</v>
      </c>
      <c r="K209" s="274">
        <f>IF(K$103=0,0,K$103/NMM_fec!K$103)</f>
        <v>0.445398425381893</v>
      </c>
      <c r="L209" s="274">
        <f>IF(L$103=0,0,L$103/NMM_fec!L$103)</f>
        <v>0.4471279285834141</v>
      </c>
      <c r="M209" s="274">
        <f>IF(M$103=0,0,M$103/NMM_fec!M$103)</f>
        <v>0.45095638815573524</v>
      </c>
      <c r="N209" s="274">
        <f>IF(N$103=0,0,N$103/NMM_fec!N$103)</f>
        <v>0.44956813636954923</v>
      </c>
      <c r="O209" s="274">
        <f>IF(O$103=0,0,O$103/NMM_fec!O$103)</f>
        <v>0.45434125808665116</v>
      </c>
      <c r="P209" s="274">
        <f>IF(P$103=0,0,P$103/NMM_fec!P$103)</f>
        <v>0.45886427215990644</v>
      </c>
      <c r="Q209" s="274">
        <f>IF(Q$103=0,0,Q$103/NMM_fec!Q$103)</f>
        <v>0.46247225160921485</v>
      </c>
      <c r="R209" s="274">
        <f>IF(R$103=0,0,R$103/NMM_fec!R$103)</f>
        <v>0.46837240437377409</v>
      </c>
      <c r="S209" s="274">
        <f>IF(S$103=0,0,S$103/NMM_fec!S$103)</f>
        <v>0.47253984797601434</v>
      </c>
      <c r="T209" s="274">
        <f>IF(T$103=0,0,T$103/NMM_fec!T$103)</f>
        <v>0.4793593736073834</v>
      </c>
      <c r="U209" s="274">
        <f>IF(U$103=0,0,U$103/NMM_fec!U$103)</f>
        <v>0.48487699549643998</v>
      </c>
      <c r="V209" s="274">
        <f>IF(V$103=0,0,V$103/NMM_fec!V$103)</f>
        <v>0.49178742484357513</v>
      </c>
      <c r="W209" s="274">
        <f>IF(W$103=0,0,W$103/NMM_fec!W$103)</f>
        <v>0.49770572500252258</v>
      </c>
      <c r="X209" s="274">
        <f>IF(X$103=0,0,X$103/NMM_fec!X$103)</f>
        <v>0.50359407516187604</v>
      </c>
      <c r="Y209" s="274">
        <f>IF(Y$103=0,0,Y$103/NMM_fec!Y$103)</f>
        <v>0.50463756296879958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0.66606487826270966</v>
      </c>
      <c r="C210" s="275">
        <f>IF(C$104=0,0,C$104/NMM_fec!C$104)</f>
        <v>0.66960878136691859</v>
      </c>
      <c r="D210" s="275">
        <f>IF(D$104=0,0,D$104/NMM_fec!D$104)</f>
        <v>0.67383877992207752</v>
      </c>
      <c r="E210" s="275">
        <f>IF(E$104=0,0,E$104/NMM_fec!E$104)</f>
        <v>0.66337833316621786</v>
      </c>
      <c r="F210" s="275">
        <f>IF(F$104=0,0,F$104/NMM_fec!F$104)</f>
        <v>0.66712665055078724</v>
      </c>
      <c r="G210" s="275">
        <f>IF(G$104=0,0,G$104/NMM_fec!G$104)</f>
        <v>0.66963870232179379</v>
      </c>
      <c r="H210" s="275">
        <f>IF(H$104=0,0,H$104/NMM_fec!H$104)</f>
        <v>0.67952764127183807</v>
      </c>
      <c r="I210" s="275">
        <f>IF(I$104=0,0,I$104/NMM_fec!I$104)</f>
        <v>0.68550357274205431</v>
      </c>
      <c r="J210" s="275">
        <f>IF(J$104=0,0,J$104/NMM_fec!J$104)</f>
        <v>0.68558935667700804</v>
      </c>
      <c r="K210" s="275">
        <f>IF(K$104=0,0,K$104/NMM_fec!K$104)</f>
        <v>0.68920230741303801</v>
      </c>
      <c r="L210" s="275">
        <f>IF(L$104=0,0,L$104/NMM_fec!L$104)</f>
        <v>0.69089149858239063</v>
      </c>
      <c r="M210" s="275">
        <f>IF(M$104=0,0,M$104/NMM_fec!M$104)</f>
        <v>0.69701385876906385</v>
      </c>
      <c r="N210" s="275">
        <f>IF(N$104=0,0,N$104/NMM_fec!N$104)</f>
        <v>0.69624489236854814</v>
      </c>
      <c r="O210" s="275">
        <f>IF(O$104=0,0,O$104/NMM_fec!O$104)</f>
        <v>0.70274123837400204</v>
      </c>
      <c r="P210" s="275">
        <f>IF(P$104=0,0,P$104/NMM_fec!P$104)</f>
        <v>0.73223040261372774</v>
      </c>
      <c r="Q210" s="275">
        <f>IF(Q$104=0,0,Q$104/NMM_fec!Q$104)</f>
        <v>0.74177907397242593</v>
      </c>
      <c r="R210" s="275">
        <f>IF(R$104=0,0,R$104/NMM_fec!R$104)</f>
        <v>0.75099132332662488</v>
      </c>
      <c r="S210" s="275">
        <f>IF(S$104=0,0,S$104/NMM_fec!S$104)</f>
        <v>0.76198174127153229</v>
      </c>
      <c r="T210" s="275">
        <f>IF(T$104=0,0,T$104/NMM_fec!T$104)</f>
        <v>0.77574253554544026</v>
      </c>
      <c r="U210" s="275">
        <f>IF(U$104=0,0,U$104/NMM_fec!U$104)</f>
        <v>0.78679855759336015</v>
      </c>
      <c r="V210" s="275">
        <f>IF(V$104=0,0,V$104/NMM_fec!V$104)</f>
        <v>0.79910793369431843</v>
      </c>
      <c r="W210" s="275">
        <f>IF(W$104=0,0,W$104/NMM_fec!W$104)</f>
        <v>0.80785898435700898</v>
      </c>
      <c r="X210" s="275">
        <f>IF(X$104=0,0,X$104/NMM_fec!X$104)</f>
        <v>0.82654934500547828</v>
      </c>
      <c r="Y210" s="275">
        <f>IF(Y$104=0,0,Y$104/NMM_fec!Y$104)</f>
        <v>0.83594382999502947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0.42594171787702201</v>
      </c>
      <c r="C211" s="276">
        <f>IF(C$110=0,0,C$110/NMM_fec!C$110)</f>
        <v>0.42847223667957601</v>
      </c>
      <c r="D211" s="276">
        <f>IF(D$110=0,0,D$110/NMM_fec!D$110)</f>
        <v>0.43042734372714408</v>
      </c>
      <c r="E211" s="276">
        <f>IF(E$110=0,0,E$110/NMM_fec!E$110)</f>
        <v>0.43093341685398096</v>
      </c>
      <c r="F211" s="276">
        <f>IF(F$110=0,0,F$110/NMM_fec!F$110)</f>
        <v>0.43261498541584925</v>
      </c>
      <c r="G211" s="276">
        <f>IF(G$110=0,0,G$110/NMM_fec!G$110)</f>
        <v>0.43534723486758942</v>
      </c>
      <c r="H211" s="276">
        <f>IF(H$110=0,0,H$110/NMM_fec!H$110)</f>
        <v>0.43866954873700237</v>
      </c>
      <c r="I211" s="276">
        <f>IF(I$110=0,0,I$110/NMM_fec!I$110)</f>
        <v>0.43768739157592501</v>
      </c>
      <c r="J211" s="276">
        <f>IF(J$110=0,0,J$110/NMM_fec!J$110)</f>
        <v>0.43904156959596696</v>
      </c>
      <c r="K211" s="276">
        <f>IF(K$110=0,0,K$110/NMM_fec!K$110)</f>
        <v>0.44182182255335833</v>
      </c>
      <c r="L211" s="276">
        <f>IF(L$110=0,0,L$110/NMM_fec!L$110)</f>
        <v>0.44371655464461668</v>
      </c>
      <c r="M211" s="276">
        <f>IF(M$110=0,0,M$110/NMM_fec!M$110)</f>
        <v>0.44564053975627121</v>
      </c>
      <c r="N211" s="276">
        <f>IF(N$110=0,0,N$110/NMM_fec!N$110)</f>
        <v>0.44637737975474567</v>
      </c>
      <c r="O211" s="276">
        <f>IF(O$110=0,0,O$110/NMM_fec!O$110)</f>
        <v>0.45263390000061071</v>
      </c>
      <c r="P211" s="276">
        <f>IF(P$110=0,0,P$110/NMM_fec!P$110)</f>
        <v>0.45742602067237492</v>
      </c>
      <c r="Q211" s="276">
        <f>IF(Q$110=0,0,Q$110/NMM_fec!Q$110)</f>
        <v>0.46214255190556319</v>
      </c>
      <c r="R211" s="276">
        <f>IF(R$110=0,0,R$110/NMM_fec!R$110)</f>
        <v>0.46740293994603843</v>
      </c>
      <c r="S211" s="276">
        <f>IF(S$110=0,0,S$110/NMM_fec!S$110)</f>
        <v>0.47249967667680859</v>
      </c>
      <c r="T211" s="276">
        <f>IF(T$110=0,0,T$110/NMM_fec!T$110)</f>
        <v>0.47977089037615245</v>
      </c>
      <c r="U211" s="276">
        <f>IF(U$110=0,0,U$110/NMM_fec!U$110)</f>
        <v>0.48570210770564387</v>
      </c>
      <c r="V211" s="276">
        <f>IF(V$110=0,0,V$110/NMM_fec!V$110)</f>
        <v>0.49237766039786668</v>
      </c>
      <c r="W211" s="276">
        <f>IF(W$110=0,0,W$110/NMM_fec!W$110)</f>
        <v>0.50053778791195158</v>
      </c>
      <c r="X211" s="276">
        <f>IF(X$110=0,0,X$110/NMM_fec!X$110)</f>
        <v>0.50620812423970085</v>
      </c>
      <c r="Y211" s="276">
        <f>IF(Y$110=0,0,Y$110/NMM_fec!Y$110)</f>
        <v>0.50808120742738272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0.53763154680359193</v>
      </c>
      <c r="C212" s="276">
        <f>IF(C$118=0,0,C$118/NMM_fec!C$118)</f>
        <v>0.5378991199548091</v>
      </c>
      <c r="D212" s="276">
        <f>IF(D$118=0,0,D$118/NMM_fec!D$118)</f>
        <v>0.53652207763212945</v>
      </c>
      <c r="E212" s="276">
        <f>IF(E$118=0,0,E$118/NMM_fec!E$118)</f>
        <v>0.53406236294690734</v>
      </c>
      <c r="F212" s="276">
        <f>IF(F$118=0,0,F$118/NMM_fec!F$118)</f>
        <v>0.53493140025146768</v>
      </c>
      <c r="G212" s="276">
        <f>IF(G$118=0,0,G$118/NMM_fec!G$118)</f>
        <v>0.5367555686487897</v>
      </c>
      <c r="H212" s="276">
        <f>IF(H$118=0,0,H$118/NMM_fec!H$118)</f>
        <v>0.54023693105257242</v>
      </c>
      <c r="I212" s="276">
        <f>IF(I$118=0,0,I$118/NMM_fec!I$118)</f>
        <v>0.54333935859706983</v>
      </c>
      <c r="J212" s="276">
        <f>IF(J$118=0,0,J$118/NMM_fec!J$118)</f>
        <v>0.5449387569272931</v>
      </c>
      <c r="K212" s="276">
        <f>IF(K$118=0,0,K$118/NMM_fec!K$118)</f>
        <v>0.54291351986879732</v>
      </c>
      <c r="L212" s="276">
        <f>IF(L$118=0,0,L$118/NMM_fec!L$118)</f>
        <v>0.54638279030568759</v>
      </c>
      <c r="M212" s="276">
        <f>IF(M$118=0,0,M$118/NMM_fec!M$118)</f>
        <v>0.55276010067997861</v>
      </c>
      <c r="N212" s="276">
        <f>IF(N$118=0,0,N$118/NMM_fec!N$118)</f>
        <v>0.54987641713618174</v>
      </c>
      <c r="O212" s="276">
        <f>IF(O$118=0,0,O$118/NMM_fec!O$118)</f>
        <v>0.55630281436165518</v>
      </c>
      <c r="P212" s="276">
        <f>IF(P$118=0,0,P$118/NMM_fec!P$118)</f>
        <v>0.56031894327333931</v>
      </c>
      <c r="Q212" s="276">
        <f>IF(Q$118=0,0,Q$118/NMM_fec!Q$118)</f>
        <v>0.56606183535752008</v>
      </c>
      <c r="R212" s="276">
        <f>IF(R$118=0,0,R$118/NMM_fec!R$118)</f>
        <v>0.57419379401462622</v>
      </c>
      <c r="S212" s="276">
        <f>IF(S$118=0,0,S$118/NMM_fec!S$118)</f>
        <v>0.57954420530346862</v>
      </c>
      <c r="T212" s="276">
        <f>IF(T$118=0,0,T$118/NMM_fec!T$118)</f>
        <v>0.58715849800951814</v>
      </c>
      <c r="U212" s="276">
        <f>IF(U$118=0,0,U$118/NMM_fec!U$118)</f>
        <v>0.5935558212898816</v>
      </c>
      <c r="V212" s="276">
        <f>IF(V$118=0,0,V$118/NMM_fec!V$118)</f>
        <v>0.59989494892036244</v>
      </c>
      <c r="W212" s="276">
        <f>IF(W$118=0,0,W$118/NMM_fec!W$118)</f>
        <v>0.60810520018382319</v>
      </c>
      <c r="X212" s="276">
        <f>IF(X$118=0,0,X$118/NMM_fec!X$118)</f>
        <v>0.61508479795253534</v>
      </c>
      <c r="Y212" s="276">
        <f>IF(Y$118=0,0,Y$118/NMM_fec!Y$118)</f>
        <v>0.61679735754592124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0.45994150327254824</v>
      </c>
      <c r="C213" s="276">
        <f>IF(C$119=0,0,C$119/NMM_fec!C$119)</f>
        <v>0.46282314877277536</v>
      </c>
      <c r="D213" s="276">
        <f>IF(D$119=0,0,D$119/NMM_fec!D$119)</f>
        <v>0.46481975761244076</v>
      </c>
      <c r="E213" s="276">
        <f>IF(E$119=0,0,E$119/NMM_fec!E$119)</f>
        <v>0.46341618359202624</v>
      </c>
      <c r="F213" s="276">
        <f>IF(F$119=0,0,F$119/NMM_fec!F$119)</f>
        <v>0.46525676085052992</v>
      </c>
      <c r="G213" s="276">
        <f>IF(G$119=0,0,G$119/NMM_fec!G$119)</f>
        <v>0.46794225597668382</v>
      </c>
      <c r="H213" s="276">
        <f>IF(H$119=0,0,H$119/NMM_fec!H$119)</f>
        <v>0.47184520877178382</v>
      </c>
      <c r="I213" s="276">
        <f>IF(I$119=0,0,I$119/NMM_fec!I$119)</f>
        <v>0.4719295365708685</v>
      </c>
      <c r="J213" s="276">
        <f>IF(J$119=0,0,J$119/NMM_fec!J$119)</f>
        <v>0.47298370340255008</v>
      </c>
      <c r="K213" s="276">
        <f>IF(K$119=0,0,K$119/NMM_fec!K$119)</f>
        <v>0.47576930469408912</v>
      </c>
      <c r="L213" s="276">
        <f>IF(L$119=0,0,L$119/NMM_fec!L$119)</f>
        <v>0.47771228879123928</v>
      </c>
      <c r="M213" s="276">
        <f>IF(M$119=0,0,M$119/NMM_fec!M$119)</f>
        <v>0.48033463079408389</v>
      </c>
      <c r="N213" s="276">
        <f>IF(N$119=0,0,N$119/NMM_fec!N$119)</f>
        <v>0.48073240449971749</v>
      </c>
      <c r="O213" s="276">
        <f>IF(O$119=0,0,O$119/NMM_fec!O$119)</f>
        <v>0.48716181006616066</v>
      </c>
      <c r="P213" s="276">
        <f>IF(P$119=0,0,P$119/NMM_fec!P$119)</f>
        <v>0.4922442098788356</v>
      </c>
      <c r="Q213" s="276">
        <f>IF(Q$119=0,0,Q$119/NMM_fec!Q$119)</f>
        <v>0.49720178306981533</v>
      </c>
      <c r="R213" s="276">
        <f>IF(R$119=0,0,R$119/NMM_fec!R$119)</f>
        <v>0.50284230215332337</v>
      </c>
      <c r="S213" s="276">
        <f>IF(S$119=0,0,S$119/NMM_fec!S$119)</f>
        <v>0.50866202728560916</v>
      </c>
      <c r="T213" s="276">
        <f>IF(T$119=0,0,T$119/NMM_fec!T$119)</f>
        <v>0.51599380780449255</v>
      </c>
      <c r="U213" s="276">
        <f>IF(U$119=0,0,U$119/NMM_fec!U$119)</f>
        <v>0.52230802704977375</v>
      </c>
      <c r="V213" s="276">
        <f>IF(V$119=0,0,V$119/NMM_fec!V$119)</f>
        <v>0.52887391875801781</v>
      </c>
      <c r="W213" s="276">
        <f>IF(W$119=0,0,W$119/NMM_fec!W$119)</f>
        <v>0.53796733606397729</v>
      </c>
      <c r="X213" s="276">
        <f>IF(X$119=0,0,X$119/NMM_fec!X$119)</f>
        <v>0.5440609721157873</v>
      </c>
      <c r="Y213" s="276">
        <f>IF(Y$119=0,0,Y$119/NMM_fec!Y$119)</f>
        <v>0.54631482994292502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0.55256575643702499</v>
      </c>
      <c r="C214" s="277">
        <f>IF(C$127=0,0,C$127/NMM_fec!C$127)</f>
        <v>0.55284076217577605</v>
      </c>
      <c r="D214" s="277">
        <f>IF(D$127=0,0,D$127/NMM_fec!D$127)</f>
        <v>0.55142546867746633</v>
      </c>
      <c r="E214" s="277">
        <f>IF(E$127=0,0,E$127/NMM_fec!E$127)</f>
        <v>0.54889742858432145</v>
      </c>
      <c r="F214" s="277">
        <f>IF(F$127=0,0,F$127/NMM_fec!F$127)</f>
        <v>0.54979060581400852</v>
      </c>
      <c r="G214" s="277">
        <f>IF(G$127=0,0,G$127/NMM_fec!G$127)</f>
        <v>0.55166544555570052</v>
      </c>
      <c r="H214" s="277">
        <f>IF(H$127=0,0,H$127/NMM_fec!H$127)</f>
        <v>0.55524351247069936</v>
      </c>
      <c r="I214" s="277">
        <f>IF(I$127=0,0,I$127/NMM_fec!I$127)</f>
        <v>0.5584321185580996</v>
      </c>
      <c r="J214" s="277">
        <f>IF(J$127=0,0,J$127/NMM_fec!J$127)</f>
        <v>0.56007594461971777</v>
      </c>
      <c r="K214" s="277">
        <f>IF(K$127=0,0,K$127/NMM_fec!K$127)</f>
        <v>0.55799445097626399</v>
      </c>
      <c r="L214" s="277">
        <f>IF(L$127=0,0,L$127/NMM_fec!L$127)</f>
        <v>0.56156009003640106</v>
      </c>
      <c r="M214" s="277">
        <f>IF(M$127=0,0,M$127/NMM_fec!M$127)</f>
        <v>0.5681145479210894</v>
      </c>
      <c r="N214" s="277">
        <f>IF(N$127=0,0,N$127/NMM_fec!N$127)</f>
        <v>0.56515076205663128</v>
      </c>
      <c r="O214" s="277">
        <f>IF(O$127=0,0,O$127/NMM_fec!O$127)</f>
        <v>0.57175567031614549</v>
      </c>
      <c r="P214" s="277">
        <f>IF(P$127=0,0,P$127/NMM_fec!P$127)</f>
        <v>0.5758833583642653</v>
      </c>
      <c r="Q214" s="277">
        <f>IF(Q$127=0,0,Q$127/NMM_fec!Q$127)</f>
        <v>0.58178577522856223</v>
      </c>
      <c r="R214" s="277">
        <f>IF(R$127=0,0,R$127/NMM_fec!R$127)</f>
        <v>0.59014362162614387</v>
      </c>
      <c r="S214" s="277">
        <f>IF(S$127=0,0,S$127/NMM_fec!S$127)</f>
        <v>0.5956426554507871</v>
      </c>
      <c r="T214" s="277">
        <f>IF(T$127=0,0,T$127/NMM_fec!T$127)</f>
        <v>0.60346845628756041</v>
      </c>
      <c r="U214" s="277">
        <f>IF(U$127=0,0,U$127/NMM_fec!U$127)</f>
        <v>0.61004348299237821</v>
      </c>
      <c r="V214" s="277">
        <f>IF(V$127=0,0,V$127/NMM_fec!V$127)</f>
        <v>0.61655869750148362</v>
      </c>
      <c r="W214" s="277">
        <f>IF(W$127=0,0,W$127/NMM_fec!W$127)</f>
        <v>0.62499701130004059</v>
      </c>
      <c r="X214" s="277">
        <f>IF(X$127=0,0,X$127/NMM_fec!X$127)</f>
        <v>0.63217048678455023</v>
      </c>
      <c r="Y214" s="277">
        <f>IF(Y$127=0,0,Y$127/NMM_fec!Y$127)</f>
        <v>0.63393061747775226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EU27: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167883.31409313815</v>
      </c>
      <c r="C5" s="223">
        <f t="shared" si="0"/>
        <v>164180.11878292277</v>
      </c>
      <c r="D5" s="223">
        <f t="shared" si="0"/>
        <v>162023.54034990209</v>
      </c>
      <c r="E5" s="223">
        <f t="shared" si="0"/>
        <v>164159.39750081865</v>
      </c>
      <c r="F5" s="223">
        <f t="shared" si="0"/>
        <v>171078.68851313958</v>
      </c>
      <c r="G5" s="223">
        <f t="shared" si="0"/>
        <v>170312.65826741685</v>
      </c>
      <c r="H5" s="223">
        <f t="shared" si="0"/>
        <v>176143.50350927925</v>
      </c>
      <c r="I5" s="223">
        <f t="shared" si="0"/>
        <v>183349.56477130338</v>
      </c>
      <c r="J5" s="223">
        <f t="shared" si="0"/>
        <v>171740.40803966107</v>
      </c>
      <c r="K5" s="223">
        <f t="shared" si="0"/>
        <v>139544.66154049884</v>
      </c>
      <c r="L5" s="223">
        <f t="shared" si="0"/>
        <v>139019.82227624013</v>
      </c>
      <c r="M5" s="223">
        <f t="shared" si="0"/>
        <v>138545.64219951344</v>
      </c>
      <c r="N5" s="223">
        <f t="shared" si="0"/>
        <v>129729.42460307133</v>
      </c>
      <c r="O5" s="223">
        <f t="shared" si="0"/>
        <v>123892.76070637745</v>
      </c>
      <c r="P5" s="223">
        <f t="shared" si="0"/>
        <v>127899.56944737675</v>
      </c>
      <c r="Q5" s="223">
        <f t="shared" si="0"/>
        <v>126879.68480689885</v>
      </c>
      <c r="R5" s="223">
        <f t="shared" si="0"/>
        <v>127453.24124123499</v>
      </c>
      <c r="S5" s="223">
        <f t="shared" si="0"/>
        <v>130359.90435361023</v>
      </c>
      <c r="T5" s="223">
        <f t="shared" si="0"/>
        <v>133362.80042534799</v>
      </c>
      <c r="U5" s="223">
        <f t="shared" si="0"/>
        <v>132704.44335841559</v>
      </c>
      <c r="V5" s="223">
        <f t="shared" si="0"/>
        <v>127822.44645655328</v>
      </c>
      <c r="W5" s="223">
        <f t="shared" si="0"/>
        <v>131594.87832565399</v>
      </c>
      <c r="X5" s="223">
        <f t="shared" si="0"/>
        <v>125133.05007027289</v>
      </c>
      <c r="Y5" s="223">
        <f t="shared" si="0"/>
        <v>114329.19482268146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119.512113320895</v>
      </c>
      <c r="C10" s="260">
        <v>116.6770024788931</v>
      </c>
      <c r="D10" s="260">
        <v>109.8163819096046</v>
      </c>
      <c r="E10" s="260">
        <v>116.7663268760689</v>
      </c>
      <c r="F10" s="260">
        <v>114.5853914621751</v>
      </c>
      <c r="G10" s="260">
        <v>115.2819236199838</v>
      </c>
      <c r="H10" s="260">
        <v>112.9792876919399</v>
      </c>
      <c r="I10" s="260">
        <v>114.1864598106132</v>
      </c>
      <c r="J10" s="260">
        <v>104.5870729979749</v>
      </c>
      <c r="K10" s="260">
        <v>80.112189876238389</v>
      </c>
      <c r="L10" s="260">
        <v>77.507773863807031</v>
      </c>
      <c r="M10" s="260">
        <v>79.414548138659669</v>
      </c>
      <c r="N10" s="260">
        <v>72.870441032832147</v>
      </c>
      <c r="O10" s="260">
        <v>69.322392989146778</v>
      </c>
      <c r="P10" s="260">
        <v>66.008445617153043</v>
      </c>
      <c r="Q10" s="260">
        <v>63.545273178189703</v>
      </c>
      <c r="R10" s="260">
        <v>64.448296570994984</v>
      </c>
      <c r="S10" s="260">
        <v>65.238782600840594</v>
      </c>
      <c r="T10" s="260">
        <v>67.073879998656594</v>
      </c>
      <c r="U10" s="260">
        <v>66.778562342299921</v>
      </c>
      <c r="V10" s="260">
        <v>67.583329600744577</v>
      </c>
      <c r="W10" s="260">
        <v>68.517413348825343</v>
      </c>
      <c r="X10" s="260">
        <v>63.736908963795543</v>
      </c>
      <c r="Y10" s="260">
        <v>56.344502604469803</v>
      </c>
      <c r="DA10" s="68" t="s">
        <v>1696</v>
      </c>
    </row>
    <row r="11" spans="1:105" ht="12" customHeight="1" x14ac:dyDescent="0.25">
      <c r="A11" s="37" t="s">
        <v>159</v>
      </c>
      <c r="B11" s="226">
        <v>8.5335866856622911</v>
      </c>
      <c r="C11" s="226">
        <v>8.4636270865502858</v>
      </c>
      <c r="D11" s="226">
        <v>7.298521156163627</v>
      </c>
      <c r="E11" s="226">
        <v>7.2520021480939096</v>
      </c>
      <c r="F11" s="226">
        <v>6.6409787158836586</v>
      </c>
      <c r="G11" s="226">
        <v>6.4409395485172709</v>
      </c>
      <c r="H11" s="226">
        <v>5.3491920216204178</v>
      </c>
      <c r="I11" s="226">
        <v>7.2500040242538466</v>
      </c>
      <c r="J11" s="226">
        <v>7.724986817233531</v>
      </c>
      <c r="K11" s="226">
        <v>6.8459213343799883</v>
      </c>
      <c r="L11" s="226">
        <v>6.0022947833739133</v>
      </c>
      <c r="M11" s="226">
        <v>5.0954638105362324</v>
      </c>
      <c r="N11" s="226">
        <v>4.8605721765615977</v>
      </c>
      <c r="O11" s="226">
        <v>4.4601161558198692</v>
      </c>
      <c r="P11" s="226">
        <v>3.9787084200107738</v>
      </c>
      <c r="Q11" s="226">
        <v>3.9517204185431298</v>
      </c>
      <c r="R11" s="226">
        <v>3.703273763615397</v>
      </c>
      <c r="S11" s="226">
        <v>3.608876869922518</v>
      </c>
      <c r="T11" s="226">
        <v>3.7374944958736509</v>
      </c>
      <c r="U11" s="226">
        <v>3.9825348225964938</v>
      </c>
      <c r="V11" s="226">
        <v>3.8825054717915868</v>
      </c>
      <c r="W11" s="226">
        <v>4.2627716292486992</v>
      </c>
      <c r="X11" s="226">
        <v>4.3534965674251733</v>
      </c>
      <c r="Y11" s="226">
        <v>4.0893552481546092</v>
      </c>
      <c r="DA11" s="69" t="s">
        <v>1697</v>
      </c>
    </row>
    <row r="12" spans="1:105" ht="12" customHeight="1" x14ac:dyDescent="0.25">
      <c r="A12" s="37" t="s">
        <v>35</v>
      </c>
      <c r="B12" s="226">
        <v>110.9785266352327</v>
      </c>
      <c r="C12" s="226">
        <v>108.2133753923428</v>
      </c>
      <c r="D12" s="226">
        <v>102.5178607534409</v>
      </c>
      <c r="E12" s="226">
        <v>109.51432472797499</v>
      </c>
      <c r="F12" s="226">
        <v>107.9444127462915</v>
      </c>
      <c r="G12" s="226">
        <v>108.84098407146649</v>
      </c>
      <c r="H12" s="226">
        <v>107.63009567031951</v>
      </c>
      <c r="I12" s="226">
        <v>106.9364557863594</v>
      </c>
      <c r="J12" s="226">
        <v>96.862086180741343</v>
      </c>
      <c r="K12" s="226">
        <v>73.266268541858395</v>
      </c>
      <c r="L12" s="226">
        <v>71.505479080433119</v>
      </c>
      <c r="M12" s="226">
        <v>74.319084328123438</v>
      </c>
      <c r="N12" s="226">
        <v>68.009868856270543</v>
      </c>
      <c r="O12" s="226">
        <v>64.862276833326902</v>
      </c>
      <c r="P12" s="226">
        <v>62.029737197142268</v>
      </c>
      <c r="Q12" s="226">
        <v>59.59355275964657</v>
      </c>
      <c r="R12" s="226">
        <v>60.745022807379591</v>
      </c>
      <c r="S12" s="226">
        <v>61.629905730918082</v>
      </c>
      <c r="T12" s="226">
        <v>63.336385502782953</v>
      </c>
      <c r="U12" s="226">
        <v>62.796027519703422</v>
      </c>
      <c r="V12" s="226">
        <v>63.700824128952988</v>
      </c>
      <c r="W12" s="226">
        <v>64.25464171957664</v>
      </c>
      <c r="X12" s="226">
        <v>59.38341239637036</v>
      </c>
      <c r="Y12" s="226">
        <v>52.255147356315192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22588.457835110668</v>
      </c>
      <c r="C17" s="261">
        <v>22227.7230650614</v>
      </c>
      <c r="D17" s="261">
        <v>21668.406467356908</v>
      </c>
      <c r="E17" s="261">
        <v>21869.658867059181</v>
      </c>
      <c r="F17" s="261">
        <v>22775.1767112343</v>
      </c>
      <c r="G17" s="261">
        <v>22564.100826331069</v>
      </c>
      <c r="H17" s="261">
        <v>23382.680032508459</v>
      </c>
      <c r="I17" s="261">
        <v>24315.131029975229</v>
      </c>
      <c r="J17" s="261">
        <v>22495.829293326031</v>
      </c>
      <c r="K17" s="261">
        <v>18243.624696136882</v>
      </c>
      <c r="L17" s="261">
        <v>17851.042037548901</v>
      </c>
      <c r="M17" s="261">
        <v>17696.836304422679</v>
      </c>
      <c r="N17" s="261">
        <v>16577.739999331559</v>
      </c>
      <c r="O17" s="261">
        <v>15531.293622016839</v>
      </c>
      <c r="P17" s="261">
        <v>15843.530380933649</v>
      </c>
      <c r="Q17" s="261">
        <v>15975.843905548771</v>
      </c>
      <c r="R17" s="261">
        <v>16340.95726974957</v>
      </c>
      <c r="S17" s="261">
        <v>16413.777168665969</v>
      </c>
      <c r="T17" s="261">
        <v>17025.231859727141</v>
      </c>
      <c r="U17" s="261">
        <v>17126.551784535939</v>
      </c>
      <c r="V17" s="261">
        <v>17070.555908602339</v>
      </c>
      <c r="W17" s="261">
        <v>17069.496734028049</v>
      </c>
      <c r="X17" s="261">
        <v>16552.120498207139</v>
      </c>
      <c r="Y17" s="261">
        <v>15543.63398893004</v>
      </c>
      <c r="DA17" s="70" t="s">
        <v>1703</v>
      </c>
    </row>
    <row r="18" spans="1:105" ht="12" customHeight="1" x14ac:dyDescent="0.25">
      <c r="A18" s="18" t="s">
        <v>28</v>
      </c>
      <c r="B18" s="230">
        <v>5726.5255929615969</v>
      </c>
      <c r="C18" s="230">
        <v>5024.4446144027161</v>
      </c>
      <c r="D18" s="230">
        <v>4208.131729568704</v>
      </c>
      <c r="E18" s="230">
        <v>3980.323778177335</v>
      </c>
      <c r="F18" s="230">
        <v>3954.963672864606</v>
      </c>
      <c r="G18" s="230">
        <v>3508.4028673769708</v>
      </c>
      <c r="H18" s="230">
        <v>3639.4059068975948</v>
      </c>
      <c r="I18" s="230">
        <v>4806.652002836634</v>
      </c>
      <c r="J18" s="230">
        <v>4334.5235231227543</v>
      </c>
      <c r="K18" s="230">
        <v>2812.7242665772469</v>
      </c>
      <c r="L18" s="230">
        <v>2928.0768821561351</v>
      </c>
      <c r="M18" s="230">
        <v>3132.7179359702391</v>
      </c>
      <c r="N18" s="230">
        <v>2945.2484866163909</v>
      </c>
      <c r="O18" s="230">
        <v>2497.9395503694718</v>
      </c>
      <c r="P18" s="230">
        <v>2556.6415931328888</v>
      </c>
      <c r="Q18" s="230">
        <v>2336.3808152202969</v>
      </c>
      <c r="R18" s="230">
        <v>2310.521938963805</v>
      </c>
      <c r="S18" s="230">
        <v>2409.536639680663</v>
      </c>
      <c r="T18" s="230">
        <v>2534.4784159928658</v>
      </c>
      <c r="U18" s="230">
        <v>2368.2405747133548</v>
      </c>
      <c r="V18" s="230">
        <v>2431.1091812133131</v>
      </c>
      <c r="W18" s="230">
        <v>2422.3127918769292</v>
      </c>
      <c r="X18" s="230">
        <v>2091.8745716103349</v>
      </c>
      <c r="Y18" s="230">
        <v>1766.7836017225691</v>
      </c>
      <c r="DA18" s="71" t="s">
        <v>1704</v>
      </c>
    </row>
    <row r="19" spans="1:105" ht="12" customHeight="1" x14ac:dyDescent="0.25">
      <c r="A19" s="18" t="s">
        <v>31</v>
      </c>
      <c r="B19" s="230">
        <v>372.43473660877129</v>
      </c>
      <c r="C19" s="230">
        <v>352.32598289466051</v>
      </c>
      <c r="D19" s="230">
        <v>330.2289781323023</v>
      </c>
      <c r="E19" s="230">
        <v>276.1362829350997</v>
      </c>
      <c r="F19" s="230">
        <v>215.83895552785981</v>
      </c>
      <c r="G19" s="230">
        <v>186.8478327124509</v>
      </c>
      <c r="H19" s="230">
        <v>238.287177022311</v>
      </c>
      <c r="I19" s="230">
        <v>187.60870247843329</v>
      </c>
      <c r="J19" s="230">
        <v>151.33737202594449</v>
      </c>
      <c r="K19" s="230">
        <v>129.2890900678313</v>
      </c>
      <c r="L19" s="230">
        <v>129.03092567905031</v>
      </c>
      <c r="M19" s="230">
        <v>110.59784895602461</v>
      </c>
      <c r="N19" s="230">
        <v>98.018171700841748</v>
      </c>
      <c r="O19" s="230">
        <v>91.220323719429032</v>
      </c>
      <c r="P19" s="230">
        <v>83.703039368111263</v>
      </c>
      <c r="Q19" s="230">
        <v>89.497544938789332</v>
      </c>
      <c r="R19" s="230">
        <v>101.50749005098039</v>
      </c>
      <c r="S19" s="230">
        <v>90.357972032155729</v>
      </c>
      <c r="T19" s="230">
        <v>87.272879794816902</v>
      </c>
      <c r="U19" s="230">
        <v>90.515117537728614</v>
      </c>
      <c r="V19" s="230">
        <v>85.316245395137372</v>
      </c>
      <c r="W19" s="230">
        <v>94.24542577932111</v>
      </c>
      <c r="X19" s="230">
        <v>114.6546359673665</v>
      </c>
      <c r="Y19" s="230">
        <v>137.51068097923621</v>
      </c>
      <c r="DA19" s="71" t="s">
        <v>1705</v>
      </c>
    </row>
    <row r="20" spans="1:105" ht="12" customHeight="1" x14ac:dyDescent="0.25">
      <c r="A20" s="18" t="s">
        <v>159</v>
      </c>
      <c r="B20" s="295">
        <v>419.55515328096379</v>
      </c>
      <c r="C20" s="295">
        <v>436.63316096127443</v>
      </c>
      <c r="D20" s="295">
        <v>389.89503587878141</v>
      </c>
      <c r="E20" s="295">
        <v>388.25872958880342</v>
      </c>
      <c r="F20" s="295">
        <v>351.64259017100659</v>
      </c>
      <c r="G20" s="295">
        <v>341.87791884159202</v>
      </c>
      <c r="H20" s="295">
        <v>288.88819063698202</v>
      </c>
      <c r="I20" s="295">
        <v>400.140024120872</v>
      </c>
      <c r="J20" s="295">
        <v>407.53865171708662</v>
      </c>
      <c r="K20" s="295">
        <v>378.4957718797761</v>
      </c>
      <c r="L20" s="295">
        <v>313.32595700365209</v>
      </c>
      <c r="M20" s="295">
        <v>252.7183440408001</v>
      </c>
      <c r="N20" s="295">
        <v>245.87260766298581</v>
      </c>
      <c r="O20" s="295">
        <v>239.7218928849297</v>
      </c>
      <c r="P20" s="295">
        <v>222.9817922305302</v>
      </c>
      <c r="Q20" s="295">
        <v>234.0925304293421</v>
      </c>
      <c r="R20" s="295">
        <v>222.59731723227131</v>
      </c>
      <c r="S20" s="295">
        <v>229.20989250491809</v>
      </c>
      <c r="T20" s="295">
        <v>231.39233426851609</v>
      </c>
      <c r="U20" s="295">
        <v>247.6462010747953</v>
      </c>
      <c r="V20" s="295">
        <v>227.10673128100339</v>
      </c>
      <c r="W20" s="295">
        <v>251.70299393917361</v>
      </c>
      <c r="X20" s="295">
        <v>254.06147109332201</v>
      </c>
      <c r="Y20" s="295">
        <v>254.74717534638279</v>
      </c>
      <c r="DA20" s="122" t="s">
        <v>1706</v>
      </c>
    </row>
    <row r="21" spans="1:105" ht="12" customHeight="1" x14ac:dyDescent="0.25">
      <c r="A21" s="18" t="s">
        <v>32</v>
      </c>
      <c r="B21" s="295">
        <v>2124.1613538462288</v>
      </c>
      <c r="C21" s="295">
        <v>1688.785501393741</v>
      </c>
      <c r="D21" s="295">
        <v>1637.339514906366</v>
      </c>
      <c r="E21" s="295">
        <v>1308.8473841721091</v>
      </c>
      <c r="F21" s="295">
        <v>1259.1122783341571</v>
      </c>
      <c r="G21" s="295">
        <v>1132.1859554314001</v>
      </c>
      <c r="H21" s="295">
        <v>1355.3243255109051</v>
      </c>
      <c r="I21" s="295">
        <v>1191.6048665452649</v>
      </c>
      <c r="J21" s="295">
        <v>1065.057199193632</v>
      </c>
      <c r="K21" s="295">
        <v>816.57633288320085</v>
      </c>
      <c r="L21" s="295">
        <v>622.21311688629874</v>
      </c>
      <c r="M21" s="295">
        <v>483.23834843902932</v>
      </c>
      <c r="N21" s="295">
        <v>295.05473338165052</v>
      </c>
      <c r="O21" s="295">
        <v>234.78001337622749</v>
      </c>
      <c r="P21" s="295">
        <v>171.9622153929941</v>
      </c>
      <c r="Q21" s="295">
        <v>214.4565242448322</v>
      </c>
      <c r="R21" s="295">
        <v>268.97978533987703</v>
      </c>
      <c r="S21" s="295">
        <v>219.53118253331331</v>
      </c>
      <c r="T21" s="295">
        <v>191.62635763795831</v>
      </c>
      <c r="U21" s="295">
        <v>170.49833144475289</v>
      </c>
      <c r="V21" s="295">
        <v>233.72460279886471</v>
      </c>
      <c r="W21" s="295">
        <v>146.47791320135079</v>
      </c>
      <c r="X21" s="295">
        <v>147.88012067574539</v>
      </c>
      <c r="Y21" s="295">
        <v>154.50182016212369</v>
      </c>
      <c r="DA21" s="122" t="s">
        <v>1707</v>
      </c>
    </row>
    <row r="22" spans="1:105" ht="12" customHeight="1" x14ac:dyDescent="0.25">
      <c r="A22" s="18" t="s">
        <v>33</v>
      </c>
      <c r="B22" s="295">
        <v>6654.5711342668956</v>
      </c>
      <c r="C22" s="295">
        <v>7483.2156978456233</v>
      </c>
      <c r="D22" s="295">
        <v>8085.4239613088648</v>
      </c>
      <c r="E22" s="295">
        <v>8542.7830119494665</v>
      </c>
      <c r="F22" s="295">
        <v>9803.0725230193239</v>
      </c>
      <c r="G22" s="295">
        <v>9794.2316991377356</v>
      </c>
      <c r="H22" s="295">
        <v>10040.208855156279</v>
      </c>
      <c r="I22" s="295">
        <v>10130.474247725429</v>
      </c>
      <c r="J22" s="295">
        <v>9100.2767568230083</v>
      </c>
      <c r="K22" s="295">
        <v>7627.0782031451472</v>
      </c>
      <c r="L22" s="295">
        <v>7061.6348129094813</v>
      </c>
      <c r="M22" s="295">
        <v>6471.1923554946543</v>
      </c>
      <c r="N22" s="295">
        <v>6112.857921324161</v>
      </c>
      <c r="O22" s="295">
        <v>5379.1653648872061</v>
      </c>
      <c r="P22" s="295">
        <v>5290.4795819185074</v>
      </c>
      <c r="Q22" s="295">
        <v>5740.7595806742574</v>
      </c>
      <c r="R22" s="295">
        <v>5508.6304174665111</v>
      </c>
      <c r="S22" s="295">
        <v>5005.1884004699041</v>
      </c>
      <c r="T22" s="295">
        <v>4780.8987167261666</v>
      </c>
      <c r="U22" s="295">
        <v>4909.4369902069666</v>
      </c>
      <c r="V22" s="295">
        <v>4533.0446687648018</v>
      </c>
      <c r="W22" s="295">
        <v>4249.7774414798359</v>
      </c>
      <c r="X22" s="295">
        <v>4469.9277416924861</v>
      </c>
      <c r="Y22" s="295">
        <v>4324.3577293958797</v>
      </c>
      <c r="DA22" s="122" t="s">
        <v>1708</v>
      </c>
    </row>
    <row r="23" spans="1:105" ht="12" customHeight="1" x14ac:dyDescent="0.25">
      <c r="A23" s="18" t="s">
        <v>35</v>
      </c>
      <c r="B23" s="295">
        <v>6580.7946925407841</v>
      </c>
      <c r="C23" s="295">
        <v>6745.5024413464098</v>
      </c>
      <c r="D23" s="295">
        <v>6534.2409667795682</v>
      </c>
      <c r="E23" s="295">
        <v>6774.7098690975181</v>
      </c>
      <c r="F23" s="295">
        <v>6443.6535507819199</v>
      </c>
      <c r="G23" s="295">
        <v>6713.267525493533</v>
      </c>
      <c r="H23" s="295">
        <v>6748.0577776026694</v>
      </c>
      <c r="I23" s="295">
        <v>6464.9931468203804</v>
      </c>
      <c r="J23" s="295">
        <v>5606.5339585510474</v>
      </c>
      <c r="K23" s="295">
        <v>4203.7501857070956</v>
      </c>
      <c r="L23" s="295">
        <v>4212.4062719197946</v>
      </c>
      <c r="M23" s="295">
        <v>4136.6919813003669</v>
      </c>
      <c r="N23" s="295">
        <v>3858.7880716486839</v>
      </c>
      <c r="O23" s="295">
        <v>3792.6725476030351</v>
      </c>
      <c r="P23" s="295">
        <v>3853.026504864828</v>
      </c>
      <c r="Q23" s="295">
        <v>3717.9882487681061</v>
      </c>
      <c r="R23" s="295">
        <v>3843.9185250074929</v>
      </c>
      <c r="S23" s="295">
        <v>4140.5818677861234</v>
      </c>
      <c r="T23" s="295">
        <v>4188.0934877993222</v>
      </c>
      <c r="U23" s="295">
        <v>4193.8296934008958</v>
      </c>
      <c r="V23" s="295">
        <v>4060.547622389437</v>
      </c>
      <c r="W23" s="295">
        <v>4375.322533345181</v>
      </c>
      <c r="X23" s="295">
        <v>3941.228878365368</v>
      </c>
      <c r="Y23" s="295">
        <v>3551.1807968814192</v>
      </c>
      <c r="DA23" s="122" t="s">
        <v>1709</v>
      </c>
    </row>
    <row r="24" spans="1:105" ht="12" customHeight="1" x14ac:dyDescent="0.25">
      <c r="A24" s="18" t="s">
        <v>38</v>
      </c>
      <c r="B24" s="295">
        <v>710.41517160543265</v>
      </c>
      <c r="C24" s="295">
        <v>496.81566621697658</v>
      </c>
      <c r="D24" s="295">
        <v>483.14628078232511</v>
      </c>
      <c r="E24" s="295">
        <v>598.59981113884396</v>
      </c>
      <c r="F24" s="295">
        <v>746.89314053542762</v>
      </c>
      <c r="G24" s="295">
        <v>887.28702733738123</v>
      </c>
      <c r="H24" s="295">
        <v>1072.5077996817181</v>
      </c>
      <c r="I24" s="295">
        <v>1133.6580394482189</v>
      </c>
      <c r="J24" s="295">
        <v>1830.561831892559</v>
      </c>
      <c r="K24" s="295">
        <v>2275.7108458765802</v>
      </c>
      <c r="L24" s="295">
        <v>2584.3540709944841</v>
      </c>
      <c r="M24" s="295">
        <v>3109.679490221562</v>
      </c>
      <c r="N24" s="295">
        <v>3021.9000069968461</v>
      </c>
      <c r="O24" s="295">
        <v>3295.7939291765451</v>
      </c>
      <c r="P24" s="295">
        <v>3664.7356540257902</v>
      </c>
      <c r="Q24" s="295">
        <v>3642.6686612731451</v>
      </c>
      <c r="R24" s="295">
        <v>4084.801795688631</v>
      </c>
      <c r="S24" s="295">
        <v>4319.371213658892</v>
      </c>
      <c r="T24" s="295">
        <v>5011.4696675074911</v>
      </c>
      <c r="U24" s="295">
        <v>5146.3848761574391</v>
      </c>
      <c r="V24" s="295">
        <v>5499.7068567597826</v>
      </c>
      <c r="W24" s="295">
        <v>5529.6576344062569</v>
      </c>
      <c r="X24" s="295">
        <v>5532.4930788025149</v>
      </c>
      <c r="Y24" s="295">
        <v>5354.5521844424284</v>
      </c>
      <c r="DA24" s="122" t="s">
        <v>1710</v>
      </c>
    </row>
    <row r="25" spans="1:105" ht="12" customHeight="1" x14ac:dyDescent="0.25">
      <c r="A25" s="57" t="s">
        <v>1461</v>
      </c>
      <c r="B25" s="261">
        <v>29620.2981766054</v>
      </c>
      <c r="C25" s="261">
        <v>28828.62313340632</v>
      </c>
      <c r="D25" s="261">
        <v>28146.564753294781</v>
      </c>
      <c r="E25" s="261">
        <v>28634.39527654081</v>
      </c>
      <c r="F25" s="261">
        <v>29751.19302873583</v>
      </c>
      <c r="G25" s="261">
        <v>29496.299003091772</v>
      </c>
      <c r="H25" s="261">
        <v>30784.108373289189</v>
      </c>
      <c r="I25" s="261">
        <v>31994.771701319831</v>
      </c>
      <c r="J25" s="261">
        <v>30216.753619074101</v>
      </c>
      <c r="K25" s="261">
        <v>24846.702433877999</v>
      </c>
      <c r="L25" s="261">
        <v>24456.215523873951</v>
      </c>
      <c r="M25" s="261">
        <v>24673.49424747482</v>
      </c>
      <c r="N25" s="261">
        <v>22820.44072327713</v>
      </c>
      <c r="O25" s="261">
        <v>21669.750075014359</v>
      </c>
      <c r="P25" s="261">
        <v>21749.80334988188</v>
      </c>
      <c r="Q25" s="261">
        <v>21762.300379370648</v>
      </c>
      <c r="R25" s="261">
        <v>22271.393980169691</v>
      </c>
      <c r="S25" s="261">
        <v>22367.540684398042</v>
      </c>
      <c r="T25" s="261">
        <v>23316.170463269271</v>
      </c>
      <c r="U25" s="261">
        <v>23419.151453402199</v>
      </c>
      <c r="V25" s="261">
        <v>23459.216155251619</v>
      </c>
      <c r="W25" s="261">
        <v>23360.153408925031</v>
      </c>
      <c r="X25" s="261">
        <v>22742.904057334508</v>
      </c>
      <c r="Y25" s="261">
        <v>20968.654936602368</v>
      </c>
      <c r="DA25" s="70" t="s">
        <v>1711</v>
      </c>
    </row>
    <row r="26" spans="1:105" ht="12" customHeight="1" x14ac:dyDescent="0.25">
      <c r="A26" s="18" t="s">
        <v>28</v>
      </c>
      <c r="B26" s="230">
        <v>7973.2090526240154</v>
      </c>
      <c r="C26" s="230">
        <v>7001.4752190464478</v>
      </c>
      <c r="D26" s="230">
        <v>5930.3841918819826</v>
      </c>
      <c r="E26" s="230">
        <v>5922.4953649084182</v>
      </c>
      <c r="F26" s="230">
        <v>6024.7081633662092</v>
      </c>
      <c r="G26" s="230">
        <v>5368.6413967856679</v>
      </c>
      <c r="H26" s="230">
        <v>5524.6931419121374</v>
      </c>
      <c r="I26" s="230">
        <v>7202.8888632612561</v>
      </c>
      <c r="J26" s="230">
        <v>6563.6975584173124</v>
      </c>
      <c r="K26" s="230">
        <v>4370.0975164929168</v>
      </c>
      <c r="L26" s="230">
        <v>4549.4036649588752</v>
      </c>
      <c r="M26" s="230">
        <v>5095.4751683483892</v>
      </c>
      <c r="N26" s="230">
        <v>4642.3458777320056</v>
      </c>
      <c r="O26" s="230">
        <v>3968.7723368695069</v>
      </c>
      <c r="P26" s="230">
        <v>4057.5843602919931</v>
      </c>
      <c r="Q26" s="230">
        <v>3670.8135315503018</v>
      </c>
      <c r="R26" s="230">
        <v>3584.108962071396</v>
      </c>
      <c r="S26" s="230">
        <v>3738.5609772288062</v>
      </c>
      <c r="T26" s="230">
        <v>3905.193529450095</v>
      </c>
      <c r="U26" s="230">
        <v>3731.6365152245571</v>
      </c>
      <c r="V26" s="230">
        <v>3913.2628575273161</v>
      </c>
      <c r="W26" s="230">
        <v>3816.8344707338301</v>
      </c>
      <c r="X26" s="230">
        <v>3333.5544788766861</v>
      </c>
      <c r="Y26" s="230">
        <v>2756.9910256605049</v>
      </c>
      <c r="DA26" s="71" t="s">
        <v>1712</v>
      </c>
    </row>
    <row r="27" spans="1:105" ht="12" customHeight="1" x14ac:dyDescent="0.25">
      <c r="A27" s="18" t="s">
        <v>31</v>
      </c>
      <c r="B27" s="295">
        <v>440.63688756821273</v>
      </c>
      <c r="C27" s="295">
        <v>426.05997285481061</v>
      </c>
      <c r="D27" s="295">
        <v>400.33237620301679</v>
      </c>
      <c r="E27" s="295">
        <v>397.50968595550057</v>
      </c>
      <c r="F27" s="295">
        <v>294.08511094792112</v>
      </c>
      <c r="G27" s="295">
        <v>251.04910086740011</v>
      </c>
      <c r="H27" s="295">
        <v>296.41369323983929</v>
      </c>
      <c r="I27" s="295">
        <v>247.51091750867391</v>
      </c>
      <c r="J27" s="295">
        <v>200.15886639006521</v>
      </c>
      <c r="K27" s="295">
        <v>176.19607652978129</v>
      </c>
      <c r="L27" s="295">
        <v>176.7889734150462</v>
      </c>
      <c r="M27" s="295">
        <v>154.06836882177049</v>
      </c>
      <c r="N27" s="295">
        <v>136.02268951696769</v>
      </c>
      <c r="O27" s="295">
        <v>118.23657882606901</v>
      </c>
      <c r="P27" s="295">
        <v>102.50036011133029</v>
      </c>
      <c r="Q27" s="295">
        <v>112.6757008808237</v>
      </c>
      <c r="R27" s="295">
        <v>125.6267329116278</v>
      </c>
      <c r="S27" s="295">
        <v>107.2769131833353</v>
      </c>
      <c r="T27" s="295">
        <v>104.45086080065271</v>
      </c>
      <c r="U27" s="295">
        <v>109.1513763201613</v>
      </c>
      <c r="V27" s="295">
        <v>104.0881262688371</v>
      </c>
      <c r="W27" s="295">
        <v>115.06292182870411</v>
      </c>
      <c r="X27" s="295">
        <v>156.49054132078501</v>
      </c>
      <c r="Y27" s="295">
        <v>198.26907126309749</v>
      </c>
      <c r="DA27" s="122" t="s">
        <v>1713</v>
      </c>
    </row>
    <row r="28" spans="1:105" ht="12" customHeight="1" x14ac:dyDescent="0.25">
      <c r="A28" s="18" t="s">
        <v>159</v>
      </c>
      <c r="B28" s="295">
        <v>570.83255851263391</v>
      </c>
      <c r="C28" s="295">
        <v>574.70993202512375</v>
      </c>
      <c r="D28" s="295">
        <v>506.81568403522641</v>
      </c>
      <c r="E28" s="295">
        <v>498.91248591453319</v>
      </c>
      <c r="F28" s="295">
        <v>478.43751000036161</v>
      </c>
      <c r="G28" s="295">
        <v>473.93091025327521</v>
      </c>
      <c r="H28" s="295">
        <v>417.10037435511958</v>
      </c>
      <c r="I28" s="295">
        <v>541.34320728617058</v>
      </c>
      <c r="J28" s="295">
        <v>560.85844844401925</v>
      </c>
      <c r="K28" s="295">
        <v>520.71690759828698</v>
      </c>
      <c r="L28" s="295">
        <v>459.27884288719179</v>
      </c>
      <c r="M28" s="295">
        <v>373.26600483792947</v>
      </c>
      <c r="N28" s="295">
        <v>346.2186339361989</v>
      </c>
      <c r="O28" s="295">
        <v>311.95763475819638</v>
      </c>
      <c r="P28" s="295">
        <v>275.03702633078558</v>
      </c>
      <c r="Q28" s="295">
        <v>288.12360654188751</v>
      </c>
      <c r="R28" s="295">
        <v>277.4540844505928</v>
      </c>
      <c r="S28" s="295">
        <v>290.23925140862212</v>
      </c>
      <c r="T28" s="295">
        <v>296.22302693047641</v>
      </c>
      <c r="U28" s="295">
        <v>314.51323987149101</v>
      </c>
      <c r="V28" s="295">
        <v>299.50196042193329</v>
      </c>
      <c r="W28" s="295">
        <v>336.0859839766548</v>
      </c>
      <c r="X28" s="295">
        <v>343.59534381119641</v>
      </c>
      <c r="Y28" s="295">
        <v>343.45696842642161</v>
      </c>
      <c r="DA28" s="122" t="s">
        <v>1714</v>
      </c>
    </row>
    <row r="29" spans="1:105" ht="12" customHeight="1" x14ac:dyDescent="0.25">
      <c r="A29" s="18" t="s">
        <v>32</v>
      </c>
      <c r="B29" s="295">
        <v>2976.3474436930701</v>
      </c>
      <c r="C29" s="295">
        <v>2434.1536722019518</v>
      </c>
      <c r="D29" s="295">
        <v>2470.4449961481569</v>
      </c>
      <c r="E29" s="295">
        <v>1937.7876565194881</v>
      </c>
      <c r="F29" s="295">
        <v>1776.1426407355179</v>
      </c>
      <c r="G29" s="295">
        <v>1601.5709009541249</v>
      </c>
      <c r="H29" s="295">
        <v>1835.205911429234</v>
      </c>
      <c r="I29" s="295">
        <v>1632.224813465089</v>
      </c>
      <c r="J29" s="295">
        <v>1472.271628671783</v>
      </c>
      <c r="K29" s="295">
        <v>1151.0356244956561</v>
      </c>
      <c r="L29" s="295">
        <v>861.39493481164811</v>
      </c>
      <c r="M29" s="295">
        <v>688.09427687990933</v>
      </c>
      <c r="N29" s="295">
        <v>443.86337985391572</v>
      </c>
      <c r="O29" s="295">
        <v>340.53894444768582</v>
      </c>
      <c r="P29" s="295">
        <v>259.69802087022532</v>
      </c>
      <c r="Q29" s="295">
        <v>322.69726674040561</v>
      </c>
      <c r="R29" s="295">
        <v>394.09269874976383</v>
      </c>
      <c r="S29" s="295">
        <v>325.6776113150039</v>
      </c>
      <c r="T29" s="295">
        <v>280.16759454421617</v>
      </c>
      <c r="U29" s="295">
        <v>254.66224692797439</v>
      </c>
      <c r="V29" s="295">
        <v>378.4571759726777</v>
      </c>
      <c r="W29" s="295">
        <v>204.03688447134871</v>
      </c>
      <c r="X29" s="295">
        <v>212.30177546075839</v>
      </c>
      <c r="Y29" s="295">
        <v>220.2380882927288</v>
      </c>
      <c r="DA29" s="122" t="s">
        <v>1715</v>
      </c>
    </row>
    <row r="30" spans="1:105" ht="12" customHeight="1" x14ac:dyDescent="0.25">
      <c r="A30" s="18" t="s">
        <v>33</v>
      </c>
      <c r="B30" s="295">
        <v>7937.2759593434776</v>
      </c>
      <c r="C30" s="295">
        <v>8835.6278029844889</v>
      </c>
      <c r="D30" s="295">
        <v>9635.429742775319</v>
      </c>
      <c r="E30" s="295">
        <v>10282.96602347684</v>
      </c>
      <c r="F30" s="295">
        <v>11753.90081219785</v>
      </c>
      <c r="G30" s="295">
        <v>12036.048361573599</v>
      </c>
      <c r="H30" s="295">
        <v>12484.307742575451</v>
      </c>
      <c r="I30" s="295">
        <v>12369.385845536</v>
      </c>
      <c r="J30" s="295">
        <v>11117.82221525095</v>
      </c>
      <c r="K30" s="295">
        <v>9296.9425385239701</v>
      </c>
      <c r="L30" s="295">
        <v>8634.5665224844415</v>
      </c>
      <c r="M30" s="295">
        <v>7900.1246111536593</v>
      </c>
      <c r="N30" s="295">
        <v>7322.3394818873876</v>
      </c>
      <c r="O30" s="295">
        <v>6617.1730657908838</v>
      </c>
      <c r="P30" s="295">
        <v>6287.1083798342761</v>
      </c>
      <c r="Q30" s="295">
        <v>6852.7110509069716</v>
      </c>
      <c r="R30" s="295">
        <v>6596.905641090616</v>
      </c>
      <c r="S30" s="295">
        <v>5935.0696241934174</v>
      </c>
      <c r="T30" s="295">
        <v>5736.8056485560464</v>
      </c>
      <c r="U30" s="295">
        <v>5778.5331318581493</v>
      </c>
      <c r="V30" s="295">
        <v>5450.2330004417008</v>
      </c>
      <c r="W30" s="295">
        <v>5134.9528307286682</v>
      </c>
      <c r="X30" s="295">
        <v>5507.3716153729683</v>
      </c>
      <c r="Y30" s="295">
        <v>5161.1140803974586</v>
      </c>
      <c r="DA30" s="122" t="s">
        <v>1716</v>
      </c>
    </row>
    <row r="31" spans="1:105" ht="12" customHeight="1" x14ac:dyDescent="0.25">
      <c r="A31" s="18" t="s">
        <v>35</v>
      </c>
      <c r="B31" s="295">
        <v>8693.8183746163577</v>
      </c>
      <c r="C31" s="295">
        <v>8837.2815466582797</v>
      </c>
      <c r="D31" s="295">
        <v>8513.3184880561857</v>
      </c>
      <c r="E31" s="295">
        <v>8704.4199255082167</v>
      </c>
      <c r="F31" s="295">
        <v>8347.7229456135665</v>
      </c>
      <c r="G31" s="295">
        <v>8602.7212418135859</v>
      </c>
      <c r="H31" s="295">
        <v>8755.0738691034694</v>
      </c>
      <c r="I31" s="295">
        <v>8380.5344844287047</v>
      </c>
      <c r="J31" s="295">
        <v>7408.4013242214069</v>
      </c>
      <c r="K31" s="295">
        <v>5861.6798464766925</v>
      </c>
      <c r="L31" s="295">
        <v>5881.2152315279309</v>
      </c>
      <c r="M31" s="295">
        <v>5813.0849352463474</v>
      </c>
      <c r="N31" s="295">
        <v>5432.6947874912939</v>
      </c>
      <c r="O31" s="295">
        <v>5338.1540907765184</v>
      </c>
      <c r="P31" s="295">
        <v>5414.727184645757</v>
      </c>
      <c r="Q31" s="295">
        <v>5178.6115647780271</v>
      </c>
      <c r="R31" s="295">
        <v>5395.3260802956274</v>
      </c>
      <c r="S31" s="295">
        <v>5811.86653547685</v>
      </c>
      <c r="T31" s="295">
        <v>5865.3672521504013</v>
      </c>
      <c r="U31" s="295">
        <v>5852.4631498366507</v>
      </c>
      <c r="V31" s="295">
        <v>5717.9245904292065</v>
      </c>
      <c r="W31" s="295">
        <v>6175.3659225476295</v>
      </c>
      <c r="X31" s="295">
        <v>5566.8077143166129</v>
      </c>
      <c r="Y31" s="295">
        <v>4951.7294945638678</v>
      </c>
      <c r="DA31" s="122" t="s">
        <v>1717</v>
      </c>
    </row>
    <row r="32" spans="1:105" ht="12" customHeight="1" x14ac:dyDescent="0.25">
      <c r="A32" s="18" t="s">
        <v>38</v>
      </c>
      <c r="B32" s="295">
        <v>1028.177900247636</v>
      </c>
      <c r="C32" s="295">
        <v>719.31498763521245</v>
      </c>
      <c r="D32" s="295">
        <v>689.83927419489385</v>
      </c>
      <c r="E32" s="295">
        <v>890.3041342578075</v>
      </c>
      <c r="F32" s="295">
        <v>1076.195845874405</v>
      </c>
      <c r="G32" s="295">
        <v>1162.3370908441159</v>
      </c>
      <c r="H32" s="295">
        <v>1471.3136406739329</v>
      </c>
      <c r="I32" s="295">
        <v>1620.8835698339331</v>
      </c>
      <c r="J32" s="295">
        <v>2893.5435776785648</v>
      </c>
      <c r="K32" s="295">
        <v>3470.0339237606968</v>
      </c>
      <c r="L32" s="295">
        <v>3893.5673537888201</v>
      </c>
      <c r="M32" s="295">
        <v>4649.3808821868151</v>
      </c>
      <c r="N32" s="295">
        <v>4496.9558728593602</v>
      </c>
      <c r="O32" s="295">
        <v>4974.9174235455002</v>
      </c>
      <c r="P32" s="295">
        <v>5353.1480177975127</v>
      </c>
      <c r="Q32" s="295">
        <v>5336.6676579722352</v>
      </c>
      <c r="R32" s="295">
        <v>5897.8797806000657</v>
      </c>
      <c r="S32" s="295">
        <v>6158.8497715920039</v>
      </c>
      <c r="T32" s="295">
        <v>7127.9625508373829</v>
      </c>
      <c r="U32" s="295">
        <v>7378.1917933632158</v>
      </c>
      <c r="V32" s="295">
        <v>7595.7484441899423</v>
      </c>
      <c r="W32" s="295">
        <v>7577.8143946381988</v>
      </c>
      <c r="X32" s="295">
        <v>7622.7825881755016</v>
      </c>
      <c r="Y32" s="295">
        <v>7336.8562079982876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1075.384848101173</v>
      </c>
      <c r="C33" s="261">
        <f t="shared" si="1"/>
        <v>1058.93303197616</v>
      </c>
      <c r="D33" s="261">
        <f t="shared" si="1"/>
        <v>1045.2708373408</v>
      </c>
      <c r="E33" s="261">
        <f t="shared" si="1"/>
        <v>1050.1003103425851</v>
      </c>
      <c r="F33" s="261">
        <f t="shared" si="1"/>
        <v>1032.5283017072691</v>
      </c>
      <c r="G33" s="261">
        <f t="shared" si="1"/>
        <v>1042.5174743740311</v>
      </c>
      <c r="H33" s="261">
        <f t="shared" si="1"/>
        <v>1101.3691257896801</v>
      </c>
      <c r="I33" s="261">
        <f t="shared" si="1"/>
        <v>1108.7170501976871</v>
      </c>
      <c r="J33" s="261">
        <f t="shared" si="1"/>
        <v>1095.697124262947</v>
      </c>
      <c r="K33" s="261">
        <f t="shared" si="1"/>
        <v>908.24956060771262</v>
      </c>
      <c r="L33" s="261">
        <f t="shared" si="1"/>
        <v>879.76112095346002</v>
      </c>
      <c r="M33" s="261">
        <f t="shared" si="1"/>
        <v>906.75869947729484</v>
      </c>
      <c r="N33" s="261">
        <f t="shared" si="1"/>
        <v>836.1321494297996</v>
      </c>
      <c r="O33" s="261">
        <f t="shared" si="1"/>
        <v>792.91854635709728</v>
      </c>
      <c r="P33" s="261">
        <f t="shared" si="1"/>
        <v>797.41083094405599</v>
      </c>
      <c r="Q33" s="261">
        <f t="shared" si="1"/>
        <v>791.22421880122533</v>
      </c>
      <c r="R33" s="261">
        <f t="shared" si="1"/>
        <v>819.37897474473027</v>
      </c>
      <c r="S33" s="261">
        <f t="shared" si="1"/>
        <v>830.08113794538292</v>
      </c>
      <c r="T33" s="261">
        <f t="shared" si="1"/>
        <v>767.67667235293925</v>
      </c>
      <c r="U33" s="261">
        <f t="shared" si="1"/>
        <v>840.51082813516712</v>
      </c>
      <c r="V33" s="261">
        <f t="shared" si="1"/>
        <v>830.16673309858879</v>
      </c>
      <c r="W33" s="261">
        <f t="shared" si="1"/>
        <v>853.88445935207164</v>
      </c>
      <c r="X33" s="261">
        <f t="shared" si="1"/>
        <v>825.30354576743935</v>
      </c>
      <c r="Y33" s="261">
        <f t="shared" si="1"/>
        <v>760.60877454457841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1075.384848101173</v>
      </c>
      <c r="C35" s="262">
        <v>1058.93303197616</v>
      </c>
      <c r="D35" s="262">
        <v>1045.2708373408</v>
      </c>
      <c r="E35" s="262">
        <v>1050.1003103425851</v>
      </c>
      <c r="F35" s="262">
        <v>1032.5283017072691</v>
      </c>
      <c r="G35" s="262">
        <v>1042.5174743740311</v>
      </c>
      <c r="H35" s="262">
        <v>1101.3691257896801</v>
      </c>
      <c r="I35" s="262">
        <v>1108.7170501976871</v>
      </c>
      <c r="J35" s="262">
        <v>1095.697124262947</v>
      </c>
      <c r="K35" s="262">
        <v>908.24956060771262</v>
      </c>
      <c r="L35" s="262">
        <v>879.76112095346002</v>
      </c>
      <c r="M35" s="262">
        <v>906.75869947729484</v>
      </c>
      <c r="N35" s="262">
        <v>836.1321494297996</v>
      </c>
      <c r="O35" s="262">
        <v>792.91854635709728</v>
      </c>
      <c r="P35" s="262">
        <v>797.41083094405599</v>
      </c>
      <c r="Q35" s="262">
        <v>791.22421880122533</v>
      </c>
      <c r="R35" s="262">
        <v>819.37897474473027</v>
      </c>
      <c r="S35" s="262">
        <v>830.08113794538292</v>
      </c>
      <c r="T35" s="262">
        <v>767.67667235293925</v>
      </c>
      <c r="U35" s="262">
        <v>840.51082813516712</v>
      </c>
      <c r="V35" s="262">
        <v>830.16673309858879</v>
      </c>
      <c r="W35" s="262">
        <v>853.88445935207164</v>
      </c>
      <c r="X35" s="262">
        <v>825.30354576743935</v>
      </c>
      <c r="Y35" s="262">
        <v>760.60877454457841</v>
      </c>
      <c r="DA35" s="72" t="s">
        <v>1720</v>
      </c>
    </row>
    <row r="36" spans="1:105" ht="12" customHeight="1" x14ac:dyDescent="0.25">
      <c r="A36" s="64" t="s">
        <v>28</v>
      </c>
      <c r="B36" s="229">
        <v>249.8373873542034</v>
      </c>
      <c r="C36" s="229">
        <v>202.10871185003381</v>
      </c>
      <c r="D36" s="229">
        <v>184.69588707643339</v>
      </c>
      <c r="E36" s="229">
        <v>191.5777882485848</v>
      </c>
      <c r="F36" s="229">
        <v>185.5076118474411</v>
      </c>
      <c r="G36" s="229">
        <v>179.40505774157899</v>
      </c>
      <c r="H36" s="229">
        <v>196.3153528569849</v>
      </c>
      <c r="I36" s="229">
        <v>236.0712796721879</v>
      </c>
      <c r="J36" s="229">
        <v>223.39347584346689</v>
      </c>
      <c r="K36" s="229">
        <v>156.38824996651141</v>
      </c>
      <c r="L36" s="229">
        <v>162.06033614511719</v>
      </c>
      <c r="M36" s="229">
        <v>188.13531105416089</v>
      </c>
      <c r="N36" s="229">
        <v>177.95236720227291</v>
      </c>
      <c r="O36" s="229">
        <v>161.566604057832</v>
      </c>
      <c r="P36" s="229">
        <v>165.46048981586901</v>
      </c>
      <c r="Q36" s="229">
        <v>154.31323697308721</v>
      </c>
      <c r="R36" s="229">
        <v>152.20435875445199</v>
      </c>
      <c r="S36" s="229">
        <v>162.8763150806179</v>
      </c>
      <c r="T36" s="229">
        <v>141.4143135213499</v>
      </c>
      <c r="U36" s="229">
        <v>150.4441731917712</v>
      </c>
      <c r="V36" s="229">
        <v>156.6856982366682</v>
      </c>
      <c r="W36" s="229">
        <v>139.4971563812291</v>
      </c>
      <c r="X36" s="229">
        <v>133.9570132779165</v>
      </c>
      <c r="Y36" s="229">
        <v>111.76500335965081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16.63827381024921</v>
      </c>
      <c r="C38" s="229">
        <v>15.45132659748184</v>
      </c>
      <c r="D38" s="229">
        <v>14.54752144273591</v>
      </c>
      <c r="E38" s="229">
        <v>15.465638490495889</v>
      </c>
      <c r="F38" s="229">
        <v>9.0397989589505539</v>
      </c>
      <c r="G38" s="229">
        <v>7.8172756698044594</v>
      </c>
      <c r="H38" s="229">
        <v>8.1835655497983097</v>
      </c>
      <c r="I38" s="229">
        <v>7.089839996366643</v>
      </c>
      <c r="J38" s="229">
        <v>5.6551947781474761</v>
      </c>
      <c r="K38" s="229">
        <v>5.0886006691263681</v>
      </c>
      <c r="L38" s="229">
        <v>4.8098796441854557</v>
      </c>
      <c r="M38" s="229">
        <v>4.3638595987183297</v>
      </c>
      <c r="N38" s="229">
        <v>4.0732391966016817</v>
      </c>
      <c r="O38" s="229">
        <v>3.6740099865858888</v>
      </c>
      <c r="P38" s="229">
        <v>3.3617010670505421</v>
      </c>
      <c r="Q38" s="229">
        <v>3.4469874142331798</v>
      </c>
      <c r="R38" s="229">
        <v>3.7584931647485331</v>
      </c>
      <c r="S38" s="229">
        <v>3.647967606244646</v>
      </c>
      <c r="T38" s="229">
        <v>3.1995282868844002</v>
      </c>
      <c r="U38" s="229">
        <v>3.5011999684370489</v>
      </c>
      <c r="V38" s="229">
        <v>3.170843855275375</v>
      </c>
      <c r="W38" s="229">
        <v>3.51646069541551</v>
      </c>
      <c r="X38" s="229">
        <v>4.7234734087543204</v>
      </c>
      <c r="Y38" s="229">
        <v>5.2548228851965453</v>
      </c>
      <c r="DA38" s="73" t="s">
        <v>1723</v>
      </c>
    </row>
    <row r="39" spans="1:105" ht="12" customHeight="1" x14ac:dyDescent="0.25">
      <c r="A39" s="64" t="s">
        <v>159</v>
      </c>
      <c r="B39" s="229">
        <v>19.0068855795788</v>
      </c>
      <c r="C39" s="229">
        <v>19.984211779828581</v>
      </c>
      <c r="D39" s="229">
        <v>18.37816520732682</v>
      </c>
      <c r="E39" s="229">
        <v>17.73259333603033</v>
      </c>
      <c r="F39" s="229">
        <v>17.852582814100561</v>
      </c>
      <c r="G39" s="229">
        <v>19.908438206708919</v>
      </c>
      <c r="H39" s="229">
        <v>17.011040782808841</v>
      </c>
      <c r="I39" s="229">
        <v>23.30683918265666</v>
      </c>
      <c r="J39" s="229">
        <v>24.804361395717159</v>
      </c>
      <c r="K39" s="229">
        <v>22.54514510701588</v>
      </c>
      <c r="L39" s="229">
        <v>19.927592413939479</v>
      </c>
      <c r="M39" s="229">
        <v>15.3516875837977</v>
      </c>
      <c r="N39" s="229">
        <v>13.118137310672511</v>
      </c>
      <c r="O39" s="229">
        <v>12.6022314926046</v>
      </c>
      <c r="P39" s="229">
        <v>9.9036221628465011</v>
      </c>
      <c r="Q39" s="229">
        <v>10.35727542937879</v>
      </c>
      <c r="R39" s="229">
        <v>9.9723899686838209</v>
      </c>
      <c r="S39" s="229">
        <v>10.301977382803299</v>
      </c>
      <c r="T39" s="229">
        <v>9.2923165879886778</v>
      </c>
      <c r="U39" s="229">
        <v>11.78583222058942</v>
      </c>
      <c r="V39" s="229">
        <v>11.125785556581031</v>
      </c>
      <c r="W39" s="229">
        <v>12.71595815987704</v>
      </c>
      <c r="X39" s="229">
        <v>13.70892763817108</v>
      </c>
      <c r="Y39" s="229">
        <v>13.785004104790071</v>
      </c>
      <c r="DA39" s="73" t="s">
        <v>1724</v>
      </c>
    </row>
    <row r="40" spans="1:105" ht="12" customHeight="1" x14ac:dyDescent="0.25">
      <c r="A40" s="64" t="s">
        <v>32</v>
      </c>
      <c r="B40" s="229">
        <v>96.174645459243621</v>
      </c>
      <c r="C40" s="229">
        <v>77.25007569994662</v>
      </c>
      <c r="D40" s="229">
        <v>87.293145814442695</v>
      </c>
      <c r="E40" s="229">
        <v>68.45083863809586</v>
      </c>
      <c r="F40" s="229">
        <v>63.210377666702371</v>
      </c>
      <c r="G40" s="229">
        <v>55.138543636711063</v>
      </c>
      <c r="H40" s="229">
        <v>64.314023217705525</v>
      </c>
      <c r="I40" s="229">
        <v>57.68310245706369</v>
      </c>
      <c r="J40" s="229">
        <v>53.776586034074178</v>
      </c>
      <c r="K40" s="229">
        <v>44.902470492060438</v>
      </c>
      <c r="L40" s="229">
        <v>31.534801690737289</v>
      </c>
      <c r="M40" s="229">
        <v>29.867463234056061</v>
      </c>
      <c r="N40" s="229">
        <v>18.861616358025731</v>
      </c>
      <c r="O40" s="229">
        <v>14.38480659137945</v>
      </c>
      <c r="P40" s="229">
        <v>9.9976574924227837</v>
      </c>
      <c r="Q40" s="229">
        <v>11.858427412709471</v>
      </c>
      <c r="R40" s="229">
        <v>12.79741817891963</v>
      </c>
      <c r="S40" s="229">
        <v>10.835264870329571</v>
      </c>
      <c r="T40" s="229">
        <v>8.039725097638156</v>
      </c>
      <c r="U40" s="229">
        <v>7.9640528241942752</v>
      </c>
      <c r="V40" s="229">
        <v>16.463803137896509</v>
      </c>
      <c r="W40" s="229">
        <v>6.4217683954491394</v>
      </c>
      <c r="X40" s="229">
        <v>7.3801553381748031</v>
      </c>
      <c r="Y40" s="229">
        <v>7.7862570801408566</v>
      </c>
      <c r="DA40" s="73" t="s">
        <v>1725</v>
      </c>
    </row>
    <row r="41" spans="1:105" ht="12" customHeight="1" x14ac:dyDescent="0.25">
      <c r="A41" s="64" t="s">
        <v>33</v>
      </c>
      <c r="B41" s="229">
        <v>281.34941098250101</v>
      </c>
      <c r="C41" s="229">
        <v>312.2427818528455</v>
      </c>
      <c r="D41" s="229">
        <v>331.95777701847578</v>
      </c>
      <c r="E41" s="229">
        <v>346.08183444997212</v>
      </c>
      <c r="F41" s="229">
        <v>355.50278583819102</v>
      </c>
      <c r="G41" s="229">
        <v>355.73615077496868</v>
      </c>
      <c r="H41" s="229">
        <v>369.23721804400941</v>
      </c>
      <c r="I41" s="229">
        <v>359.18694895571957</v>
      </c>
      <c r="J41" s="229">
        <v>323.23693469328299</v>
      </c>
      <c r="K41" s="229">
        <v>274.14146919781302</v>
      </c>
      <c r="L41" s="229">
        <v>247.4136386764682</v>
      </c>
      <c r="M41" s="229">
        <v>221.71996496668859</v>
      </c>
      <c r="N41" s="229">
        <v>200.14167352779501</v>
      </c>
      <c r="O41" s="229">
        <v>172.44932420217421</v>
      </c>
      <c r="P41" s="229">
        <v>166.39023626692239</v>
      </c>
      <c r="Q41" s="229">
        <v>167.47882792396129</v>
      </c>
      <c r="R41" s="229">
        <v>164.28423006289489</v>
      </c>
      <c r="S41" s="229">
        <v>149.53475023881899</v>
      </c>
      <c r="T41" s="229">
        <v>148.5547938943246</v>
      </c>
      <c r="U41" s="229">
        <v>157.99290568132281</v>
      </c>
      <c r="V41" s="229">
        <v>145.4023242757053</v>
      </c>
      <c r="W41" s="229">
        <v>152.95937062403499</v>
      </c>
      <c r="X41" s="229">
        <v>160.62983221360139</v>
      </c>
      <c r="Y41" s="229">
        <v>145.92520982978911</v>
      </c>
      <c r="DA41" s="73" t="s">
        <v>1726</v>
      </c>
    </row>
    <row r="42" spans="1:105" ht="12" customHeight="1" x14ac:dyDescent="0.25">
      <c r="A42" s="64" t="s">
        <v>35</v>
      </c>
      <c r="B42" s="229">
        <v>316.05420530127748</v>
      </c>
      <c r="C42" s="229">
        <v>314.64846688277288</v>
      </c>
      <c r="D42" s="229">
        <v>300.96044707471663</v>
      </c>
      <c r="E42" s="229">
        <v>325.52083054376362</v>
      </c>
      <c r="F42" s="229">
        <v>299.30784006468082</v>
      </c>
      <c r="G42" s="229">
        <v>313.97765964355011</v>
      </c>
      <c r="H42" s="229">
        <v>311.32273631852979</v>
      </c>
      <c r="I42" s="229">
        <v>296.71863924724659</v>
      </c>
      <c r="J42" s="229">
        <v>272.06346299046322</v>
      </c>
      <c r="K42" s="229">
        <v>204.69705657830889</v>
      </c>
      <c r="L42" s="229">
        <v>201.5024830088341</v>
      </c>
      <c r="M42" s="229">
        <v>201.3594925126053</v>
      </c>
      <c r="N42" s="229">
        <v>197.40891828310819</v>
      </c>
      <c r="O42" s="229">
        <v>199.41581760517781</v>
      </c>
      <c r="P42" s="229">
        <v>197.18849811483921</v>
      </c>
      <c r="Q42" s="229">
        <v>191.41973619705061</v>
      </c>
      <c r="R42" s="229">
        <v>198.68051904647271</v>
      </c>
      <c r="S42" s="229">
        <v>211.03696102503119</v>
      </c>
      <c r="T42" s="229">
        <v>188.16606066627179</v>
      </c>
      <c r="U42" s="229">
        <v>207.06498421566991</v>
      </c>
      <c r="V42" s="229">
        <v>203.95731633409591</v>
      </c>
      <c r="W42" s="229">
        <v>227.98234011645141</v>
      </c>
      <c r="X42" s="229">
        <v>215.01975481270881</v>
      </c>
      <c r="Y42" s="229">
        <v>190.16247260139349</v>
      </c>
      <c r="DA42" s="73" t="s">
        <v>1727</v>
      </c>
    </row>
    <row r="43" spans="1:105" ht="12" customHeight="1" x14ac:dyDescent="0.25">
      <c r="A43" s="64" t="s">
        <v>36</v>
      </c>
      <c r="B43" s="229">
        <v>59.078321620563067</v>
      </c>
      <c r="C43" s="229">
        <v>77.154987302168891</v>
      </c>
      <c r="D43" s="229">
        <v>67.789624890348051</v>
      </c>
      <c r="E43" s="229">
        <v>36.979213629751072</v>
      </c>
      <c r="F43" s="229">
        <v>48.23821976453641</v>
      </c>
      <c r="G43" s="229">
        <v>50.382121184609808</v>
      </c>
      <c r="H43" s="229">
        <v>69.833386275730845</v>
      </c>
      <c r="I43" s="229">
        <v>61.756416474099012</v>
      </c>
      <c r="J43" s="229">
        <v>49.753905186548231</v>
      </c>
      <c r="K43" s="229">
        <v>35.971743973956499</v>
      </c>
      <c r="L43" s="229">
        <v>44.751966007780283</v>
      </c>
      <c r="M43" s="229">
        <v>51.465512032227771</v>
      </c>
      <c r="N43" s="229">
        <v>44.116458853511233</v>
      </c>
      <c r="O43" s="229">
        <v>39.49290069722737</v>
      </c>
      <c r="P43" s="229">
        <v>50.26332334532718</v>
      </c>
      <c r="Q43" s="229">
        <v>65.148801826925421</v>
      </c>
      <c r="R43" s="229">
        <v>76.833614562224554</v>
      </c>
      <c r="S43" s="229">
        <v>75.574941702420986</v>
      </c>
      <c r="T43" s="229">
        <v>61.282463218658187</v>
      </c>
      <c r="U43" s="229">
        <v>65.864105963429409</v>
      </c>
      <c r="V43" s="229">
        <v>64.666825667348604</v>
      </c>
      <c r="W43" s="229">
        <v>74.744649699038021</v>
      </c>
      <c r="X43" s="229">
        <v>53.745037264126552</v>
      </c>
      <c r="Y43" s="229">
        <v>57.691810839437089</v>
      </c>
      <c r="DA43" s="73" t="s">
        <v>1728</v>
      </c>
    </row>
    <row r="44" spans="1:105" ht="12" customHeight="1" x14ac:dyDescent="0.25">
      <c r="A44" s="64" t="s">
        <v>38</v>
      </c>
      <c r="B44" s="229">
        <v>37.245717993556937</v>
      </c>
      <c r="C44" s="229">
        <v>40.092470011082227</v>
      </c>
      <c r="D44" s="229">
        <v>39.648268816321121</v>
      </c>
      <c r="E44" s="229">
        <v>48.291573005891571</v>
      </c>
      <c r="F44" s="229">
        <v>53.869084752666481</v>
      </c>
      <c r="G44" s="229">
        <v>60.15222751609889</v>
      </c>
      <c r="H44" s="229">
        <v>65.151802744112558</v>
      </c>
      <c r="I44" s="229">
        <v>66.903984212347183</v>
      </c>
      <c r="J44" s="229">
        <v>143.01320334124719</v>
      </c>
      <c r="K44" s="229">
        <v>164.51482462292029</v>
      </c>
      <c r="L44" s="229">
        <v>167.76042336639799</v>
      </c>
      <c r="M44" s="229">
        <v>194.49540849504021</v>
      </c>
      <c r="N44" s="229">
        <v>180.45973869781221</v>
      </c>
      <c r="O44" s="229">
        <v>189.33285172411601</v>
      </c>
      <c r="P44" s="229">
        <v>194.84530267877841</v>
      </c>
      <c r="Q44" s="229">
        <v>187.2009256238793</v>
      </c>
      <c r="R44" s="229">
        <v>200.847951006334</v>
      </c>
      <c r="S44" s="229">
        <v>206.2729600391163</v>
      </c>
      <c r="T44" s="229">
        <v>207.72747107982349</v>
      </c>
      <c r="U44" s="229">
        <v>235.8935740697529</v>
      </c>
      <c r="V44" s="229">
        <v>228.69413603501781</v>
      </c>
      <c r="W44" s="229">
        <v>236.04675528057649</v>
      </c>
      <c r="X44" s="229">
        <v>236.13935181398591</v>
      </c>
      <c r="Y44" s="229">
        <v>228.23819384418039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114479.66112</v>
      </c>
      <c r="C46" s="279">
        <v>111948.16254999999</v>
      </c>
      <c r="D46" s="279">
        <v>111053.48191</v>
      </c>
      <c r="E46" s="279">
        <v>112488.47672000001</v>
      </c>
      <c r="F46" s="279">
        <v>117405.20508</v>
      </c>
      <c r="G46" s="279">
        <v>117094.45904</v>
      </c>
      <c r="H46" s="279">
        <v>120762.36669</v>
      </c>
      <c r="I46" s="279">
        <v>125816.75853000001</v>
      </c>
      <c r="J46" s="279">
        <v>117827.54093</v>
      </c>
      <c r="K46" s="279">
        <v>95465.972659999999</v>
      </c>
      <c r="L46" s="279">
        <v>95755.295819999999</v>
      </c>
      <c r="M46" s="279">
        <v>95189.138399999996</v>
      </c>
      <c r="N46" s="279">
        <v>89422.241290000005</v>
      </c>
      <c r="O46" s="279">
        <v>85829.476070000004</v>
      </c>
      <c r="P46" s="279">
        <v>89442.81644000001</v>
      </c>
      <c r="Q46" s="279">
        <v>88286.771030000004</v>
      </c>
      <c r="R46" s="279">
        <v>87957.062720000002</v>
      </c>
      <c r="S46" s="279">
        <v>90683.266579999996</v>
      </c>
      <c r="T46" s="279">
        <v>92186.647549999994</v>
      </c>
      <c r="U46" s="279">
        <v>91251.450729999997</v>
      </c>
      <c r="V46" s="279">
        <v>86394.924329999994</v>
      </c>
      <c r="W46" s="279">
        <v>90242.826310000004</v>
      </c>
      <c r="X46" s="279">
        <v>84948.985060000006</v>
      </c>
      <c r="Y46" s="279">
        <v>76999.952619999996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55345.045799928099</v>
      </c>
      <c r="C48" s="223">
        <f t="shared" si="2"/>
        <v>55678.19804472597</v>
      </c>
      <c r="D48" s="223">
        <f t="shared" si="2"/>
        <v>54505.959607737866</v>
      </c>
      <c r="E48" s="223">
        <f t="shared" si="2"/>
        <v>57459.595136653887</v>
      </c>
      <c r="F48" s="223">
        <f t="shared" si="2"/>
        <v>58286.617865872082</v>
      </c>
      <c r="G48" s="223">
        <f t="shared" si="2"/>
        <v>59231.969114409454</v>
      </c>
      <c r="H48" s="223">
        <f t="shared" si="2"/>
        <v>54121.930902525855</v>
      </c>
      <c r="I48" s="223">
        <f t="shared" si="2"/>
        <v>56091.684816419824</v>
      </c>
      <c r="J48" s="223">
        <f t="shared" si="2"/>
        <v>57536.258900078807</v>
      </c>
      <c r="K48" s="223">
        <f t="shared" si="2"/>
        <v>45051.883551286417</v>
      </c>
      <c r="L48" s="223">
        <f t="shared" si="2"/>
        <v>48404.19141735739</v>
      </c>
      <c r="M48" s="223">
        <f t="shared" si="2"/>
        <v>52392.628067735044</v>
      </c>
      <c r="N48" s="223">
        <f t="shared" si="2"/>
        <v>47465.502461868338</v>
      </c>
      <c r="O48" s="223">
        <f t="shared" si="2"/>
        <v>45457.12800509762</v>
      </c>
      <c r="P48" s="223">
        <f t="shared" si="2"/>
        <v>44333.480002938988</v>
      </c>
      <c r="Q48" s="223">
        <f t="shared" si="2"/>
        <v>45710.36094336916</v>
      </c>
      <c r="R48" s="223">
        <f t="shared" si="2"/>
        <v>46615.983255584404</v>
      </c>
      <c r="S48" s="223">
        <f t="shared" si="2"/>
        <v>44730.120088446209</v>
      </c>
      <c r="T48" s="223">
        <f t="shared" si="2"/>
        <v>46438.359854374823</v>
      </c>
      <c r="U48" s="223">
        <f t="shared" si="2"/>
        <v>45343.940753037532</v>
      </c>
      <c r="V48" s="223">
        <f t="shared" si="2"/>
        <v>43509.349612655264</v>
      </c>
      <c r="W48" s="223">
        <f t="shared" si="2"/>
        <v>45849.224639190805</v>
      </c>
      <c r="X48" s="223">
        <f t="shared" si="2"/>
        <v>44457.025470423469</v>
      </c>
      <c r="Y48" s="223">
        <f t="shared" si="2"/>
        <v>38146.231322786247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229.21088462229869</v>
      </c>
      <c r="C53" s="260">
        <v>229.64396510711609</v>
      </c>
      <c r="D53" s="260">
        <v>216.32305511331541</v>
      </c>
      <c r="E53" s="260">
        <v>238.63855024599431</v>
      </c>
      <c r="F53" s="260">
        <v>231.94328490199999</v>
      </c>
      <c r="G53" s="260">
        <v>236.84214003244961</v>
      </c>
      <c r="H53" s="260">
        <v>200.65086644357021</v>
      </c>
      <c r="I53" s="260">
        <v>207.58675036231651</v>
      </c>
      <c r="J53" s="260">
        <v>212.21850263214611</v>
      </c>
      <c r="K53" s="260">
        <v>154.74214916549599</v>
      </c>
      <c r="L53" s="260">
        <v>166.2400923968946</v>
      </c>
      <c r="M53" s="260">
        <v>178.54640713915981</v>
      </c>
      <c r="N53" s="260">
        <v>158.4664344100367</v>
      </c>
      <c r="O53" s="260">
        <v>158.89346409348121</v>
      </c>
      <c r="P53" s="260">
        <v>144.5485379120463</v>
      </c>
      <c r="Q53" s="260">
        <v>148.43751911425289</v>
      </c>
      <c r="R53" s="260">
        <v>150.8113388970938</v>
      </c>
      <c r="S53" s="260">
        <v>141.71893830876721</v>
      </c>
      <c r="T53" s="260">
        <v>145.68635449912119</v>
      </c>
      <c r="U53" s="260">
        <v>142.13189848590719</v>
      </c>
      <c r="V53" s="260">
        <v>140.39553415729969</v>
      </c>
      <c r="W53" s="260">
        <v>147.55719523975469</v>
      </c>
      <c r="X53" s="260">
        <v>135.5952676646676</v>
      </c>
      <c r="Y53" s="260">
        <v>118.18581839093591</v>
      </c>
      <c r="DA53" s="68" t="s">
        <v>1736</v>
      </c>
    </row>
    <row r="54" spans="1:105" ht="12" customHeight="1" x14ac:dyDescent="0.25">
      <c r="A54" s="37" t="s">
        <v>159</v>
      </c>
      <c r="B54" s="226">
        <v>12.49831466718431</v>
      </c>
      <c r="C54" s="226">
        <v>13.29554914873199</v>
      </c>
      <c r="D54" s="226">
        <v>12.162179621769489</v>
      </c>
      <c r="E54" s="226">
        <v>12.100472528723129</v>
      </c>
      <c r="F54" s="226">
        <v>12.53745408985136</v>
      </c>
      <c r="G54" s="226">
        <v>13.03301868923789</v>
      </c>
      <c r="H54" s="226">
        <v>9.7689569346689584</v>
      </c>
      <c r="I54" s="226">
        <v>13.037934426599911</v>
      </c>
      <c r="J54" s="226">
        <v>14.41907126056611</v>
      </c>
      <c r="K54" s="226">
        <v>12.91858117192459</v>
      </c>
      <c r="L54" s="226">
        <v>13.048334137684851</v>
      </c>
      <c r="M54" s="226">
        <v>12.08128949725563</v>
      </c>
      <c r="N54" s="226">
        <v>9.7718239748937759</v>
      </c>
      <c r="O54" s="226">
        <v>8.9469351945721662</v>
      </c>
      <c r="P54" s="226">
        <v>7.2564473577457429</v>
      </c>
      <c r="Q54" s="226">
        <v>7.7966064836139592</v>
      </c>
      <c r="R54" s="226">
        <v>7.0464057371432638</v>
      </c>
      <c r="S54" s="226">
        <v>6.3419789715612769</v>
      </c>
      <c r="T54" s="226">
        <v>6.6867814554751801</v>
      </c>
      <c r="U54" s="226">
        <v>6.946614489065424</v>
      </c>
      <c r="V54" s="226">
        <v>6.7124093293942142</v>
      </c>
      <c r="W54" s="226">
        <v>7.5677782098587656</v>
      </c>
      <c r="X54" s="226">
        <v>7.4539776643368976</v>
      </c>
      <c r="Y54" s="226">
        <v>7.0447432821811766</v>
      </c>
      <c r="DA54" s="69" t="s">
        <v>1737</v>
      </c>
    </row>
    <row r="55" spans="1:105" ht="12" customHeight="1" x14ac:dyDescent="0.25">
      <c r="A55" s="37" t="s">
        <v>35</v>
      </c>
      <c r="B55" s="226">
        <v>216.71256995511439</v>
      </c>
      <c r="C55" s="226">
        <v>216.34841595838409</v>
      </c>
      <c r="D55" s="226">
        <v>204.16087549154591</v>
      </c>
      <c r="E55" s="226">
        <v>226.53807771727119</v>
      </c>
      <c r="F55" s="226">
        <v>219.40583081214859</v>
      </c>
      <c r="G55" s="226">
        <v>223.8091213432117</v>
      </c>
      <c r="H55" s="226">
        <v>190.88190950890129</v>
      </c>
      <c r="I55" s="226">
        <v>194.54881593571659</v>
      </c>
      <c r="J55" s="226">
        <v>197.79943137158</v>
      </c>
      <c r="K55" s="226">
        <v>141.8235679935714</v>
      </c>
      <c r="L55" s="226">
        <v>153.19175825920971</v>
      </c>
      <c r="M55" s="226">
        <v>166.4651176419041</v>
      </c>
      <c r="N55" s="226">
        <v>148.69461043514289</v>
      </c>
      <c r="O55" s="226">
        <v>149.94652889890901</v>
      </c>
      <c r="P55" s="226">
        <v>137.29209055430059</v>
      </c>
      <c r="Q55" s="226">
        <v>140.64091263063889</v>
      </c>
      <c r="R55" s="226">
        <v>143.76493315995049</v>
      </c>
      <c r="S55" s="226">
        <v>135.3769593372059</v>
      </c>
      <c r="T55" s="226">
        <v>138.999573043646</v>
      </c>
      <c r="U55" s="226">
        <v>135.1852839968418</v>
      </c>
      <c r="V55" s="226">
        <v>133.68312482790549</v>
      </c>
      <c r="W55" s="226">
        <v>139.98941702989589</v>
      </c>
      <c r="X55" s="226">
        <v>128.14129000033071</v>
      </c>
      <c r="Y55" s="226">
        <v>111.14107510875471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7255.8643286465667</v>
      </c>
      <c r="C60" s="261">
        <f t="shared" si="3"/>
        <v>7249.8598413288673</v>
      </c>
      <c r="D60" s="261">
        <f t="shared" si="3"/>
        <v>7011.9065389344323</v>
      </c>
      <c r="E60" s="261">
        <f t="shared" si="3"/>
        <v>7388.2782915651205</v>
      </c>
      <c r="F60" s="261">
        <f t="shared" si="3"/>
        <v>7232.850048840316</v>
      </c>
      <c r="G60" s="261">
        <f t="shared" si="3"/>
        <v>7333.2278678238599</v>
      </c>
      <c r="H60" s="261">
        <f t="shared" si="3"/>
        <v>6469.9364424508794</v>
      </c>
      <c r="I60" s="261">
        <f t="shared" si="3"/>
        <v>7029.9267930892584</v>
      </c>
      <c r="J60" s="261">
        <f t="shared" si="3"/>
        <v>7138.001933627198</v>
      </c>
      <c r="K60" s="261">
        <f t="shared" si="3"/>
        <v>5424.8539813398193</v>
      </c>
      <c r="L60" s="261">
        <f t="shared" si="3"/>
        <v>5768.8475396428094</v>
      </c>
      <c r="M60" s="261">
        <f t="shared" si="3"/>
        <v>6218.6160136299541</v>
      </c>
      <c r="N60" s="261">
        <f t="shared" si="3"/>
        <v>5562.5524310220235</v>
      </c>
      <c r="O60" s="261">
        <f t="shared" si="3"/>
        <v>5347.8973015719339</v>
      </c>
      <c r="P60" s="261">
        <f t="shared" si="3"/>
        <v>5219.1376749894534</v>
      </c>
      <c r="Q60" s="261">
        <f t="shared" si="3"/>
        <v>5402.9368188830631</v>
      </c>
      <c r="R60" s="261">
        <f t="shared" si="3"/>
        <v>5549.4670787350742</v>
      </c>
      <c r="S60" s="261">
        <f t="shared" si="3"/>
        <v>5302.5193766112134</v>
      </c>
      <c r="T60" s="261">
        <f t="shared" si="3"/>
        <v>5409.7949240640191</v>
      </c>
      <c r="U60" s="261">
        <f t="shared" si="3"/>
        <v>5361.189578949904</v>
      </c>
      <c r="V60" s="261">
        <f t="shared" si="3"/>
        <v>5265.443562923132</v>
      </c>
      <c r="W60" s="261">
        <f t="shared" si="3"/>
        <v>5581.6785956167623</v>
      </c>
      <c r="X60" s="261">
        <f t="shared" si="3"/>
        <v>5263.1564476941321</v>
      </c>
      <c r="Y60" s="261">
        <f t="shared" si="3"/>
        <v>4645.2493286911576</v>
      </c>
      <c r="DA60" s="70"/>
    </row>
    <row r="61" spans="1:105" ht="12" customHeight="1" x14ac:dyDescent="0.25">
      <c r="A61" s="60" t="s">
        <v>1499</v>
      </c>
      <c r="B61" s="262">
        <v>5971.1815684524991</v>
      </c>
      <c r="C61" s="262">
        <v>5883.2838989859347</v>
      </c>
      <c r="D61" s="262">
        <v>5667.792873454151</v>
      </c>
      <c r="E61" s="262">
        <v>6019.7021105655067</v>
      </c>
      <c r="F61" s="262">
        <v>5936.9319835107799</v>
      </c>
      <c r="G61" s="262">
        <v>6015.426084054614</v>
      </c>
      <c r="H61" s="262">
        <v>5326.9902201899922</v>
      </c>
      <c r="I61" s="262">
        <v>5828.9829448474684</v>
      </c>
      <c r="J61" s="262">
        <v>5848.1355357140892</v>
      </c>
      <c r="K61" s="262">
        <v>4401.9680009141812</v>
      </c>
      <c r="L61" s="262">
        <v>4659.4872221798441</v>
      </c>
      <c r="M61" s="262">
        <v>5025.6794280947133</v>
      </c>
      <c r="N61" s="262">
        <v>4508.6664516362534</v>
      </c>
      <c r="O61" s="262">
        <v>4344.3687341060959</v>
      </c>
      <c r="P61" s="262">
        <v>4236.2086211102114</v>
      </c>
      <c r="Q61" s="262">
        <v>4350.859550782623</v>
      </c>
      <c r="R61" s="262">
        <v>4432.8507506967944</v>
      </c>
      <c r="S61" s="262">
        <v>4235.7782174138101</v>
      </c>
      <c r="T61" s="262">
        <v>4400.783745122013</v>
      </c>
      <c r="U61" s="262">
        <v>4312.274479156571</v>
      </c>
      <c r="V61" s="262">
        <v>4248.2125830182385</v>
      </c>
      <c r="W61" s="262">
        <v>4435.4101248513098</v>
      </c>
      <c r="X61" s="262">
        <v>4175.9558304326029</v>
      </c>
      <c r="Y61" s="262">
        <v>3681.0407402006108</v>
      </c>
      <c r="DA61" s="72" t="s">
        <v>1743</v>
      </c>
    </row>
    <row r="62" spans="1:105" ht="12" customHeight="1" x14ac:dyDescent="0.25">
      <c r="A62" s="59" t="s">
        <v>28</v>
      </c>
      <c r="B62" s="230">
        <v>1777.4810470379889</v>
      </c>
      <c r="C62" s="230">
        <v>1576.9308950237671</v>
      </c>
      <c r="D62" s="230">
        <v>1472.9860614666779</v>
      </c>
      <c r="E62" s="230">
        <v>1657.578369546927</v>
      </c>
      <c r="F62" s="230">
        <v>1582.556551296645</v>
      </c>
      <c r="G62" s="230">
        <v>1521.5524015528149</v>
      </c>
      <c r="H62" s="230">
        <v>1415.2775672065411</v>
      </c>
      <c r="I62" s="230">
        <v>2046.3081492253709</v>
      </c>
      <c r="J62" s="230">
        <v>1934.8714865653189</v>
      </c>
      <c r="K62" s="230">
        <v>1282.9554874264829</v>
      </c>
      <c r="L62" s="230">
        <v>1418.602612685859</v>
      </c>
      <c r="M62" s="230">
        <v>1745.0416020253019</v>
      </c>
      <c r="N62" s="230">
        <v>1593.802355376773</v>
      </c>
      <c r="O62" s="230">
        <v>1392.05614052029</v>
      </c>
      <c r="P62" s="230">
        <v>1416.8219638810019</v>
      </c>
      <c r="Q62" s="230">
        <v>1343.2214357324669</v>
      </c>
      <c r="R62" s="230">
        <v>1299.754733553071</v>
      </c>
      <c r="S62" s="230">
        <v>1249.9878883358811</v>
      </c>
      <c r="T62" s="230">
        <v>1329.9879791026619</v>
      </c>
      <c r="U62" s="230">
        <v>1272.584182109636</v>
      </c>
      <c r="V62" s="230">
        <v>1297.349994596967</v>
      </c>
      <c r="W62" s="230">
        <v>1246.0135794098439</v>
      </c>
      <c r="X62" s="230">
        <v>1159.053198845779</v>
      </c>
      <c r="Y62" s="230">
        <v>971.02295157173728</v>
      </c>
      <c r="DA62" s="71" t="s">
        <v>1744</v>
      </c>
    </row>
    <row r="63" spans="1:105" ht="12" customHeight="1" x14ac:dyDescent="0.25">
      <c r="A63" s="59" t="s">
        <v>31</v>
      </c>
      <c r="B63" s="295">
        <v>176.59757154760629</v>
      </c>
      <c r="C63" s="295">
        <v>179.0160077249046</v>
      </c>
      <c r="D63" s="295">
        <v>174.92074526364229</v>
      </c>
      <c r="E63" s="295">
        <v>144.08501710990791</v>
      </c>
      <c r="F63" s="295">
        <v>121.4682442124756</v>
      </c>
      <c r="G63" s="295">
        <v>117.62210044681819</v>
      </c>
      <c r="H63" s="295">
        <v>106.450491491687</v>
      </c>
      <c r="I63" s="295">
        <v>97.621211111356757</v>
      </c>
      <c r="J63" s="295">
        <v>88.582810094446842</v>
      </c>
      <c r="K63" s="295">
        <v>75.385356532967194</v>
      </c>
      <c r="L63" s="295">
        <v>80.024944038628817</v>
      </c>
      <c r="M63" s="295">
        <v>80.237245119624248</v>
      </c>
      <c r="N63" s="295">
        <v>76.677393861559906</v>
      </c>
      <c r="O63" s="295">
        <v>64.680396394465745</v>
      </c>
      <c r="P63" s="295">
        <v>55.671014187883323</v>
      </c>
      <c r="Q63" s="295">
        <v>70.60821910865296</v>
      </c>
      <c r="R63" s="295">
        <v>70.866164670612292</v>
      </c>
      <c r="S63" s="295">
        <v>52.058211751420423</v>
      </c>
      <c r="T63" s="295">
        <v>51.279963887194278</v>
      </c>
      <c r="U63" s="295">
        <v>52.648002375315748</v>
      </c>
      <c r="V63" s="295">
        <v>50.683269398628568</v>
      </c>
      <c r="W63" s="295">
        <v>52.46372417780713</v>
      </c>
      <c r="X63" s="295">
        <v>75.612369137687722</v>
      </c>
      <c r="Y63" s="295">
        <v>80.826927837553896</v>
      </c>
      <c r="DA63" s="122" t="s">
        <v>1745</v>
      </c>
    </row>
    <row r="64" spans="1:105" ht="12" customHeight="1" x14ac:dyDescent="0.25">
      <c r="A64" s="59" t="s">
        <v>159</v>
      </c>
      <c r="B64" s="295">
        <v>146.83495477800739</v>
      </c>
      <c r="C64" s="295">
        <v>176.12183687573639</v>
      </c>
      <c r="D64" s="295">
        <v>160.3392016532155</v>
      </c>
      <c r="E64" s="295">
        <v>159.87818426563459</v>
      </c>
      <c r="F64" s="295">
        <v>173.50073750220861</v>
      </c>
      <c r="G64" s="295">
        <v>190.5235074908656</v>
      </c>
      <c r="H64" s="295">
        <v>141.59231732778929</v>
      </c>
      <c r="I64" s="295">
        <v>186.0802831202198</v>
      </c>
      <c r="J64" s="295">
        <v>205.40764904086859</v>
      </c>
      <c r="K64" s="295">
        <v>205.51493932780991</v>
      </c>
      <c r="L64" s="295">
        <v>214.40692935825351</v>
      </c>
      <c r="M64" s="295">
        <v>190.90822934746581</v>
      </c>
      <c r="N64" s="295">
        <v>162.04943492123761</v>
      </c>
      <c r="O64" s="295">
        <v>156.9743890845445</v>
      </c>
      <c r="P64" s="295">
        <v>136.8613808918922</v>
      </c>
      <c r="Q64" s="295">
        <v>154.77212547895959</v>
      </c>
      <c r="R64" s="295">
        <v>145.59721152464931</v>
      </c>
      <c r="S64" s="295">
        <v>136.74043482025311</v>
      </c>
      <c r="T64" s="295">
        <v>141.1932535951193</v>
      </c>
      <c r="U64" s="295">
        <v>147.80995188131581</v>
      </c>
      <c r="V64" s="295">
        <v>139.0170416062503</v>
      </c>
      <c r="W64" s="295">
        <v>162.0591577172641</v>
      </c>
      <c r="X64" s="295">
        <v>166.31734417556731</v>
      </c>
      <c r="Y64" s="295">
        <v>156.44056766293721</v>
      </c>
      <c r="DA64" s="122" t="s">
        <v>1746</v>
      </c>
    </row>
    <row r="65" spans="1:105" ht="12" customHeight="1" x14ac:dyDescent="0.25">
      <c r="A65" s="59" t="s">
        <v>32</v>
      </c>
      <c r="B65" s="295">
        <v>931.85162869475721</v>
      </c>
      <c r="C65" s="295">
        <v>785.69577000581796</v>
      </c>
      <c r="D65" s="295">
        <v>811.09845046501323</v>
      </c>
      <c r="E65" s="295">
        <v>675.26474410188007</v>
      </c>
      <c r="F65" s="295">
        <v>638.63115133660403</v>
      </c>
      <c r="G65" s="295">
        <v>598.91298645508505</v>
      </c>
      <c r="H65" s="295">
        <v>579.04232599450359</v>
      </c>
      <c r="I65" s="295">
        <v>536.99453140525827</v>
      </c>
      <c r="J65" s="295">
        <v>541.57334541727369</v>
      </c>
      <c r="K65" s="295">
        <v>453.89790546998171</v>
      </c>
      <c r="L65" s="295">
        <v>352.08283587517099</v>
      </c>
      <c r="M65" s="295">
        <v>327.75720633397668</v>
      </c>
      <c r="N65" s="295">
        <v>221.72958173343949</v>
      </c>
      <c r="O65" s="295">
        <v>177.2813724765256</v>
      </c>
      <c r="P65" s="295">
        <v>135.9545129126696</v>
      </c>
      <c r="Q65" s="295">
        <v>184.79417270141909</v>
      </c>
      <c r="R65" s="295">
        <v>211.46655591068131</v>
      </c>
      <c r="S65" s="295">
        <v>139.97036850673831</v>
      </c>
      <c r="T65" s="295">
        <v>117.5998034507609</v>
      </c>
      <c r="U65" s="295">
        <v>95.162725480251623</v>
      </c>
      <c r="V65" s="295">
        <v>141.25017732412991</v>
      </c>
      <c r="W65" s="295">
        <v>76.204925254308549</v>
      </c>
      <c r="X65" s="295">
        <v>92.159774347241139</v>
      </c>
      <c r="Y65" s="295">
        <v>95.168514813741766</v>
      </c>
      <c r="DA65" s="122" t="s">
        <v>1747</v>
      </c>
    </row>
    <row r="66" spans="1:105" ht="12" customHeight="1" x14ac:dyDescent="0.25">
      <c r="A66" s="59" t="s">
        <v>35</v>
      </c>
      <c r="B66" s="295">
        <v>2938.416366394139</v>
      </c>
      <c r="C66" s="295">
        <v>3165.5193893557089</v>
      </c>
      <c r="D66" s="295">
        <v>3048.448414605602</v>
      </c>
      <c r="E66" s="295">
        <v>3382.895795541157</v>
      </c>
      <c r="F66" s="295">
        <v>3420.7752991628472</v>
      </c>
      <c r="G66" s="295">
        <v>3586.8150881090301</v>
      </c>
      <c r="H66" s="295">
        <v>3084.6275181694709</v>
      </c>
      <c r="I66" s="295">
        <v>2961.9787699852618</v>
      </c>
      <c r="J66" s="295">
        <v>3077.7002445961812</v>
      </c>
      <c r="K66" s="295">
        <v>2384.2143121569402</v>
      </c>
      <c r="L66" s="295">
        <v>2594.3699002219319</v>
      </c>
      <c r="M66" s="295">
        <v>2681.7351452683451</v>
      </c>
      <c r="N66" s="295">
        <v>2454.4076857432428</v>
      </c>
      <c r="O66" s="295">
        <v>2553.37643563027</v>
      </c>
      <c r="P66" s="295">
        <v>2490.899749236763</v>
      </c>
      <c r="Q66" s="295">
        <v>2597.4635977611251</v>
      </c>
      <c r="R66" s="295">
        <v>2705.1660850377812</v>
      </c>
      <c r="S66" s="295">
        <v>2657.021313999518</v>
      </c>
      <c r="T66" s="295">
        <v>2760.722745086277</v>
      </c>
      <c r="U66" s="295">
        <v>2744.0696173100519</v>
      </c>
      <c r="V66" s="295">
        <v>2619.9121000922628</v>
      </c>
      <c r="W66" s="295">
        <v>2898.6687382920859</v>
      </c>
      <c r="X66" s="295">
        <v>2682.813143926327</v>
      </c>
      <c r="Y66" s="295">
        <v>2377.5817783146399</v>
      </c>
      <c r="DA66" s="122" t="s">
        <v>1748</v>
      </c>
    </row>
    <row r="67" spans="1:105" ht="12" customHeight="1" x14ac:dyDescent="0.25">
      <c r="A67" s="60" t="s">
        <v>1506</v>
      </c>
      <c r="B67" s="262">
        <v>1284.6827601940679</v>
      </c>
      <c r="C67" s="262">
        <v>1366.5759423429331</v>
      </c>
      <c r="D67" s="262">
        <v>1344.113665480281</v>
      </c>
      <c r="E67" s="262">
        <v>1368.5761809996141</v>
      </c>
      <c r="F67" s="262">
        <v>1295.9180653295359</v>
      </c>
      <c r="G67" s="262">
        <v>1317.801783769246</v>
      </c>
      <c r="H67" s="262">
        <v>1142.946222260887</v>
      </c>
      <c r="I67" s="262">
        <v>1200.94384824179</v>
      </c>
      <c r="J67" s="262">
        <v>1289.866397913109</v>
      </c>
      <c r="K67" s="262">
        <v>1022.885980425638</v>
      </c>
      <c r="L67" s="262">
        <v>1109.360317462965</v>
      </c>
      <c r="M67" s="262">
        <v>1192.936585535241</v>
      </c>
      <c r="N67" s="262">
        <v>1053.88597938577</v>
      </c>
      <c r="O67" s="262">
        <v>1003.528567465838</v>
      </c>
      <c r="P67" s="262">
        <v>982.92905387924236</v>
      </c>
      <c r="Q67" s="262">
        <v>1052.0772681004401</v>
      </c>
      <c r="R67" s="262">
        <v>1116.61632803828</v>
      </c>
      <c r="S67" s="262">
        <v>1066.741159197403</v>
      </c>
      <c r="T67" s="262">
        <v>1009.011178942006</v>
      </c>
      <c r="U67" s="262">
        <v>1048.915099793333</v>
      </c>
      <c r="V67" s="262">
        <v>1017.230979904893</v>
      </c>
      <c r="W67" s="262">
        <v>1146.2684707654521</v>
      </c>
      <c r="X67" s="262">
        <v>1087.200617261529</v>
      </c>
      <c r="Y67" s="262">
        <v>964.20858849054662</v>
      </c>
      <c r="DA67" s="72" t="s">
        <v>1749</v>
      </c>
    </row>
    <row r="68" spans="1:105" ht="12" customHeight="1" x14ac:dyDescent="0.25">
      <c r="A68" s="147" t="s">
        <v>28</v>
      </c>
      <c r="B68" s="229">
        <v>235.16481936981509</v>
      </c>
      <c r="C68" s="229">
        <v>196.42901919867111</v>
      </c>
      <c r="D68" s="229">
        <v>180.29131923221189</v>
      </c>
      <c r="E68" s="229">
        <v>204.34926141170729</v>
      </c>
      <c r="F68" s="229">
        <v>185.539986650473</v>
      </c>
      <c r="G68" s="229">
        <v>174.16605944570449</v>
      </c>
      <c r="H68" s="229">
        <v>166.61554708457871</v>
      </c>
      <c r="I68" s="229">
        <v>232.40896793999039</v>
      </c>
      <c r="J68" s="229">
        <v>220.3140343854007</v>
      </c>
      <c r="K68" s="229">
        <v>152.28766128347331</v>
      </c>
      <c r="L68" s="229">
        <v>166.40279562336301</v>
      </c>
      <c r="M68" s="229">
        <v>192.16774673904541</v>
      </c>
      <c r="N68" s="229">
        <v>177.2164495596802</v>
      </c>
      <c r="O68" s="229">
        <v>149.50023947116549</v>
      </c>
      <c r="P68" s="229">
        <v>149.14504026116381</v>
      </c>
      <c r="Q68" s="229">
        <v>140.6008605214997</v>
      </c>
      <c r="R68" s="229">
        <v>132.66136152185399</v>
      </c>
      <c r="S68" s="229">
        <v>129.9125239388398</v>
      </c>
      <c r="T68" s="229">
        <v>119.6701503239515</v>
      </c>
      <c r="U68" s="229">
        <v>126.3659354831658</v>
      </c>
      <c r="V68" s="229">
        <v>132.7308064372011</v>
      </c>
      <c r="W68" s="229">
        <v>128.13618830664419</v>
      </c>
      <c r="X68" s="229">
        <v>116.8456708112703</v>
      </c>
      <c r="Y68" s="229">
        <v>98.160945135150428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22.85520742014107</v>
      </c>
      <c r="C70" s="229">
        <v>21.503462577196832</v>
      </c>
      <c r="D70" s="229">
        <v>20.127608574294399</v>
      </c>
      <c r="E70" s="229">
        <v>18.280096418004991</v>
      </c>
      <c r="F70" s="229">
        <v>11.981914138105321</v>
      </c>
      <c r="G70" s="229">
        <v>11.08767280549999</v>
      </c>
      <c r="H70" s="229">
        <v>9.8040875477469989</v>
      </c>
      <c r="I70" s="229">
        <v>9.3535771249387718</v>
      </c>
      <c r="J70" s="229">
        <v>8.0190130868791911</v>
      </c>
      <c r="K70" s="229">
        <v>6.6228885791263838</v>
      </c>
      <c r="L70" s="229">
        <v>6.7583817472373067</v>
      </c>
      <c r="M70" s="229">
        <v>6.6672631712068178</v>
      </c>
      <c r="N70" s="229">
        <v>6.1711601091841599</v>
      </c>
      <c r="O70" s="229">
        <v>4.8997465601017067</v>
      </c>
      <c r="P70" s="229">
        <v>4.2433636432519437</v>
      </c>
      <c r="Q70" s="229">
        <v>4.6043898209748821</v>
      </c>
      <c r="R70" s="229">
        <v>5.0696910792816068</v>
      </c>
      <c r="S70" s="229">
        <v>3.9343087461738131</v>
      </c>
      <c r="T70" s="229">
        <v>3.797879710097968</v>
      </c>
      <c r="U70" s="229">
        <v>4.0166456681993266</v>
      </c>
      <c r="V70" s="229">
        <v>3.8441523493612402</v>
      </c>
      <c r="W70" s="229">
        <v>4.7243699638176828</v>
      </c>
      <c r="X70" s="229">
        <v>7.0343769578490933</v>
      </c>
      <c r="Y70" s="229">
        <v>7.2353028180287184</v>
      </c>
      <c r="DA70" s="73" t="s">
        <v>1752</v>
      </c>
    </row>
    <row r="71" spans="1:105" ht="12" customHeight="1" x14ac:dyDescent="0.25">
      <c r="A71" s="147" t="s">
        <v>159</v>
      </c>
      <c r="B71" s="229">
        <v>19.78997723100991</v>
      </c>
      <c r="C71" s="229">
        <v>22.506853593594489</v>
      </c>
      <c r="D71" s="229">
        <v>19.95643917432719</v>
      </c>
      <c r="E71" s="229">
        <v>19.549930235054632</v>
      </c>
      <c r="F71" s="229">
        <v>18.93138216137627</v>
      </c>
      <c r="G71" s="229">
        <v>20.80587526926373</v>
      </c>
      <c r="H71" s="229">
        <v>15.33457842151476</v>
      </c>
      <c r="I71" s="229">
        <v>21.242769604561541</v>
      </c>
      <c r="J71" s="229">
        <v>23.17155760150035</v>
      </c>
      <c r="K71" s="229">
        <v>20.652426670318629</v>
      </c>
      <c r="L71" s="229">
        <v>20.670604772519319</v>
      </c>
      <c r="M71" s="229">
        <v>17.61328768053647</v>
      </c>
      <c r="N71" s="229">
        <v>14.69822993061039</v>
      </c>
      <c r="O71" s="229">
        <v>14.329355665510731</v>
      </c>
      <c r="P71" s="229">
        <v>11.78537227615792</v>
      </c>
      <c r="Q71" s="229">
        <v>12.78711612629734</v>
      </c>
      <c r="R71" s="229">
        <v>12.313590958713361</v>
      </c>
      <c r="S71" s="229">
        <v>12.009558682866309</v>
      </c>
      <c r="T71" s="229">
        <v>11.667793443723051</v>
      </c>
      <c r="U71" s="229">
        <v>13.299733126566769</v>
      </c>
      <c r="V71" s="229">
        <v>12.64186584915643</v>
      </c>
      <c r="W71" s="229">
        <v>15.869848589720069</v>
      </c>
      <c r="X71" s="229">
        <v>15.833977208943139</v>
      </c>
      <c r="Y71" s="229">
        <v>14.866876272436601</v>
      </c>
      <c r="DA71" s="73" t="s">
        <v>1753</v>
      </c>
    </row>
    <row r="72" spans="1:105" ht="12" customHeight="1" x14ac:dyDescent="0.25">
      <c r="A72" s="147" t="s">
        <v>32</v>
      </c>
      <c r="B72" s="229">
        <v>122.60117140102891</v>
      </c>
      <c r="C72" s="229">
        <v>99.053630364970189</v>
      </c>
      <c r="D72" s="229">
        <v>103.78134603532411</v>
      </c>
      <c r="E72" s="229">
        <v>83.207660951885686</v>
      </c>
      <c r="F72" s="229">
        <v>71.755088763756476</v>
      </c>
      <c r="G72" s="229">
        <v>64.605230476827202</v>
      </c>
      <c r="H72" s="229">
        <v>63.543745911448077</v>
      </c>
      <c r="I72" s="229">
        <v>62.566965566952653</v>
      </c>
      <c r="J72" s="229">
        <v>61.034065457344973</v>
      </c>
      <c r="K72" s="229">
        <v>49.035636322296973</v>
      </c>
      <c r="L72" s="229">
        <v>38.04933881631468</v>
      </c>
      <c r="M72" s="229">
        <v>33.677044985660913</v>
      </c>
      <c r="N72" s="229">
        <v>22.974650325845271</v>
      </c>
      <c r="O72" s="229">
        <v>16.584524160739861</v>
      </c>
      <c r="P72" s="229">
        <v>11.89531916531811</v>
      </c>
      <c r="Q72" s="229">
        <v>14.63846723997036</v>
      </c>
      <c r="R72" s="229">
        <v>17.09669104818305</v>
      </c>
      <c r="S72" s="229">
        <v>11.92479832760454</v>
      </c>
      <c r="T72" s="229">
        <v>8.9522123025135159</v>
      </c>
      <c r="U72" s="229">
        <v>8.3226179629786277</v>
      </c>
      <c r="V72" s="229">
        <v>14.45805525786996</v>
      </c>
      <c r="W72" s="229">
        <v>8.0392510712187786</v>
      </c>
      <c r="X72" s="229">
        <v>9.3778916561559242</v>
      </c>
      <c r="Y72" s="229">
        <v>9.8526298705525299</v>
      </c>
      <c r="DA72" s="73" t="s">
        <v>1754</v>
      </c>
    </row>
    <row r="73" spans="1:105" ht="12" customHeight="1" x14ac:dyDescent="0.25">
      <c r="A73" s="147" t="s">
        <v>33</v>
      </c>
      <c r="B73" s="229">
        <v>388.67126846713319</v>
      </c>
      <c r="C73" s="229">
        <v>441.31818908855689</v>
      </c>
      <c r="D73" s="229">
        <v>445.33131449715017</v>
      </c>
      <c r="E73" s="229">
        <v>511.89552492367312</v>
      </c>
      <c r="F73" s="229">
        <v>502.53990838978308</v>
      </c>
      <c r="G73" s="229">
        <v>532.38908341011643</v>
      </c>
      <c r="H73" s="229">
        <v>442.93669933422592</v>
      </c>
      <c r="I73" s="229">
        <v>407.44588365455479</v>
      </c>
      <c r="J73" s="229">
        <v>449.15112590486677</v>
      </c>
      <c r="K73" s="229">
        <v>363.20686379985852</v>
      </c>
      <c r="L73" s="229">
        <v>388.54889463729739</v>
      </c>
      <c r="M73" s="229">
        <v>396.39203251449879</v>
      </c>
      <c r="N73" s="229">
        <v>321.0390178450146</v>
      </c>
      <c r="O73" s="229">
        <v>285.97697559881948</v>
      </c>
      <c r="P73" s="229">
        <v>265.06490033378259</v>
      </c>
      <c r="Q73" s="229">
        <v>270.39592760304538</v>
      </c>
      <c r="R73" s="229">
        <v>273.21515249298727</v>
      </c>
      <c r="S73" s="229">
        <v>243.95297592595699</v>
      </c>
      <c r="T73" s="229">
        <v>251.27449280308019</v>
      </c>
      <c r="U73" s="229">
        <v>243.8558325948766</v>
      </c>
      <c r="V73" s="229">
        <v>215.9742246857594</v>
      </c>
      <c r="W73" s="229">
        <v>251.68141626978439</v>
      </c>
      <c r="X73" s="229">
        <v>253.04226064775031</v>
      </c>
      <c r="Y73" s="229">
        <v>222.8630144438479</v>
      </c>
      <c r="DA73" s="73" t="s">
        <v>1755</v>
      </c>
    </row>
    <row r="74" spans="1:105" ht="12" customHeight="1" x14ac:dyDescent="0.25">
      <c r="A74" s="147" t="s">
        <v>35</v>
      </c>
      <c r="B74" s="229">
        <v>383.66081014061092</v>
      </c>
      <c r="C74" s="229">
        <v>391.84782838280609</v>
      </c>
      <c r="D74" s="229">
        <v>373.23995843389622</v>
      </c>
      <c r="E74" s="229">
        <v>410.78495151550129</v>
      </c>
      <c r="F74" s="229">
        <v>359.63264021553209</v>
      </c>
      <c r="G74" s="229">
        <v>374.43426502977161</v>
      </c>
      <c r="H74" s="229">
        <v>309.44026696323118</v>
      </c>
      <c r="I74" s="229">
        <v>319.34975101656249</v>
      </c>
      <c r="J74" s="229">
        <v>323.65250806071361</v>
      </c>
      <c r="K74" s="229">
        <v>235.37125063482591</v>
      </c>
      <c r="L74" s="229">
        <v>252.8363457777275</v>
      </c>
      <c r="M74" s="229">
        <v>250.7013613054406</v>
      </c>
      <c r="N74" s="229">
        <v>234.03860009914749</v>
      </c>
      <c r="O74" s="229">
        <v>244.471590888484</v>
      </c>
      <c r="P74" s="229">
        <v>235.7655786337248</v>
      </c>
      <c r="Q74" s="229">
        <v>236.48569904480519</v>
      </c>
      <c r="R74" s="229">
        <v>254.47345596786889</v>
      </c>
      <c r="S74" s="229">
        <v>254.452145158169</v>
      </c>
      <c r="T74" s="229">
        <v>243.14326292004839</v>
      </c>
      <c r="U74" s="229">
        <v>255.53787140265689</v>
      </c>
      <c r="V74" s="229">
        <v>247.66523531972689</v>
      </c>
      <c r="W74" s="229">
        <v>306.6837857856392</v>
      </c>
      <c r="X74" s="229">
        <v>277.14187410599601</v>
      </c>
      <c r="Y74" s="229">
        <v>243.40886776586851</v>
      </c>
      <c r="DA74" s="73" t="s">
        <v>1756</v>
      </c>
    </row>
    <row r="75" spans="1:105" ht="12" customHeight="1" x14ac:dyDescent="0.25">
      <c r="A75" s="147" t="s">
        <v>36</v>
      </c>
      <c r="B75" s="229">
        <v>70.615134379114778</v>
      </c>
      <c r="C75" s="229">
        <v>162.92447669694519</v>
      </c>
      <c r="D75" s="229">
        <v>172.57704710963151</v>
      </c>
      <c r="E75" s="229">
        <v>79.242394370304197</v>
      </c>
      <c r="F75" s="229">
        <v>100.46993223555189</v>
      </c>
      <c r="G75" s="229">
        <v>92.352478815478676</v>
      </c>
      <c r="H75" s="229">
        <v>81.115333724357129</v>
      </c>
      <c r="I75" s="229">
        <v>84.89625072527042</v>
      </c>
      <c r="J75" s="229">
        <v>85.901942812910761</v>
      </c>
      <c r="K75" s="229">
        <v>60.267804825790037</v>
      </c>
      <c r="L75" s="229">
        <v>75.637642792063161</v>
      </c>
      <c r="M75" s="229">
        <v>81.042481567757221</v>
      </c>
      <c r="N75" s="229">
        <v>79.320614746429072</v>
      </c>
      <c r="O75" s="229">
        <v>74.450987302794687</v>
      </c>
      <c r="P75" s="229">
        <v>87.05143345450206</v>
      </c>
      <c r="Q75" s="229">
        <v>156.25258777170859</v>
      </c>
      <c r="R75" s="229">
        <v>177.45391903529631</v>
      </c>
      <c r="S75" s="229">
        <v>175.4807854973256</v>
      </c>
      <c r="T75" s="229">
        <v>119.8486855812818</v>
      </c>
      <c r="U75" s="229">
        <v>125.05645371653971</v>
      </c>
      <c r="V75" s="229">
        <v>124.028170812583</v>
      </c>
      <c r="W75" s="229">
        <v>136.4706911006875</v>
      </c>
      <c r="X75" s="229">
        <v>116.24526929582549</v>
      </c>
      <c r="Y75" s="229">
        <v>100.4529189201894</v>
      </c>
      <c r="DA75" s="73" t="s">
        <v>1757</v>
      </c>
    </row>
    <row r="76" spans="1:105" ht="12" customHeight="1" x14ac:dyDescent="0.25">
      <c r="A76" s="147" t="s">
        <v>38</v>
      </c>
      <c r="B76" s="229">
        <v>41.324371785213877</v>
      </c>
      <c r="C76" s="229">
        <v>30.992482440192099</v>
      </c>
      <c r="D76" s="229">
        <v>28.808632423445779</v>
      </c>
      <c r="E76" s="229">
        <v>41.266361173482849</v>
      </c>
      <c r="F76" s="229">
        <v>45.067212774957447</v>
      </c>
      <c r="G76" s="229">
        <v>47.961118516584492</v>
      </c>
      <c r="H76" s="229">
        <v>54.155963273783968</v>
      </c>
      <c r="I76" s="229">
        <v>63.679682608958998</v>
      </c>
      <c r="J76" s="229">
        <v>118.6221506034927</v>
      </c>
      <c r="K76" s="229">
        <v>135.44144830994841</v>
      </c>
      <c r="L76" s="229">
        <v>160.45631329644249</v>
      </c>
      <c r="M76" s="229">
        <v>214.6753675710944</v>
      </c>
      <c r="N76" s="229">
        <v>198.42725676985879</v>
      </c>
      <c r="O76" s="229">
        <v>213.3151478182217</v>
      </c>
      <c r="P76" s="229">
        <v>217.97804611134109</v>
      </c>
      <c r="Q76" s="229">
        <v>216.31221997213819</v>
      </c>
      <c r="R76" s="229">
        <v>244.3324659340955</v>
      </c>
      <c r="S76" s="229">
        <v>235.0740629204673</v>
      </c>
      <c r="T76" s="229">
        <v>250.65670185730991</v>
      </c>
      <c r="U76" s="229">
        <v>272.46000983834858</v>
      </c>
      <c r="V76" s="229">
        <v>265.88846919323493</v>
      </c>
      <c r="W76" s="229">
        <v>294.66291967793978</v>
      </c>
      <c r="X76" s="229">
        <v>291.6792965777384</v>
      </c>
      <c r="Y76" s="229">
        <v>267.36803326447261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32794.60986712794</v>
      </c>
      <c r="C79" s="261">
        <f t="shared" si="4"/>
        <v>33018.397437892338</v>
      </c>
      <c r="D79" s="261">
        <f t="shared" si="4"/>
        <v>31897.02668730896</v>
      </c>
      <c r="E79" s="261">
        <f t="shared" si="4"/>
        <v>34031.706371313987</v>
      </c>
      <c r="F79" s="261">
        <f t="shared" si="4"/>
        <v>34339.88004792617</v>
      </c>
      <c r="G79" s="261">
        <f t="shared" si="4"/>
        <v>34955.671505884056</v>
      </c>
      <c r="H79" s="261">
        <f t="shared" si="4"/>
        <v>30868.37746682408</v>
      </c>
      <c r="I79" s="261">
        <f t="shared" si="4"/>
        <v>32104.817169417849</v>
      </c>
      <c r="J79" s="261">
        <f t="shared" si="4"/>
        <v>34320.498265970309</v>
      </c>
      <c r="K79" s="261">
        <f t="shared" si="4"/>
        <v>27108.84061021651</v>
      </c>
      <c r="L79" s="261">
        <f t="shared" si="4"/>
        <v>29412.323240886231</v>
      </c>
      <c r="M79" s="261">
        <f t="shared" si="4"/>
        <v>31881.046297211731</v>
      </c>
      <c r="N79" s="261">
        <f t="shared" si="4"/>
        <v>28557.343328038129</v>
      </c>
      <c r="O79" s="261">
        <f t="shared" si="4"/>
        <v>27453.80655643448</v>
      </c>
      <c r="P79" s="261">
        <f t="shared" si="4"/>
        <v>26746.216202960459</v>
      </c>
      <c r="Q79" s="261">
        <f t="shared" si="4"/>
        <v>27765.602533215319</v>
      </c>
      <c r="R79" s="261">
        <f t="shared" si="4"/>
        <v>28425.090899894331</v>
      </c>
      <c r="S79" s="261">
        <f t="shared" si="4"/>
        <v>26687.919555063942</v>
      </c>
      <c r="T79" s="261">
        <f t="shared" si="4"/>
        <v>28095.338117912012</v>
      </c>
      <c r="U79" s="261">
        <f t="shared" si="4"/>
        <v>27559.90056056594</v>
      </c>
      <c r="V79" s="261">
        <f t="shared" si="4"/>
        <v>26761.183199732612</v>
      </c>
      <c r="W79" s="261">
        <f t="shared" si="4"/>
        <v>27839.290648014121</v>
      </c>
      <c r="X79" s="261">
        <f t="shared" si="4"/>
        <v>26566.456888493602</v>
      </c>
      <c r="Y79" s="261">
        <f t="shared" si="4"/>
        <v>23545.19136450205</v>
      </c>
      <c r="DA79" s="70"/>
    </row>
    <row r="80" spans="1:105" ht="12" customHeight="1" x14ac:dyDescent="0.25">
      <c r="A80" s="60" t="s">
        <v>1521</v>
      </c>
      <c r="B80" s="262">
        <v>32794.60986712794</v>
      </c>
      <c r="C80" s="262">
        <v>33018.397437892338</v>
      </c>
      <c r="D80" s="262">
        <v>31897.02668730896</v>
      </c>
      <c r="E80" s="262">
        <v>34031.706371313987</v>
      </c>
      <c r="F80" s="262">
        <v>34339.88004792617</v>
      </c>
      <c r="G80" s="262">
        <v>34955.671505884056</v>
      </c>
      <c r="H80" s="262">
        <v>30868.37746682408</v>
      </c>
      <c r="I80" s="262">
        <v>32104.817169417849</v>
      </c>
      <c r="J80" s="262">
        <v>34320.498265970309</v>
      </c>
      <c r="K80" s="262">
        <v>27108.84061021651</v>
      </c>
      <c r="L80" s="262">
        <v>29412.323240886231</v>
      </c>
      <c r="M80" s="262">
        <v>31881.046297211731</v>
      </c>
      <c r="N80" s="262">
        <v>28557.343328038129</v>
      </c>
      <c r="O80" s="262">
        <v>27453.80655643448</v>
      </c>
      <c r="P80" s="262">
        <v>26746.216202960459</v>
      </c>
      <c r="Q80" s="262">
        <v>27765.602533215319</v>
      </c>
      <c r="R80" s="262">
        <v>28425.090899894331</v>
      </c>
      <c r="S80" s="262">
        <v>26687.919555063942</v>
      </c>
      <c r="T80" s="262">
        <v>28095.338117912012</v>
      </c>
      <c r="U80" s="262">
        <v>27559.90056056594</v>
      </c>
      <c r="V80" s="262">
        <v>26761.183199732612</v>
      </c>
      <c r="W80" s="262">
        <v>27839.290648014121</v>
      </c>
      <c r="X80" s="262">
        <v>26566.456888493602</v>
      </c>
      <c r="Y80" s="262">
        <v>23545.19136450205</v>
      </c>
      <c r="DA80" s="72" t="s">
        <v>1761</v>
      </c>
    </row>
    <row r="81" spans="1:105" ht="12" customHeight="1" x14ac:dyDescent="0.25">
      <c r="A81" s="59" t="s">
        <v>28</v>
      </c>
      <c r="B81" s="230">
        <v>6991.5117939583406</v>
      </c>
      <c r="C81" s="230">
        <v>6152.7547959242966</v>
      </c>
      <c r="D81" s="230">
        <v>5579.9371064661254</v>
      </c>
      <c r="E81" s="230">
        <v>5911.5703339729644</v>
      </c>
      <c r="F81" s="230">
        <v>5631.9132767481906</v>
      </c>
      <c r="G81" s="230">
        <v>5151.8943352432316</v>
      </c>
      <c r="H81" s="230">
        <v>4916.1637098685942</v>
      </c>
      <c r="I81" s="230">
        <v>6905.9519835499004</v>
      </c>
      <c r="J81" s="230">
        <v>6502.380648438444</v>
      </c>
      <c r="K81" s="230">
        <v>4341.8711681601899</v>
      </c>
      <c r="L81" s="230">
        <v>4831.9041289382494</v>
      </c>
      <c r="M81" s="230">
        <v>5667.5535796886279</v>
      </c>
      <c r="N81" s="230">
        <v>5169.1710074067414</v>
      </c>
      <c r="O81" s="230">
        <v>4337.9445211453576</v>
      </c>
      <c r="P81" s="230">
        <v>4411.9922157567844</v>
      </c>
      <c r="Q81" s="230">
        <v>4091.9881317383042</v>
      </c>
      <c r="R81" s="230">
        <v>3923.8440583418919</v>
      </c>
      <c r="S81" s="230">
        <v>3788.4873397071528</v>
      </c>
      <c r="T81" s="230">
        <v>3875.823925593374</v>
      </c>
      <c r="U81" s="230">
        <v>3694.4035701917551</v>
      </c>
      <c r="V81" s="230">
        <v>3804.5439292700439</v>
      </c>
      <c r="W81" s="230">
        <v>3638.6008388404221</v>
      </c>
      <c r="X81" s="230">
        <v>3279.931982324676</v>
      </c>
      <c r="Y81" s="230">
        <v>2737.4962799269479</v>
      </c>
      <c r="DA81" s="71" t="s">
        <v>1762</v>
      </c>
    </row>
    <row r="82" spans="1:105" ht="12" customHeight="1" x14ac:dyDescent="0.25">
      <c r="A82" s="59" t="s">
        <v>31</v>
      </c>
      <c r="B82" s="295">
        <v>601.08482699244212</v>
      </c>
      <c r="C82" s="295">
        <v>574.2789018145636</v>
      </c>
      <c r="D82" s="295">
        <v>547.25003286037327</v>
      </c>
      <c r="E82" s="295">
        <v>490.39055366228149</v>
      </c>
      <c r="F82" s="295">
        <v>377.21029921398309</v>
      </c>
      <c r="G82" s="295">
        <v>338.01908506151841</v>
      </c>
      <c r="H82" s="295">
        <v>306.42739935418598</v>
      </c>
      <c r="I82" s="295">
        <v>293.31446925457641</v>
      </c>
      <c r="J82" s="295">
        <v>253.05804185088621</v>
      </c>
      <c r="K82" s="295">
        <v>204.43234871847159</v>
      </c>
      <c r="L82" s="295">
        <v>214.0125695246044</v>
      </c>
      <c r="M82" s="295">
        <v>210.64244200584241</v>
      </c>
      <c r="N82" s="295">
        <v>203.23558722043259</v>
      </c>
      <c r="O82" s="295">
        <v>167.50294990083231</v>
      </c>
      <c r="P82" s="295">
        <v>142.47679715264371</v>
      </c>
      <c r="Q82" s="295">
        <v>172.2306144169815</v>
      </c>
      <c r="R82" s="295">
        <v>182.6256197635129</v>
      </c>
      <c r="S82" s="295">
        <v>137.505133200248</v>
      </c>
      <c r="T82" s="295">
        <v>135.7483467653814</v>
      </c>
      <c r="U82" s="295">
        <v>137.3954329171452</v>
      </c>
      <c r="V82" s="295">
        <v>130.38056266382731</v>
      </c>
      <c r="W82" s="295">
        <v>140.0722625139808</v>
      </c>
      <c r="X82" s="295">
        <v>197.86635556790861</v>
      </c>
      <c r="Y82" s="295">
        <v>212.4868873786728</v>
      </c>
      <c r="DA82" s="122" t="s">
        <v>1763</v>
      </c>
    </row>
    <row r="83" spans="1:105" ht="12" customHeight="1" x14ac:dyDescent="0.25">
      <c r="A83" s="59" t="s">
        <v>159</v>
      </c>
      <c r="B83" s="295">
        <v>567.30937630268284</v>
      </c>
      <c r="C83" s="295">
        <v>633.42615122654536</v>
      </c>
      <c r="D83" s="295">
        <v>565.92661201537214</v>
      </c>
      <c r="E83" s="295">
        <v>534.08301015679967</v>
      </c>
      <c r="F83" s="295">
        <v>549.56179619515615</v>
      </c>
      <c r="G83" s="295">
        <v>576.69831246873366</v>
      </c>
      <c r="H83" s="295">
        <v>433.92272115090549</v>
      </c>
      <c r="I83" s="295">
        <v>584.13727620976681</v>
      </c>
      <c r="J83" s="295">
        <v>633.62967479267161</v>
      </c>
      <c r="K83" s="295">
        <v>565.78727134014889</v>
      </c>
      <c r="L83" s="295">
        <v>575.6009448444629</v>
      </c>
      <c r="M83" s="295">
        <v>501.6287283000467</v>
      </c>
      <c r="N83" s="295">
        <v>420.84899414520498</v>
      </c>
      <c r="O83" s="295">
        <v>397.08498273181209</v>
      </c>
      <c r="P83" s="295">
        <v>340.16087031135919</v>
      </c>
      <c r="Q83" s="295">
        <v>373.46517464364422</v>
      </c>
      <c r="R83" s="295">
        <v>361.37361961947011</v>
      </c>
      <c r="S83" s="295">
        <v>348.03603462734748</v>
      </c>
      <c r="T83" s="295">
        <v>359.36187732162398</v>
      </c>
      <c r="U83" s="295">
        <v>378.8363007909432</v>
      </c>
      <c r="V83" s="295">
        <v>358.20976573986462</v>
      </c>
      <c r="W83" s="295">
        <v>424.23896247059321</v>
      </c>
      <c r="X83" s="295">
        <v>418.58887987199512</v>
      </c>
      <c r="Y83" s="295">
        <v>397.20192836688011</v>
      </c>
      <c r="DA83" s="122" t="s">
        <v>1764</v>
      </c>
    </row>
    <row r="84" spans="1:105" ht="12" customHeight="1" x14ac:dyDescent="0.25">
      <c r="A84" s="59" t="s">
        <v>32</v>
      </c>
      <c r="B84" s="295">
        <v>3321.7487617844508</v>
      </c>
      <c r="C84" s="295">
        <v>2764.4634595193638</v>
      </c>
      <c r="D84" s="295">
        <v>2814.7632530491519</v>
      </c>
      <c r="E84" s="295">
        <v>2185.4542392180192</v>
      </c>
      <c r="F84" s="295">
        <v>2001.544032060629</v>
      </c>
      <c r="G84" s="295">
        <v>1785.176545702599</v>
      </c>
      <c r="H84" s="295">
        <v>1748.5727613102299</v>
      </c>
      <c r="I84" s="295">
        <v>1694.337084337938</v>
      </c>
      <c r="J84" s="295">
        <v>1659.0540269405381</v>
      </c>
      <c r="K84" s="295">
        <v>1318.0518815066739</v>
      </c>
      <c r="L84" s="295">
        <v>1025.745207274497</v>
      </c>
      <c r="M84" s="295">
        <v>902.34540376359826</v>
      </c>
      <c r="N84" s="295">
        <v>628.41996732669065</v>
      </c>
      <c r="O84" s="295">
        <v>471.64551159037609</v>
      </c>
      <c r="P84" s="295">
        <v>360.45797771832798</v>
      </c>
      <c r="Q84" s="295">
        <v>472.06947337894098</v>
      </c>
      <c r="R84" s="295">
        <v>578.12308495225773</v>
      </c>
      <c r="S84" s="295">
        <v>406.10299665951032</v>
      </c>
      <c r="T84" s="295">
        <v>344.24359888477562</v>
      </c>
      <c r="U84" s="295">
        <v>277.09580558070382</v>
      </c>
      <c r="V84" s="295">
        <v>422.59972903128448</v>
      </c>
      <c r="W84" s="295">
        <v>214.732198709074</v>
      </c>
      <c r="X84" s="295">
        <v>245.7698854837013</v>
      </c>
      <c r="Y84" s="295">
        <v>258.74698734221238</v>
      </c>
      <c r="DA84" s="122" t="s">
        <v>1765</v>
      </c>
    </row>
    <row r="85" spans="1:105" ht="12" customHeight="1" x14ac:dyDescent="0.25">
      <c r="A85" s="59" t="s">
        <v>33</v>
      </c>
      <c r="B85" s="295">
        <v>9763.8068954108694</v>
      </c>
      <c r="C85" s="295">
        <v>11104.367094020021</v>
      </c>
      <c r="D85" s="295">
        <v>11249.17304479505</v>
      </c>
      <c r="E85" s="295">
        <v>12775.34194078938</v>
      </c>
      <c r="F85" s="295">
        <v>14029.22221986936</v>
      </c>
      <c r="G85" s="295">
        <v>14993.33219577706</v>
      </c>
      <c r="H85" s="295">
        <v>12695.28130016551</v>
      </c>
      <c r="I85" s="295">
        <v>11495.608724764779</v>
      </c>
      <c r="J85" s="295">
        <v>12828.269019198149</v>
      </c>
      <c r="K85" s="295">
        <v>10176.12646561588</v>
      </c>
      <c r="L85" s="295">
        <v>10738.30415237074</v>
      </c>
      <c r="M85" s="295">
        <v>11137.28265427234</v>
      </c>
      <c r="N85" s="295">
        <v>9397.4152624453527</v>
      </c>
      <c r="O85" s="295">
        <v>8550.8834915527987</v>
      </c>
      <c r="P85" s="295">
        <v>7776.6283170002607</v>
      </c>
      <c r="Q85" s="295">
        <v>8777.9901290835442</v>
      </c>
      <c r="R85" s="295">
        <v>8189.0738311632977</v>
      </c>
      <c r="S85" s="295">
        <v>7123.1841210102066</v>
      </c>
      <c r="T85" s="295">
        <v>7430.138029942601</v>
      </c>
      <c r="U85" s="295">
        <v>7069.7776749044606</v>
      </c>
      <c r="V85" s="295">
        <v>6553.3348105148343</v>
      </c>
      <c r="W85" s="295">
        <v>6541.1003137040279</v>
      </c>
      <c r="X85" s="295">
        <v>6550.9314317572507</v>
      </c>
      <c r="Y85" s="295">
        <v>5767.8987596215838</v>
      </c>
      <c r="DA85" s="122" t="s">
        <v>1766</v>
      </c>
    </row>
    <row r="86" spans="1:105" ht="12" customHeight="1" x14ac:dyDescent="0.25">
      <c r="A86" s="59" t="s">
        <v>35</v>
      </c>
      <c r="B86" s="295">
        <v>10451.049424713279</v>
      </c>
      <c r="C86" s="295">
        <v>10876.941912760491</v>
      </c>
      <c r="D86" s="295">
        <v>10315.48319596255</v>
      </c>
      <c r="E86" s="295">
        <v>10965.871932827929</v>
      </c>
      <c r="F86" s="295">
        <v>10410.2160771613</v>
      </c>
      <c r="G86" s="295">
        <v>10652.360916452189</v>
      </c>
      <c r="H86" s="295">
        <v>9071.2782217931908</v>
      </c>
      <c r="I86" s="295">
        <v>9176.5635611075704</v>
      </c>
      <c r="J86" s="295">
        <v>9148.1534703947636</v>
      </c>
      <c r="K86" s="295">
        <v>6696.0943521801109</v>
      </c>
      <c r="L86" s="295">
        <v>7303.8706959747578</v>
      </c>
      <c r="M86" s="295">
        <v>7306.3379480072454</v>
      </c>
      <c r="N86" s="295">
        <v>6913.7853862256716</v>
      </c>
      <c r="O86" s="295">
        <v>7210.0919282049836</v>
      </c>
      <c r="P86" s="295">
        <v>7148.3449183611347</v>
      </c>
      <c r="Q86" s="295">
        <v>7196.8649465730696</v>
      </c>
      <c r="R86" s="295">
        <v>7661.5322098506613</v>
      </c>
      <c r="S86" s="295">
        <v>7687.7995583781694</v>
      </c>
      <c r="T86" s="295">
        <v>7801.368668304508</v>
      </c>
      <c r="U86" s="295">
        <v>7699.7619458696881</v>
      </c>
      <c r="V86" s="295">
        <v>7354.0304995377373</v>
      </c>
      <c r="W86" s="295">
        <v>8280.1439284720491</v>
      </c>
      <c r="X86" s="295">
        <v>7395.9883298943414</v>
      </c>
      <c r="Y86" s="295">
        <v>6473.9024769311463</v>
      </c>
      <c r="DA86" s="122" t="s">
        <v>1767</v>
      </c>
    </row>
    <row r="87" spans="1:105" ht="12" customHeight="1" x14ac:dyDescent="0.25">
      <c r="A87" s="59" t="s">
        <v>38</v>
      </c>
      <c r="B87" s="295">
        <v>1098.098787965876</v>
      </c>
      <c r="C87" s="295">
        <v>912.16512262706317</v>
      </c>
      <c r="D87" s="295">
        <v>824.49344216033626</v>
      </c>
      <c r="E87" s="295">
        <v>1168.994360686625</v>
      </c>
      <c r="F87" s="295">
        <v>1340.212346677552</v>
      </c>
      <c r="G87" s="295">
        <v>1458.190115178727</v>
      </c>
      <c r="H87" s="295">
        <v>1696.731353181475</v>
      </c>
      <c r="I87" s="295">
        <v>1954.904070193315</v>
      </c>
      <c r="J87" s="295">
        <v>3295.9533843548561</v>
      </c>
      <c r="K87" s="295">
        <v>3806.4771226950238</v>
      </c>
      <c r="L87" s="295">
        <v>4722.8855419589254</v>
      </c>
      <c r="M87" s="295">
        <v>6155.2555411740268</v>
      </c>
      <c r="N87" s="295">
        <v>5824.4671232680348</v>
      </c>
      <c r="O87" s="295">
        <v>6318.6531713083123</v>
      </c>
      <c r="P87" s="295">
        <v>6566.1551066599504</v>
      </c>
      <c r="Q87" s="295">
        <v>6680.9940633808365</v>
      </c>
      <c r="R87" s="295">
        <v>7528.5184762032341</v>
      </c>
      <c r="S87" s="295">
        <v>7196.8043714813093</v>
      </c>
      <c r="T87" s="295">
        <v>8148.6536710997443</v>
      </c>
      <c r="U87" s="295">
        <v>8302.6298303112453</v>
      </c>
      <c r="V87" s="295">
        <v>8138.0839029750196</v>
      </c>
      <c r="W87" s="295">
        <v>8600.4021433039725</v>
      </c>
      <c r="X87" s="295">
        <v>8477.3800235937288</v>
      </c>
      <c r="Y87" s="295">
        <v>7697.4580449346067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3181.300219531297</v>
      </c>
      <c r="C89" s="261">
        <f t="shared" si="5"/>
        <v>3134.470480397651</v>
      </c>
      <c r="D89" s="261">
        <f t="shared" si="5"/>
        <v>3019.6621063811581</v>
      </c>
      <c r="E89" s="261">
        <f t="shared" si="5"/>
        <v>3207.150783528783</v>
      </c>
      <c r="F89" s="261">
        <f t="shared" si="5"/>
        <v>3163.052874203599</v>
      </c>
      <c r="G89" s="261">
        <f t="shared" si="5"/>
        <v>3204.8726206690758</v>
      </c>
      <c r="H89" s="261">
        <f t="shared" si="5"/>
        <v>2838.0907468073269</v>
      </c>
      <c r="I89" s="261">
        <f t="shared" si="5"/>
        <v>3105.5402535503999</v>
      </c>
      <c r="J89" s="261">
        <f t="shared" si="5"/>
        <v>3115.744287849152</v>
      </c>
      <c r="K89" s="261">
        <f t="shared" si="5"/>
        <v>2345.261420564595</v>
      </c>
      <c r="L89" s="261">
        <f t="shared" si="5"/>
        <v>2482.4613944314592</v>
      </c>
      <c r="M89" s="261">
        <f t="shared" si="5"/>
        <v>2677.559689754195</v>
      </c>
      <c r="N89" s="261">
        <f t="shared" si="5"/>
        <v>2402.1077583981551</v>
      </c>
      <c r="O89" s="261">
        <f t="shared" si="5"/>
        <v>2314.5739329977259</v>
      </c>
      <c r="P89" s="261">
        <f t="shared" si="5"/>
        <v>2256.9488570770291</v>
      </c>
      <c r="Q89" s="261">
        <f t="shared" si="5"/>
        <v>2318.0320821565242</v>
      </c>
      <c r="R89" s="261">
        <f t="shared" si="5"/>
        <v>2361.7149980579052</v>
      </c>
      <c r="S89" s="261">
        <f t="shared" si="5"/>
        <v>2256.7195484622862</v>
      </c>
      <c r="T89" s="261">
        <f t="shared" si="5"/>
        <v>2344.6304778996609</v>
      </c>
      <c r="U89" s="261">
        <f t="shared" si="5"/>
        <v>2297.4748950357839</v>
      </c>
      <c r="V89" s="261">
        <f t="shared" si="5"/>
        <v>2263.344275842222</v>
      </c>
      <c r="W89" s="261">
        <f t="shared" si="5"/>
        <v>2363.0785703201591</v>
      </c>
      <c r="X89" s="261">
        <f t="shared" si="5"/>
        <v>2224.847636571064</v>
      </c>
      <c r="Y89" s="261">
        <f t="shared" si="5"/>
        <v>1961.168921202101</v>
      </c>
      <c r="DA89" s="70"/>
    </row>
    <row r="90" spans="1:105" ht="12" customHeight="1" x14ac:dyDescent="0.25">
      <c r="A90" s="60" t="s">
        <v>1533</v>
      </c>
      <c r="B90" s="262">
        <v>3181.300219531297</v>
      </c>
      <c r="C90" s="262">
        <v>3134.470480397651</v>
      </c>
      <c r="D90" s="262">
        <v>3019.6621063811581</v>
      </c>
      <c r="E90" s="262">
        <v>3207.150783528783</v>
      </c>
      <c r="F90" s="262">
        <v>3163.052874203599</v>
      </c>
      <c r="G90" s="262">
        <v>3204.8726206690758</v>
      </c>
      <c r="H90" s="262">
        <v>2838.0907468073269</v>
      </c>
      <c r="I90" s="262">
        <v>3105.5402535503999</v>
      </c>
      <c r="J90" s="262">
        <v>3115.744287849152</v>
      </c>
      <c r="K90" s="262">
        <v>2345.261420564595</v>
      </c>
      <c r="L90" s="262">
        <v>2482.4613944314592</v>
      </c>
      <c r="M90" s="262">
        <v>2677.559689754195</v>
      </c>
      <c r="N90" s="262">
        <v>2402.1077583981551</v>
      </c>
      <c r="O90" s="262">
        <v>2314.5739329977259</v>
      </c>
      <c r="P90" s="262">
        <v>2256.9488570770291</v>
      </c>
      <c r="Q90" s="262">
        <v>2318.0320821565242</v>
      </c>
      <c r="R90" s="262">
        <v>2361.7149980579052</v>
      </c>
      <c r="S90" s="262">
        <v>2256.7195484622862</v>
      </c>
      <c r="T90" s="262">
        <v>2344.6304778996609</v>
      </c>
      <c r="U90" s="262">
        <v>2297.4748950357839</v>
      </c>
      <c r="V90" s="262">
        <v>2263.344275842222</v>
      </c>
      <c r="W90" s="262">
        <v>2363.0785703201591</v>
      </c>
      <c r="X90" s="262">
        <v>2224.847636571064</v>
      </c>
      <c r="Y90" s="262">
        <v>1961.168921202101</v>
      </c>
      <c r="DA90" s="72" t="s">
        <v>1770</v>
      </c>
    </row>
    <row r="91" spans="1:105" ht="12" customHeight="1" x14ac:dyDescent="0.25">
      <c r="A91" s="59" t="s">
        <v>28</v>
      </c>
      <c r="B91" s="230">
        <v>946.99864345611536</v>
      </c>
      <c r="C91" s="230">
        <v>840.15040323500489</v>
      </c>
      <c r="D91" s="230">
        <v>784.77112561240028</v>
      </c>
      <c r="E91" s="230">
        <v>883.11741495018634</v>
      </c>
      <c r="F91" s="230">
        <v>843.14761598607413</v>
      </c>
      <c r="G91" s="230">
        <v>810.6460896553881</v>
      </c>
      <c r="H91" s="230">
        <v>754.02544431733747</v>
      </c>
      <c r="I91" s="230">
        <v>1090.2231810791311</v>
      </c>
      <c r="J91" s="230">
        <v>1030.8524392384779</v>
      </c>
      <c r="K91" s="230">
        <v>683.52746052177281</v>
      </c>
      <c r="L91" s="230">
        <v>755.79694762736756</v>
      </c>
      <c r="M91" s="230">
        <v>929.71569662938191</v>
      </c>
      <c r="N91" s="230">
        <v>849.13910671178451</v>
      </c>
      <c r="O91" s="230">
        <v>741.65363331679748</v>
      </c>
      <c r="P91" s="230">
        <v>754.8482612796389</v>
      </c>
      <c r="Q91" s="230">
        <v>715.63569109192076</v>
      </c>
      <c r="R91" s="230">
        <v>692.47769001618849</v>
      </c>
      <c r="S91" s="230">
        <v>665.96312605596756</v>
      </c>
      <c r="T91" s="230">
        <v>708.58522746107383</v>
      </c>
      <c r="U91" s="230">
        <v>678.00188145453626</v>
      </c>
      <c r="V91" s="230">
        <v>691.19650362430468</v>
      </c>
      <c r="W91" s="230">
        <v>663.84571098259482</v>
      </c>
      <c r="X91" s="230">
        <v>617.51533656547895</v>
      </c>
      <c r="Y91" s="230">
        <v>517.33739689407514</v>
      </c>
      <c r="DA91" s="71" t="s">
        <v>1771</v>
      </c>
    </row>
    <row r="92" spans="1:105" ht="12" customHeight="1" x14ac:dyDescent="0.25">
      <c r="A92" s="59" t="s">
        <v>31</v>
      </c>
      <c r="B92" s="295">
        <v>94.086888280420084</v>
      </c>
      <c r="C92" s="295">
        <v>95.375372218408188</v>
      </c>
      <c r="D92" s="295">
        <v>93.193516045103365</v>
      </c>
      <c r="E92" s="295">
        <v>76.764990531298579</v>
      </c>
      <c r="F92" s="295">
        <v>64.715324354033498</v>
      </c>
      <c r="G92" s="295">
        <v>62.666192558966387</v>
      </c>
      <c r="H92" s="295">
        <v>56.714231190173592</v>
      </c>
      <c r="I92" s="295">
        <v>52.010205480982613</v>
      </c>
      <c r="J92" s="295">
        <v>47.194765385973177</v>
      </c>
      <c r="K92" s="295">
        <v>40.163483313726587</v>
      </c>
      <c r="L92" s="295">
        <v>42.63534262349485</v>
      </c>
      <c r="M92" s="295">
        <v>42.748451472695798</v>
      </c>
      <c r="N92" s="295">
        <v>40.851849358197718</v>
      </c>
      <c r="O92" s="295">
        <v>34.46014107764141</v>
      </c>
      <c r="P92" s="295">
        <v>29.660161498546149</v>
      </c>
      <c r="Q92" s="295">
        <v>37.618340754840943</v>
      </c>
      <c r="R92" s="295">
        <v>37.755767872653571</v>
      </c>
      <c r="S92" s="295">
        <v>27.73534828486568</v>
      </c>
      <c r="T92" s="295">
        <v>27.320716762958359</v>
      </c>
      <c r="U92" s="295">
        <v>28.049574375592641</v>
      </c>
      <c r="V92" s="295">
        <v>27.002812461153791</v>
      </c>
      <c r="W92" s="295">
        <v>27.95139543672294</v>
      </c>
      <c r="X92" s="295">
        <v>40.284430104735137</v>
      </c>
      <c r="Y92" s="295">
        <v>43.062620073750331</v>
      </c>
      <c r="DA92" s="122" t="s">
        <v>1772</v>
      </c>
    </row>
    <row r="93" spans="1:105" ht="12" customHeight="1" x14ac:dyDescent="0.25">
      <c r="A93" s="59" t="s">
        <v>159</v>
      </c>
      <c r="B93" s="295">
        <v>78.230090395861879</v>
      </c>
      <c r="C93" s="295">
        <v>93.833428425162268</v>
      </c>
      <c r="D93" s="295">
        <v>85.424824479260067</v>
      </c>
      <c r="E93" s="295">
        <v>85.179205634898125</v>
      </c>
      <c r="F93" s="295">
        <v>92.436970468420142</v>
      </c>
      <c r="G93" s="295">
        <v>101.5062880366649</v>
      </c>
      <c r="H93" s="295">
        <v>75.43694075200932</v>
      </c>
      <c r="I93" s="295">
        <v>99.139046226360037</v>
      </c>
      <c r="J93" s="295">
        <v>109.43619642041401</v>
      </c>
      <c r="K93" s="295">
        <v>109.4933580741816</v>
      </c>
      <c r="L93" s="295">
        <v>114.2307939587936</v>
      </c>
      <c r="M93" s="295">
        <v>101.7112584789182</v>
      </c>
      <c r="N93" s="295">
        <v>86.335995142659996</v>
      </c>
      <c r="O93" s="295">
        <v>83.632134231830733</v>
      </c>
      <c r="P93" s="295">
        <v>72.916412955362787</v>
      </c>
      <c r="Q93" s="295">
        <v>82.458821779077951</v>
      </c>
      <c r="R93" s="295">
        <v>77.570650913325423</v>
      </c>
      <c r="S93" s="295">
        <v>72.851975831847781</v>
      </c>
      <c r="T93" s="295">
        <v>75.224329307223044</v>
      </c>
      <c r="U93" s="295">
        <v>78.749545124082658</v>
      </c>
      <c r="V93" s="295">
        <v>74.06489652184051</v>
      </c>
      <c r="W93" s="295">
        <v>86.341175211760074</v>
      </c>
      <c r="X93" s="295">
        <v>88.609833325620741</v>
      </c>
      <c r="Y93" s="295">
        <v>83.347727169965097</v>
      </c>
      <c r="DA93" s="122" t="s">
        <v>1773</v>
      </c>
    </row>
    <row r="94" spans="1:105" ht="12" customHeight="1" x14ac:dyDescent="0.25">
      <c r="A94" s="59" t="s">
        <v>32</v>
      </c>
      <c r="B94" s="295">
        <v>496.46786937438787</v>
      </c>
      <c r="C94" s="295">
        <v>418.59958484767759</v>
      </c>
      <c r="D94" s="295">
        <v>432.13351477345373</v>
      </c>
      <c r="E94" s="295">
        <v>359.76462179658569</v>
      </c>
      <c r="F94" s="295">
        <v>340.24713511989171</v>
      </c>
      <c r="G94" s="295">
        <v>319.08626348863379</v>
      </c>
      <c r="H94" s="295">
        <v>308.49965918581688</v>
      </c>
      <c r="I94" s="295">
        <v>286.09761754228327</v>
      </c>
      <c r="J94" s="295">
        <v>288.53709821367619</v>
      </c>
      <c r="K94" s="295">
        <v>241.8257575595168</v>
      </c>
      <c r="L94" s="295">
        <v>187.58116634412869</v>
      </c>
      <c r="M94" s="295">
        <v>174.62106293536669</v>
      </c>
      <c r="N94" s="295">
        <v>118.13212493352199</v>
      </c>
      <c r="O94" s="295">
        <v>94.451200773743011</v>
      </c>
      <c r="P94" s="295">
        <v>72.433255766402198</v>
      </c>
      <c r="Q94" s="295">
        <v>98.453837895183398</v>
      </c>
      <c r="R94" s="295">
        <v>112.66423454554671</v>
      </c>
      <c r="S94" s="295">
        <v>74.572805893384469</v>
      </c>
      <c r="T94" s="295">
        <v>62.654313262107117</v>
      </c>
      <c r="U94" s="295">
        <v>50.700384168686398</v>
      </c>
      <c r="V94" s="295">
        <v>75.254656884691869</v>
      </c>
      <c r="W94" s="295">
        <v>40.60012958268269</v>
      </c>
      <c r="X94" s="295">
        <v>49.10048488758585</v>
      </c>
      <c r="Y94" s="295">
        <v>50.703468584675427</v>
      </c>
      <c r="DA94" s="122" t="s">
        <v>1774</v>
      </c>
    </row>
    <row r="95" spans="1:105" ht="12" customHeight="1" x14ac:dyDescent="0.25">
      <c r="A95" s="59" t="s">
        <v>35</v>
      </c>
      <c r="B95" s="295">
        <v>1565.516728024513</v>
      </c>
      <c r="C95" s="295">
        <v>1686.511691671398</v>
      </c>
      <c r="D95" s="295">
        <v>1624.1391254709399</v>
      </c>
      <c r="E95" s="295">
        <v>1802.324550615815</v>
      </c>
      <c r="F95" s="295">
        <v>1822.50582827518</v>
      </c>
      <c r="G95" s="295">
        <v>1910.967786929423</v>
      </c>
      <c r="H95" s="295">
        <v>1643.4144713619901</v>
      </c>
      <c r="I95" s="295">
        <v>1578.070203221642</v>
      </c>
      <c r="J95" s="295">
        <v>1639.7237885906111</v>
      </c>
      <c r="K95" s="295">
        <v>1270.251361095397</v>
      </c>
      <c r="L95" s="295">
        <v>1382.2171438776741</v>
      </c>
      <c r="M95" s="295">
        <v>1428.763220237832</v>
      </c>
      <c r="N95" s="295">
        <v>1307.648682251991</v>
      </c>
      <c r="O95" s="295">
        <v>1360.3768235977129</v>
      </c>
      <c r="P95" s="295">
        <v>1327.0907655770791</v>
      </c>
      <c r="Q95" s="295">
        <v>1383.8653906355009</v>
      </c>
      <c r="R95" s="295">
        <v>1441.246654710191</v>
      </c>
      <c r="S95" s="295">
        <v>1415.59629239622</v>
      </c>
      <c r="T95" s="295">
        <v>1470.845891106298</v>
      </c>
      <c r="U95" s="295">
        <v>1461.9735099128859</v>
      </c>
      <c r="V95" s="295">
        <v>1395.8254063502311</v>
      </c>
      <c r="W95" s="295">
        <v>1544.340159106398</v>
      </c>
      <c r="X95" s="295">
        <v>1429.3375516876431</v>
      </c>
      <c r="Y95" s="295">
        <v>1266.7177084796349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11884.0605</v>
      </c>
      <c r="C97" s="279">
        <v>12045.82632</v>
      </c>
      <c r="D97" s="279">
        <v>12361.041219999999</v>
      </c>
      <c r="E97" s="279">
        <v>12593.82114</v>
      </c>
      <c r="F97" s="279">
        <v>13318.891610000001</v>
      </c>
      <c r="G97" s="279">
        <v>13501.354980000009</v>
      </c>
      <c r="H97" s="279">
        <v>13744.875379999999</v>
      </c>
      <c r="I97" s="279">
        <v>13643.81385</v>
      </c>
      <c r="J97" s="279">
        <v>12749.795910000001</v>
      </c>
      <c r="K97" s="279">
        <v>10018.185390000001</v>
      </c>
      <c r="L97" s="279">
        <v>10574.319149999999</v>
      </c>
      <c r="M97" s="279">
        <v>11436.85966</v>
      </c>
      <c r="N97" s="279">
        <v>10785.032509999999</v>
      </c>
      <c r="O97" s="279">
        <v>10181.956749999999</v>
      </c>
      <c r="P97" s="279">
        <v>9966.6287300000004</v>
      </c>
      <c r="Q97" s="279">
        <v>10075.351989999999</v>
      </c>
      <c r="R97" s="279">
        <v>10128.898939999999</v>
      </c>
      <c r="S97" s="279">
        <v>10341.24267</v>
      </c>
      <c r="T97" s="279">
        <v>10442.90998</v>
      </c>
      <c r="U97" s="279">
        <v>9983.2438199999997</v>
      </c>
      <c r="V97" s="279">
        <v>9078.983040000001</v>
      </c>
      <c r="W97" s="279">
        <v>9917.6196300000029</v>
      </c>
      <c r="X97" s="279">
        <v>10266.969230000001</v>
      </c>
      <c r="Y97" s="279">
        <v>7876.4358900000007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17847.241718650759</v>
      </c>
      <c r="C99" s="223">
        <f t="shared" si="6"/>
        <v>17672.639383145572</v>
      </c>
      <c r="D99" s="223">
        <f t="shared" si="6"/>
        <v>17337.554526899472</v>
      </c>
      <c r="E99" s="223">
        <f t="shared" si="6"/>
        <v>17466.703007272157</v>
      </c>
      <c r="F99" s="223">
        <f t="shared" si="6"/>
        <v>17525.982474488359</v>
      </c>
      <c r="G99" s="223">
        <f t="shared" si="6"/>
        <v>17375.080801445394</v>
      </c>
      <c r="H99" s="223">
        <f t="shared" si="6"/>
        <v>17459.944704456746</v>
      </c>
      <c r="I99" s="223">
        <f t="shared" si="6"/>
        <v>17859.268650292332</v>
      </c>
      <c r="J99" s="223">
        <f t="shared" si="6"/>
        <v>17434.792681281113</v>
      </c>
      <c r="K99" s="223">
        <f t="shared" si="6"/>
        <v>14990.6078657421</v>
      </c>
      <c r="L99" s="223">
        <f t="shared" si="6"/>
        <v>15620.617143111695</v>
      </c>
      <c r="M99" s="223">
        <f t="shared" si="6"/>
        <v>15853.542772945775</v>
      </c>
      <c r="N99" s="223">
        <f t="shared" si="6"/>
        <v>15427.084252416764</v>
      </c>
      <c r="O99" s="223">
        <f t="shared" si="6"/>
        <v>14853.49513561921</v>
      </c>
      <c r="P99" s="223">
        <f t="shared" si="6"/>
        <v>15096.730522597307</v>
      </c>
      <c r="Q99" s="223">
        <f t="shared" si="6"/>
        <v>15158.904676329686</v>
      </c>
      <c r="R99" s="223">
        <f t="shared" si="6"/>
        <v>15450.097396287192</v>
      </c>
      <c r="S99" s="223">
        <f t="shared" si="6"/>
        <v>15626.231014903402</v>
      </c>
      <c r="T99" s="223">
        <f t="shared" si="6"/>
        <v>15901.428437055944</v>
      </c>
      <c r="U99" s="223">
        <f t="shared" si="6"/>
        <v>15629.931511948558</v>
      </c>
      <c r="V99" s="223">
        <f t="shared" si="6"/>
        <v>15185.07496940171</v>
      </c>
      <c r="W99" s="223">
        <f t="shared" si="6"/>
        <v>15690.957752501421</v>
      </c>
      <c r="X99" s="223">
        <f t="shared" si="6"/>
        <v>15092.559833216985</v>
      </c>
      <c r="Y99" s="223">
        <f t="shared" si="6"/>
        <v>13723.918202316041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90.03208219137025</v>
      </c>
      <c r="C104" s="260">
        <v>89.250154608483101</v>
      </c>
      <c r="D104" s="260">
        <v>85.039378076888681</v>
      </c>
      <c r="E104" s="260">
        <v>91.405012900301898</v>
      </c>
      <c r="F104" s="260">
        <v>90.642181788683814</v>
      </c>
      <c r="G104" s="260">
        <v>90.067574745686414</v>
      </c>
      <c r="H104" s="260">
        <v>87.383365744873359</v>
      </c>
      <c r="I104" s="260">
        <v>84.653316264389076</v>
      </c>
      <c r="J104" s="260">
        <v>84.727998789499281</v>
      </c>
      <c r="K104" s="260">
        <v>72.129978785697148</v>
      </c>
      <c r="L104" s="260">
        <v>76.342601461266398</v>
      </c>
      <c r="M104" s="260">
        <v>75.48931446864546</v>
      </c>
      <c r="N104" s="260">
        <v>74.368429826202544</v>
      </c>
      <c r="O104" s="260">
        <v>72.953558579574747</v>
      </c>
      <c r="P104" s="260">
        <v>68.099395523532081</v>
      </c>
      <c r="Q104" s="260">
        <v>68.646891492000904</v>
      </c>
      <c r="R104" s="260">
        <v>70.91826749988995</v>
      </c>
      <c r="S104" s="260">
        <v>70.368448739722453</v>
      </c>
      <c r="T104" s="260">
        <v>71.558501462291346</v>
      </c>
      <c r="U104" s="260">
        <v>70.082045356812998</v>
      </c>
      <c r="V104" s="260">
        <v>68.400677005235835</v>
      </c>
      <c r="W104" s="260">
        <v>70.759512540311391</v>
      </c>
      <c r="X104" s="260">
        <v>65.949096764306603</v>
      </c>
      <c r="Y104" s="260">
        <v>58.763729772262032</v>
      </c>
      <c r="DA104" s="68" t="s">
        <v>1782</v>
      </c>
    </row>
    <row r="105" spans="1:105" ht="12" customHeight="1" x14ac:dyDescent="0.25">
      <c r="A105" s="37" t="s">
        <v>159</v>
      </c>
      <c r="B105" s="226">
        <v>5.0011645925071226</v>
      </c>
      <c r="C105" s="226">
        <v>5.2534577659167301</v>
      </c>
      <c r="D105" s="226">
        <v>4.9175041830360966</v>
      </c>
      <c r="E105" s="226">
        <v>4.5876859579467997</v>
      </c>
      <c r="F105" s="226">
        <v>4.7624900784273283</v>
      </c>
      <c r="G105" s="226">
        <v>4.6784364008923873</v>
      </c>
      <c r="H105" s="226">
        <v>3.9477400869574599</v>
      </c>
      <c r="I105" s="226">
        <v>4.9661522207249087</v>
      </c>
      <c r="J105" s="226">
        <v>5.5754304963253958</v>
      </c>
      <c r="K105" s="226">
        <v>5.5803919044088506</v>
      </c>
      <c r="L105" s="226">
        <v>5.5929824548663891</v>
      </c>
      <c r="M105" s="226">
        <v>4.7552141742506189</v>
      </c>
      <c r="N105" s="226">
        <v>4.3069663675639207</v>
      </c>
      <c r="O105" s="226">
        <v>4.2684019692226398</v>
      </c>
      <c r="P105" s="226">
        <v>3.2453123003000708</v>
      </c>
      <c r="Q105" s="226">
        <v>3.333834584938979</v>
      </c>
      <c r="R105" s="226">
        <v>3.0369193271499269</v>
      </c>
      <c r="S105" s="226">
        <v>2.889225529986676</v>
      </c>
      <c r="T105" s="226">
        <v>2.9548526117494922</v>
      </c>
      <c r="U105" s="226">
        <v>3.2228394888686589</v>
      </c>
      <c r="V105" s="226">
        <v>3.004421430481961</v>
      </c>
      <c r="W105" s="226">
        <v>3.1732125081692919</v>
      </c>
      <c r="X105" s="226">
        <v>3.2591814619983341</v>
      </c>
      <c r="Y105" s="226">
        <v>3.210194041152211</v>
      </c>
      <c r="DA105" s="69" t="s">
        <v>1783</v>
      </c>
    </row>
    <row r="106" spans="1:105" ht="12" customHeight="1" x14ac:dyDescent="0.25">
      <c r="A106" s="37" t="s">
        <v>35</v>
      </c>
      <c r="B106" s="226">
        <v>85.030917598863127</v>
      </c>
      <c r="C106" s="226">
        <v>83.996696842566365</v>
      </c>
      <c r="D106" s="226">
        <v>80.12187389385258</v>
      </c>
      <c r="E106" s="226">
        <v>86.817326942355095</v>
      </c>
      <c r="F106" s="226">
        <v>85.879691710256481</v>
      </c>
      <c r="G106" s="226">
        <v>85.389138344794034</v>
      </c>
      <c r="H106" s="226">
        <v>83.435625657915892</v>
      </c>
      <c r="I106" s="226">
        <v>79.687164043664168</v>
      </c>
      <c r="J106" s="226">
        <v>79.152568293173886</v>
      </c>
      <c r="K106" s="226">
        <v>66.549586881288292</v>
      </c>
      <c r="L106" s="226">
        <v>70.74961900640001</v>
      </c>
      <c r="M106" s="226">
        <v>70.734100294394835</v>
      </c>
      <c r="N106" s="226">
        <v>70.061463458638627</v>
      </c>
      <c r="O106" s="226">
        <v>68.685156610352109</v>
      </c>
      <c r="P106" s="226">
        <v>64.85408322323201</v>
      </c>
      <c r="Q106" s="226">
        <v>65.31305690706192</v>
      </c>
      <c r="R106" s="226">
        <v>67.881348172740019</v>
      </c>
      <c r="S106" s="226">
        <v>67.479223209735778</v>
      </c>
      <c r="T106" s="226">
        <v>68.603648850541859</v>
      </c>
      <c r="U106" s="226">
        <v>66.85920586794434</v>
      </c>
      <c r="V106" s="226">
        <v>65.39625557475388</v>
      </c>
      <c r="W106" s="226">
        <v>67.586300032142105</v>
      </c>
      <c r="X106" s="226">
        <v>62.689915302308272</v>
      </c>
      <c r="Y106" s="226">
        <v>55.553535731109818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12553.63667695706</v>
      </c>
      <c r="C110" s="261">
        <f t="shared" si="7"/>
        <v>12342.411602195551</v>
      </c>
      <c r="D110" s="261">
        <f t="shared" si="7"/>
        <v>11991.66696282982</v>
      </c>
      <c r="E110" s="261">
        <f t="shared" si="7"/>
        <v>12118.942521747869</v>
      </c>
      <c r="F110" s="261">
        <f t="shared" si="7"/>
        <v>12135.60778946613</v>
      </c>
      <c r="G110" s="261">
        <f t="shared" si="7"/>
        <v>11943.08740811431</v>
      </c>
      <c r="H110" s="261">
        <f t="shared" si="7"/>
        <v>11965.40166981973</v>
      </c>
      <c r="I110" s="261">
        <f t="shared" si="7"/>
        <v>12219.19704149089</v>
      </c>
      <c r="J110" s="261">
        <f t="shared" si="7"/>
        <v>12023.50723889867</v>
      </c>
      <c r="K110" s="261">
        <f t="shared" si="7"/>
        <v>10320.351378544299</v>
      </c>
      <c r="L110" s="261">
        <f t="shared" si="7"/>
        <v>10786.217386006119</v>
      </c>
      <c r="M110" s="261">
        <f t="shared" si="7"/>
        <v>10916.42085812549</v>
      </c>
      <c r="N110" s="261">
        <f t="shared" si="7"/>
        <v>10683.585449426029</v>
      </c>
      <c r="O110" s="261">
        <f t="shared" si="7"/>
        <v>10197.7800886198</v>
      </c>
      <c r="P110" s="261">
        <f t="shared" si="7"/>
        <v>10371.053325256151</v>
      </c>
      <c r="Q110" s="261">
        <f t="shared" si="7"/>
        <v>10418.333626293759</v>
      </c>
      <c r="R110" s="261">
        <f t="shared" si="7"/>
        <v>10686.16397522726</v>
      </c>
      <c r="S110" s="261">
        <f t="shared" si="7"/>
        <v>10757.287781853751</v>
      </c>
      <c r="T110" s="261">
        <f t="shared" si="7"/>
        <v>10953.05246077266</v>
      </c>
      <c r="U110" s="261">
        <f t="shared" si="7"/>
        <v>10696.2012697056</v>
      </c>
      <c r="V110" s="261">
        <f t="shared" si="7"/>
        <v>10454.212469255061</v>
      </c>
      <c r="W110" s="261">
        <f t="shared" si="7"/>
        <v>10668.29158332109</v>
      </c>
      <c r="X110" s="261">
        <f t="shared" si="7"/>
        <v>10248.347633999951</v>
      </c>
      <c r="Y110" s="261">
        <f t="shared" si="7"/>
        <v>9346.4638708915263</v>
      </c>
      <c r="DA110" s="70"/>
    </row>
    <row r="111" spans="1:105" ht="12" customHeight="1" x14ac:dyDescent="0.25">
      <c r="A111" s="60" t="s">
        <v>1554</v>
      </c>
      <c r="B111" s="262">
        <v>12553.63667695706</v>
      </c>
      <c r="C111" s="262">
        <v>12342.411602195551</v>
      </c>
      <c r="D111" s="262">
        <v>11991.66696282982</v>
      </c>
      <c r="E111" s="262">
        <v>12118.942521747869</v>
      </c>
      <c r="F111" s="262">
        <v>12135.60778946613</v>
      </c>
      <c r="G111" s="262">
        <v>11943.08740811431</v>
      </c>
      <c r="H111" s="262">
        <v>11965.40166981973</v>
      </c>
      <c r="I111" s="262">
        <v>12219.19704149089</v>
      </c>
      <c r="J111" s="262">
        <v>12023.50723889867</v>
      </c>
      <c r="K111" s="262">
        <v>10320.351378544299</v>
      </c>
      <c r="L111" s="262">
        <v>10786.217386006119</v>
      </c>
      <c r="M111" s="262">
        <v>10916.42085812549</v>
      </c>
      <c r="N111" s="262">
        <v>10683.585449426029</v>
      </c>
      <c r="O111" s="262">
        <v>10197.7800886198</v>
      </c>
      <c r="P111" s="262">
        <v>10371.053325256151</v>
      </c>
      <c r="Q111" s="262">
        <v>10418.333626293759</v>
      </c>
      <c r="R111" s="262">
        <v>10686.16397522726</v>
      </c>
      <c r="S111" s="262">
        <v>10757.287781853751</v>
      </c>
      <c r="T111" s="262">
        <v>10953.05246077266</v>
      </c>
      <c r="U111" s="262">
        <v>10696.2012697056</v>
      </c>
      <c r="V111" s="262">
        <v>10454.212469255061</v>
      </c>
      <c r="W111" s="262">
        <v>10668.29158332109</v>
      </c>
      <c r="X111" s="262">
        <v>10248.347633999951</v>
      </c>
      <c r="Y111" s="262">
        <v>9346.4638708915263</v>
      </c>
      <c r="DA111" s="72" t="s">
        <v>1788</v>
      </c>
    </row>
    <row r="112" spans="1:105" ht="12" customHeight="1" x14ac:dyDescent="0.25">
      <c r="A112" s="59" t="s">
        <v>28</v>
      </c>
      <c r="B112" s="230">
        <v>4161.8820087575723</v>
      </c>
      <c r="C112" s="230">
        <v>3790.646914778707</v>
      </c>
      <c r="D112" s="230">
        <v>3450.7233045818198</v>
      </c>
      <c r="E112" s="230">
        <v>3470.172620764677</v>
      </c>
      <c r="F112" s="230">
        <v>3451.687942806298</v>
      </c>
      <c r="G112" s="230">
        <v>3220.481438640772</v>
      </c>
      <c r="H112" s="230">
        <v>3351.391423462459</v>
      </c>
      <c r="I112" s="230">
        <v>4232.641655195378</v>
      </c>
      <c r="J112" s="230">
        <v>4066.0551159888319</v>
      </c>
      <c r="K112" s="230">
        <v>2942.9997728862081</v>
      </c>
      <c r="L112" s="230">
        <v>3238.7963116571309</v>
      </c>
      <c r="M112" s="230">
        <v>3711.68698544073</v>
      </c>
      <c r="N112" s="230">
        <v>3497.8051628833609</v>
      </c>
      <c r="O112" s="230">
        <v>3110.695340012835</v>
      </c>
      <c r="P112" s="230">
        <v>3327.816139308552</v>
      </c>
      <c r="Q112" s="230">
        <v>3046.8424640324029</v>
      </c>
      <c r="R112" s="230">
        <v>3048.4766245442461</v>
      </c>
      <c r="S112" s="230">
        <v>3107.5678713864609</v>
      </c>
      <c r="T112" s="230">
        <v>3184.7019174399061</v>
      </c>
      <c r="U112" s="230">
        <v>3052.3144398607192</v>
      </c>
      <c r="V112" s="230">
        <v>3005.8280583213882</v>
      </c>
      <c r="W112" s="230">
        <v>2831.5598489526078</v>
      </c>
      <c r="X112" s="230">
        <v>2654.404723136583</v>
      </c>
      <c r="Y112" s="230">
        <v>2326.4287568545342</v>
      </c>
      <c r="DA112" s="71" t="s">
        <v>1789</v>
      </c>
    </row>
    <row r="113" spans="1:105" ht="12" customHeight="1" x14ac:dyDescent="0.25">
      <c r="A113" s="59" t="s">
        <v>31</v>
      </c>
      <c r="B113" s="295">
        <v>307.49891174813018</v>
      </c>
      <c r="C113" s="295">
        <v>312.8148095567704</v>
      </c>
      <c r="D113" s="295">
        <v>299.11765517621723</v>
      </c>
      <c r="E113" s="295">
        <v>266.23266035697992</v>
      </c>
      <c r="F113" s="295">
        <v>210.9182369019652</v>
      </c>
      <c r="G113" s="295">
        <v>200.4619197786204</v>
      </c>
      <c r="H113" s="295">
        <v>191.76185148252489</v>
      </c>
      <c r="I113" s="295">
        <v>172.0733459708955</v>
      </c>
      <c r="J113" s="295">
        <v>150.81530164106951</v>
      </c>
      <c r="K113" s="295">
        <v>153.22316139342809</v>
      </c>
      <c r="L113" s="295">
        <v>162.40497635083051</v>
      </c>
      <c r="M113" s="295">
        <v>156.1460738886469</v>
      </c>
      <c r="N113" s="295">
        <v>150.19875193965001</v>
      </c>
      <c r="O113" s="295">
        <v>129.87361994616739</v>
      </c>
      <c r="P113" s="295">
        <v>125.4922783506012</v>
      </c>
      <c r="Q113" s="295">
        <v>159.1157409382522</v>
      </c>
      <c r="R113" s="295">
        <v>163.17780293421211</v>
      </c>
      <c r="S113" s="295">
        <v>113.56971866361999</v>
      </c>
      <c r="T113" s="295">
        <v>111.4722927389986</v>
      </c>
      <c r="U113" s="295">
        <v>116.6362636805859</v>
      </c>
      <c r="V113" s="295">
        <v>110.06736824593089</v>
      </c>
      <c r="W113" s="295">
        <v>115.1392169801933</v>
      </c>
      <c r="X113" s="295">
        <v>175.92893639454621</v>
      </c>
      <c r="Y113" s="295">
        <v>209.68775890379331</v>
      </c>
      <c r="DA113" s="122" t="s">
        <v>1790</v>
      </c>
    </row>
    <row r="114" spans="1:105" ht="12" customHeight="1" x14ac:dyDescent="0.25">
      <c r="A114" s="59" t="s">
        <v>159</v>
      </c>
      <c r="B114" s="295">
        <v>310.43819814510408</v>
      </c>
      <c r="C114" s="295">
        <v>363.06931077793979</v>
      </c>
      <c r="D114" s="295">
        <v>343.26489946556109</v>
      </c>
      <c r="E114" s="295">
        <v>313.87357260957072</v>
      </c>
      <c r="F114" s="295">
        <v>340.99105506759531</v>
      </c>
      <c r="G114" s="295">
        <v>353.93282663189677</v>
      </c>
      <c r="H114" s="295">
        <v>298.75300974723672</v>
      </c>
      <c r="I114" s="295">
        <v>379.32184435526727</v>
      </c>
      <c r="J114" s="295">
        <v>418.78606115184311</v>
      </c>
      <c r="K114" s="295">
        <v>475.95089190179749</v>
      </c>
      <c r="L114" s="295">
        <v>485.99224112857769</v>
      </c>
      <c r="M114" s="295">
        <v>393.88167388492252</v>
      </c>
      <c r="N114" s="295">
        <v>385.08668974528041</v>
      </c>
      <c r="O114" s="295">
        <v>400.24857922569902</v>
      </c>
      <c r="P114" s="295">
        <v>346.44416476311108</v>
      </c>
      <c r="Q114" s="295">
        <v>382.23723366190831</v>
      </c>
      <c r="R114" s="295">
        <v>340.07085200931073</v>
      </c>
      <c r="S114" s="295">
        <v>330.41023471922438</v>
      </c>
      <c r="T114" s="295">
        <v>321.50349180731769</v>
      </c>
      <c r="U114" s="295">
        <v>344.97426550544787</v>
      </c>
      <c r="V114" s="295">
        <v>320.50176252467111</v>
      </c>
      <c r="W114" s="295">
        <v>349.26891876680332</v>
      </c>
      <c r="X114" s="295">
        <v>368.68444046808401</v>
      </c>
      <c r="Y114" s="295">
        <v>363.71869423782618</v>
      </c>
      <c r="DA114" s="122" t="s">
        <v>1791</v>
      </c>
    </row>
    <row r="115" spans="1:105" ht="12" customHeight="1" x14ac:dyDescent="0.25">
      <c r="A115" s="59" t="s">
        <v>32</v>
      </c>
      <c r="B115" s="295">
        <v>1702.770400423786</v>
      </c>
      <c r="C115" s="295">
        <v>1419.2177946365989</v>
      </c>
      <c r="D115" s="295">
        <v>1523.588523686881</v>
      </c>
      <c r="E115" s="295">
        <v>1285.7615516307631</v>
      </c>
      <c r="F115" s="295">
        <v>1222.291970983913</v>
      </c>
      <c r="G115" s="295">
        <v>1136.658962542338</v>
      </c>
      <c r="H115" s="295">
        <v>1233.2174214662959</v>
      </c>
      <c r="I115" s="295">
        <v>1085.0003440112159</v>
      </c>
      <c r="J115" s="295">
        <v>1060.826676857047</v>
      </c>
      <c r="K115" s="295">
        <v>970.51051210353319</v>
      </c>
      <c r="L115" s="295">
        <v>731.82336707846639</v>
      </c>
      <c r="M115" s="295">
        <v>656.00713242830068</v>
      </c>
      <c r="N115" s="295">
        <v>443.52324953114851</v>
      </c>
      <c r="O115" s="295">
        <v>333.41776422644068</v>
      </c>
      <c r="P115" s="295">
        <v>252.30549571304749</v>
      </c>
      <c r="Q115" s="295">
        <v>354.26527592110119</v>
      </c>
      <c r="R115" s="295">
        <v>411.98918049677548</v>
      </c>
      <c r="S115" s="295">
        <v>309.45923672127913</v>
      </c>
      <c r="T115" s="295">
        <v>282.44931852768929</v>
      </c>
      <c r="U115" s="295">
        <v>224.6972428890582</v>
      </c>
      <c r="V115" s="295">
        <v>321.0463850578638</v>
      </c>
      <c r="W115" s="295">
        <v>195.18072324329961</v>
      </c>
      <c r="X115" s="295">
        <v>229.13414779417769</v>
      </c>
      <c r="Y115" s="295">
        <v>217.3424398125299</v>
      </c>
      <c r="DA115" s="122" t="s">
        <v>1792</v>
      </c>
    </row>
    <row r="116" spans="1:105" ht="12" customHeight="1" x14ac:dyDescent="0.25">
      <c r="A116" s="59" t="s">
        <v>35</v>
      </c>
      <c r="B116" s="295">
        <v>6071.0471578824636</v>
      </c>
      <c r="C116" s="295">
        <v>6456.6627724455357</v>
      </c>
      <c r="D116" s="295">
        <v>6374.9725799193448</v>
      </c>
      <c r="E116" s="295">
        <v>6782.9021163858788</v>
      </c>
      <c r="F116" s="295">
        <v>6909.7185837063553</v>
      </c>
      <c r="G116" s="295">
        <v>7031.5522605206816</v>
      </c>
      <c r="H116" s="295">
        <v>6890.2779636612177</v>
      </c>
      <c r="I116" s="295">
        <v>6350.1598519581303</v>
      </c>
      <c r="J116" s="295">
        <v>6327.024083259882</v>
      </c>
      <c r="K116" s="295">
        <v>5777.6670402593354</v>
      </c>
      <c r="L116" s="295">
        <v>6167.2004897911156</v>
      </c>
      <c r="M116" s="295">
        <v>5998.6989924828868</v>
      </c>
      <c r="N116" s="295">
        <v>6206.9715953265941</v>
      </c>
      <c r="O116" s="295">
        <v>6223.5447852086609</v>
      </c>
      <c r="P116" s="295">
        <v>6318.995247120838</v>
      </c>
      <c r="Q116" s="295">
        <v>6475.8729117400926</v>
      </c>
      <c r="R116" s="295">
        <v>6722.4495152427198</v>
      </c>
      <c r="S116" s="295">
        <v>6896.2807203631637</v>
      </c>
      <c r="T116" s="295">
        <v>7052.9254402587494</v>
      </c>
      <c r="U116" s="295">
        <v>6957.5790577697881</v>
      </c>
      <c r="V116" s="295">
        <v>6696.7688951052014</v>
      </c>
      <c r="W116" s="295">
        <v>7177.1428753781893</v>
      </c>
      <c r="X116" s="295">
        <v>6820.1953862065593</v>
      </c>
      <c r="Y116" s="295">
        <v>6229.2862210828434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1049.803589502332</v>
      </c>
      <c r="C119" s="261">
        <f t="shared" si="8"/>
        <v>1032.1397963415379</v>
      </c>
      <c r="D119" s="261">
        <f t="shared" si="8"/>
        <v>1002.808615992762</v>
      </c>
      <c r="E119" s="261">
        <f t="shared" si="8"/>
        <v>1013.452092623986</v>
      </c>
      <c r="F119" s="261">
        <f t="shared" si="8"/>
        <v>1014.845733233545</v>
      </c>
      <c r="G119" s="261">
        <f t="shared" si="8"/>
        <v>998.74612858539672</v>
      </c>
      <c r="H119" s="261">
        <f t="shared" si="8"/>
        <v>1000.612168892143</v>
      </c>
      <c r="I119" s="261">
        <f t="shared" si="8"/>
        <v>1021.835922537054</v>
      </c>
      <c r="J119" s="261">
        <f t="shared" si="8"/>
        <v>1005.471273592944</v>
      </c>
      <c r="K119" s="261">
        <f t="shared" si="8"/>
        <v>863.04408841210352</v>
      </c>
      <c r="L119" s="261">
        <f t="shared" si="8"/>
        <v>902.00234564430866</v>
      </c>
      <c r="M119" s="261">
        <f t="shared" si="8"/>
        <v>912.89067035164021</v>
      </c>
      <c r="N119" s="261">
        <f t="shared" si="8"/>
        <v>893.41970316453035</v>
      </c>
      <c r="O119" s="261">
        <f t="shared" si="8"/>
        <v>852.79400841983602</v>
      </c>
      <c r="P119" s="261">
        <f t="shared" si="8"/>
        <v>867.28406181762307</v>
      </c>
      <c r="Q119" s="261">
        <f t="shared" si="8"/>
        <v>871.23789854392714</v>
      </c>
      <c r="R119" s="261">
        <f t="shared" si="8"/>
        <v>893.63533356004154</v>
      </c>
      <c r="S119" s="261">
        <f t="shared" si="8"/>
        <v>899.58309430992927</v>
      </c>
      <c r="T119" s="261">
        <f t="shared" si="8"/>
        <v>915.9540048209908</v>
      </c>
      <c r="U119" s="261">
        <f t="shared" si="8"/>
        <v>894.47470688614635</v>
      </c>
      <c r="V119" s="261">
        <f t="shared" si="8"/>
        <v>874.23828314141167</v>
      </c>
      <c r="W119" s="261">
        <f t="shared" si="8"/>
        <v>892.14074664001953</v>
      </c>
      <c r="X119" s="261">
        <f t="shared" si="8"/>
        <v>857.02274245272747</v>
      </c>
      <c r="Y119" s="261">
        <f t="shared" si="8"/>
        <v>781.60230165225391</v>
      </c>
      <c r="DA119" s="70"/>
    </row>
    <row r="120" spans="1:105" ht="12" customHeight="1" x14ac:dyDescent="0.25">
      <c r="A120" s="60" t="s">
        <v>1566</v>
      </c>
      <c r="B120" s="262">
        <v>1049.803589502332</v>
      </c>
      <c r="C120" s="262">
        <v>1032.1397963415379</v>
      </c>
      <c r="D120" s="262">
        <v>1002.808615992762</v>
      </c>
      <c r="E120" s="262">
        <v>1013.452092623986</v>
      </c>
      <c r="F120" s="262">
        <v>1014.845733233545</v>
      </c>
      <c r="G120" s="262">
        <v>998.74612858539672</v>
      </c>
      <c r="H120" s="262">
        <v>1000.612168892143</v>
      </c>
      <c r="I120" s="262">
        <v>1021.835922537054</v>
      </c>
      <c r="J120" s="262">
        <v>1005.471273592944</v>
      </c>
      <c r="K120" s="262">
        <v>863.04408841210352</v>
      </c>
      <c r="L120" s="262">
        <v>902.00234564430866</v>
      </c>
      <c r="M120" s="262">
        <v>912.89067035164021</v>
      </c>
      <c r="N120" s="262">
        <v>893.41970316453035</v>
      </c>
      <c r="O120" s="262">
        <v>852.79400841983602</v>
      </c>
      <c r="P120" s="262">
        <v>867.28406181762307</v>
      </c>
      <c r="Q120" s="262">
        <v>871.23789854392714</v>
      </c>
      <c r="R120" s="262">
        <v>893.63533356004154</v>
      </c>
      <c r="S120" s="262">
        <v>899.58309430992927</v>
      </c>
      <c r="T120" s="262">
        <v>915.9540048209908</v>
      </c>
      <c r="U120" s="262">
        <v>894.47470688614635</v>
      </c>
      <c r="V120" s="262">
        <v>874.23828314141167</v>
      </c>
      <c r="W120" s="262">
        <v>892.14074664001953</v>
      </c>
      <c r="X120" s="262">
        <v>857.02274245272747</v>
      </c>
      <c r="Y120" s="262">
        <v>781.60230165225391</v>
      </c>
      <c r="DA120" s="72" t="s">
        <v>1796</v>
      </c>
    </row>
    <row r="121" spans="1:105" ht="12" customHeight="1" x14ac:dyDescent="0.25">
      <c r="A121" s="59" t="s">
        <v>28</v>
      </c>
      <c r="B121" s="230">
        <v>348.03928011543661</v>
      </c>
      <c r="C121" s="230">
        <v>316.99457615936228</v>
      </c>
      <c r="D121" s="230">
        <v>288.56830930743808</v>
      </c>
      <c r="E121" s="230">
        <v>290.19476723891597</v>
      </c>
      <c r="F121" s="230">
        <v>288.64897761867638</v>
      </c>
      <c r="G121" s="230">
        <v>269.3142283157286</v>
      </c>
      <c r="H121" s="230">
        <v>280.26163546984537</v>
      </c>
      <c r="I121" s="230">
        <v>353.95658780354881</v>
      </c>
      <c r="J121" s="230">
        <v>340.02571252636221</v>
      </c>
      <c r="K121" s="230">
        <v>246.10969753104149</v>
      </c>
      <c r="L121" s="230">
        <v>270.84581792028882</v>
      </c>
      <c r="M121" s="230">
        <v>310.39151607574428</v>
      </c>
      <c r="N121" s="230">
        <v>292.50555116948141</v>
      </c>
      <c r="O121" s="230">
        <v>260.13331577357889</v>
      </c>
      <c r="P121" s="230">
        <v>278.29014158602621</v>
      </c>
      <c r="Q121" s="230">
        <v>254.793589913315</v>
      </c>
      <c r="R121" s="230">
        <v>254.93024733102601</v>
      </c>
      <c r="S121" s="230">
        <v>259.87177978408761</v>
      </c>
      <c r="T121" s="230">
        <v>266.32214954573431</v>
      </c>
      <c r="U121" s="230">
        <v>255.25118638627811</v>
      </c>
      <c r="V121" s="230">
        <v>251.36374153991389</v>
      </c>
      <c r="W121" s="230">
        <v>236.79048309383359</v>
      </c>
      <c r="X121" s="230">
        <v>221.97580494389359</v>
      </c>
      <c r="Y121" s="230">
        <v>194.54866526050671</v>
      </c>
      <c r="DA121" s="71" t="s">
        <v>1797</v>
      </c>
    </row>
    <row r="122" spans="1:105" ht="12" customHeight="1" x14ac:dyDescent="0.25">
      <c r="A122" s="59" t="s">
        <v>31</v>
      </c>
      <c r="B122" s="295">
        <v>25.71473666382197</v>
      </c>
      <c r="C122" s="295">
        <v>26.15928104124384</v>
      </c>
      <c r="D122" s="295">
        <v>25.01385026252245</v>
      </c>
      <c r="E122" s="295">
        <v>22.26382758061947</v>
      </c>
      <c r="F122" s="295">
        <v>17.638133704922399</v>
      </c>
      <c r="G122" s="295">
        <v>16.763719419123358</v>
      </c>
      <c r="H122" s="295">
        <v>16.036172242063401</v>
      </c>
      <c r="I122" s="295">
        <v>14.38971199393592</v>
      </c>
      <c r="J122" s="295">
        <v>12.611998346685411</v>
      </c>
      <c r="K122" s="295">
        <v>12.813356716064069</v>
      </c>
      <c r="L122" s="295">
        <v>13.581190177272999</v>
      </c>
      <c r="M122" s="295">
        <v>13.057786605843679</v>
      </c>
      <c r="N122" s="295">
        <v>12.56043909685903</v>
      </c>
      <c r="O122" s="295">
        <v>10.860740668989701</v>
      </c>
      <c r="P122" s="295">
        <v>10.494348980889949</v>
      </c>
      <c r="Q122" s="295">
        <v>13.30612636654625</v>
      </c>
      <c r="R122" s="295">
        <v>13.645818152589991</v>
      </c>
      <c r="S122" s="295">
        <v>9.4973194923415676</v>
      </c>
      <c r="T122" s="295">
        <v>9.3219212933141531</v>
      </c>
      <c r="U122" s="295">
        <v>9.7537607172250631</v>
      </c>
      <c r="V122" s="295">
        <v>9.2044338421670666</v>
      </c>
      <c r="W122" s="295">
        <v>9.6285695044978787</v>
      </c>
      <c r="X122" s="295">
        <v>14.71213750062824</v>
      </c>
      <c r="Y122" s="295">
        <v>17.53523442142987</v>
      </c>
      <c r="DA122" s="122" t="s">
        <v>1798</v>
      </c>
    </row>
    <row r="123" spans="1:105" ht="12" customHeight="1" x14ac:dyDescent="0.25">
      <c r="A123" s="59" t="s">
        <v>159</v>
      </c>
      <c r="B123" s="295">
        <v>25.960535828599671</v>
      </c>
      <c r="C123" s="295">
        <v>30.361836613644002</v>
      </c>
      <c r="D123" s="295">
        <v>28.70568369009489</v>
      </c>
      <c r="E123" s="295">
        <v>26.247820584155921</v>
      </c>
      <c r="F123" s="295">
        <v>28.515532415816271</v>
      </c>
      <c r="G123" s="295">
        <v>29.597793962198399</v>
      </c>
      <c r="H123" s="295">
        <v>24.98335662230566</v>
      </c>
      <c r="I123" s="295">
        <v>31.720962142527899</v>
      </c>
      <c r="J123" s="295">
        <v>35.021175261327983</v>
      </c>
      <c r="K123" s="295">
        <v>39.801610290545511</v>
      </c>
      <c r="L123" s="295">
        <v>40.641322696837292</v>
      </c>
      <c r="M123" s="295">
        <v>32.93853452383081</v>
      </c>
      <c r="N123" s="295">
        <v>32.203049966088258</v>
      </c>
      <c r="O123" s="295">
        <v>33.470969885213982</v>
      </c>
      <c r="P123" s="295">
        <v>28.97155119982413</v>
      </c>
      <c r="Q123" s="295">
        <v>31.96476290223336</v>
      </c>
      <c r="R123" s="295">
        <v>28.438580015606099</v>
      </c>
      <c r="S123" s="295">
        <v>27.63070649107144</v>
      </c>
      <c r="T123" s="295">
        <v>26.88587605505467</v>
      </c>
      <c r="U123" s="295">
        <v>28.84863020436995</v>
      </c>
      <c r="V123" s="295">
        <v>26.802105987169689</v>
      </c>
      <c r="W123" s="295">
        <v>29.207772541005721</v>
      </c>
      <c r="X123" s="295">
        <v>30.831404393557111</v>
      </c>
      <c r="Y123" s="295">
        <v>30.41614160148896</v>
      </c>
      <c r="DA123" s="122" t="s">
        <v>1799</v>
      </c>
    </row>
    <row r="124" spans="1:105" ht="12" customHeight="1" x14ac:dyDescent="0.25">
      <c r="A124" s="59" t="s">
        <v>32</v>
      </c>
      <c r="B124" s="295">
        <v>142.39495091843889</v>
      </c>
      <c r="C124" s="295">
        <v>118.6827350061743</v>
      </c>
      <c r="D124" s="295">
        <v>127.4107847988755</v>
      </c>
      <c r="E124" s="295">
        <v>107.5223958507335</v>
      </c>
      <c r="F124" s="295">
        <v>102.21472323745991</v>
      </c>
      <c r="G124" s="295">
        <v>95.053623871977933</v>
      </c>
      <c r="H124" s="295">
        <v>103.12836901425619</v>
      </c>
      <c r="I124" s="295">
        <v>90.733648349486629</v>
      </c>
      <c r="J124" s="295">
        <v>88.712114414506416</v>
      </c>
      <c r="K124" s="295">
        <v>81.159383967690147</v>
      </c>
      <c r="L124" s="295">
        <v>61.199062662922493</v>
      </c>
      <c r="M124" s="295">
        <v>54.858895480579918</v>
      </c>
      <c r="N124" s="295">
        <v>37.089833915633157</v>
      </c>
      <c r="O124" s="295">
        <v>27.882212517050771</v>
      </c>
      <c r="P124" s="295">
        <v>21.09916208877619</v>
      </c>
      <c r="Q124" s="295">
        <v>29.62559518555026</v>
      </c>
      <c r="R124" s="295">
        <v>34.452783018289253</v>
      </c>
      <c r="S124" s="295">
        <v>25.87866973328704</v>
      </c>
      <c r="T124" s="295">
        <v>23.619953012271651</v>
      </c>
      <c r="U124" s="295">
        <v>18.79040936155155</v>
      </c>
      <c r="V124" s="295">
        <v>26.84765029476614</v>
      </c>
      <c r="W124" s="295">
        <v>16.322076951500911</v>
      </c>
      <c r="X124" s="295">
        <v>19.16144755674042</v>
      </c>
      <c r="Y124" s="295">
        <v>18.175360601697381</v>
      </c>
      <c r="DA124" s="122" t="s">
        <v>1800</v>
      </c>
    </row>
    <row r="125" spans="1:105" ht="12" customHeight="1" x14ac:dyDescent="0.25">
      <c r="A125" s="59" t="s">
        <v>35</v>
      </c>
      <c r="B125" s="295">
        <v>507.69408597603501</v>
      </c>
      <c r="C125" s="295">
        <v>539.94136752111376</v>
      </c>
      <c r="D125" s="295">
        <v>533.10998793383067</v>
      </c>
      <c r="E125" s="295">
        <v>567.22328136956151</v>
      </c>
      <c r="F125" s="295">
        <v>577.8283662566696</v>
      </c>
      <c r="G125" s="295">
        <v>588.01676301636849</v>
      </c>
      <c r="H125" s="295">
        <v>576.2026355436725</v>
      </c>
      <c r="I125" s="295">
        <v>531.03501224755473</v>
      </c>
      <c r="J125" s="295">
        <v>529.10027304406174</v>
      </c>
      <c r="K125" s="295">
        <v>483.16003990676228</v>
      </c>
      <c r="L125" s="295">
        <v>515.73495218698702</v>
      </c>
      <c r="M125" s="295">
        <v>501.6439376656416</v>
      </c>
      <c r="N125" s="295">
        <v>519.06082901646846</v>
      </c>
      <c r="O125" s="295">
        <v>520.44676957500269</v>
      </c>
      <c r="P125" s="295">
        <v>528.42885796210658</v>
      </c>
      <c r="Q125" s="295">
        <v>541.54782417628223</v>
      </c>
      <c r="R125" s="295">
        <v>562.16790504253015</v>
      </c>
      <c r="S125" s="295">
        <v>576.70461880914161</v>
      </c>
      <c r="T125" s="295">
        <v>589.804104914616</v>
      </c>
      <c r="U125" s="295">
        <v>581.83072021672172</v>
      </c>
      <c r="V125" s="295">
        <v>560.02035147739491</v>
      </c>
      <c r="W125" s="295">
        <v>600.1918445491815</v>
      </c>
      <c r="X125" s="295">
        <v>570.34194805790798</v>
      </c>
      <c r="Y125" s="295">
        <v>520.92689976713098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4153.76937</v>
      </c>
      <c r="C128" s="279">
        <v>4208.8378300000004</v>
      </c>
      <c r="D128" s="279">
        <v>4258.0395699999999</v>
      </c>
      <c r="E128" s="279">
        <v>4242.9033799999997</v>
      </c>
      <c r="F128" s="279">
        <v>4284.8867700000001</v>
      </c>
      <c r="G128" s="279">
        <v>4343.1796899999999</v>
      </c>
      <c r="H128" s="279">
        <v>4406.5474999999997</v>
      </c>
      <c r="I128" s="279">
        <v>4533.5823700000001</v>
      </c>
      <c r="J128" s="279">
        <v>4321.0861699999996</v>
      </c>
      <c r="K128" s="279">
        <v>3735.0824200000002</v>
      </c>
      <c r="L128" s="279">
        <v>3856.0548100000001</v>
      </c>
      <c r="M128" s="279">
        <v>3948.7419300000001</v>
      </c>
      <c r="N128" s="279">
        <v>3775.7106699999999</v>
      </c>
      <c r="O128" s="279">
        <v>3729.9674799999998</v>
      </c>
      <c r="P128" s="279">
        <v>3790.2937400000001</v>
      </c>
      <c r="Q128" s="279">
        <v>3800.6862599999999</v>
      </c>
      <c r="R128" s="279">
        <v>3799.3798200000001</v>
      </c>
      <c r="S128" s="279">
        <v>3898.9916899999998</v>
      </c>
      <c r="T128" s="279">
        <v>3960.8634699999998</v>
      </c>
      <c r="U128" s="279">
        <v>3969.1734900000001</v>
      </c>
      <c r="V128" s="279">
        <v>3788.22354</v>
      </c>
      <c r="W128" s="279">
        <v>4059.7659100000001</v>
      </c>
      <c r="X128" s="279">
        <v>3921.2403599999998</v>
      </c>
      <c r="Y128" s="279">
        <v>3537.0882999999999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0.99999999999999989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0.99999999999999989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7.1187606681740974E-4</v>
      </c>
      <c r="C137" s="268">
        <f t="shared" si="14"/>
        <v>7.106646245832128E-4</v>
      </c>
      <c r="D137" s="268">
        <f t="shared" si="14"/>
        <v>6.777804118614358E-4</v>
      </c>
      <c r="E137" s="268">
        <f t="shared" si="14"/>
        <v>7.1129846145717365E-4</v>
      </c>
      <c r="F137" s="268">
        <f t="shared" si="14"/>
        <v>6.6978179724223473E-4</v>
      </c>
      <c r="G137" s="268">
        <f t="shared" si="14"/>
        <v>6.7688406013235731E-4</v>
      </c>
      <c r="H137" s="268">
        <f t="shared" si="14"/>
        <v>6.4140479461956507E-4</v>
      </c>
      <c r="I137" s="268">
        <f t="shared" si="14"/>
        <v>6.2278009742232495E-4</v>
      </c>
      <c r="J137" s="268">
        <f t="shared" si="14"/>
        <v>6.0898348962710026E-4</v>
      </c>
      <c r="K137" s="268">
        <f t="shared" si="14"/>
        <v>5.7409713128286259E-4</v>
      </c>
      <c r="L137" s="268">
        <f t="shared" si="14"/>
        <v>5.5753037656597467E-4</v>
      </c>
      <c r="M137" s="268">
        <f t="shared" si="14"/>
        <v>5.7320134273366964E-4</v>
      </c>
      <c r="N137" s="268">
        <f t="shared" si="14"/>
        <v>5.6171097078239066E-4</v>
      </c>
      <c r="O137" s="268">
        <f t="shared" si="14"/>
        <v>5.5953546110284048E-4</v>
      </c>
      <c r="P137" s="268">
        <f t="shared" si="14"/>
        <v>5.160959173073033E-4</v>
      </c>
      <c r="Q137" s="268">
        <f t="shared" si="14"/>
        <v>5.0083095079327112E-4</v>
      </c>
      <c r="R137" s="268">
        <f t="shared" si="14"/>
        <v>5.0566228009071618E-4</v>
      </c>
      <c r="S137" s="268">
        <f t="shared" si="14"/>
        <v>5.0045129232279808E-4</v>
      </c>
      <c r="T137" s="268">
        <f t="shared" si="14"/>
        <v>5.0294294799397448E-4</v>
      </c>
      <c r="U137" s="268">
        <f t="shared" si="14"/>
        <v>5.0321270827338195E-4</v>
      </c>
      <c r="V137" s="268">
        <f t="shared" si="14"/>
        <v>5.2872818095932848E-4</v>
      </c>
      <c r="W137" s="268">
        <f t="shared" si="14"/>
        <v>5.2066930127225245E-4</v>
      </c>
      <c r="X137" s="268">
        <f t="shared" si="14"/>
        <v>5.0935311596737897E-4</v>
      </c>
      <c r="Y137" s="268">
        <f t="shared" si="14"/>
        <v>4.9282689947967491E-4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0.13454855806920196</v>
      </c>
      <c r="C139" s="269">
        <f t="shared" si="16"/>
        <v>0.13538620406561322</v>
      </c>
      <c r="D139" s="269">
        <f t="shared" si="16"/>
        <v>0.13373616216854875</v>
      </c>
      <c r="E139" s="269">
        <f t="shared" si="16"/>
        <v>0.13322209511002939</v>
      </c>
      <c r="F139" s="269">
        <f t="shared" si="16"/>
        <v>0.13312690732653745</v>
      </c>
      <c r="G139" s="269">
        <f t="shared" si="16"/>
        <v>0.13248634045099567</v>
      </c>
      <c r="H139" s="269">
        <f t="shared" si="16"/>
        <v>0.13274789910873241</v>
      </c>
      <c r="I139" s="269">
        <f t="shared" si="16"/>
        <v>0.13261624624145749</v>
      </c>
      <c r="J139" s="269">
        <f t="shared" si="16"/>
        <v>0.13098739865652895</v>
      </c>
      <c r="K139" s="269">
        <f t="shared" si="16"/>
        <v>0.13073681568851842</v>
      </c>
      <c r="L139" s="269">
        <f t="shared" si="16"/>
        <v>0.1284064512906504</v>
      </c>
      <c r="M139" s="269">
        <f t="shared" si="16"/>
        <v>0.12773289742984661</v>
      </c>
      <c r="N139" s="269">
        <f t="shared" si="16"/>
        <v>0.127787046385613</v>
      </c>
      <c r="O139" s="269">
        <f t="shared" si="16"/>
        <v>0.12536078406409551</v>
      </c>
      <c r="P139" s="269">
        <f t="shared" si="16"/>
        <v>0.1238747749456056</v>
      </c>
      <c r="Q139" s="269">
        <f t="shared" si="16"/>
        <v>0.1259133322238527</v>
      </c>
      <c r="R139" s="269">
        <f t="shared" si="16"/>
        <v>0.12821139039391313</v>
      </c>
      <c r="S139" s="269">
        <f t="shared" si="16"/>
        <v>0.12591123973321172</v>
      </c>
      <c r="T139" s="269">
        <f t="shared" si="16"/>
        <v>0.12766102545407551</v>
      </c>
      <c r="U139" s="269">
        <f t="shared" si="16"/>
        <v>0.12905786235265376</v>
      </c>
      <c r="V139" s="269">
        <f t="shared" si="16"/>
        <v>0.13354896875960359</v>
      </c>
      <c r="W139" s="269">
        <f t="shared" si="16"/>
        <v>0.12971247020561594</v>
      </c>
      <c r="X139" s="269">
        <f t="shared" si="16"/>
        <v>0.13227616915684315</v>
      </c>
      <c r="Y139" s="269">
        <f t="shared" si="16"/>
        <v>0.13595507265696566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0.17643384237800236</v>
      </c>
      <c r="C140" s="269">
        <f t="shared" si="17"/>
        <v>0.17559143791047699</v>
      </c>
      <c r="D140" s="269">
        <f t="shared" si="17"/>
        <v>0.17371898362737997</v>
      </c>
      <c r="E140" s="269">
        <f t="shared" si="17"/>
        <v>0.17443043598157706</v>
      </c>
      <c r="F140" s="269">
        <f t="shared" si="17"/>
        <v>0.17390356032832699</v>
      </c>
      <c r="G140" s="269">
        <f t="shared" si="17"/>
        <v>0.1731891176096734</v>
      </c>
      <c r="H140" s="269">
        <f t="shared" si="17"/>
        <v>0.17476720832720055</v>
      </c>
      <c r="I140" s="269">
        <f t="shared" si="17"/>
        <v>0.17450148704322113</v>
      </c>
      <c r="J140" s="269">
        <f t="shared" si="17"/>
        <v>0.17594434509609388</v>
      </c>
      <c r="K140" s="269">
        <f t="shared" si="17"/>
        <v>0.17805555697784223</v>
      </c>
      <c r="L140" s="269">
        <f t="shared" si="17"/>
        <v>0.17591890942917543</v>
      </c>
      <c r="M140" s="269">
        <f t="shared" si="17"/>
        <v>0.1780892841937505</v>
      </c>
      <c r="N140" s="269">
        <f t="shared" si="17"/>
        <v>0.17590797764732288</v>
      </c>
      <c r="O140" s="269">
        <f t="shared" si="17"/>
        <v>0.17490731461195777</v>
      </c>
      <c r="P140" s="269">
        <f t="shared" si="17"/>
        <v>0.17005376518355414</v>
      </c>
      <c r="Q140" s="269">
        <f t="shared" si="17"/>
        <v>0.17151918695645565</v>
      </c>
      <c r="R140" s="269">
        <f t="shared" si="17"/>
        <v>0.17474168379928354</v>
      </c>
      <c r="S140" s="269">
        <f t="shared" si="17"/>
        <v>0.17158297864138153</v>
      </c>
      <c r="T140" s="269">
        <f t="shared" si="17"/>
        <v>0.17483263990336556</v>
      </c>
      <c r="U140" s="269">
        <f t="shared" si="17"/>
        <v>0.17647601587951689</v>
      </c>
      <c r="V140" s="269">
        <f t="shared" si="17"/>
        <v>0.18352970707085772</v>
      </c>
      <c r="W140" s="269">
        <f t="shared" si="17"/>
        <v>0.17751567314889219</v>
      </c>
      <c r="X140" s="269">
        <f t="shared" si="17"/>
        <v>0.18174977789291019</v>
      </c>
      <c r="Y140" s="269">
        <f t="shared" si="17"/>
        <v>0.1834059530387111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6.4055493180493923E-3</v>
      </c>
      <c r="C141" s="269">
        <f t="shared" si="18"/>
        <v>6.4498249838414977E-3</v>
      </c>
      <c r="D141" s="269">
        <f t="shared" si="18"/>
        <v>6.4513516683036218E-3</v>
      </c>
      <c r="E141" s="269">
        <f t="shared" si="18"/>
        <v>6.3968333603158373E-3</v>
      </c>
      <c r="F141" s="269">
        <f t="shared" si="18"/>
        <v>6.0353999126429268E-3</v>
      </c>
      <c r="G141" s="269">
        <f t="shared" si="18"/>
        <v>6.1211978309746043E-3</v>
      </c>
      <c r="H141" s="269">
        <f t="shared" si="18"/>
        <v>6.2526809325764311E-3</v>
      </c>
      <c r="I141" s="269">
        <f t="shared" si="18"/>
        <v>6.0470121736073837E-3</v>
      </c>
      <c r="J141" s="269">
        <f t="shared" si="18"/>
        <v>6.3799611097343552E-3</v>
      </c>
      <c r="K141" s="269">
        <f t="shared" si="18"/>
        <v>6.5086657603459748E-3</v>
      </c>
      <c r="L141" s="269">
        <f t="shared" si="18"/>
        <v>6.3283142400033122E-3</v>
      </c>
      <c r="M141" s="269">
        <f t="shared" si="18"/>
        <v>6.5448373913595329E-3</v>
      </c>
      <c r="N141" s="269">
        <f t="shared" si="18"/>
        <v>6.4452004777488569E-3</v>
      </c>
      <c r="O141" s="269">
        <f t="shared" si="18"/>
        <v>6.4000393714390884E-3</v>
      </c>
      <c r="P141" s="269">
        <f t="shared" si="18"/>
        <v>6.2346639194289415E-3</v>
      </c>
      <c r="Q141" s="269">
        <f t="shared" si="18"/>
        <v>6.2360197379541724E-3</v>
      </c>
      <c r="R141" s="269">
        <f t="shared" si="18"/>
        <v>6.4288594528079859E-3</v>
      </c>
      <c r="S141" s="269">
        <f t="shared" si="18"/>
        <v>6.3676108237524526E-3</v>
      </c>
      <c r="T141" s="269">
        <f t="shared" si="18"/>
        <v>5.7563028813470279E-3</v>
      </c>
      <c r="U141" s="269">
        <f t="shared" si="18"/>
        <v>6.3337052389803436E-3</v>
      </c>
      <c r="V141" s="269">
        <f t="shared" si="18"/>
        <v>6.4946866228285001E-3</v>
      </c>
      <c r="W141" s="269">
        <f t="shared" si="18"/>
        <v>6.4887362655481834E-3</v>
      </c>
      <c r="X141" s="269">
        <f t="shared" si="18"/>
        <v>6.595408209933035E-3</v>
      </c>
      <c r="Y141" s="269">
        <f t="shared" si="18"/>
        <v>6.652795689886931E-3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6.4055493180493923E-3</v>
      </c>
      <c r="C143" s="327">
        <f t="shared" si="20"/>
        <v>6.4498249838414977E-3</v>
      </c>
      <c r="D143" s="327">
        <f t="shared" si="20"/>
        <v>6.4513516683036218E-3</v>
      </c>
      <c r="E143" s="327">
        <f t="shared" si="20"/>
        <v>6.3968333603158373E-3</v>
      </c>
      <c r="F143" s="327">
        <f t="shared" si="20"/>
        <v>6.0353999126429268E-3</v>
      </c>
      <c r="G143" s="327">
        <f t="shared" si="20"/>
        <v>6.1211978309746043E-3</v>
      </c>
      <c r="H143" s="327">
        <f t="shared" si="20"/>
        <v>6.2526809325764311E-3</v>
      </c>
      <c r="I143" s="327">
        <f t="shared" si="20"/>
        <v>6.0470121736073837E-3</v>
      </c>
      <c r="J143" s="327">
        <f t="shared" si="20"/>
        <v>6.3799611097343552E-3</v>
      </c>
      <c r="K143" s="327">
        <f t="shared" si="20"/>
        <v>6.5086657603459748E-3</v>
      </c>
      <c r="L143" s="327">
        <f t="shared" si="20"/>
        <v>6.3283142400033122E-3</v>
      </c>
      <c r="M143" s="327">
        <f t="shared" si="20"/>
        <v>6.5448373913595329E-3</v>
      </c>
      <c r="N143" s="327">
        <f t="shared" si="20"/>
        <v>6.4452004777488569E-3</v>
      </c>
      <c r="O143" s="327">
        <f t="shared" si="20"/>
        <v>6.4000393714390884E-3</v>
      </c>
      <c r="P143" s="327">
        <f t="shared" si="20"/>
        <v>6.2346639194289415E-3</v>
      </c>
      <c r="Q143" s="327">
        <f t="shared" si="20"/>
        <v>6.2360197379541724E-3</v>
      </c>
      <c r="R143" s="327">
        <f t="shared" si="20"/>
        <v>6.4288594528079859E-3</v>
      </c>
      <c r="S143" s="327">
        <f t="shared" si="20"/>
        <v>6.3676108237524526E-3</v>
      </c>
      <c r="T143" s="327">
        <f t="shared" si="20"/>
        <v>5.7563028813470279E-3</v>
      </c>
      <c r="U143" s="327">
        <f t="shared" si="20"/>
        <v>6.3337052389803436E-3</v>
      </c>
      <c r="V143" s="327">
        <f t="shared" si="20"/>
        <v>6.4946866228285001E-3</v>
      </c>
      <c r="W143" s="327">
        <f t="shared" si="20"/>
        <v>6.4887362655481834E-3</v>
      </c>
      <c r="X143" s="327">
        <f t="shared" si="20"/>
        <v>6.595408209933035E-3</v>
      </c>
      <c r="Y143" s="327">
        <f t="shared" si="20"/>
        <v>6.652795689886931E-3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0.68190017416792881</v>
      </c>
      <c r="C144" s="310">
        <f t="shared" si="21"/>
        <v>0.68186186841548502</v>
      </c>
      <c r="D144" s="310">
        <f t="shared" si="21"/>
        <v>0.68541572212390622</v>
      </c>
      <c r="E144" s="310">
        <f t="shared" si="21"/>
        <v>0.68523933708662055</v>
      </c>
      <c r="F144" s="310">
        <f t="shared" si="21"/>
        <v>0.68626435063525038</v>
      </c>
      <c r="G144" s="310">
        <f t="shared" si="21"/>
        <v>0.68752646004822404</v>
      </c>
      <c r="H144" s="310">
        <f t="shared" si="21"/>
        <v>0.68559080683687113</v>
      </c>
      <c r="I144" s="310">
        <f t="shared" si="21"/>
        <v>0.68621247444429156</v>
      </c>
      <c r="J144" s="310">
        <f t="shared" si="21"/>
        <v>0.68607931164801572</v>
      </c>
      <c r="K144" s="310">
        <f t="shared" si="21"/>
        <v>0.68412486444201048</v>
      </c>
      <c r="L144" s="310">
        <f t="shared" si="21"/>
        <v>0.68878879466360488</v>
      </c>
      <c r="M144" s="310">
        <f t="shared" si="21"/>
        <v>0.68705977964230969</v>
      </c>
      <c r="N144" s="310">
        <f t="shared" si="21"/>
        <v>0.68929806451853293</v>
      </c>
      <c r="O144" s="310">
        <f t="shared" si="21"/>
        <v>0.69277232649140474</v>
      </c>
      <c r="P144" s="310">
        <f t="shared" si="21"/>
        <v>0.69932070003410396</v>
      </c>
      <c r="Q144" s="310">
        <f t="shared" si="21"/>
        <v>0.69583063013094415</v>
      </c>
      <c r="R144" s="310">
        <f t="shared" si="21"/>
        <v>0.69011240407390451</v>
      </c>
      <c r="S144" s="310">
        <f t="shared" si="21"/>
        <v>0.69563771950933151</v>
      </c>
      <c r="T144" s="310">
        <f t="shared" si="21"/>
        <v>0.69124708881321806</v>
      </c>
      <c r="U144" s="310">
        <f t="shared" si="21"/>
        <v>0.68762920382057569</v>
      </c>
      <c r="V144" s="310">
        <f t="shared" si="21"/>
        <v>0.67589790936575089</v>
      </c>
      <c r="W144" s="310">
        <f t="shared" si="21"/>
        <v>0.6857624510786714</v>
      </c>
      <c r="X144" s="310">
        <f t="shared" si="21"/>
        <v>0.67886929162434628</v>
      </c>
      <c r="Y144" s="310">
        <f t="shared" si="21"/>
        <v>0.67349335171495661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0.99999999999999989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1.0000000000000002</v>
      </c>
      <c r="L146" s="232">
        <f t="shared" si="22"/>
        <v>1.0000000000000002</v>
      </c>
      <c r="M146" s="232">
        <f t="shared" si="22"/>
        <v>0.99999999999999989</v>
      </c>
      <c r="N146" s="232">
        <f t="shared" si="22"/>
        <v>1</v>
      </c>
      <c r="O146" s="232">
        <f t="shared" si="22"/>
        <v>0.99999999999999989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0.99999999999999978</v>
      </c>
      <c r="U146" s="232">
        <f t="shared" si="22"/>
        <v>1</v>
      </c>
      <c r="V146" s="232">
        <f t="shared" si="22"/>
        <v>1</v>
      </c>
      <c r="W146" s="232">
        <f t="shared" si="22"/>
        <v>0.99999999999999989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4.1414887513309545E-3</v>
      </c>
      <c r="C151" s="268">
        <f t="shared" si="27"/>
        <v>4.1244863011307307E-3</v>
      </c>
      <c r="D151" s="268">
        <f t="shared" si="27"/>
        <v>3.9687963787836036E-3</v>
      </c>
      <c r="E151" s="268">
        <f t="shared" si="27"/>
        <v>4.1531540498753895E-3</v>
      </c>
      <c r="F151" s="268">
        <f t="shared" si="27"/>
        <v>3.9793574133215777E-3</v>
      </c>
      <c r="G151" s="268">
        <f t="shared" si="27"/>
        <v>3.9985525312349049E-3</v>
      </c>
      <c r="H151" s="268">
        <f t="shared" si="27"/>
        <v>3.7073855846892169E-3</v>
      </c>
      <c r="I151" s="268">
        <f t="shared" si="27"/>
        <v>3.700847122736974E-3</v>
      </c>
      <c r="J151" s="268">
        <f t="shared" si="27"/>
        <v>3.688430681610678E-3</v>
      </c>
      <c r="K151" s="268">
        <f t="shared" si="27"/>
        <v>3.4347542648098107E-3</v>
      </c>
      <c r="L151" s="268">
        <f t="shared" si="27"/>
        <v>3.4344152340758266E-3</v>
      </c>
      <c r="M151" s="268">
        <f t="shared" si="27"/>
        <v>3.4078536184199179E-3</v>
      </c>
      <c r="N151" s="268">
        <f t="shared" si="27"/>
        <v>3.3385601371720766E-3</v>
      </c>
      <c r="O151" s="268">
        <f t="shared" si="27"/>
        <v>3.4954576117449104E-3</v>
      </c>
      <c r="P151" s="268">
        <f t="shared" si="27"/>
        <v>3.2604825495869891E-3</v>
      </c>
      <c r="Q151" s="268">
        <f t="shared" si="27"/>
        <v>3.247349529752194E-3</v>
      </c>
      <c r="R151" s="268">
        <f t="shared" si="27"/>
        <v>3.2351851953916948E-3</v>
      </c>
      <c r="S151" s="268">
        <f t="shared" si="27"/>
        <v>3.1683111520501642E-3</v>
      </c>
      <c r="T151" s="268">
        <f t="shared" si="27"/>
        <v>3.1371985349176045E-3</v>
      </c>
      <c r="U151" s="268">
        <f t="shared" si="27"/>
        <v>3.1345290269325777E-3</v>
      </c>
      <c r="V151" s="268">
        <f t="shared" si="27"/>
        <v>3.2267899981769394E-3</v>
      </c>
      <c r="W151" s="268">
        <f t="shared" si="27"/>
        <v>3.2183138624688186E-3</v>
      </c>
      <c r="X151" s="268">
        <f t="shared" si="27"/>
        <v>3.0500301410151002E-3</v>
      </c>
      <c r="Y151" s="268">
        <f t="shared" si="27"/>
        <v>3.098230527437159E-3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0.13110232765686849</v>
      </c>
      <c r="C153" s="269">
        <f t="shared" si="29"/>
        <v>0.13021003006428292</v>
      </c>
      <c r="D153" s="269">
        <f t="shared" si="29"/>
        <v>0.12864476819410031</v>
      </c>
      <c r="E153" s="269">
        <f t="shared" si="29"/>
        <v>0.12858215018734243</v>
      </c>
      <c r="F153" s="269">
        <f t="shared" si="29"/>
        <v>0.12409109180917643</v>
      </c>
      <c r="G153" s="269">
        <f t="shared" si="29"/>
        <v>0.12380523520430953</v>
      </c>
      <c r="H153" s="269">
        <f t="shared" si="29"/>
        <v>0.11954371055429083</v>
      </c>
      <c r="I153" s="269">
        <f t="shared" si="29"/>
        <v>0.12532921441203304</v>
      </c>
      <c r="J153" s="269">
        <f t="shared" si="29"/>
        <v>0.12406093253340497</v>
      </c>
      <c r="K153" s="269">
        <f t="shared" si="29"/>
        <v>0.1204134778330465</v>
      </c>
      <c r="L153" s="269">
        <f t="shared" si="29"/>
        <v>0.11918074387198921</v>
      </c>
      <c r="M153" s="269">
        <f t="shared" si="29"/>
        <v>0.11869257647450529</v>
      </c>
      <c r="N153" s="269">
        <f t="shared" si="29"/>
        <v>0.11719147891651899</v>
      </c>
      <c r="O153" s="269">
        <f t="shared" si="29"/>
        <v>0.11764705638623306</v>
      </c>
      <c r="P153" s="269">
        <f t="shared" si="29"/>
        <v>0.11772452048978475</v>
      </c>
      <c r="Q153" s="269">
        <f t="shared" si="29"/>
        <v>0.11819939084656964</v>
      </c>
      <c r="R153" s="269">
        <f t="shared" si="29"/>
        <v>0.11904644482791792</v>
      </c>
      <c r="S153" s="269">
        <f t="shared" si="29"/>
        <v>0.11854471586766105</v>
      </c>
      <c r="T153" s="269">
        <f t="shared" si="29"/>
        <v>0.11649409972764958</v>
      </c>
      <c r="U153" s="269">
        <f t="shared" si="29"/>
        <v>0.11823386961775625</v>
      </c>
      <c r="V153" s="269">
        <f t="shared" si="29"/>
        <v>0.12101866862637746</v>
      </c>
      <c r="W153" s="269">
        <f t="shared" si="29"/>
        <v>0.12173986887546358</v>
      </c>
      <c r="X153" s="269">
        <f t="shared" si="29"/>
        <v>0.11838750775612786</v>
      </c>
      <c r="Y153" s="269">
        <f t="shared" si="29"/>
        <v>0.12177479052606613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0.10789008270113774</v>
      </c>
      <c r="C154" s="318">
        <f t="shared" si="30"/>
        <v>0.10566584597906575</v>
      </c>
      <c r="D154" s="318">
        <f t="shared" si="30"/>
        <v>0.10398482870943768</v>
      </c>
      <c r="E154" s="318">
        <f t="shared" si="30"/>
        <v>0.10476408850861352</v>
      </c>
      <c r="F154" s="318">
        <f t="shared" si="30"/>
        <v>0.10185754811117573</v>
      </c>
      <c r="G154" s="318">
        <f t="shared" si="30"/>
        <v>0.10155708435820399</v>
      </c>
      <c r="H154" s="318">
        <f t="shared" si="30"/>
        <v>9.8425723756677408E-2</v>
      </c>
      <c r="I154" s="318">
        <f t="shared" si="30"/>
        <v>0.10391884222991175</v>
      </c>
      <c r="J154" s="318">
        <f t="shared" si="30"/>
        <v>0.10164261019942816</v>
      </c>
      <c r="K154" s="318">
        <f t="shared" si="30"/>
        <v>9.77088559661006E-2</v>
      </c>
      <c r="L154" s="318">
        <f t="shared" si="30"/>
        <v>9.6262060903035476E-2</v>
      </c>
      <c r="M154" s="318">
        <f t="shared" si="30"/>
        <v>9.5923407804573896E-2</v>
      </c>
      <c r="N154" s="318">
        <f t="shared" si="30"/>
        <v>9.4988280283313437E-2</v>
      </c>
      <c r="O154" s="318">
        <f t="shared" si="30"/>
        <v>9.5570682195736445E-2</v>
      </c>
      <c r="P154" s="318">
        <f t="shared" si="30"/>
        <v>9.5553261797390626E-2</v>
      </c>
      <c r="Q154" s="318">
        <f t="shared" si="30"/>
        <v>9.5183224568559613E-2</v>
      </c>
      <c r="R154" s="318">
        <f t="shared" si="30"/>
        <v>9.5092936823675325E-2</v>
      </c>
      <c r="S154" s="318">
        <f t="shared" si="30"/>
        <v>9.4696330102362322E-2</v>
      </c>
      <c r="T154" s="318">
        <f t="shared" si="30"/>
        <v>9.4766132114104534E-2</v>
      </c>
      <c r="U154" s="318">
        <f t="shared" si="30"/>
        <v>9.5101449224342008E-2</v>
      </c>
      <c r="V154" s="318">
        <f t="shared" si="30"/>
        <v>9.763907345980162E-2</v>
      </c>
      <c r="W154" s="318">
        <f t="shared" si="30"/>
        <v>9.6739043239131003E-2</v>
      </c>
      <c r="X154" s="318">
        <f t="shared" si="30"/>
        <v>9.3932416445873052E-2</v>
      </c>
      <c r="Y154" s="318">
        <f t="shared" si="30"/>
        <v>9.6498149687510026E-2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2.3212244955730741E-2</v>
      </c>
      <c r="C155" s="318">
        <f t="shared" si="31"/>
        <v>2.4544184085217174E-2</v>
      </c>
      <c r="D155" s="318">
        <f t="shared" si="31"/>
        <v>2.4659939484662621E-2</v>
      </c>
      <c r="E155" s="318">
        <f t="shared" si="31"/>
        <v>2.3818061678728911E-2</v>
      </c>
      <c r="F155" s="318">
        <f t="shared" si="31"/>
        <v>2.2233543698000711E-2</v>
      </c>
      <c r="G155" s="318">
        <f t="shared" si="31"/>
        <v>2.2248150846105541E-2</v>
      </c>
      <c r="H155" s="318">
        <f t="shared" si="31"/>
        <v>2.1117986797613425E-2</v>
      </c>
      <c r="I155" s="318">
        <f t="shared" si="31"/>
        <v>2.1410372182121287E-2</v>
      </c>
      <c r="J155" s="318">
        <f t="shared" si="31"/>
        <v>2.2418322333976816E-2</v>
      </c>
      <c r="K155" s="318">
        <f t="shared" si="31"/>
        <v>2.2704621866945902E-2</v>
      </c>
      <c r="L155" s="318">
        <f t="shared" si="31"/>
        <v>2.2918682968953729E-2</v>
      </c>
      <c r="M155" s="318">
        <f t="shared" si="31"/>
        <v>2.2769168669931394E-2</v>
      </c>
      <c r="N155" s="318">
        <f t="shared" si="31"/>
        <v>2.2203198633205554E-2</v>
      </c>
      <c r="O155" s="318">
        <f t="shared" si="31"/>
        <v>2.2076374190496614E-2</v>
      </c>
      <c r="P155" s="318">
        <f t="shared" si="31"/>
        <v>2.2171258692394131E-2</v>
      </c>
      <c r="Q155" s="318">
        <f t="shared" si="31"/>
        <v>2.3016166278010033E-2</v>
      </c>
      <c r="R155" s="318">
        <f t="shared" si="31"/>
        <v>2.3953508004242601E-2</v>
      </c>
      <c r="S155" s="318">
        <f t="shared" si="31"/>
        <v>2.3848385765298723E-2</v>
      </c>
      <c r="T155" s="318">
        <f t="shared" si="31"/>
        <v>2.1727967613545035E-2</v>
      </c>
      <c r="U155" s="318">
        <f t="shared" si="31"/>
        <v>2.313242039341425E-2</v>
      </c>
      <c r="V155" s="318">
        <f t="shared" si="31"/>
        <v>2.3379595166575833E-2</v>
      </c>
      <c r="W155" s="318">
        <f t="shared" si="31"/>
        <v>2.5000825636332564E-2</v>
      </c>
      <c r="X155" s="318">
        <f t="shared" si="31"/>
        <v>2.4455091310254796E-2</v>
      </c>
      <c r="Y155" s="318">
        <f t="shared" si="31"/>
        <v>2.5276640838556096E-2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0.59254824696830488</v>
      </c>
      <c r="C157" s="269">
        <f t="shared" si="33"/>
        <v>0.59302201934352927</v>
      </c>
      <c r="D157" s="269">
        <f t="shared" si="33"/>
        <v>0.58520255247062458</v>
      </c>
      <c r="E157" s="269">
        <f t="shared" si="33"/>
        <v>0.59227194849489839</v>
      </c>
      <c r="F157" s="269">
        <f t="shared" si="33"/>
        <v>0.58915547522328993</v>
      </c>
      <c r="G157" s="269">
        <f t="shared" si="33"/>
        <v>0.59014873266099699</v>
      </c>
      <c r="H157" s="269">
        <f t="shared" si="33"/>
        <v>0.57034878379373311</v>
      </c>
      <c r="I157" s="269">
        <f t="shared" si="33"/>
        <v>0.57236321701678938</v>
      </c>
      <c r="J157" s="269">
        <f t="shared" si="33"/>
        <v>0.59650208272271421</v>
      </c>
      <c r="K157" s="269">
        <f t="shared" si="33"/>
        <v>0.60172491077662038</v>
      </c>
      <c r="L157" s="269">
        <f t="shared" si="33"/>
        <v>0.60764000760353964</v>
      </c>
      <c r="M157" s="269">
        <f t="shared" si="33"/>
        <v>0.60850252169054753</v>
      </c>
      <c r="N157" s="269">
        <f t="shared" si="33"/>
        <v>0.60164418044409873</v>
      </c>
      <c r="O157" s="269">
        <f t="shared" si="33"/>
        <v>0.60394943018300173</v>
      </c>
      <c r="P157" s="269">
        <f t="shared" si="33"/>
        <v>0.60329611393437599</v>
      </c>
      <c r="Q157" s="269">
        <f t="shared" si="33"/>
        <v>0.60742470547572991</v>
      </c>
      <c r="R157" s="269">
        <f t="shared" si="33"/>
        <v>0.60977134696583113</v>
      </c>
      <c r="S157" s="269">
        <f t="shared" si="33"/>
        <v>0.59664314565427312</v>
      </c>
      <c r="T157" s="269">
        <f t="shared" si="33"/>
        <v>0.60500280815290752</v>
      </c>
      <c r="U157" s="269">
        <f t="shared" si="33"/>
        <v>0.60779676629053769</v>
      </c>
      <c r="V157" s="269">
        <f t="shared" si="33"/>
        <v>0.61506741511826168</v>
      </c>
      <c r="W157" s="269">
        <f t="shared" si="33"/>
        <v>0.60719217973901729</v>
      </c>
      <c r="X157" s="269">
        <f t="shared" si="33"/>
        <v>0.5975761222749334</v>
      </c>
      <c r="Y157" s="269">
        <f t="shared" si="33"/>
        <v>0.61723505961223435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0.59254824696830488</v>
      </c>
      <c r="C158" s="318">
        <f t="shared" si="34"/>
        <v>0.59302201934352927</v>
      </c>
      <c r="D158" s="318">
        <f t="shared" si="34"/>
        <v>0.58520255247062458</v>
      </c>
      <c r="E158" s="318">
        <f t="shared" si="34"/>
        <v>0.59227194849489839</v>
      </c>
      <c r="F158" s="318">
        <f t="shared" si="34"/>
        <v>0.58915547522328993</v>
      </c>
      <c r="G158" s="318">
        <f t="shared" si="34"/>
        <v>0.59014873266099699</v>
      </c>
      <c r="H158" s="318">
        <f t="shared" si="34"/>
        <v>0.57034878379373311</v>
      </c>
      <c r="I158" s="318">
        <f t="shared" si="34"/>
        <v>0.57236321701678938</v>
      </c>
      <c r="J158" s="318">
        <f t="shared" si="34"/>
        <v>0.59650208272271421</v>
      </c>
      <c r="K158" s="318">
        <f t="shared" si="34"/>
        <v>0.60172491077662038</v>
      </c>
      <c r="L158" s="318">
        <f t="shared" si="34"/>
        <v>0.60764000760353964</v>
      </c>
      <c r="M158" s="318">
        <f t="shared" si="34"/>
        <v>0.60850252169054753</v>
      </c>
      <c r="N158" s="318">
        <f t="shared" si="34"/>
        <v>0.60164418044409873</v>
      </c>
      <c r="O158" s="318">
        <f t="shared" si="34"/>
        <v>0.60394943018300173</v>
      </c>
      <c r="P158" s="318">
        <f t="shared" si="34"/>
        <v>0.60329611393437599</v>
      </c>
      <c r="Q158" s="318">
        <f t="shared" si="34"/>
        <v>0.60742470547572991</v>
      </c>
      <c r="R158" s="318">
        <f t="shared" si="34"/>
        <v>0.60977134696583113</v>
      </c>
      <c r="S158" s="318">
        <f t="shared" si="34"/>
        <v>0.59664314565427312</v>
      </c>
      <c r="T158" s="318">
        <f t="shared" si="34"/>
        <v>0.60500280815290752</v>
      </c>
      <c r="U158" s="318">
        <f t="shared" si="34"/>
        <v>0.60779676629053769</v>
      </c>
      <c r="V158" s="318">
        <f t="shared" si="34"/>
        <v>0.61506741511826168</v>
      </c>
      <c r="W158" s="318">
        <f t="shared" si="34"/>
        <v>0.60719217973901729</v>
      </c>
      <c r="X158" s="318">
        <f t="shared" si="34"/>
        <v>0.5975761222749334</v>
      </c>
      <c r="Y158" s="318">
        <f t="shared" si="34"/>
        <v>0.61723505961223435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5.7481210351359578E-2</v>
      </c>
      <c r="C160" s="269">
        <f t="shared" si="36"/>
        <v>5.6296191156900398E-2</v>
      </c>
      <c r="D160" s="269">
        <f t="shared" si="36"/>
        <v>5.5400586066417512E-2</v>
      </c>
      <c r="E160" s="269">
        <f t="shared" si="36"/>
        <v>5.5815756722638631E-2</v>
      </c>
      <c r="F160" s="269">
        <f t="shared" si="36"/>
        <v>5.4267222735111316E-2</v>
      </c>
      <c r="G160" s="269">
        <f t="shared" si="36"/>
        <v>5.4107142959888894E-2</v>
      </c>
      <c r="H160" s="269">
        <f t="shared" si="36"/>
        <v>5.2438830239053318E-2</v>
      </c>
      <c r="I160" s="269">
        <f t="shared" si="36"/>
        <v>5.5365430076033471E-2</v>
      </c>
      <c r="J160" s="269">
        <f t="shared" si="36"/>
        <v>5.4152709046657956E-2</v>
      </c>
      <c r="K160" s="269">
        <f t="shared" si="36"/>
        <v>5.205690052658471E-2</v>
      </c>
      <c r="L160" s="269">
        <f t="shared" si="36"/>
        <v>5.1286083327512555E-2</v>
      </c>
      <c r="M160" s="269">
        <f t="shared" si="36"/>
        <v>5.1105657198424005E-2</v>
      </c>
      <c r="N160" s="269">
        <f t="shared" si="36"/>
        <v>5.0607444013215722E-2</v>
      </c>
      <c r="O160" s="269">
        <f t="shared" si="36"/>
        <v>5.0917733578288681E-2</v>
      </c>
      <c r="P160" s="269">
        <f t="shared" si="36"/>
        <v>5.0908452414008772E-2</v>
      </c>
      <c r="Q160" s="269">
        <f t="shared" si="36"/>
        <v>5.0711305584052332E-2</v>
      </c>
      <c r="R160" s="269">
        <f t="shared" si="36"/>
        <v>5.0663202470903182E-2</v>
      </c>
      <c r="S160" s="269">
        <f t="shared" si="36"/>
        <v>5.0451900061971817E-2</v>
      </c>
      <c r="T160" s="269">
        <f t="shared" si="36"/>
        <v>5.0489088875062413E-2</v>
      </c>
      <c r="U160" s="269">
        <f t="shared" si="36"/>
        <v>5.0667737670812812E-2</v>
      </c>
      <c r="V160" s="269">
        <f t="shared" si="36"/>
        <v>5.2019722105519563E-2</v>
      </c>
      <c r="W160" s="269">
        <f t="shared" si="36"/>
        <v>5.1540207907905533E-2</v>
      </c>
      <c r="X160" s="269">
        <f t="shared" si="36"/>
        <v>5.0044905457096285E-2</v>
      </c>
      <c r="Y160" s="269">
        <f t="shared" si="36"/>
        <v>5.1411865686207842E-2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5.7481210351359578E-2</v>
      </c>
      <c r="C161" s="318">
        <f t="shared" si="37"/>
        <v>5.6296191156900398E-2</v>
      </c>
      <c r="D161" s="318">
        <f t="shared" si="37"/>
        <v>5.5400586066417512E-2</v>
      </c>
      <c r="E161" s="318">
        <f t="shared" si="37"/>
        <v>5.5815756722638631E-2</v>
      </c>
      <c r="F161" s="318">
        <f t="shared" si="37"/>
        <v>5.4267222735111316E-2</v>
      </c>
      <c r="G161" s="318">
        <f t="shared" si="37"/>
        <v>5.4107142959888894E-2</v>
      </c>
      <c r="H161" s="318">
        <f t="shared" si="37"/>
        <v>5.2438830239053318E-2</v>
      </c>
      <c r="I161" s="318">
        <f t="shared" si="37"/>
        <v>5.5365430076033471E-2</v>
      </c>
      <c r="J161" s="318">
        <f t="shared" si="37"/>
        <v>5.4152709046657956E-2</v>
      </c>
      <c r="K161" s="318">
        <f t="shared" si="37"/>
        <v>5.205690052658471E-2</v>
      </c>
      <c r="L161" s="318">
        <f t="shared" si="37"/>
        <v>5.1286083327512555E-2</v>
      </c>
      <c r="M161" s="318">
        <f t="shared" si="37"/>
        <v>5.1105657198424005E-2</v>
      </c>
      <c r="N161" s="318">
        <f t="shared" si="37"/>
        <v>5.0607444013215722E-2</v>
      </c>
      <c r="O161" s="318">
        <f t="shared" si="37"/>
        <v>5.0917733578288681E-2</v>
      </c>
      <c r="P161" s="318">
        <f t="shared" si="37"/>
        <v>5.0908452414008772E-2</v>
      </c>
      <c r="Q161" s="318">
        <f t="shared" si="37"/>
        <v>5.0711305584052332E-2</v>
      </c>
      <c r="R161" s="318">
        <f t="shared" si="37"/>
        <v>5.0663202470903182E-2</v>
      </c>
      <c r="S161" s="318">
        <f t="shared" si="37"/>
        <v>5.0451900061971817E-2</v>
      </c>
      <c r="T161" s="318">
        <f t="shared" si="37"/>
        <v>5.0489088875062413E-2</v>
      </c>
      <c r="U161" s="318">
        <f t="shared" si="37"/>
        <v>5.0667737670812812E-2</v>
      </c>
      <c r="V161" s="318">
        <f t="shared" si="37"/>
        <v>5.2019722105519563E-2</v>
      </c>
      <c r="W161" s="318">
        <f t="shared" si="37"/>
        <v>5.1540207907905533E-2</v>
      </c>
      <c r="X161" s="318">
        <f t="shared" si="37"/>
        <v>5.0044905457096285E-2</v>
      </c>
      <c r="Y161" s="318">
        <f t="shared" si="37"/>
        <v>5.1411865686207842E-2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0.21472672627213615</v>
      </c>
      <c r="C163" s="310">
        <f t="shared" si="39"/>
        <v>0.21634727313415672</v>
      </c>
      <c r="D163" s="310">
        <f t="shared" si="39"/>
        <v>0.22678329689007401</v>
      </c>
      <c r="E163" s="310">
        <f t="shared" si="39"/>
        <v>0.21917699054524509</v>
      </c>
      <c r="F163" s="310">
        <f t="shared" si="39"/>
        <v>0.22850685281910077</v>
      </c>
      <c r="G163" s="310">
        <f t="shared" si="39"/>
        <v>0.22794033664356961</v>
      </c>
      <c r="H163" s="310">
        <f t="shared" si="39"/>
        <v>0.25396128982823357</v>
      </c>
      <c r="I163" s="310">
        <f t="shared" si="39"/>
        <v>0.24324129137240716</v>
      </c>
      <c r="J163" s="310">
        <f t="shared" si="39"/>
        <v>0.22159584501561219</v>
      </c>
      <c r="K163" s="310">
        <f t="shared" si="39"/>
        <v>0.22236995659893868</v>
      </c>
      <c r="L163" s="310">
        <f t="shared" si="39"/>
        <v>0.21845874996288286</v>
      </c>
      <c r="M163" s="310">
        <f t="shared" si="39"/>
        <v>0.21829139101810321</v>
      </c>
      <c r="N163" s="310">
        <f t="shared" si="39"/>
        <v>0.22721833648899453</v>
      </c>
      <c r="O163" s="310">
        <f t="shared" si="39"/>
        <v>0.22399032224073157</v>
      </c>
      <c r="P163" s="310">
        <f t="shared" si="39"/>
        <v>0.22481043061224351</v>
      </c>
      <c r="Q163" s="310">
        <f t="shared" si="39"/>
        <v>0.22041724856389591</v>
      </c>
      <c r="R163" s="310">
        <f t="shared" si="39"/>
        <v>0.21728382053995607</v>
      </c>
      <c r="S163" s="310">
        <f t="shared" si="39"/>
        <v>0.23119192726404378</v>
      </c>
      <c r="T163" s="310">
        <f t="shared" si="39"/>
        <v>0.22487680470946272</v>
      </c>
      <c r="U163" s="310">
        <f t="shared" si="39"/>
        <v>0.22016709739396073</v>
      </c>
      <c r="V163" s="310">
        <f t="shared" si="39"/>
        <v>0.20866740415166446</v>
      </c>
      <c r="W163" s="310">
        <f t="shared" si="39"/>
        <v>0.21630942961514474</v>
      </c>
      <c r="X163" s="310">
        <f t="shared" si="39"/>
        <v>0.23094143437082734</v>
      </c>
      <c r="Y163" s="310">
        <f t="shared" si="39"/>
        <v>0.2064800536480545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1.0000000000000002</v>
      </c>
      <c r="C165" s="232">
        <f t="shared" si="40"/>
        <v>1</v>
      </c>
      <c r="D165" s="232">
        <f t="shared" si="40"/>
        <v>0.99999999999999978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1</v>
      </c>
      <c r="K165" s="232">
        <f t="shared" si="40"/>
        <v>1</v>
      </c>
      <c r="L165" s="232">
        <f t="shared" si="40"/>
        <v>1</v>
      </c>
      <c r="M165" s="232">
        <f t="shared" si="40"/>
        <v>1</v>
      </c>
      <c r="N165" s="232">
        <f t="shared" si="40"/>
        <v>0.99999999999999989</v>
      </c>
      <c r="O165" s="232">
        <f t="shared" si="40"/>
        <v>0.99999999999999989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0.99999999999999989</v>
      </c>
      <c r="U165" s="232">
        <f t="shared" si="40"/>
        <v>1</v>
      </c>
      <c r="V165" s="232">
        <f t="shared" si="40"/>
        <v>0.99999999999999978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5.044593647055542E-3</v>
      </c>
      <c r="C170" s="268">
        <f t="shared" si="45"/>
        <v>5.0501881848843211E-3</v>
      </c>
      <c r="D170" s="268">
        <f t="shared" si="45"/>
        <v>4.9049234680097952E-3</v>
      </c>
      <c r="E170" s="268">
        <f t="shared" si="45"/>
        <v>5.2331005377629636E-3</v>
      </c>
      <c r="F170" s="268">
        <f t="shared" si="45"/>
        <v>5.1718744966581373E-3</v>
      </c>
      <c r="G170" s="268">
        <f t="shared" si="45"/>
        <v>5.1837212025047904E-3</v>
      </c>
      <c r="H170" s="268">
        <f t="shared" si="45"/>
        <v>5.0047905204744598E-3</v>
      </c>
      <c r="I170" s="268">
        <f t="shared" si="45"/>
        <v>4.7400214377201506E-3</v>
      </c>
      <c r="J170" s="268">
        <f t="shared" si="45"/>
        <v>4.8597078461659945E-3</v>
      </c>
      <c r="K170" s="268">
        <f t="shared" si="45"/>
        <v>4.8116780474616464E-3</v>
      </c>
      <c r="L170" s="268">
        <f t="shared" si="45"/>
        <v>4.8872973943242439E-3</v>
      </c>
      <c r="M170" s="268">
        <f t="shared" si="45"/>
        <v>4.7616684516390059E-3</v>
      </c>
      <c r="N170" s="268">
        <f t="shared" si="45"/>
        <v>4.8206406738559296E-3</v>
      </c>
      <c r="O170" s="268">
        <f t="shared" si="45"/>
        <v>4.9115415539221817E-3</v>
      </c>
      <c r="P170" s="268">
        <f t="shared" si="45"/>
        <v>4.5108704445375476E-3</v>
      </c>
      <c r="Q170" s="268">
        <f t="shared" si="45"/>
        <v>4.5284862566087377E-3</v>
      </c>
      <c r="R170" s="268">
        <f t="shared" si="45"/>
        <v>4.5901501900520248E-3</v>
      </c>
      <c r="S170" s="268">
        <f t="shared" si="45"/>
        <v>4.5032259328950828E-3</v>
      </c>
      <c r="T170" s="268">
        <f t="shared" si="45"/>
        <v>4.5001303968098087E-3</v>
      </c>
      <c r="U170" s="268">
        <f t="shared" si="45"/>
        <v>4.4838357291097294E-3</v>
      </c>
      <c r="V170" s="268">
        <f t="shared" si="45"/>
        <v>4.5044675211064044E-3</v>
      </c>
      <c r="W170" s="268">
        <f t="shared" si="45"/>
        <v>4.5095725612435003E-3</v>
      </c>
      <c r="X170" s="268">
        <f t="shared" si="45"/>
        <v>4.3696428898138432E-3</v>
      </c>
      <c r="Y170" s="268">
        <f t="shared" si="45"/>
        <v>4.2818478590425507E-3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0.70339366020006522</v>
      </c>
      <c r="C171" s="269">
        <f t="shared" si="46"/>
        <v>0.69839096099966436</v>
      </c>
      <c r="D171" s="269">
        <f t="shared" si="46"/>
        <v>0.69165850029337017</v>
      </c>
      <c r="E171" s="269">
        <f t="shared" si="46"/>
        <v>0.69383114355938957</v>
      </c>
      <c r="F171" s="269">
        <f t="shared" si="46"/>
        <v>0.69243523477963587</v>
      </c>
      <c r="G171" s="269">
        <f t="shared" si="46"/>
        <v>0.68736874058857855</v>
      </c>
      <c r="H171" s="269">
        <f t="shared" si="46"/>
        <v>0.68530581696318293</v>
      </c>
      <c r="I171" s="269">
        <f t="shared" si="46"/>
        <v>0.68419358489749127</v>
      </c>
      <c r="J171" s="269">
        <f t="shared" si="46"/>
        <v>0.68962719882569778</v>
      </c>
      <c r="K171" s="269">
        <f t="shared" si="46"/>
        <v>0.68845449570656203</v>
      </c>
      <c r="L171" s="269">
        <f t="shared" si="46"/>
        <v>0.69051160317072202</v>
      </c>
      <c r="M171" s="269">
        <f t="shared" si="46"/>
        <v>0.6885792667588766</v>
      </c>
      <c r="N171" s="269">
        <f t="shared" si="46"/>
        <v>0.69252136532231412</v>
      </c>
      <c r="O171" s="269">
        <f t="shared" si="46"/>
        <v>0.68655760785656161</v>
      </c>
      <c r="P171" s="269">
        <f t="shared" si="46"/>
        <v>0.68697346817792104</v>
      </c>
      <c r="Q171" s="269">
        <f t="shared" si="46"/>
        <v>0.68727482946454366</v>
      </c>
      <c r="R171" s="269">
        <f t="shared" si="46"/>
        <v>0.69165673853908838</v>
      </c>
      <c r="S171" s="269">
        <f t="shared" si="46"/>
        <v>0.68841218151671169</v>
      </c>
      <c r="T171" s="269">
        <f t="shared" si="46"/>
        <v>0.68880934213735034</v>
      </c>
      <c r="U171" s="269">
        <f t="shared" si="46"/>
        <v>0.68434089180293034</v>
      </c>
      <c r="V171" s="269">
        <f t="shared" si="46"/>
        <v>0.6884531350895895</v>
      </c>
      <c r="W171" s="269">
        <f t="shared" si="46"/>
        <v>0.67990059954245763</v>
      </c>
      <c r="X171" s="269">
        <f t="shared" si="46"/>
        <v>0.67903309625743669</v>
      </c>
      <c r="Y171" s="269">
        <f t="shared" si="46"/>
        <v>0.68103465301288535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0.70339366020006522</v>
      </c>
      <c r="C172" s="318">
        <f t="shared" si="47"/>
        <v>0.69839096099966436</v>
      </c>
      <c r="D172" s="318">
        <f t="shared" si="47"/>
        <v>0.69165850029337017</v>
      </c>
      <c r="E172" s="318">
        <f t="shared" si="47"/>
        <v>0.69383114355938957</v>
      </c>
      <c r="F172" s="318">
        <f t="shared" si="47"/>
        <v>0.69243523477963587</v>
      </c>
      <c r="G172" s="318">
        <f t="shared" si="47"/>
        <v>0.68736874058857855</v>
      </c>
      <c r="H172" s="318">
        <f t="shared" si="47"/>
        <v>0.68530581696318293</v>
      </c>
      <c r="I172" s="318">
        <f t="shared" si="47"/>
        <v>0.68419358489749127</v>
      </c>
      <c r="J172" s="318">
        <f t="shared" si="47"/>
        <v>0.68962719882569778</v>
      </c>
      <c r="K172" s="318">
        <f t="shared" si="47"/>
        <v>0.68845449570656203</v>
      </c>
      <c r="L172" s="318">
        <f t="shared" si="47"/>
        <v>0.69051160317072202</v>
      </c>
      <c r="M172" s="318">
        <f t="shared" si="47"/>
        <v>0.6885792667588766</v>
      </c>
      <c r="N172" s="318">
        <f t="shared" si="47"/>
        <v>0.69252136532231412</v>
      </c>
      <c r="O172" s="318">
        <f t="shared" si="47"/>
        <v>0.68655760785656161</v>
      </c>
      <c r="P172" s="318">
        <f t="shared" si="47"/>
        <v>0.68697346817792104</v>
      </c>
      <c r="Q172" s="318">
        <f t="shared" si="47"/>
        <v>0.68727482946454366</v>
      </c>
      <c r="R172" s="318">
        <f t="shared" si="47"/>
        <v>0.69165673853908838</v>
      </c>
      <c r="S172" s="318">
        <f t="shared" si="47"/>
        <v>0.68841218151671169</v>
      </c>
      <c r="T172" s="318">
        <f t="shared" si="47"/>
        <v>0.68880934213735034</v>
      </c>
      <c r="U172" s="318">
        <f t="shared" si="47"/>
        <v>0.68434089180293034</v>
      </c>
      <c r="V172" s="318">
        <f t="shared" si="47"/>
        <v>0.6884531350895895</v>
      </c>
      <c r="W172" s="318">
        <f t="shared" si="47"/>
        <v>0.67990059954245763</v>
      </c>
      <c r="X172" s="318">
        <f t="shared" si="47"/>
        <v>0.67903309625743669</v>
      </c>
      <c r="Y172" s="318">
        <f t="shared" si="47"/>
        <v>0.68103465301288535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5.88216154659498E-2</v>
      </c>
      <c r="C175" s="269">
        <f t="shared" si="50"/>
        <v>5.8403262464908977E-2</v>
      </c>
      <c r="D175" s="269">
        <f t="shared" si="50"/>
        <v>5.7840257369451364E-2</v>
      </c>
      <c r="E175" s="269">
        <f t="shared" si="50"/>
        <v>5.8021945652939839E-2</v>
      </c>
      <c r="F175" s="269">
        <f t="shared" si="50"/>
        <v>5.7905212144928365E-2</v>
      </c>
      <c r="G175" s="269">
        <f t="shared" si="50"/>
        <v>5.7481524258713848E-2</v>
      </c>
      <c r="H175" s="269">
        <f t="shared" si="50"/>
        <v>5.7309011330186593E-2</v>
      </c>
      <c r="I175" s="269">
        <f t="shared" si="50"/>
        <v>5.7216000416698359E-2</v>
      </c>
      <c r="J175" s="269">
        <f t="shared" si="50"/>
        <v>5.7670388858278167E-2</v>
      </c>
      <c r="K175" s="269">
        <f t="shared" si="50"/>
        <v>5.7572321025380853E-2</v>
      </c>
      <c r="L175" s="269">
        <f t="shared" si="50"/>
        <v>5.7744347574773598E-2</v>
      </c>
      <c r="M175" s="269">
        <f t="shared" si="50"/>
        <v>5.7582755061505682E-2</v>
      </c>
      <c r="N175" s="269">
        <f t="shared" si="50"/>
        <v>5.7912414850821194E-2</v>
      </c>
      <c r="O175" s="269">
        <f t="shared" si="50"/>
        <v>5.7413692914255958E-2</v>
      </c>
      <c r="P175" s="269">
        <f t="shared" si="50"/>
        <v>5.7448469423193475E-2</v>
      </c>
      <c r="Q175" s="269">
        <f t="shared" si="50"/>
        <v>5.7473670898158427E-2</v>
      </c>
      <c r="R175" s="269">
        <f t="shared" si="50"/>
        <v>5.7840110041946453E-2</v>
      </c>
      <c r="S175" s="269">
        <f t="shared" si="50"/>
        <v>5.7568782481966285E-2</v>
      </c>
      <c r="T175" s="269">
        <f t="shared" si="50"/>
        <v>5.7601995219907068E-2</v>
      </c>
      <c r="U175" s="269">
        <f t="shared" si="50"/>
        <v>5.7228319023813409E-2</v>
      </c>
      <c r="V175" s="269">
        <f t="shared" si="50"/>
        <v>5.7572207243166251E-2</v>
      </c>
      <c r="W175" s="269">
        <f t="shared" si="50"/>
        <v>5.6856997559489079E-2</v>
      </c>
      <c r="X175" s="269">
        <f t="shared" si="50"/>
        <v>5.6784452201840488E-2</v>
      </c>
      <c r="Y175" s="269">
        <f t="shared" si="50"/>
        <v>5.6951833297895285E-2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5.88216154659498E-2</v>
      </c>
      <c r="C176" s="318">
        <f t="shared" si="51"/>
        <v>5.8403262464908977E-2</v>
      </c>
      <c r="D176" s="318">
        <f t="shared" si="51"/>
        <v>5.7840257369451364E-2</v>
      </c>
      <c r="E176" s="318">
        <f t="shared" si="51"/>
        <v>5.8021945652939839E-2</v>
      </c>
      <c r="F176" s="318">
        <f t="shared" si="51"/>
        <v>5.7905212144928365E-2</v>
      </c>
      <c r="G176" s="318">
        <f t="shared" si="51"/>
        <v>5.7481524258713848E-2</v>
      </c>
      <c r="H176" s="318">
        <f t="shared" si="51"/>
        <v>5.7309011330186593E-2</v>
      </c>
      <c r="I176" s="318">
        <f t="shared" si="51"/>
        <v>5.7216000416698359E-2</v>
      </c>
      <c r="J176" s="318">
        <f t="shared" si="51"/>
        <v>5.7670388858278167E-2</v>
      </c>
      <c r="K176" s="318">
        <f t="shared" si="51"/>
        <v>5.7572321025380853E-2</v>
      </c>
      <c r="L176" s="318">
        <f t="shared" si="51"/>
        <v>5.7744347574773598E-2</v>
      </c>
      <c r="M176" s="318">
        <f t="shared" si="51"/>
        <v>5.7582755061505682E-2</v>
      </c>
      <c r="N176" s="318">
        <f t="shared" si="51"/>
        <v>5.7912414850821194E-2</v>
      </c>
      <c r="O176" s="318">
        <f t="shared" si="51"/>
        <v>5.7413692914255958E-2</v>
      </c>
      <c r="P176" s="318">
        <f t="shared" si="51"/>
        <v>5.7448469423193475E-2</v>
      </c>
      <c r="Q176" s="318">
        <f t="shared" si="51"/>
        <v>5.7473670898158427E-2</v>
      </c>
      <c r="R176" s="318">
        <f t="shared" si="51"/>
        <v>5.7840110041946453E-2</v>
      </c>
      <c r="S176" s="318">
        <f t="shared" si="51"/>
        <v>5.7568782481966285E-2</v>
      </c>
      <c r="T176" s="318">
        <f t="shared" si="51"/>
        <v>5.7601995219907068E-2</v>
      </c>
      <c r="U176" s="318">
        <f t="shared" si="51"/>
        <v>5.7228319023813409E-2</v>
      </c>
      <c r="V176" s="318">
        <f t="shared" si="51"/>
        <v>5.7572207243166251E-2</v>
      </c>
      <c r="W176" s="318">
        <f t="shared" si="51"/>
        <v>5.6856997559489079E-2</v>
      </c>
      <c r="X176" s="318">
        <f t="shared" si="51"/>
        <v>5.6784452201840488E-2</v>
      </c>
      <c r="Y176" s="318">
        <f t="shared" si="51"/>
        <v>5.6951833297895285E-2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0.23274013068692961</v>
      </c>
      <c r="C179" s="310">
        <f t="shared" si="54"/>
        <v>0.2381555883505424</v>
      </c>
      <c r="D179" s="310">
        <f t="shared" si="54"/>
        <v>0.24559631886916858</v>
      </c>
      <c r="E179" s="310">
        <f t="shared" si="54"/>
        <v>0.24291381024990763</v>
      </c>
      <c r="F179" s="310">
        <f t="shared" si="54"/>
        <v>0.24448767857877765</v>
      </c>
      <c r="G179" s="310">
        <f t="shared" si="54"/>
        <v>0.24996601395020279</v>
      </c>
      <c r="H179" s="310">
        <f t="shared" si="54"/>
        <v>0.25238038118615602</v>
      </c>
      <c r="I179" s="310">
        <f t="shared" si="54"/>
        <v>0.25385039324809033</v>
      </c>
      <c r="J179" s="310">
        <f t="shared" si="54"/>
        <v>0.24784270446985809</v>
      </c>
      <c r="K179" s="310">
        <f t="shared" si="54"/>
        <v>0.24916150522059549</v>
      </c>
      <c r="L179" s="310">
        <f t="shared" si="54"/>
        <v>0.24685675186018016</v>
      </c>
      <c r="M179" s="310">
        <f t="shared" si="54"/>
        <v>0.2490763097279787</v>
      </c>
      <c r="N179" s="310">
        <f t="shared" si="54"/>
        <v>0.24474557915300862</v>
      </c>
      <c r="O179" s="310">
        <f t="shared" si="54"/>
        <v>0.25111715767526022</v>
      </c>
      <c r="P179" s="310">
        <f t="shared" si="54"/>
        <v>0.25106719195434785</v>
      </c>
      <c r="Q179" s="310">
        <f t="shared" si="54"/>
        <v>0.2507230133806892</v>
      </c>
      <c r="R179" s="310">
        <f t="shared" si="54"/>
        <v>0.24591300122891316</v>
      </c>
      <c r="S179" s="310">
        <f t="shared" si="54"/>
        <v>0.24951581006842696</v>
      </c>
      <c r="T179" s="310">
        <f t="shared" si="54"/>
        <v>0.24908853224593264</v>
      </c>
      <c r="U179" s="310">
        <f t="shared" si="54"/>
        <v>0.25394695344414658</v>
      </c>
      <c r="V179" s="310">
        <f t="shared" si="54"/>
        <v>0.24947019014613764</v>
      </c>
      <c r="W179" s="310">
        <f t="shared" si="54"/>
        <v>0.25873283033680977</v>
      </c>
      <c r="X179" s="310">
        <f t="shared" si="54"/>
        <v>0.259812808650909</v>
      </c>
      <c r="Y179" s="310">
        <f t="shared" si="54"/>
        <v>0.25773166583017687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241.86767631243322</v>
      </c>
      <c r="C183" s="320">
        <f t="shared" si="55"/>
        <v>241.0894185668723</v>
      </c>
      <c r="D183" s="320">
        <f t="shared" si="55"/>
        <v>236.09804665800704</v>
      </c>
      <c r="E183" s="320">
        <f t="shared" si="55"/>
        <v>231.25979574810745</v>
      </c>
      <c r="F183" s="320">
        <f t="shared" si="55"/>
        <v>232.15552049263249</v>
      </c>
      <c r="G183" s="320">
        <f t="shared" si="55"/>
        <v>229.17955180607825</v>
      </c>
      <c r="H183" s="320">
        <f t="shared" si="55"/>
        <v>217.10503729594032</v>
      </c>
      <c r="I183" s="320">
        <f t="shared" si="55"/>
        <v>222.30705334956008</v>
      </c>
      <c r="J183" s="320">
        <f t="shared" si="55"/>
        <v>228.7171267291709</v>
      </c>
      <c r="K183" s="320">
        <f t="shared" si="55"/>
        <v>233.41933724971895</v>
      </c>
      <c r="L183" s="320">
        <f t="shared" si="55"/>
        <v>235.99371239180283</v>
      </c>
      <c r="M183" s="320">
        <f t="shared" si="55"/>
        <v>235.31438636137653</v>
      </c>
      <c r="N183" s="320">
        <f t="shared" si="55"/>
        <v>241.64751509295345</v>
      </c>
      <c r="O183" s="320">
        <f t="shared" si="55"/>
        <v>241.5809640112756</v>
      </c>
      <c r="P183" s="320">
        <f t="shared" si="55"/>
        <v>242.47908033744372</v>
      </c>
      <c r="Q183" s="320">
        <f t="shared" si="55"/>
        <v>245.33820082130779</v>
      </c>
      <c r="R183" s="320">
        <f t="shared" si="55"/>
        <v>245.86181458137676</v>
      </c>
      <c r="S183" s="320">
        <f t="shared" si="55"/>
        <v>237.43079803529918</v>
      </c>
      <c r="T183" s="320">
        <f t="shared" si="55"/>
        <v>243.2167547200583</v>
      </c>
      <c r="U183" s="320">
        <f t="shared" si="55"/>
        <v>238.38064296048282</v>
      </c>
      <c r="V183" s="320">
        <f t="shared" si="55"/>
        <v>239.10771465441528</v>
      </c>
      <c r="W183" s="320">
        <f t="shared" si="55"/>
        <v>230.36797191646539</v>
      </c>
      <c r="X183" s="320">
        <f t="shared" si="55"/>
        <v>228.60939403309362</v>
      </c>
      <c r="Y183" s="320">
        <f t="shared" si="55"/>
        <v>226.99608525681083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0.54127602759033644</v>
      </c>
      <c r="C188" s="275">
        <f>IF(C$10=0,0,C$10/NMM!C$9*1000)</f>
        <v>0.53855135278336075</v>
      </c>
      <c r="D188" s="275">
        <f>IF(D$10=0,0,D$10/NMM!D$9*1000)</f>
        <v>0.50867968476979342</v>
      </c>
      <c r="E188" s="275">
        <f>IF(E$10=0,0,E$10/NMM!E$9*1000)</f>
        <v>0.52260258759779388</v>
      </c>
      <c r="F188" s="275">
        <f>IF(F$10=0,0,F$10/NMM!F$9*1000)</f>
        <v>0.49561961501698776</v>
      </c>
      <c r="G188" s="275">
        <f>IF(G$10=0,0,G$10/NMM!G$9*1000)</f>
        <v>0.49645158930817956</v>
      </c>
      <c r="H188" s="275">
        <f>IF(H$10=0,0,H$10/NMM!H$9*1000)</f>
        <v>0.44290120927038418</v>
      </c>
      <c r="I188" s="275">
        <f>IF(I$10=0,0,I$10/NMM!I$9*1000)</f>
        <v>0.44121705634257136</v>
      </c>
      <c r="J188" s="275">
        <f>IF(J$10=0,0,J$10/NMM!J$9*1000)</f>
        <v>0.44369472653819064</v>
      </c>
      <c r="K188" s="275">
        <f>IF(K$10=0,0,K$10/NMM!K$9*1000)</f>
        <v>0.42423526519202553</v>
      </c>
      <c r="L188" s="275">
        <f>IF(L$10=0,0,L$10/NMM!L$9*1000)</f>
        <v>0.42277932503999416</v>
      </c>
      <c r="M188" s="275">
        <f>IF(M$10=0,0,M$10/NMM!M$9*1000)</f>
        <v>0.43101689540807497</v>
      </c>
      <c r="N188" s="275">
        <f>IF(N$10=0,0,N$10/NMM!N$9*1000)</f>
        <v>0.43686905290653305</v>
      </c>
      <c r="O188" s="275">
        <f>IF(O$10=0,0,O$10/NMM!O$9*1000)</f>
        <v>0.43997701947880058</v>
      </c>
      <c r="P188" s="275">
        <f>IF(P$10=0,0,P$10/NMM!P$9*1000)</f>
        <v>0.41619913113000584</v>
      </c>
      <c r="Q188" s="275">
        <f>IF(Q$10=0,0,Q$10/NMM!Q$9*1000)</f>
        <v>0.40396232019069706</v>
      </c>
      <c r="R188" s="275">
        <f>IF(R$10=0,0,R$10/NMM!R$9*1000)</f>
        <v>0.40118755117294036</v>
      </c>
      <c r="S188" s="275">
        <f>IF(S$10=0,0,S$10/NMM!S$9*1000)</f>
        <v>0.39039840785278163</v>
      </c>
      <c r="T188" s="275">
        <f>IF(T$10=0,0,T$10/NMM!T$9*1000)</f>
        <v>0.39618784856228534</v>
      </c>
      <c r="U188" s="275">
        <f>IF(U$10=0,0,U$10/NMM!U$9*1000)</f>
        <v>0.38401851393045194</v>
      </c>
      <c r="V188" s="275">
        <f>IF(V$10=0,0,V$10/NMM!V$9*1000)</f>
        <v>0.39007149498841132</v>
      </c>
      <c r="W188" s="275">
        <f>IF(W$10=0,0,W$10/NMM!W$9*1000)</f>
        <v>0.3817033686298294</v>
      </c>
      <c r="X188" s="275">
        <f>IF(X$10=0,0,X$10/NMM!X$9*1000)</f>
        <v>0.36260284100254109</v>
      </c>
      <c r="Y188" s="275">
        <f>IF(Y$10=0,0,Y$10/NMM!Y$9*1000)</f>
        <v>0.34262633694819794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102.30419650894807</v>
      </c>
      <c r="C190" s="276">
        <f>IF(C$17=0,0,C$17/NMM!C$9*1000)</f>
        <v>102.59751340585085</v>
      </c>
      <c r="D190" s="276">
        <f>IF(D$17=0,0,D$17/NMM!D$9*1000)</f>
        <v>100.37007211138915</v>
      </c>
      <c r="E190" s="276">
        <f>IF(E$17=0,0,E$17/NMM!E$9*1000)</f>
        <v>97.880447382202902</v>
      </c>
      <c r="F190" s="276">
        <f>IF(F$17=0,0,F$17/NMM!F$9*1000)</f>
        <v>98.510151857289301</v>
      </c>
      <c r="G190" s="276">
        <f>IF(G$17=0,0,G$17/NMM!G$9*1000)</f>
        <v>97.170340021982724</v>
      </c>
      <c r="H190" s="276">
        <f>IF(H$17=0,0,H$17/NMM!H$9*1000)</f>
        <v>91.664742042087497</v>
      </c>
      <c r="I190" s="276">
        <f>IF(I$17=0,0,I$17/NMM!I$9*1000)</f>
        <v>93.95378887674768</v>
      </c>
      <c r="J190" s="276">
        <f>IF(J$17=0,0,J$17/NMM!J$9*1000)</f>
        <v>95.435129222378919</v>
      </c>
      <c r="K190" s="276">
        <f>IF(K$17=0,0,K$17/NMM!K$9*1000)</f>
        <v>96.609379583630769</v>
      </c>
      <c r="L190" s="276">
        <f>IF(L$17=0,0,L$17/NMM!L$9*1000)</f>
        <v>97.371542590770403</v>
      </c>
      <c r="M190" s="276">
        <f>IF(M$17=0,0,M$17/NMM!M$9*1000)</f>
        <v>96.048339016664102</v>
      </c>
      <c r="N190" s="276">
        <f>IF(N$17=0,0,N$17/NMM!N$9*1000)</f>
        <v>99.385998906959713</v>
      </c>
      <c r="O190" s="276">
        <f>IF(O$17=0,0,O$17/NMM!O$9*1000)</f>
        <v>98.574385300503465</v>
      </c>
      <c r="P190" s="276">
        <f>IF(P$17=0,0,P$17/NMM!P$9*1000)</f>
        <v>99.89727097683533</v>
      </c>
      <c r="Q190" s="276">
        <f>IF(Q$17=0,0,Q$17/NMM!Q$9*1000)</f>
        <v>101.5597014272485</v>
      </c>
      <c r="R190" s="276">
        <f>IF(R$17=0,0,R$17/NMM!R$9*1000)</f>
        <v>101.72167426722844</v>
      </c>
      <c r="S190" s="276">
        <f>IF(S$17=0,0,S$17/NMM!S$9*1000)</f>
        <v>98.222440978151653</v>
      </c>
      <c r="T190" s="276">
        <f>IF(T$17=0,0,T$17/NMM!T$9*1000)</f>
        <v>100.56358722522791</v>
      </c>
      <c r="U190" s="276">
        <f>IF(U$17=0,0,U$17/NMM!U$9*1000)</f>
        <v>98.488388104821027</v>
      </c>
      <c r="V190" s="276">
        <f>IF(V$17=0,0,V$17/NMM!V$9*1000)</f>
        <v>98.526327466979552</v>
      </c>
      <c r="W190" s="276">
        <f>IF(W$17=0,0,W$17/NMM!W$9*1000)</f>
        <v>95.092387259626136</v>
      </c>
      <c r="X190" s="276">
        <f>IF(X$17=0,0,X$17/NMM!X$9*1000)</f>
        <v>94.165939560632467</v>
      </c>
      <c r="Y190" s="276">
        <f>IF(Y$17=0,0,Y$17/NMM!Y$9*1000)</f>
        <v>94.519573877081697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134.15173481223309</v>
      </c>
      <c r="C191" s="276">
        <f>IF(C$25=0,0,C$25/NMM!C$9*1000)</f>
        <v>133.06558839807585</v>
      </c>
      <c r="D191" s="276">
        <f>IF(D$25=0,0,D$25/NMM!D$9*1000)</f>
        <v>130.37750322027631</v>
      </c>
      <c r="E191" s="276">
        <f>IF(E$25=0,0,E$25/NMM!E$9*1000)</f>
        <v>128.15688791599052</v>
      </c>
      <c r="F191" s="276">
        <f>IF(F$25=0,0,F$25/NMM!F$9*1000)</f>
        <v>128.68372352740613</v>
      </c>
      <c r="G191" s="276">
        <f>IF(G$25=0,0,G$25/NMM!G$9*1000)</f>
        <v>127.0232492568833</v>
      </c>
      <c r="H191" s="276">
        <f>IF(H$25=0,0,H$25/NMM!H$9*1000)</f>
        <v>120.67980869216466</v>
      </c>
      <c r="I191" s="276">
        <f>IF(I$25=0,0,I$25/NMM!I$9*1000)</f>
        <v>123.62795914526507</v>
      </c>
      <c r="J191" s="276">
        <f>IF(J$25=0,0,J$25/NMM!J$9*1000)</f>
        <v>128.18997462665928</v>
      </c>
      <c r="K191" s="276">
        <f>IF(K$25=0,0,K$25/NMM!K$9*1000)</f>
        <v>131.57607365954726</v>
      </c>
      <c r="L191" s="276">
        <f>IF(L$25=0,0,L$25/NMM!L$9*1000)</f>
        <v>133.40058392573985</v>
      </c>
      <c r="M191" s="276">
        <f>IF(M$25=0,0,M$25/NMM!M$9*1000)</f>
        <v>133.91366114489716</v>
      </c>
      <c r="N191" s="276">
        <f>IF(N$25=0,0,N$25/NMM!N$9*1000)</f>
        <v>136.81191144700125</v>
      </c>
      <c r="O191" s="276">
        <f>IF(O$25=0,0,O$25/NMM!O$9*1000)</f>
        <v>137.53408732367365</v>
      </c>
      <c r="P191" s="276">
        <f>IF(P$25=0,0,P$25/NMM!P$9*1000)</f>
        <v>137.13774308475763</v>
      </c>
      <c r="Q191" s="276">
        <f>IF(Q$25=0,0,Q$25/NMM!Q$9*1000)</f>
        <v>138.34466222665938</v>
      </c>
      <c r="R191" s="276">
        <f>IF(R$25=0,0,R$25/NMM!R$9*1000)</f>
        <v>138.63835799398382</v>
      </c>
      <c r="S191" s="276">
        <f>IF(S$25=0,0,S$25/NMM!S$9*1000)</f>
        <v>133.85063182737565</v>
      </c>
      <c r="T191" s="276">
        <f>IF(T$25=0,0,T$25/NMM!T$9*1000)</f>
        <v>137.7225145278486</v>
      </c>
      <c r="U191" s="276">
        <f>IF(U$25=0,0,U$25/NMM!U$9*1000)</f>
        <v>134.67477320863142</v>
      </c>
      <c r="V191" s="276">
        <f>IF(V$25=0,0,V$25/NMM!V$9*1000)</f>
        <v>135.39983263616054</v>
      </c>
      <c r="W191" s="276">
        <f>IF(W$25=0,0,W$25/NMM!W$9*1000)</f>
        <v>130.13697996013363</v>
      </c>
      <c r="X191" s="276">
        <f>IF(X$25=0,0,X$25/NMM!X$9*1000)</f>
        <v>129.38565358608852</v>
      </c>
      <c r="Y191" s="276">
        <f>IF(Y$25=0,0,Y$25/NMM!Y$9*1000)</f>
        <v>127.50868495711731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4.8704689636617093</v>
      </c>
      <c r="C192" s="277">
        <f>IF(C$33=0,0,C$33/NMM!C$9*1000)</f>
        <v>4.887765410162233</v>
      </c>
      <c r="D192" s="277">
        <f>IF(D$33=0,0,D$33/NMM!D$9*1000)</f>
        <v>4.8417916415717626</v>
      </c>
      <c r="E192" s="277">
        <f>IF(E$33=0,0,E$33/NMM!E$9*1000)</f>
        <v>4.6998578623162484</v>
      </c>
      <c r="F192" s="277">
        <f>IF(F$33=0,0,F$33/NMM!F$9*1000)</f>
        <v>4.46602549292008</v>
      </c>
      <c r="G192" s="277">
        <f>IF(G$33=0,0,G$33/NMM!G$9*1000)</f>
        <v>4.489510937904055</v>
      </c>
      <c r="H192" s="277">
        <f>IF(H$33=0,0,H$33/NMM!H$9*1000)</f>
        <v>4.3175853524177894</v>
      </c>
      <c r="I192" s="277">
        <f>IF(I$33=0,0,I$33/NMM!I$9*1000)</f>
        <v>4.2840882712047659</v>
      </c>
      <c r="J192" s="277">
        <f>IF(J$33=0,0,J$33/NMM!J$9*1000)</f>
        <v>4.6483281535945027</v>
      </c>
      <c r="K192" s="277">
        <f>IF(K$33=0,0,K$33/NMM!K$9*1000)</f>
        <v>4.8096487413488953</v>
      </c>
      <c r="L192" s="277">
        <f>IF(L$33=0,0,L$33/NMM!L$9*1000)</f>
        <v>4.7988065502525741</v>
      </c>
      <c r="M192" s="277">
        <f>IF(M$33=0,0,M$33/NMM!M$9*1000)</f>
        <v>4.9213693044071958</v>
      </c>
      <c r="N192" s="277">
        <f>IF(N$33=0,0,N$33/NMM!N$9*1000)</f>
        <v>5.0127356860859598</v>
      </c>
      <c r="O192" s="277">
        <f>IF(O$33=0,0,O$33/NMM!O$9*1000)</f>
        <v>5.0325143676196786</v>
      </c>
      <c r="P192" s="277">
        <f>IF(P$33=0,0,P$33/NMM!P$9*1000)</f>
        <v>5.027867144720779</v>
      </c>
      <c r="Q192" s="277">
        <f>IF(Q$33=0,0,Q$33/NMM!Q$9*1000)</f>
        <v>5.0298748472092143</v>
      </c>
      <c r="R192" s="277">
        <f>IF(R$33=0,0,R$33/NMM!R$9*1000)</f>
        <v>5.100594768991547</v>
      </c>
      <c r="S192" s="277">
        <f>IF(S$33=0,0,S$33/NMM!S$9*1000)</f>
        <v>4.9673268219190714</v>
      </c>
      <c r="T192" s="277">
        <f>IF(T$33=0,0,T$33/NMM!T$9*1000)</f>
        <v>4.5344651184195257</v>
      </c>
      <c r="U192" s="277">
        <f>IF(U$33=0,0,U$33/NMM!U$9*1000)</f>
        <v>4.8334631330999054</v>
      </c>
      <c r="V192" s="277">
        <f>IF(V$33=0,0,V$33/NMM!V$9*1000)</f>
        <v>4.791483056286773</v>
      </c>
      <c r="W192" s="277">
        <f>IF(W$33=0,0,W$33/NMM!W$9*1000)</f>
        <v>4.7569013280758075</v>
      </c>
      <c r="X192" s="277">
        <f>IF(X$33=0,0,X$33/NMM!X$9*1000)</f>
        <v>4.6951980453700894</v>
      </c>
      <c r="Y192" s="277">
        <f>IF(Y$33=0,0,Y$33/NMM!Y$9*1000)</f>
        <v>4.6252000856635993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138.06317700662945</v>
      </c>
      <c r="C194" s="320">
        <f t="shared" si="56"/>
        <v>132.77768486123799</v>
      </c>
      <c r="D194" s="320">
        <f t="shared" si="56"/>
        <v>131.67909106978115</v>
      </c>
      <c r="E194" s="320">
        <f t="shared" si="56"/>
        <v>127.80988649407917</v>
      </c>
      <c r="F194" s="320">
        <f t="shared" si="56"/>
        <v>127.59844780580828</v>
      </c>
      <c r="G194" s="320">
        <f t="shared" si="56"/>
        <v>125.66815327840169</v>
      </c>
      <c r="H194" s="320">
        <f t="shared" si="56"/>
        <v>122.07955429230137</v>
      </c>
      <c r="I194" s="320">
        <f t="shared" si="56"/>
        <v>122.06259378326932</v>
      </c>
      <c r="J194" s="320">
        <f t="shared" si="56"/>
        <v>125.22762686256854</v>
      </c>
      <c r="K194" s="320">
        <f t="shared" si="56"/>
        <v>126.72689747918727</v>
      </c>
      <c r="L194" s="320">
        <f t="shared" si="56"/>
        <v>128.31272415392482</v>
      </c>
      <c r="M194" s="320">
        <f t="shared" si="56"/>
        <v>131.32300869405881</v>
      </c>
      <c r="N194" s="320">
        <f t="shared" si="56"/>
        <v>131.63005154136042</v>
      </c>
      <c r="O194" s="320">
        <f t="shared" si="56"/>
        <v>131.3509966375602</v>
      </c>
      <c r="P194" s="320">
        <f t="shared" si="56"/>
        <v>132.26093729854196</v>
      </c>
      <c r="Q194" s="320">
        <f t="shared" si="56"/>
        <v>134.16320948237058</v>
      </c>
      <c r="R194" s="320">
        <f t="shared" si="56"/>
        <v>135.91225300056632</v>
      </c>
      <c r="S194" s="320">
        <f t="shared" si="56"/>
        <v>133.96285080420853</v>
      </c>
      <c r="T194" s="320">
        <f t="shared" si="56"/>
        <v>136.89755081806095</v>
      </c>
      <c r="U194" s="320">
        <f t="shared" si="56"/>
        <v>134.92629812930068</v>
      </c>
      <c r="V194" s="320">
        <f t="shared" si="56"/>
        <v>138.53974095502255</v>
      </c>
      <c r="W194" s="320">
        <f t="shared" si="56"/>
        <v>135.43826170333105</v>
      </c>
      <c r="X194" s="320">
        <f t="shared" si="56"/>
        <v>131.72544053951336</v>
      </c>
      <c r="Y194" s="320">
        <f t="shared" si="56"/>
        <v>130.64621503999666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0.72813772437660074</v>
      </c>
      <c r="C199" s="275">
        <f>IF(C$53=0,0,C$53/NMM!C$10*1000)</f>
        <v>0.69882962635282442</v>
      </c>
      <c r="D199" s="275">
        <f>IF(D$53=0,0,D$53/NMM!D$10*1000)</f>
        <v>0.67588749401985715</v>
      </c>
      <c r="E199" s="275">
        <f>IF(E$53=0,0,E$53/NMM!E$10*1000)</f>
        <v>0.67981365979169051</v>
      </c>
      <c r="F199" s="275">
        <f>IF(F$53=0,0,F$53/NMM!F$10*1000)</f>
        <v>0.65815209254906093</v>
      </c>
      <c r="G199" s="275">
        <f>IF(G$53=0,0,G$53/NMM!G$10*1000)</f>
        <v>0.65084440521404163</v>
      </c>
      <c r="H199" s="275">
        <f>IF(H$53=0,0,H$53/NMM!H$10*1000)</f>
        <v>0.60666554375490511</v>
      </c>
      <c r="I199" s="275">
        <f>IF(I$53=0,0,I$53/NMM!I$10*1000)</f>
        <v>0.5969339947416803</v>
      </c>
      <c r="J199" s="275">
        <f>IF(J$53=0,0,J$53/NMM!J$10*1000)</f>
        <v>0.59338509198278289</v>
      </c>
      <c r="K199" s="275">
        <f>IF(K$53=0,0,K$53/NMM!K$10*1000)</f>
        <v>0.55974657264915029</v>
      </c>
      <c r="L199" s="275">
        <f>IF(L$53=0,0,L$53/NMM!L$10*1000)</f>
        <v>0.56385913672385157</v>
      </c>
      <c r="M199" s="275">
        <f>IF(M$53=0,0,M$53/NMM!M$10*1000)</f>
        <v>0.57250180593853839</v>
      </c>
      <c r="N199" s="275">
        <f>IF(N$53=0,0,N$53/NMM!N$10*1000)</f>
        <v>0.56866624000018495</v>
      </c>
      <c r="O199" s="275">
        <f>IF(O$53=0,0,O$53/NMM!O$10*1000)</f>
        <v>0.5916573648060488</v>
      </c>
      <c r="P199" s="275">
        <f>IF(P$53=0,0,P$53/NMM!P$10*1000)</f>
        <v>0.55629551155403612</v>
      </c>
      <c r="Q199" s="275">
        <f>IF(Q$53=0,0,Q$53/NMM!Q$10*1000)</f>
        <v>0.55885643239289873</v>
      </c>
      <c r="R199" s="275">
        <f>IF(R$53=0,0,R$53/NMM!R$10*1000)</f>
        <v>0.56176340839548022</v>
      </c>
      <c r="S199" s="275">
        <f>IF(S$53=0,0,S$53/NMM!S$10*1000)</f>
        <v>0.55207015796929182</v>
      </c>
      <c r="T199" s="275">
        <f>IF(T$53=0,0,T$53/NMM!T$10*1000)</f>
        <v>0.55407295055755668</v>
      </c>
      <c r="U199" s="275">
        <f>IF(U$53=0,0,U$53/NMM!U$10*1000)</f>
        <v>0.54233464190790914</v>
      </c>
      <c r="V199" s="275">
        <f>IF(V$53=0,0,V$53/NMM!V$10*1000)</f>
        <v>0.56491878738351486</v>
      </c>
      <c r="W199" s="275">
        <f>IF(W$53=0,0,W$53/NMM!W$10*1000)</f>
        <v>0.55619252243198047</v>
      </c>
      <c r="X199" s="275">
        <f>IF(X$53=0,0,X$53/NMM!X$10*1000)</f>
        <v>0.52241348310751845</v>
      </c>
      <c r="Y199" s="275">
        <f>IF(Y$53=0,0,Y$53/NMM!Y$10*1000)</f>
        <v>0.51009693403662859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23.049815236095824</v>
      </c>
      <c r="C201" s="276">
        <f>IF(C$60=0,0,C$60/NMM!C$10*1000)</f>
        <v>22.06205088674113</v>
      </c>
      <c r="D201" s="276">
        <f>IF(D$60=0,0,D$60/NMM!D$10*1000)</f>
        <v>21.908251695221765</v>
      </c>
      <c r="E201" s="276">
        <f>IF(E$60=0,0,E$60/NMM!E$10*1000)</f>
        <v>21.047112881681997</v>
      </c>
      <c r="F201" s="276">
        <f>IF(F$60=0,0,F$60/NMM!F$10*1000)</f>
        <v>20.523618076501531</v>
      </c>
      <c r="G201" s="276">
        <f>IF(G$60=0,0,G$60/NMM!G$10*1000)</f>
        <v>20.151778434694673</v>
      </c>
      <c r="H201" s="276">
        <f>IF(H$60=0,0,H$60/NMM!H$10*1000)</f>
        <v>19.561777028373836</v>
      </c>
      <c r="I201" s="276">
        <f>IF(I$60=0,0,I$60/NMM!I$10*1000)</f>
        <v>20.215174022504083</v>
      </c>
      <c r="J201" s="276">
        <f>IF(J$60=0,0,J$60/NMM!J$10*1000)</f>
        <v>19.958598715120075</v>
      </c>
      <c r="K201" s="276">
        <f>IF(K$60=0,0,K$60/NMM!K$10*1000)</f>
        <v>19.623247056815096</v>
      </c>
      <c r="L201" s="276">
        <f>IF(L$60=0,0,L$60/NMM!L$10*1000)</f>
        <v>19.566984995583852</v>
      </c>
      <c r="M201" s="276">
        <f>IF(M$60=0,0,M$60/NMM!M$10*1000)</f>
        <v>19.939739786903989</v>
      </c>
      <c r="N201" s="276">
        <f>IF(N$60=0,0,N$60/NMM!N$10*1000)</f>
        <v>19.9615507695984</v>
      </c>
      <c r="O201" s="276">
        <f>IF(O$60=0,0,O$60/NMM!O$10*1000)</f>
        <v>19.913486327165057</v>
      </c>
      <c r="P201" s="276">
        <f>IF(P$60=0,0,P$60/NMM!P$10*1000)</f>
        <v>20.085868073918721</v>
      </c>
      <c r="Q201" s="276">
        <f>IF(Q$60=0,0,Q$60/NMM!Q$10*1000)</f>
        <v>20.34166303144108</v>
      </c>
      <c r="R201" s="276">
        <f>IF(R$60=0,0,R$60/NMM!R$10*1000)</f>
        <v>20.67143998407138</v>
      </c>
      <c r="S201" s="276">
        <f>IF(S$60=0,0,S$60/NMM!S$10*1000)</f>
        <v>20.656115158745067</v>
      </c>
      <c r="T201" s="276">
        <f>IF(T$60=0,0,T$60/NMM!T$10*1000)</f>
        <v>20.574480333403667</v>
      </c>
      <c r="U201" s="276">
        <f>IF(U$60=0,0,U$60/NMM!U$10*1000)</f>
        <v>20.456764888625646</v>
      </c>
      <c r="V201" s="276">
        <f>IF(V$60=0,0,V$60/NMM!V$10*1000)</f>
        <v>21.186913176812126</v>
      </c>
      <c r="W201" s="276">
        <f>IF(W$60=0,0,W$60/NMM!W$10*1000)</f>
        <v>21.039217318114716</v>
      </c>
      <c r="X201" s="276">
        <f>IF(X$60=0,0,X$60/NMM!X$10*1000)</f>
        <v>20.277580031623337</v>
      </c>
      <c r="Y201" s="276">
        <f>IF(Y$60=0,0,Y$60/NMM!Y$10*1000)</f>
        <v>20.049168949891488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104.17913896112547</v>
      </c>
      <c r="C202" s="276">
        <f>IF(C$79=0,0,C$79/NMM!C$10*1000)</f>
        <v>100.47829619005454</v>
      </c>
      <c r="D202" s="276">
        <f>IF(D$79=0,0,D$79/NMM!D$10*1000)</f>
        <v>99.660211543687396</v>
      </c>
      <c r="E202" s="276">
        <f>IF(E$79=0,0,E$79/NMM!E$10*1000)</f>
        <v>96.946695466389727</v>
      </c>
      <c r="F202" s="276">
        <f>IF(F$79=0,0,F$79/NMM!F$10*1000)</f>
        <v>97.441337527730582</v>
      </c>
      <c r="G202" s="276">
        <f>IF(G$79=0,0,G$79/NMM!G$10*1000)</f>
        <v>96.058510647587752</v>
      </c>
      <c r="H202" s="276">
        <f>IF(H$79=0,0,H$79/NMM!H$10*1000)</f>
        <v>93.330177599851481</v>
      </c>
      <c r="I202" s="276">
        <f>IF(I$79=0,0,I$79/NMM!I$10*1000)</f>
        <v>92.320231083837186</v>
      </c>
      <c r="J202" s="276">
        <f>IF(J$79=0,0,J$79/NMM!J$10*1000)</f>
        <v>95.963696698719772</v>
      </c>
      <c r="K202" s="276">
        <f>IF(K$79=0,0,K$79/NMM!K$10*1000)</f>
        <v>98.060423109622093</v>
      </c>
      <c r="L202" s="276">
        <f>IF(L$79=0,0,L$79/NMM!L$10*1000)</f>
        <v>99.761777995491457</v>
      </c>
      <c r="M202" s="276">
        <f>IF(M$79=0,0,M$79/NMM!M$10*1000)</f>
        <v>102.2252806584801</v>
      </c>
      <c r="N202" s="276">
        <f>IF(N$79=0,0,N$79/NMM!N$10*1000)</f>
        <v>102.47972774303335</v>
      </c>
      <c r="O202" s="276">
        <f>IF(O$79=0,0,O$79/NMM!O$10*1000)</f>
        <v>102.22728123995535</v>
      </c>
      <c r="P202" s="276">
        <f>IF(P$79=0,0,P$79/NMM!P$10*1000)</f>
        <v>102.93289880119069</v>
      </c>
      <c r="Q202" s="276">
        <f>IF(Q$79=0,0,Q$79/NMM!Q$10*1000)</f>
        <v>104.53546830709605</v>
      </c>
      <c r="R202" s="276">
        <f>IF(R$79=0,0,R$79/NMM!R$10*1000)</f>
        <v>105.88179950296629</v>
      </c>
      <c r="S202" s="276">
        <f>IF(S$79=0,0,S$79/NMM!S$10*1000)</f>
        <v>103.96355025279239</v>
      </c>
      <c r="T202" s="276">
        <f>IF(T$79=0,0,T$79/NMM!T$10*1000)</f>
        <v>106.85192131702081</v>
      </c>
      <c r="U202" s="276">
        <f>IF(U$79=0,0,U$79/NMM!U$10*1000)</f>
        <v>105.1606920104154</v>
      </c>
      <c r="V202" s="276">
        <f>IF(V$79=0,0,V$79/NMM!V$10*1000)</f>
        <v>107.68074107829449</v>
      </c>
      <c r="W202" s="276">
        <f>IF(W$79=0,0,W$79/NMM!W$10*1000)</f>
        <v>104.93561674899831</v>
      </c>
      <c r="X202" s="276">
        <f>IF(X$79=0,0,X$79/NMM!X$10*1000)</f>
        <v>102.35368472641815</v>
      </c>
      <c r="Y202" s="276">
        <f>IF(Y$79=0,0,Y$79/NMM!Y$10*1000)</f>
        <v>101.62242889929773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10.106085085031543</v>
      </c>
      <c r="C203" s="277">
        <f>IF(C$89=0,0,C$89/NMM!C$10*1000)</f>
        <v>9.5385081580895061</v>
      </c>
      <c r="D203" s="277">
        <f>IF(D$89=0,0,D$89/NMM!D$10*1000)</f>
        <v>9.4347403368521352</v>
      </c>
      <c r="E203" s="277">
        <f>IF(E$89=0,0,E$89/NMM!E$10*1000)</f>
        <v>9.1362644862157456</v>
      </c>
      <c r="F203" s="277">
        <f>IF(F$89=0,0,F$89/NMM!F$10*1000)</f>
        <v>8.9753401090270994</v>
      </c>
      <c r="G203" s="277">
        <f>IF(G$89=0,0,G$89/NMM!G$10*1000)</f>
        <v>8.8070197909052297</v>
      </c>
      <c r="H203" s="277">
        <f>IF(H$89=0,0,H$89/NMM!H$10*1000)</f>
        <v>8.5809341203211389</v>
      </c>
      <c r="I203" s="277">
        <f>IF(I$89=0,0,I$89/NMM!I$10*1000)</f>
        <v>8.9302546821863729</v>
      </c>
      <c r="J203" s="277">
        <f>IF(J$89=0,0,J$89/NMM!J$10*1000)</f>
        <v>8.7119463567459192</v>
      </c>
      <c r="K203" s="277">
        <f>IF(K$89=0,0,K$89/NMM!K$10*1000)</f>
        <v>8.4834807401009247</v>
      </c>
      <c r="L203" s="277">
        <f>IF(L$89=0,0,L$89/NMM!L$10*1000)</f>
        <v>8.420102026125674</v>
      </c>
      <c r="M203" s="277">
        <f>IF(M$89=0,0,M$89/NMM!M$10*1000)</f>
        <v>8.5854864427361708</v>
      </c>
      <c r="N203" s="277">
        <f>IF(N$89=0,0,N$89/NMM!N$10*1000)</f>
        <v>8.6201067887284673</v>
      </c>
      <c r="O203" s="277">
        <f>IF(O$89=0,0,O$89/NMM!O$10*1000)</f>
        <v>8.6185717056337339</v>
      </c>
      <c r="P203" s="277">
        <f>IF(P$89=0,0,P$89/NMM!P$10*1000)</f>
        <v>8.6858749118785141</v>
      </c>
      <c r="Q203" s="277">
        <f>IF(Q$89=0,0,Q$89/NMM!Q$10*1000)</f>
        <v>8.7272217114405404</v>
      </c>
      <c r="R203" s="277">
        <f>IF(R$89=0,0,R$89/NMM!R$10*1000)</f>
        <v>8.7972501051331768</v>
      </c>
      <c r="S203" s="277">
        <f>IF(S$89=0,0,S$89/NMM!S$10*1000)</f>
        <v>8.7911152347017669</v>
      </c>
      <c r="T203" s="277">
        <f>IF(T$89=0,0,T$89/NMM!T$10*1000)</f>
        <v>8.9170762170789004</v>
      </c>
      <c r="U203" s="277">
        <f>IF(U$89=0,0,U$89/NMM!U$10*1000)</f>
        <v>8.766506588351719</v>
      </c>
      <c r="V203" s="277">
        <f>IF(V$89=0,0,V$89/NMM!V$10*1000)</f>
        <v>9.107167912532411</v>
      </c>
      <c r="W203" s="277">
        <f>IF(W$89=0,0,W$89/NMM!W$10*1000)</f>
        <v>8.9072351137860526</v>
      </c>
      <c r="X203" s="277">
        <f>IF(X$89=0,0,X$89/NMM!X$10*1000)</f>
        <v>8.5717622983643462</v>
      </c>
      <c r="Y203" s="277">
        <f>IF(Y$89=0,0,Y$89/NMM!Y$10*1000)</f>
        <v>8.4645202567708182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418.89989382217095</v>
      </c>
      <c r="C205" s="320">
        <f t="shared" si="57"/>
        <v>407.43973846730285</v>
      </c>
      <c r="D205" s="320">
        <f t="shared" si="57"/>
        <v>391.68580984082467</v>
      </c>
      <c r="E205" s="320">
        <f t="shared" si="57"/>
        <v>390.86194993469644</v>
      </c>
      <c r="F205" s="320">
        <f t="shared" si="57"/>
        <v>385.81943635255089</v>
      </c>
      <c r="G205" s="320">
        <f t="shared" si="57"/>
        <v>380.91627330766187</v>
      </c>
      <c r="H205" s="320">
        <f t="shared" si="57"/>
        <v>373.18962214217083</v>
      </c>
      <c r="I205" s="320">
        <f t="shared" si="57"/>
        <v>377.21100866208769</v>
      </c>
      <c r="J205" s="320">
        <f t="shared" si="57"/>
        <v>379.3227729193834</v>
      </c>
      <c r="K205" s="320">
        <f t="shared" si="57"/>
        <v>366.29898607201812</v>
      </c>
      <c r="L205" s="320">
        <f t="shared" si="57"/>
        <v>364.55208092440671</v>
      </c>
      <c r="M205" s="320">
        <f t="shared" si="57"/>
        <v>361.86005456344014</v>
      </c>
      <c r="N205" s="320">
        <f t="shared" si="57"/>
        <v>360.03210067618255</v>
      </c>
      <c r="O205" s="320">
        <f t="shared" si="57"/>
        <v>349.40803918259354</v>
      </c>
      <c r="P205" s="320">
        <f t="shared" si="57"/>
        <v>346.04462887776435</v>
      </c>
      <c r="Q205" s="320">
        <f t="shared" si="57"/>
        <v>341.03681514043603</v>
      </c>
      <c r="R205" s="320">
        <f t="shared" si="57"/>
        <v>344.87294243518858</v>
      </c>
      <c r="S205" s="320">
        <f t="shared" si="57"/>
        <v>336.23426515613539</v>
      </c>
      <c r="T205" s="320">
        <f t="shared" si="57"/>
        <v>335.00533458516514</v>
      </c>
      <c r="U205" s="320">
        <f t="shared" si="57"/>
        <v>328.51438283091227</v>
      </c>
      <c r="V205" s="320">
        <f t="shared" si="57"/>
        <v>333.52927197313358</v>
      </c>
      <c r="W205" s="320">
        <f t="shared" si="57"/>
        <v>315.73139554719114</v>
      </c>
      <c r="X205" s="320">
        <f t="shared" si="57"/>
        <v>307.51766742384945</v>
      </c>
      <c r="Y205" s="320">
        <f t="shared" si="57"/>
        <v>303.5779101654814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2.7541903697107202</v>
      </c>
      <c r="C210" s="275">
        <f>IF(C$104=0,0,C$104/NMM!C$11*1000)</f>
        <v>2.7008760867654722</v>
      </c>
      <c r="D210" s="275">
        <f>IF(D$104=0,0,D$104/NMM!D$11*1000)</f>
        <v>2.546632484474189</v>
      </c>
      <c r="E210" s="275">
        <f>IF(E$104=0,0,E$104/NMM!E$11*1000)</f>
        <v>2.7017001605451503</v>
      </c>
      <c r="F210" s="275">
        <f>IF(F$104=0,0,F$104/NMM!F$11*1000)</f>
        <v>2.6411345607615457</v>
      </c>
      <c r="G210" s="275">
        <f>IF(G$104=0,0,G$104/NMM!G$11*1000)</f>
        <v>2.6326323860648881</v>
      </c>
      <c r="H210" s="275">
        <f>IF(H$104=0,0,H$104/NMM!H$11*1000)</f>
        <v>2.4982435402108476</v>
      </c>
      <c r="I210" s="275">
        <f>IF(I$104=0,0,I$104/NMM!I$11*1000)</f>
        <v>2.3962865508777687</v>
      </c>
      <c r="J210" s="275">
        <f>IF(J$104=0,0,J$104/NMM!J$11*1000)</f>
        <v>2.4508143000680329</v>
      </c>
      <c r="K210" s="275">
        <f>IF(K$104=0,0,K$104/NMM!K$11*1000)</f>
        <v>2.3473926847717275</v>
      </c>
      <c r="L210" s="275">
        <f>IF(L$104=0,0,L$104/NMM!L$11*1000)</f>
        <v>2.365651474135726</v>
      </c>
      <c r="M210" s="275">
        <f>IF(M$104=0,0,M$104/NMM!M$11*1000)</f>
        <v>2.2945841608738249</v>
      </c>
      <c r="N210" s="275">
        <f>IF(N$104=0,0,N$104/NMM!N$11*1000)</f>
        <v>2.2980142062154378</v>
      </c>
      <c r="O210" s="275">
        <f>IF(O$104=0,0,O$104/NMM!O$11*1000)</f>
        <v>2.2915895607815351</v>
      </c>
      <c r="P210" s="275">
        <f>IF(P$104=0,0,P$104/NMM!P$11*1000)</f>
        <v>2.0842490436078229</v>
      </c>
      <c r="Q210" s="275">
        <f>IF(Q$104=0,0,Q$104/NMM!Q$11*1000)</f>
        <v>2.0611610364936257</v>
      </c>
      <c r="R210" s="275">
        <f>IF(R$104=0,0,R$104/NMM!R$11*1000)</f>
        <v>2.0992519494998323</v>
      </c>
      <c r="S210" s="275">
        <f>IF(S$104=0,0,S$104/NMM!S$11*1000)</f>
        <v>2.0175493137531459</v>
      </c>
      <c r="T210" s="275">
        <f>IF(T$104=0,0,T$104/NMM!T$11*1000)</f>
        <v>2.0076503742434371</v>
      </c>
      <c r="U210" s="275">
        <f>IF(U$104=0,0,U$104/NMM!U$11*1000)</f>
        <v>1.9743965044627687</v>
      </c>
      <c r="V210" s="275">
        <f>IF(V$104=0,0,V$104/NMM!V$11*1000)</f>
        <v>2.001748302620753</v>
      </c>
      <c r="W210" s="275">
        <f>IF(W$104=0,0,W$104/NMM!W$11*1000)</f>
        <v>1.9207833509336047</v>
      </c>
      <c r="X210" s="275">
        <f>IF(X$104=0,0,X$104/NMM!X$11*1000)</f>
        <v>1.8154088650218472</v>
      </c>
      <c r="Y210" s="275">
        <f>IF(Y$104=0,0,Y$104/NMM!Y$11*1000)</f>
        <v>1.7512190199363682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384.03094095980498</v>
      </c>
      <c r="C211" s="276">
        <f>IF(C$110=0,0,C$110/NMM!C$11*1000)</f>
        <v>373.50438770240748</v>
      </c>
      <c r="D211" s="276">
        <f>IF(D$110=0,0,D$110/NMM!D$11*1000)</f>
        <v>359.10856030634392</v>
      </c>
      <c r="E211" s="276">
        <f>IF(E$110=0,0,E$110/NMM!E$11*1000)</f>
        <v>358.20517844416304</v>
      </c>
      <c r="F211" s="276">
        <f>IF(F$110=0,0,F$110/NMM!F$11*1000)</f>
        <v>353.60769694764235</v>
      </c>
      <c r="G211" s="276">
        <f>IF(G$110=0,0,G$110/NMM!G$11*1000)</f>
        <v>349.09076644934675</v>
      </c>
      <c r="H211" s="276">
        <f>IF(H$110=0,0,H$110/NMM!H$11*1000)</f>
        <v>342.08441358198627</v>
      </c>
      <c r="I211" s="276">
        <f>IF(I$110=0,0,I$110/NMM!I$11*1000)</f>
        <v>345.88955076019255</v>
      </c>
      <c r="J211" s="276">
        <f>IF(J$110=0,0,J$110/NMM!J$11*1000)</f>
        <v>347.788026379261</v>
      </c>
      <c r="K211" s="276">
        <f>IF(K$110=0,0,K$110/NMM!K$11*1000)</f>
        <v>335.86475052551282</v>
      </c>
      <c r="L211" s="276">
        <f>IF(L$110=0,0,L$110/NMM!L$11*1000)</f>
        <v>334.23580767679147</v>
      </c>
      <c r="M211" s="276">
        <f>IF(M$110=0,0,M$110/NMM!M$11*1000)</f>
        <v>331.81711306825247</v>
      </c>
      <c r="N211" s="276">
        <f>IF(N$110=0,0,N$110/NMM!N$11*1000)</f>
        <v>330.12706054804164</v>
      </c>
      <c r="O211" s="276">
        <f>IF(O$110=0,0,O$110/NMM!O$11*1000)</f>
        <v>320.32880711003082</v>
      </c>
      <c r="P211" s="276">
        <f>IF(P$110=0,0,P$110/NMM!P$11*1000)</f>
        <v>317.41629728418656</v>
      </c>
      <c r="Q211" s="276">
        <f>IF(Q$110=0,0,Q$110/NMM!Q$11*1000)</f>
        <v>312.81625240394584</v>
      </c>
      <c r="R211" s="276">
        <f>IF(R$110=0,0,R$110/NMM!R$11*1000)</f>
        <v>316.3211870299217</v>
      </c>
      <c r="S211" s="276">
        <f>IF(S$110=0,0,S$110/NMM!S$11*1000)</f>
        <v>308.42457054013119</v>
      </c>
      <c r="T211" s="276">
        <f>IF(T$110=0,0,T$110/NMM!T$11*1000)</f>
        <v>307.29961391891487</v>
      </c>
      <c r="U211" s="276">
        <f>IF(U$110=0,0,U$110/NMM!U$11*1000)</f>
        <v>301.34026897210032</v>
      </c>
      <c r="V211" s="276">
        <f>IF(V$110=0,0,V$110/NMM!V$11*1000)</f>
        <v>305.94290848855428</v>
      </c>
      <c r="W211" s="276">
        <f>IF(W$110=0,0,W$110/NMM!W$11*1000)</f>
        <v>289.59324507039742</v>
      </c>
      <c r="X211" s="276">
        <f>IF(X$110=0,0,X$110/NMM!X$11*1000)</f>
        <v>282.11062864258469</v>
      </c>
      <c r="Y211" s="276">
        <f>IF(Y$110=0,0,Y$110/NMM!Y$11*1000)</f>
        <v>278.53414620355335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32.114762492655217</v>
      </c>
      <c r="C213" s="276">
        <f>IF(C$119=0,0,C$119/NMM!C$11*1000)</f>
        <v>31.234474678129899</v>
      </c>
      <c r="D213" s="276">
        <f>IF(D$119=0,0,D$119/NMM!D$11*1000)</f>
        <v>30.030617050006597</v>
      </c>
      <c r="E213" s="276">
        <f>IF(E$119=0,0,E$119/NMM!E$11*1000)</f>
        <v>29.955071329988268</v>
      </c>
      <c r="F213" s="276">
        <f>IF(F$119=0,0,F$119/NMM!F$11*1000)</f>
        <v>29.57060484414701</v>
      </c>
      <c r="G213" s="276">
        <f>IF(G$119=0,0,G$119/NMM!G$11*1000)</f>
        <v>29.192874472250274</v>
      </c>
      <c r="H213" s="276">
        <f>IF(H$119=0,0,H$119/NMM!H$11*1000)</f>
        <v>28.606965019973718</v>
      </c>
      <c r="I213" s="276">
        <f>IF(I$119=0,0,I$119/NMM!I$11*1000)</f>
        <v>28.925171351017372</v>
      </c>
      <c r="J213" s="276">
        <f>IF(J$119=0,0,J$119/NMM!J$11*1000)</f>
        <v>29.083932240054359</v>
      </c>
      <c r="K213" s="276">
        <f>IF(K$119=0,0,K$119/NMM!K$11*1000)</f>
        <v>28.086842861733626</v>
      </c>
      <c r="L213" s="276">
        <f>IF(L$119=0,0,L$119/NMM!L$11*1000)</f>
        <v>27.950621773479511</v>
      </c>
      <c r="M213" s="276">
        <f>IF(M$119=0,0,M$119/NMM!M$11*1000)</f>
        <v>27.748357334313837</v>
      </c>
      <c r="N213" s="276">
        <f>IF(N$119=0,0,N$119/NMM!N$11*1000)</f>
        <v>27.607025921925484</v>
      </c>
      <c r="O213" s="276">
        <f>IF(O$119=0,0,O$119/NMM!O$11*1000)</f>
        <v>26.787642511781204</v>
      </c>
      <c r="P213" s="276">
        <f>IF(P$119=0,0,P$119/NMM!P$11*1000)</f>
        <v>26.544082549969943</v>
      </c>
      <c r="Q213" s="276">
        <f>IF(Q$119=0,0,Q$119/NMM!Q$11*1000)</f>
        <v>26.159401699996575</v>
      </c>
      <c r="R213" s="276">
        <f>IF(R$119=0,0,R$119/NMM!R$11*1000)</f>
        <v>26.45250345576704</v>
      </c>
      <c r="S213" s="276">
        <f>IF(S$119=0,0,S$119/NMM!S$11*1000)</f>
        <v>25.79214530225109</v>
      </c>
      <c r="T213" s="276">
        <f>IF(T$119=0,0,T$119/NMM!T$11*1000)</f>
        <v>25.698070292006843</v>
      </c>
      <c r="U213" s="276">
        <f>IF(U$119=0,0,U$119/NMM!U$11*1000)</f>
        <v>25.199717354349179</v>
      </c>
      <c r="V213" s="276">
        <f>IF(V$119=0,0,V$119/NMM!V$11*1000)</f>
        <v>25.584615181958579</v>
      </c>
      <c r="W213" s="276">
        <f>IF(W$119=0,0,W$119/NMM!W$11*1000)</f>
        <v>24.217367125860132</v>
      </c>
      <c r="X213" s="276">
        <f>IF(X$119=0,0,X$119/NMM!X$11*1000)</f>
        <v>23.591629916242947</v>
      </c>
      <c r="Y213" s="276">
        <f>IF(Y$119=0,0,Y$119/NMM!Y$11*1000)</f>
        <v>23.292544941991711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EU27: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126393.59186659675</v>
      </c>
      <c r="C3" s="203">
        <f t="shared" si="0"/>
        <v>126310.52633325645</v>
      </c>
      <c r="D3" s="203">
        <f t="shared" si="0"/>
        <v>121484.98946841311</v>
      </c>
      <c r="E3" s="203">
        <f t="shared" si="0"/>
        <v>113202.13004422947</v>
      </c>
      <c r="F3" s="203">
        <f t="shared" si="0"/>
        <v>112754.36371433761</v>
      </c>
      <c r="G3" s="203">
        <f t="shared" si="0"/>
        <v>110035.18090482196</v>
      </c>
      <c r="H3" s="203">
        <f t="shared" si="0"/>
        <v>110046.68483832671</v>
      </c>
      <c r="I3" s="203">
        <f t="shared" si="0"/>
        <v>109591.28179724349</v>
      </c>
      <c r="J3" s="203">
        <f t="shared" si="0"/>
        <v>101722.74762736115</v>
      </c>
      <c r="K3" s="203">
        <f t="shared" si="0"/>
        <v>91671.579892382142</v>
      </c>
      <c r="L3" s="203">
        <f t="shared" si="0"/>
        <v>92657.06387607714</v>
      </c>
      <c r="M3" s="203">
        <f t="shared" si="0"/>
        <v>92341.421423426771</v>
      </c>
      <c r="N3" s="203">
        <f t="shared" si="0"/>
        <v>89462.649347794475</v>
      </c>
      <c r="O3" s="203">
        <f t="shared" si="0"/>
        <v>85383.524166600982</v>
      </c>
      <c r="P3" s="203">
        <f t="shared" si="0"/>
        <v>86655.040317403764</v>
      </c>
      <c r="Q3" s="203">
        <f t="shared" si="0"/>
        <v>87119.858691000001</v>
      </c>
      <c r="R3" s="203">
        <f t="shared" si="0"/>
        <v>88154.245024715521</v>
      </c>
      <c r="S3" s="203">
        <f t="shared" si="0"/>
        <v>87344.625336228812</v>
      </c>
      <c r="T3" s="203">
        <f t="shared" si="0"/>
        <v>88896.428867869254</v>
      </c>
      <c r="U3" s="203">
        <f t="shared" si="0"/>
        <v>87945.052992726851</v>
      </c>
      <c r="V3" s="203">
        <f t="shared" si="0"/>
        <v>79873.663048612216</v>
      </c>
      <c r="W3" s="203">
        <f t="shared" si="0"/>
        <v>79474.369982882257</v>
      </c>
      <c r="X3" s="203">
        <f t="shared" si="0"/>
        <v>83668.185341983117</v>
      </c>
      <c r="Y3" s="203">
        <f t="shared" si="0"/>
        <v>80210.116784420985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67702.576089734284</v>
      </c>
      <c r="C4" s="241">
        <f t="shared" si="1"/>
        <v>68745.437755562278</v>
      </c>
      <c r="D4" s="241">
        <f t="shared" si="1"/>
        <v>65537.647331613189</v>
      </c>
      <c r="E4" s="241">
        <f t="shared" si="1"/>
        <v>61510.741319690213</v>
      </c>
      <c r="F4" s="241">
        <f t="shared" si="1"/>
        <v>60600.679570503271</v>
      </c>
      <c r="G4" s="241">
        <f t="shared" si="1"/>
        <v>57209.017251776058</v>
      </c>
      <c r="H4" s="241">
        <f t="shared" si="1"/>
        <v>57421.050666506286</v>
      </c>
      <c r="I4" s="241">
        <f t="shared" si="1"/>
        <v>58245.652750241963</v>
      </c>
      <c r="J4" s="241">
        <f t="shared" si="1"/>
        <v>53137.800615515167</v>
      </c>
      <c r="K4" s="241">
        <f t="shared" si="1"/>
        <v>48852.440248824503</v>
      </c>
      <c r="L4" s="241">
        <f t="shared" si="1"/>
        <v>50338.001829664441</v>
      </c>
      <c r="M4" s="241">
        <f t="shared" si="1"/>
        <v>51184.592572490546</v>
      </c>
      <c r="N4" s="241">
        <f t="shared" si="1"/>
        <v>50685.875208991958</v>
      </c>
      <c r="O4" s="241">
        <f t="shared" si="1"/>
        <v>49121.570803939874</v>
      </c>
      <c r="P4" s="241">
        <f t="shared" si="1"/>
        <v>51292.728982345514</v>
      </c>
      <c r="Q4" s="241">
        <f t="shared" si="1"/>
        <v>52793.215746000002</v>
      </c>
      <c r="R4" s="241">
        <f t="shared" si="1"/>
        <v>53673.181195634905</v>
      </c>
      <c r="S4" s="241">
        <f t="shared" si="1"/>
        <v>54060.664890461296</v>
      </c>
      <c r="T4" s="241">
        <f t="shared" si="1"/>
        <v>56992.90894401908</v>
      </c>
      <c r="U4" s="241">
        <f t="shared" si="1"/>
        <v>56765.53078357059</v>
      </c>
      <c r="V4" s="241">
        <f t="shared" si="1"/>
        <v>52381.59952365698</v>
      </c>
      <c r="W4" s="241">
        <f t="shared" si="1"/>
        <v>51514.43465078705</v>
      </c>
      <c r="X4" s="241">
        <f t="shared" si="1"/>
        <v>56860.170511363445</v>
      </c>
      <c r="Y4" s="241">
        <f t="shared" si="1"/>
        <v>54961.597969358103</v>
      </c>
      <c r="DA4" s="83"/>
    </row>
    <row r="5" spans="1:105" ht="12" customHeight="1" x14ac:dyDescent="0.25">
      <c r="A5" s="99" t="s">
        <v>54</v>
      </c>
      <c r="B5" s="282">
        <v>4634.157747246596</v>
      </c>
      <c r="C5" s="282">
        <v>4497.8393998994816</v>
      </c>
      <c r="D5" s="282">
        <v>4174.7901731419543</v>
      </c>
      <c r="E5" s="282">
        <v>3899.597766256918</v>
      </c>
      <c r="F5" s="282">
        <v>3672.3760043737279</v>
      </c>
      <c r="G5" s="282">
        <v>3455.1972216885679</v>
      </c>
      <c r="H5" s="282">
        <v>3473.1224804118228</v>
      </c>
      <c r="I5" s="282">
        <v>3480.9156027267968</v>
      </c>
      <c r="J5" s="282">
        <v>3033.8211646459108</v>
      </c>
      <c r="K5" s="282">
        <v>1954.080568377381</v>
      </c>
      <c r="L5" s="282">
        <v>3462.6006652915321</v>
      </c>
      <c r="M5" s="282">
        <v>3133.3050602303829</v>
      </c>
      <c r="N5" s="282">
        <v>2729.019403247119</v>
      </c>
      <c r="O5" s="282">
        <v>2805.3828480174329</v>
      </c>
      <c r="P5" s="282">
        <v>3048.9159805566801</v>
      </c>
      <c r="Q5" s="282">
        <v>3489.361490788443</v>
      </c>
      <c r="R5" s="282">
        <v>3398.714814878525</v>
      </c>
      <c r="S5" s="282">
        <v>3508.847681269508</v>
      </c>
      <c r="T5" s="282">
        <v>4178.7003361155848</v>
      </c>
      <c r="U5" s="282">
        <v>3377.6510975921951</v>
      </c>
      <c r="V5" s="282">
        <v>2758.4018770041898</v>
      </c>
      <c r="W5" s="282">
        <v>2729.2631591604882</v>
      </c>
      <c r="X5" s="282">
        <v>2978.856236548319</v>
      </c>
      <c r="Y5" s="282">
        <v>2526.8324561236841</v>
      </c>
      <c r="DA5" s="94" t="s">
        <v>1810</v>
      </c>
    </row>
    <row r="6" spans="1:105" ht="12" customHeight="1" x14ac:dyDescent="0.25">
      <c r="A6" s="99" t="s">
        <v>61</v>
      </c>
      <c r="B6" s="282">
        <v>63068.41834248769</v>
      </c>
      <c r="C6" s="282">
        <v>64247.598355662791</v>
      </c>
      <c r="D6" s="282">
        <v>61362.857158471234</v>
      </c>
      <c r="E6" s="282">
        <v>57611.143553433292</v>
      </c>
      <c r="F6" s="282">
        <v>56928.303566129543</v>
      </c>
      <c r="G6" s="282">
        <v>53753.820030087489</v>
      </c>
      <c r="H6" s="282">
        <v>53947.928186094461</v>
      </c>
      <c r="I6" s="282">
        <v>54764.737147515167</v>
      </c>
      <c r="J6" s="282">
        <v>50103.979450869258</v>
      </c>
      <c r="K6" s="282">
        <v>46898.359680447124</v>
      </c>
      <c r="L6" s="282">
        <v>46875.40116437291</v>
      </c>
      <c r="M6" s="282">
        <v>48051.287512260162</v>
      </c>
      <c r="N6" s="282">
        <v>47956.855805744839</v>
      </c>
      <c r="O6" s="282">
        <v>46316.18795592244</v>
      </c>
      <c r="P6" s="282">
        <v>48243.813001788832</v>
      </c>
      <c r="Q6" s="282">
        <v>49303.854255211561</v>
      </c>
      <c r="R6" s="282">
        <v>50274.466380756377</v>
      </c>
      <c r="S6" s="282">
        <v>50551.817209191788</v>
      </c>
      <c r="T6" s="282">
        <v>52814.208607903493</v>
      </c>
      <c r="U6" s="282">
        <v>53387.879685978398</v>
      </c>
      <c r="V6" s="282">
        <v>49623.197646652792</v>
      </c>
      <c r="W6" s="282">
        <v>48785.171491626563</v>
      </c>
      <c r="X6" s="282">
        <v>53881.314274815129</v>
      </c>
      <c r="Y6" s="282">
        <v>52434.765513234423</v>
      </c>
      <c r="DA6" s="94" t="s">
        <v>1811</v>
      </c>
    </row>
    <row r="7" spans="1:105" ht="12" customHeight="1" x14ac:dyDescent="0.25">
      <c r="A7" s="49" t="s">
        <v>62</v>
      </c>
      <c r="B7" s="242">
        <v>58691.015776862463</v>
      </c>
      <c r="C7" s="242">
        <v>57565.08857769418</v>
      </c>
      <c r="D7" s="242">
        <v>55947.342136799933</v>
      </c>
      <c r="E7" s="242">
        <v>51691.388724539262</v>
      </c>
      <c r="F7" s="242">
        <v>52153.68414383434</v>
      </c>
      <c r="G7" s="242">
        <v>52826.163653045893</v>
      </c>
      <c r="H7" s="242">
        <v>52625.634171820428</v>
      </c>
      <c r="I7" s="242">
        <v>51345.629047001523</v>
      </c>
      <c r="J7" s="242">
        <v>48584.947011845987</v>
      </c>
      <c r="K7" s="242">
        <v>42819.139643557632</v>
      </c>
      <c r="L7" s="242">
        <v>42319.062046412699</v>
      </c>
      <c r="M7" s="242">
        <v>41156.828850936232</v>
      </c>
      <c r="N7" s="242">
        <v>38776.774138802517</v>
      </c>
      <c r="O7" s="242">
        <v>36261.953362661108</v>
      </c>
      <c r="P7" s="242">
        <v>35362.311335058243</v>
      </c>
      <c r="Q7" s="242">
        <v>34326.642945</v>
      </c>
      <c r="R7" s="242">
        <v>34481.063829080609</v>
      </c>
      <c r="S7" s="242">
        <v>33283.960445767509</v>
      </c>
      <c r="T7" s="242">
        <v>31903.51992385017</v>
      </c>
      <c r="U7" s="242">
        <v>31179.522209156268</v>
      </c>
      <c r="V7" s="242">
        <v>27492.06352495524</v>
      </c>
      <c r="W7" s="242">
        <v>27959.93533209521</v>
      </c>
      <c r="X7" s="242">
        <v>26808.014830619672</v>
      </c>
      <c r="Y7" s="242">
        <v>25248.518815062878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37559.699999999997</v>
      </c>
      <c r="C10" s="241">
        <v>35947.199999999997</v>
      </c>
      <c r="D10" s="241">
        <v>36982.47</v>
      </c>
      <c r="E10" s="241">
        <v>38286.699999999997</v>
      </c>
      <c r="F10" s="241">
        <v>39791.75</v>
      </c>
      <c r="G10" s="241">
        <v>38761.14</v>
      </c>
      <c r="H10" s="241">
        <v>41320.33</v>
      </c>
      <c r="I10" s="241">
        <v>41193.22</v>
      </c>
      <c r="J10" s="241">
        <v>39678.980000000003</v>
      </c>
      <c r="K10" s="241">
        <v>34463.24</v>
      </c>
      <c r="L10" s="241">
        <v>36682.65</v>
      </c>
      <c r="M10" s="241">
        <v>37199.56</v>
      </c>
      <c r="N10" s="241">
        <v>36611.063832896987</v>
      </c>
      <c r="O10" s="241">
        <v>36390.093109297661</v>
      </c>
      <c r="P10" s="241">
        <v>36433.465267896107</v>
      </c>
      <c r="Q10" s="241">
        <v>36220.131316519277</v>
      </c>
      <c r="R10" s="241">
        <v>37001.074096945893</v>
      </c>
      <c r="S10" s="241">
        <v>38396.926621484112</v>
      </c>
      <c r="T10" s="241">
        <v>38598.267278672967</v>
      </c>
      <c r="U10" s="241">
        <v>38414.935272626681</v>
      </c>
      <c r="V10" s="241">
        <v>37350.06855422401</v>
      </c>
      <c r="W10" s="241">
        <v>37630.776411345687</v>
      </c>
      <c r="X10" s="241">
        <v>35436.78</v>
      </c>
      <c r="Y10" s="241">
        <v>32518.664422393071</v>
      </c>
      <c r="DA10" s="83" t="s">
        <v>1814</v>
      </c>
    </row>
    <row r="11" spans="1:105" ht="12" customHeight="1" x14ac:dyDescent="0.25">
      <c r="A11" s="107" t="s">
        <v>1815</v>
      </c>
      <c r="B11" s="282">
        <v>83498.559999999998</v>
      </c>
      <c r="C11" s="282">
        <v>82274.539999999994</v>
      </c>
      <c r="D11" s="282">
        <v>84794.11</v>
      </c>
      <c r="E11" s="282">
        <v>86864.03</v>
      </c>
      <c r="F11" s="282">
        <v>91242.89</v>
      </c>
      <c r="G11" s="282">
        <v>92137.31</v>
      </c>
      <c r="H11" s="282">
        <v>96509.13</v>
      </c>
      <c r="I11" s="282">
        <v>96706.53</v>
      </c>
      <c r="J11" s="282">
        <v>93412.337</v>
      </c>
      <c r="K11" s="282">
        <v>84191.6</v>
      </c>
      <c r="L11" s="282">
        <v>90789.895000000004</v>
      </c>
      <c r="M11" s="282">
        <v>90179.837</v>
      </c>
      <c r="N11" s="282">
        <v>89481.04</v>
      </c>
      <c r="O11" s="282">
        <v>89242.49</v>
      </c>
      <c r="P11" s="282">
        <v>87553.81</v>
      </c>
      <c r="Q11" s="282">
        <v>87941.819999999992</v>
      </c>
      <c r="R11" s="282">
        <v>87682.508000000002</v>
      </c>
      <c r="S11" s="282">
        <v>88825.415999999997</v>
      </c>
      <c r="T11" s="282">
        <v>88693.760999999999</v>
      </c>
      <c r="U11" s="282">
        <v>86151.301000000007</v>
      </c>
      <c r="V11" s="282">
        <v>82231.581000000006</v>
      </c>
      <c r="W11" s="282">
        <v>87047.25</v>
      </c>
      <c r="X11" s="282">
        <v>81764.884000000005</v>
      </c>
      <c r="Y11" s="282">
        <v>71454.076000000001</v>
      </c>
      <c r="DA11" s="94" t="s">
        <v>1816</v>
      </c>
    </row>
    <row r="12" spans="1:105" ht="12" customHeight="1" x14ac:dyDescent="0.25">
      <c r="A12" s="49" t="s">
        <v>1817</v>
      </c>
      <c r="B12" s="242">
        <v>11352.16066170753</v>
      </c>
      <c r="C12" s="242">
        <v>11365.850543473891</v>
      </c>
      <c r="D12" s="242">
        <v>11398.996945268849</v>
      </c>
      <c r="E12" s="242">
        <v>11495.86536731944</v>
      </c>
      <c r="F12" s="242">
        <v>11692.100442304411</v>
      </c>
      <c r="G12" s="242">
        <v>11879.005225370771</v>
      </c>
      <c r="H12" s="242">
        <v>11953.871823246431</v>
      </c>
      <c r="I12" s="242">
        <v>12116.16912038424</v>
      </c>
      <c r="J12" s="242">
        <v>11730.26649634935</v>
      </c>
      <c r="K12" s="242">
        <v>10834.844410548851</v>
      </c>
      <c r="L12" s="242">
        <v>11192.889086376859</v>
      </c>
      <c r="M12" s="242">
        <v>11019.924597783471</v>
      </c>
      <c r="N12" s="242">
        <v>10783.92082622441</v>
      </c>
      <c r="O12" s="242">
        <v>10905.131998305311</v>
      </c>
      <c r="P12" s="242">
        <v>10803.53756143891</v>
      </c>
      <c r="Q12" s="242">
        <v>10564.58313117674</v>
      </c>
      <c r="R12" s="242">
        <v>11197.9548813199</v>
      </c>
      <c r="S12" s="242">
        <v>10995.025184897509</v>
      </c>
      <c r="T12" s="242">
        <v>11084.960071427409</v>
      </c>
      <c r="U12" s="242">
        <v>10322.0053772672</v>
      </c>
      <c r="V12" s="242">
        <v>9628.1160005871679</v>
      </c>
      <c r="W12" s="242">
        <v>10169.0089052647</v>
      </c>
      <c r="X12" s="242">
        <v>9401.4604807400428</v>
      </c>
      <c r="Y12" s="242">
        <v>8334.1502638937527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43263</v>
      </c>
      <c r="C15" s="241">
        <v>42862.296609640187</v>
      </c>
      <c r="D15" s="241">
        <v>42720.03627211666</v>
      </c>
      <c r="E15" s="241">
        <v>42924.84321573234</v>
      </c>
      <c r="F15" s="241">
        <v>42965.91777859674</v>
      </c>
      <c r="G15" s="241">
        <v>43765.585716053043</v>
      </c>
      <c r="H15" s="241">
        <v>46115.89723239412</v>
      </c>
      <c r="I15" s="241">
        <v>46441.619836281272</v>
      </c>
      <c r="J15" s="241">
        <v>46583.14975894837</v>
      </c>
      <c r="K15" s="241">
        <v>45739.783688716343</v>
      </c>
      <c r="L15" s="241">
        <v>43916.482090272271</v>
      </c>
      <c r="M15" s="241">
        <v>44225.271547531062</v>
      </c>
      <c r="N15" s="241">
        <v>42832.109787630317</v>
      </c>
      <c r="O15" s="241">
        <v>42778.967400256472</v>
      </c>
      <c r="P15" s="241">
        <v>42810.321418628308</v>
      </c>
      <c r="Q15" s="241">
        <v>41572.505333747678</v>
      </c>
      <c r="R15" s="241">
        <v>42536.729604155269</v>
      </c>
      <c r="S15" s="241">
        <v>44464.784402008721</v>
      </c>
      <c r="T15" s="241">
        <v>42956.640978068441</v>
      </c>
      <c r="U15" s="241">
        <v>42676.171834745037</v>
      </c>
      <c r="V15" s="241">
        <v>42673.481832811864</v>
      </c>
      <c r="W15" s="241">
        <v>42665.058152025224</v>
      </c>
      <c r="X15" s="241">
        <v>42525.314311917769</v>
      </c>
      <c r="Y15" s="241">
        <v>42436.665986173059</v>
      </c>
      <c r="DA15" s="83" t="s">
        <v>1819</v>
      </c>
    </row>
    <row r="16" spans="1:105" ht="12" customHeight="1" x14ac:dyDescent="0.25">
      <c r="A16" s="107" t="s">
        <v>1815</v>
      </c>
      <c r="B16" s="282">
        <v>98028.659649122812</v>
      </c>
      <c r="C16" s="282">
        <v>97150.224826035235</v>
      </c>
      <c r="D16" s="282">
        <v>96281.040083453699</v>
      </c>
      <c r="E16" s="282">
        <v>97533.168801991211</v>
      </c>
      <c r="F16" s="282">
        <v>100498.58972795311</v>
      </c>
      <c r="G16" s="282">
        <v>102061.7834222144</v>
      </c>
      <c r="H16" s="282">
        <v>105461.6638550381</v>
      </c>
      <c r="I16" s="282">
        <v>108791.06155159971</v>
      </c>
      <c r="J16" s="282">
        <v>106357.5200339132</v>
      </c>
      <c r="K16" s="282">
        <v>105976.2875516941</v>
      </c>
      <c r="L16" s="282">
        <v>102234.6711634747</v>
      </c>
      <c r="M16" s="282">
        <v>102432.3861707555</v>
      </c>
      <c r="N16" s="282">
        <v>99697.962364292762</v>
      </c>
      <c r="O16" s="282">
        <v>101127.578985605</v>
      </c>
      <c r="P16" s="282">
        <v>99164.314215371822</v>
      </c>
      <c r="Q16" s="282">
        <v>99187.197061005107</v>
      </c>
      <c r="R16" s="282">
        <v>98722.932453609712</v>
      </c>
      <c r="S16" s="282">
        <v>99268.291825341774</v>
      </c>
      <c r="T16" s="282">
        <v>99087.786703453225</v>
      </c>
      <c r="U16" s="282">
        <v>98045.69817536998</v>
      </c>
      <c r="V16" s="282">
        <v>94712.465548137945</v>
      </c>
      <c r="W16" s="282">
        <v>96920.594534281772</v>
      </c>
      <c r="X16" s="282">
        <v>94496.665160636578</v>
      </c>
      <c r="Y16" s="282">
        <v>91802.895573306523</v>
      </c>
      <c r="DA16" s="94" t="s">
        <v>1820</v>
      </c>
    </row>
    <row r="17" spans="1:105" ht="12" customHeight="1" x14ac:dyDescent="0.25">
      <c r="A17" s="49" t="s">
        <v>1817</v>
      </c>
      <c r="B17" s="242">
        <v>12613.5118463417</v>
      </c>
      <c r="C17" s="242">
        <v>12586.588628277101</v>
      </c>
      <c r="D17" s="242">
        <v>12733.43291608146</v>
      </c>
      <c r="E17" s="242">
        <v>13034.15654495438</v>
      </c>
      <c r="F17" s="242">
        <v>13270.582778518759</v>
      </c>
      <c r="G17" s="242">
        <v>13214.59743755381</v>
      </c>
      <c r="H17" s="242">
        <v>13217.39827209026</v>
      </c>
      <c r="I17" s="242">
        <v>13436.140390424849</v>
      </c>
      <c r="J17" s="242">
        <v>13308.60398850409</v>
      </c>
      <c r="K17" s="242">
        <v>13137.83620345604</v>
      </c>
      <c r="L17" s="242">
        <v>12745.363952347039</v>
      </c>
      <c r="M17" s="242">
        <v>12592.714016373069</v>
      </c>
      <c r="N17" s="242">
        <v>12300.873284025851</v>
      </c>
      <c r="O17" s="242">
        <v>12199.641891588721</v>
      </c>
      <c r="P17" s="242">
        <v>12082.20194256156</v>
      </c>
      <c r="Q17" s="242">
        <v>11829.297211509411</v>
      </c>
      <c r="R17" s="242">
        <v>12653.52118960002</v>
      </c>
      <c r="S17" s="242">
        <v>12782.451306780889</v>
      </c>
      <c r="T17" s="242">
        <v>12713.298941689871</v>
      </c>
      <c r="U17" s="242">
        <v>12066.141597905889</v>
      </c>
      <c r="V17" s="242">
        <v>11808.71696960842</v>
      </c>
      <c r="W17" s="242">
        <v>11927.306180711301</v>
      </c>
      <c r="X17" s="242">
        <v>11599.52664573434</v>
      </c>
      <c r="Y17" s="242">
        <v>10829.16074261603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14.639768450027921</v>
      </c>
      <c r="D19" s="241">
        <v>1590.851148239464</v>
      </c>
      <c r="E19" s="241">
        <v>1775.285148476542</v>
      </c>
      <c r="F19" s="241">
        <v>495.16895150573879</v>
      </c>
      <c r="G19" s="241">
        <v>1076.138750224575</v>
      </c>
      <c r="H19" s="241">
        <v>4824.8572555576429</v>
      </c>
      <c r="I19" s="241">
        <v>969.75581447878608</v>
      </c>
      <c r="J19" s="241">
        <v>780.63505212408791</v>
      </c>
      <c r="K19" s="241">
        <v>185.75321221453129</v>
      </c>
      <c r="L19" s="241">
        <v>22.8282486857475</v>
      </c>
      <c r="M19" s="241">
        <v>629.86177890531792</v>
      </c>
      <c r="N19" s="241">
        <v>173.37472914501191</v>
      </c>
      <c r="O19" s="241">
        <v>371.50642442906252</v>
      </c>
      <c r="P19" s="241">
        <v>1582.8386952031331</v>
      </c>
      <c r="Q19" s="241">
        <v>140.5277743959127</v>
      </c>
      <c r="R19" s="241">
        <v>1792.079813564937</v>
      </c>
      <c r="S19" s="241">
        <v>1998.292515213634</v>
      </c>
      <c r="T19" s="241">
        <v>1285.9284296292581</v>
      </c>
      <c r="U19" s="241">
        <v>185.75321221453129</v>
      </c>
      <c r="V19" s="241">
        <v>172.72534459896119</v>
      </c>
      <c r="W19" s="241">
        <v>2716.606678908367</v>
      </c>
      <c r="X19" s="241">
        <v>717.49453293059867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2049.926083079331</v>
      </c>
      <c r="D20" s="282">
        <v>3035.2734789005408</v>
      </c>
      <c r="E20" s="282">
        <v>4387.3437724360556</v>
      </c>
      <c r="F20" s="282">
        <v>7680.2217286769664</v>
      </c>
      <c r="G20" s="282">
        <v>5418.1307720154336</v>
      </c>
      <c r="H20" s="282">
        <v>7971.5229138829673</v>
      </c>
      <c r="I20" s="282">
        <v>6816.851800947321</v>
      </c>
      <c r="J20" s="282">
        <v>2263.0195651640829</v>
      </c>
      <c r="K20" s="282">
        <v>622.7139326396923</v>
      </c>
      <c r="L20" s="282">
        <v>3956.213184817635</v>
      </c>
      <c r="M20" s="282">
        <v>918.44739915366085</v>
      </c>
      <c r="N20" s="282">
        <v>3910.6954013028721</v>
      </c>
      <c r="O20" s="282">
        <v>2875.6136200114961</v>
      </c>
      <c r="P20" s="282">
        <v>4109.4292579303064</v>
      </c>
      <c r="Q20" s="282">
        <v>2704.0843239454662</v>
      </c>
      <c r="R20" s="282">
        <v>4089.8890188949999</v>
      </c>
      <c r="S20" s="282">
        <v>3339.040052089214</v>
      </c>
      <c r="T20" s="282">
        <v>5246.9596628580266</v>
      </c>
      <c r="U20" s="282">
        <v>1975.0435389744041</v>
      </c>
      <c r="V20" s="282">
        <v>1684.250939485021</v>
      </c>
      <c r="W20" s="282">
        <v>4424.3877527193781</v>
      </c>
      <c r="X20" s="282">
        <v>2137.9779108274488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856.80645684976741</v>
      </c>
      <c r="D21" s="242">
        <v>791.22857469555197</v>
      </c>
      <c r="E21" s="242">
        <v>865.36164369655251</v>
      </c>
      <c r="F21" s="242">
        <v>1139.556251052622</v>
      </c>
      <c r="G21" s="242">
        <v>341.94648830571799</v>
      </c>
      <c r="H21" s="242">
        <v>850.33756077352075</v>
      </c>
      <c r="I21" s="242">
        <v>567.29393624662794</v>
      </c>
      <c r="J21" s="242">
        <v>729.74219412829336</v>
      </c>
      <c r="K21" s="242">
        <v>215.60656703992751</v>
      </c>
      <c r="L21" s="242">
        <v>488.41267727923031</v>
      </c>
      <c r="M21" s="242">
        <v>238.4198678829467</v>
      </c>
      <c r="N21" s="242">
        <v>427.35233141892212</v>
      </c>
      <c r="O21" s="242">
        <v>206.33151487809559</v>
      </c>
      <c r="P21" s="242">
        <v>831.39940994364122</v>
      </c>
      <c r="Q21" s="242">
        <v>319.73320519556489</v>
      </c>
      <c r="R21" s="242">
        <v>1451.412782731865</v>
      </c>
      <c r="S21" s="242">
        <v>1006.009944167217</v>
      </c>
      <c r="T21" s="242">
        <v>323.71469456753061</v>
      </c>
      <c r="U21" s="242">
        <v>181.60076322010201</v>
      </c>
      <c r="V21" s="242">
        <v>206.8238738341073</v>
      </c>
      <c r="W21" s="242">
        <v>846.63418906143909</v>
      </c>
      <c r="X21" s="242">
        <v>170.58848199643401</v>
      </c>
      <c r="Y21" s="242">
        <v>40.374356270857781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415.34315880983922</v>
      </c>
      <c r="D23" s="241">
        <f t="shared" si="2"/>
        <v>1733.1114857629873</v>
      </c>
      <c r="E23" s="241">
        <f t="shared" si="2"/>
        <v>1570.4782048608613</v>
      </c>
      <c r="F23" s="241">
        <f t="shared" si="2"/>
        <v>454.09438864133699</v>
      </c>
      <c r="G23" s="241">
        <f t="shared" si="2"/>
        <v>276.47081276827521</v>
      </c>
      <c r="H23" s="241">
        <f t="shared" si="2"/>
        <v>2474.5457392165627</v>
      </c>
      <c r="I23" s="241">
        <f t="shared" si="2"/>
        <v>644.03321059163136</v>
      </c>
      <c r="J23" s="241">
        <f t="shared" si="2"/>
        <v>639.10512945699156</v>
      </c>
      <c r="K23" s="241">
        <f t="shared" si="2"/>
        <v>1029.1192824465616</v>
      </c>
      <c r="L23" s="241">
        <f t="shared" si="2"/>
        <v>1846.1298471298214</v>
      </c>
      <c r="M23" s="241">
        <f t="shared" si="2"/>
        <v>321.07232164652669</v>
      </c>
      <c r="N23" s="241">
        <f t="shared" si="2"/>
        <v>1566.5364890457568</v>
      </c>
      <c r="O23" s="241">
        <f t="shared" si="2"/>
        <v>424.64881180290831</v>
      </c>
      <c r="P23" s="241">
        <f t="shared" si="2"/>
        <v>1551.4846768313</v>
      </c>
      <c r="Q23" s="241">
        <f t="shared" si="2"/>
        <v>1378.3438592765451</v>
      </c>
      <c r="R23" s="241">
        <f t="shared" si="2"/>
        <v>827.85554315734771</v>
      </c>
      <c r="S23" s="241">
        <f t="shared" si="2"/>
        <v>70.237717360185343</v>
      </c>
      <c r="T23" s="241">
        <f t="shared" si="2"/>
        <v>2794.0718535695414</v>
      </c>
      <c r="U23" s="241">
        <f t="shared" si="2"/>
        <v>466.22235553793871</v>
      </c>
      <c r="V23" s="241">
        <f t="shared" si="2"/>
        <v>175.41534653213603</v>
      </c>
      <c r="W23" s="241">
        <f t="shared" si="2"/>
        <v>2725.0303596950034</v>
      </c>
      <c r="X23" s="241">
        <f t="shared" si="2"/>
        <v>857.2383730380534</v>
      </c>
      <c r="Y23" s="241">
        <f t="shared" si="2"/>
        <v>88.648325744710746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2928.3609061669122</v>
      </c>
      <c r="D24" s="282">
        <f t="shared" si="3"/>
        <v>3904.4582214820839</v>
      </c>
      <c r="E24" s="282">
        <f t="shared" si="3"/>
        <v>3135.2150538985443</v>
      </c>
      <c r="F24" s="282">
        <f t="shared" si="3"/>
        <v>4714.8008027150645</v>
      </c>
      <c r="G24" s="282">
        <f t="shared" si="3"/>
        <v>3854.9370777541335</v>
      </c>
      <c r="H24" s="282">
        <f t="shared" si="3"/>
        <v>4571.642481059258</v>
      </c>
      <c r="I24" s="282">
        <f t="shared" si="3"/>
        <v>3487.4541043857171</v>
      </c>
      <c r="J24" s="282">
        <f t="shared" si="3"/>
        <v>4696.5610828505887</v>
      </c>
      <c r="K24" s="282">
        <f t="shared" si="3"/>
        <v>1003.9464148587867</v>
      </c>
      <c r="L24" s="282">
        <f t="shared" si="3"/>
        <v>7697.8295730370301</v>
      </c>
      <c r="M24" s="282">
        <f t="shared" si="3"/>
        <v>720.73239187286526</v>
      </c>
      <c r="N24" s="282">
        <f t="shared" si="3"/>
        <v>6645.119207765616</v>
      </c>
      <c r="O24" s="282">
        <f t="shared" si="3"/>
        <v>1445.9969986992655</v>
      </c>
      <c r="P24" s="282">
        <f t="shared" si="3"/>
        <v>6072.6940281634743</v>
      </c>
      <c r="Q24" s="282">
        <f t="shared" si="3"/>
        <v>2681.2014783121849</v>
      </c>
      <c r="R24" s="282">
        <f t="shared" si="3"/>
        <v>4554.1536262903974</v>
      </c>
      <c r="S24" s="282">
        <f t="shared" si="3"/>
        <v>2793.6806803571526</v>
      </c>
      <c r="T24" s="282">
        <f t="shared" si="3"/>
        <v>5427.4647847465822</v>
      </c>
      <c r="U24" s="282">
        <f t="shared" si="3"/>
        <v>3017.1320670576533</v>
      </c>
      <c r="V24" s="282">
        <f t="shared" si="3"/>
        <v>5017.4835667170555</v>
      </c>
      <c r="W24" s="282">
        <f t="shared" si="3"/>
        <v>2216.2587665755564</v>
      </c>
      <c r="X24" s="282">
        <f t="shared" si="3"/>
        <v>4561.907284472647</v>
      </c>
      <c r="Y24" s="282">
        <f t="shared" si="3"/>
        <v>2693.7695873300545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883.72967491436611</v>
      </c>
      <c r="D25" s="242">
        <f t="shared" si="4"/>
        <v>644.38428689119246</v>
      </c>
      <c r="E25" s="242">
        <f t="shared" si="4"/>
        <v>564.63801482363306</v>
      </c>
      <c r="F25" s="242">
        <f t="shared" si="4"/>
        <v>903.13001748824172</v>
      </c>
      <c r="G25" s="242">
        <f t="shared" si="4"/>
        <v>397.93182927066664</v>
      </c>
      <c r="H25" s="242">
        <f t="shared" si="4"/>
        <v>847.53672623707098</v>
      </c>
      <c r="I25" s="242">
        <f t="shared" si="4"/>
        <v>348.55181791203904</v>
      </c>
      <c r="J25" s="242">
        <f t="shared" si="4"/>
        <v>857.27859604905279</v>
      </c>
      <c r="K25" s="242">
        <f t="shared" si="4"/>
        <v>386.37435208797797</v>
      </c>
      <c r="L25" s="242">
        <f t="shared" si="4"/>
        <v>880.88492838823004</v>
      </c>
      <c r="M25" s="242">
        <f t="shared" si="4"/>
        <v>391.06980385691713</v>
      </c>
      <c r="N25" s="242">
        <f t="shared" si="4"/>
        <v>719.19306376614077</v>
      </c>
      <c r="O25" s="242">
        <f t="shared" si="4"/>
        <v>307.56290731522495</v>
      </c>
      <c r="P25" s="242">
        <f t="shared" si="4"/>
        <v>948.83935897080119</v>
      </c>
      <c r="Q25" s="242">
        <f t="shared" si="4"/>
        <v>572.63793624771461</v>
      </c>
      <c r="R25" s="242">
        <f t="shared" si="4"/>
        <v>627.18880464125505</v>
      </c>
      <c r="S25" s="242">
        <f t="shared" si="4"/>
        <v>877.07982698634805</v>
      </c>
      <c r="T25" s="242">
        <f t="shared" si="4"/>
        <v>392.8670596585489</v>
      </c>
      <c r="U25" s="242">
        <f t="shared" si="4"/>
        <v>828.75810700408329</v>
      </c>
      <c r="V25" s="242">
        <f t="shared" si="4"/>
        <v>464.24850213157697</v>
      </c>
      <c r="W25" s="242">
        <f t="shared" si="4"/>
        <v>728.04497795855787</v>
      </c>
      <c r="X25" s="242">
        <f t="shared" si="4"/>
        <v>498.36801697339433</v>
      </c>
      <c r="Y25" s="242">
        <f t="shared" si="4"/>
        <v>810.74025938916748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5703.3000000000029</v>
      </c>
      <c r="C27" s="241">
        <f t="shared" si="5"/>
        <v>6915.0966096401899</v>
      </c>
      <c r="D27" s="241">
        <f t="shared" si="5"/>
        <v>5737.5662721166591</v>
      </c>
      <c r="E27" s="241">
        <f t="shared" si="5"/>
        <v>4638.1432157323434</v>
      </c>
      <c r="F27" s="241">
        <f t="shared" si="5"/>
        <v>3174.1677785967404</v>
      </c>
      <c r="G27" s="241">
        <f t="shared" si="5"/>
        <v>5004.4457160530437</v>
      </c>
      <c r="H27" s="241">
        <f t="shared" si="5"/>
        <v>4795.567232394118</v>
      </c>
      <c r="I27" s="241">
        <f t="shared" si="5"/>
        <v>5248.3998362812708</v>
      </c>
      <c r="J27" s="241">
        <f t="shared" si="5"/>
        <v>6904.1697589483665</v>
      </c>
      <c r="K27" s="241">
        <f t="shared" si="5"/>
        <v>11276.543688716345</v>
      </c>
      <c r="L27" s="241">
        <f t="shared" si="5"/>
        <v>7233.8320902722699</v>
      </c>
      <c r="M27" s="241">
        <f t="shared" si="5"/>
        <v>7025.7115475310638</v>
      </c>
      <c r="N27" s="241">
        <f t="shared" si="5"/>
        <v>6221.0459547333303</v>
      </c>
      <c r="O27" s="241">
        <f t="shared" si="5"/>
        <v>6388.8742909588109</v>
      </c>
      <c r="P27" s="241">
        <f t="shared" si="5"/>
        <v>6376.8561507322011</v>
      </c>
      <c r="Q27" s="241">
        <f t="shared" si="5"/>
        <v>5352.3740172284015</v>
      </c>
      <c r="R27" s="241">
        <f t="shared" si="5"/>
        <v>5535.6555072093761</v>
      </c>
      <c r="S27" s="241">
        <f t="shared" si="5"/>
        <v>6067.8577805246096</v>
      </c>
      <c r="T27" s="241">
        <f t="shared" si="5"/>
        <v>4358.3736993954735</v>
      </c>
      <c r="U27" s="241">
        <f t="shared" si="5"/>
        <v>4261.2365621183562</v>
      </c>
      <c r="V27" s="241">
        <f t="shared" si="5"/>
        <v>5323.4132785878537</v>
      </c>
      <c r="W27" s="241">
        <f t="shared" si="5"/>
        <v>5034.2817406795366</v>
      </c>
      <c r="X27" s="241">
        <f t="shared" si="5"/>
        <v>7088.5343119177705</v>
      </c>
      <c r="Y27" s="241">
        <f t="shared" si="5"/>
        <v>9918.0015637799879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14530.099649122814</v>
      </c>
      <c r="C28" s="282">
        <f t="shared" si="6"/>
        <v>14875.684826035242</v>
      </c>
      <c r="D28" s="282">
        <f t="shared" si="6"/>
        <v>11486.930083453699</v>
      </c>
      <c r="E28" s="282">
        <f t="shared" si="6"/>
        <v>10669.138801991212</v>
      </c>
      <c r="F28" s="282">
        <f t="shared" si="6"/>
        <v>9255.699727953106</v>
      </c>
      <c r="G28" s="282">
        <f t="shared" si="6"/>
        <v>9924.4734222144034</v>
      </c>
      <c r="H28" s="282">
        <f t="shared" si="6"/>
        <v>8952.5338550380984</v>
      </c>
      <c r="I28" s="282">
        <f t="shared" si="6"/>
        <v>12084.531551599706</v>
      </c>
      <c r="J28" s="282">
        <f t="shared" si="6"/>
        <v>12945.183033913199</v>
      </c>
      <c r="K28" s="282">
        <f t="shared" si="6"/>
        <v>21784.687551694093</v>
      </c>
      <c r="L28" s="282">
        <f t="shared" si="6"/>
        <v>11444.7761634747</v>
      </c>
      <c r="M28" s="282">
        <f t="shared" si="6"/>
        <v>12252.549170755505</v>
      </c>
      <c r="N28" s="282">
        <f t="shared" si="6"/>
        <v>10216.922364292768</v>
      </c>
      <c r="O28" s="282">
        <f t="shared" si="6"/>
        <v>11885.088985604991</v>
      </c>
      <c r="P28" s="282">
        <f t="shared" si="6"/>
        <v>11610.504215371824</v>
      </c>
      <c r="Q28" s="282">
        <f t="shared" si="6"/>
        <v>11245.377061005114</v>
      </c>
      <c r="R28" s="282">
        <f t="shared" si="6"/>
        <v>11040.42445360971</v>
      </c>
      <c r="S28" s="282">
        <f t="shared" si="6"/>
        <v>10442.875825341776</v>
      </c>
      <c r="T28" s="282">
        <f t="shared" si="6"/>
        <v>10394.025703453226</v>
      </c>
      <c r="U28" s="282">
        <f t="shared" si="6"/>
        <v>11894.397175369973</v>
      </c>
      <c r="V28" s="282">
        <f t="shared" si="6"/>
        <v>12480.884548137939</v>
      </c>
      <c r="W28" s="282">
        <f t="shared" si="6"/>
        <v>9873.3445342817722</v>
      </c>
      <c r="X28" s="282">
        <f t="shared" si="6"/>
        <v>12731.781160636572</v>
      </c>
      <c r="Y28" s="282">
        <f t="shared" si="6"/>
        <v>20348.819573306522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1261.3511846341698</v>
      </c>
      <c r="C29" s="242">
        <f t="shared" si="7"/>
        <v>1220.7380848032099</v>
      </c>
      <c r="D29" s="242">
        <f t="shared" si="7"/>
        <v>1334.4359708126103</v>
      </c>
      <c r="E29" s="242">
        <f t="shared" si="7"/>
        <v>1538.2911776349392</v>
      </c>
      <c r="F29" s="242">
        <f t="shared" si="7"/>
        <v>1578.4823362143488</v>
      </c>
      <c r="G29" s="242">
        <f t="shared" si="7"/>
        <v>1335.592212183039</v>
      </c>
      <c r="H29" s="242">
        <f t="shared" si="7"/>
        <v>1263.5264488438297</v>
      </c>
      <c r="I29" s="242">
        <f t="shared" si="7"/>
        <v>1319.9712700406089</v>
      </c>
      <c r="J29" s="242">
        <f t="shared" si="7"/>
        <v>1578.3374921547402</v>
      </c>
      <c r="K29" s="242">
        <f t="shared" si="7"/>
        <v>2302.9917929071889</v>
      </c>
      <c r="L29" s="242">
        <f t="shared" si="7"/>
        <v>1552.47486597018</v>
      </c>
      <c r="M29" s="242">
        <f t="shared" si="7"/>
        <v>1572.7894185895984</v>
      </c>
      <c r="N29" s="242">
        <f t="shared" si="7"/>
        <v>1516.9524578014407</v>
      </c>
      <c r="O29" s="242">
        <f t="shared" si="7"/>
        <v>1294.5098932834098</v>
      </c>
      <c r="P29" s="242">
        <f t="shared" si="7"/>
        <v>1278.6643811226495</v>
      </c>
      <c r="Q29" s="242">
        <f t="shared" si="7"/>
        <v>1264.7140803326711</v>
      </c>
      <c r="R29" s="242">
        <f t="shared" si="7"/>
        <v>1455.5663082801202</v>
      </c>
      <c r="S29" s="242">
        <f t="shared" si="7"/>
        <v>1787.4261218833799</v>
      </c>
      <c r="T29" s="242">
        <f t="shared" si="7"/>
        <v>1628.3388702624616</v>
      </c>
      <c r="U29" s="242">
        <f t="shared" si="7"/>
        <v>1744.1362206386893</v>
      </c>
      <c r="V29" s="242">
        <f t="shared" si="7"/>
        <v>2180.6009690212522</v>
      </c>
      <c r="W29" s="242">
        <f t="shared" si="7"/>
        <v>1758.2972754466009</v>
      </c>
      <c r="X29" s="242">
        <f t="shared" si="7"/>
        <v>2198.0661649942977</v>
      </c>
      <c r="Y29" s="242">
        <f t="shared" si="7"/>
        <v>2495.0104787222772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32908.268681588488</v>
      </c>
      <c r="C32" s="210">
        <v>32089.48939614799</v>
      </c>
      <c r="D32" s="210">
        <v>32550.070749235379</v>
      </c>
      <c r="E32" s="210">
        <v>33618.854290240459</v>
      </c>
      <c r="F32" s="210">
        <v>33726.707665880887</v>
      </c>
      <c r="G32" s="210">
        <v>34231.373876312449</v>
      </c>
      <c r="H32" s="210">
        <v>35074.174685427133</v>
      </c>
      <c r="I32" s="210">
        <v>36044.959325643023</v>
      </c>
      <c r="J32" s="210">
        <v>33832.579846676294</v>
      </c>
      <c r="K32" s="210">
        <v>31303.072923035648</v>
      </c>
      <c r="L32" s="210">
        <v>32959.564029695517</v>
      </c>
      <c r="M32" s="210">
        <v>32474.825607817569</v>
      </c>
      <c r="N32" s="210">
        <v>32234.379195546659</v>
      </c>
      <c r="O32" s="210">
        <v>32271.743589168698</v>
      </c>
      <c r="P32" s="210">
        <v>31933.419709157832</v>
      </c>
      <c r="Q32" s="210">
        <v>31952.53180695176</v>
      </c>
      <c r="R32" s="210">
        <v>32188.088031440071</v>
      </c>
      <c r="S32" s="210">
        <v>32520.085555156249</v>
      </c>
      <c r="T32" s="210">
        <v>32313.59428412257</v>
      </c>
      <c r="U32" s="210">
        <v>32512.034084885989</v>
      </c>
      <c r="V32" s="210">
        <v>31400.530467655801</v>
      </c>
      <c r="W32" s="210">
        <v>32166.843695235249</v>
      </c>
      <c r="X32" s="210">
        <v>30720.27250590123</v>
      </c>
      <c r="Y32" s="210">
        <v>29305.71372883852</v>
      </c>
      <c r="DA32" s="109" t="s">
        <v>1825</v>
      </c>
    </row>
    <row r="33" spans="1:105" ht="12" customHeight="1" x14ac:dyDescent="0.25">
      <c r="A33" s="24" t="s">
        <v>28</v>
      </c>
      <c r="B33" s="213">
        <v>1482.67687016337</v>
      </c>
      <c r="C33" s="213">
        <v>1323.5641444539981</v>
      </c>
      <c r="D33" s="213">
        <v>1342.4924333619949</v>
      </c>
      <c r="E33" s="213">
        <v>1425.4002579535679</v>
      </c>
      <c r="F33" s="213">
        <v>1309.184178847808</v>
      </c>
      <c r="G33" s="213">
        <v>1349.7830610490109</v>
      </c>
      <c r="H33" s="213">
        <v>1316.4472055030089</v>
      </c>
      <c r="I33" s="213">
        <v>1163.4232158211521</v>
      </c>
      <c r="J33" s="213">
        <v>1101.3507308684441</v>
      </c>
      <c r="K33" s="213">
        <v>1097.574462596732</v>
      </c>
      <c r="L33" s="213">
        <v>1069.787532244196</v>
      </c>
      <c r="M33" s="213">
        <v>1028.6743766122099</v>
      </c>
      <c r="N33" s="213">
        <v>1003.81143594153</v>
      </c>
      <c r="O33" s="213">
        <v>1012.478675838349</v>
      </c>
      <c r="P33" s="213">
        <v>1006.08581255374</v>
      </c>
      <c r="Q33" s="213">
        <v>1023.7420464316421</v>
      </c>
      <c r="R33" s="213">
        <v>1013.067669819432</v>
      </c>
      <c r="S33" s="213">
        <v>949.38392089423894</v>
      </c>
      <c r="T33" s="213">
        <v>909.39019776440227</v>
      </c>
      <c r="U33" s="213">
        <v>831.29372312983662</v>
      </c>
      <c r="V33" s="213">
        <v>698.73843508168522</v>
      </c>
      <c r="W33" s="213">
        <v>688.63147033533971</v>
      </c>
      <c r="X33" s="213">
        <v>565.84565778159936</v>
      </c>
      <c r="Y33" s="213">
        <v>385.33387790197759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2369.4643164230433</v>
      </c>
      <c r="C34" s="204">
        <f t="shared" si="8"/>
        <v>2279.3210662080828</v>
      </c>
      <c r="D34" s="204">
        <f t="shared" si="8"/>
        <v>2197.9486672398971</v>
      </c>
      <c r="E34" s="204">
        <f t="shared" si="8"/>
        <v>2274.7277730008595</v>
      </c>
      <c r="F34" s="204">
        <f t="shared" si="8"/>
        <v>1986.8850386930349</v>
      </c>
      <c r="G34" s="204">
        <f t="shared" si="8"/>
        <v>1807.4949269131555</v>
      </c>
      <c r="H34" s="204">
        <f t="shared" si="8"/>
        <v>1821.2095442820287</v>
      </c>
      <c r="I34" s="204">
        <f t="shared" si="8"/>
        <v>1693.8716251074802</v>
      </c>
      <c r="J34" s="204">
        <f t="shared" si="8"/>
        <v>1629.3871883061054</v>
      </c>
      <c r="K34" s="204">
        <f t="shared" si="8"/>
        <v>1250.7631986242475</v>
      </c>
      <c r="L34" s="204">
        <f t="shared" si="8"/>
        <v>1131.8196904557178</v>
      </c>
      <c r="M34" s="204">
        <f t="shared" si="8"/>
        <v>1029.3687016337058</v>
      </c>
      <c r="N34" s="204">
        <f t="shared" si="8"/>
        <v>911.57987962166806</v>
      </c>
      <c r="O34" s="204">
        <f t="shared" si="8"/>
        <v>785.28942390369741</v>
      </c>
      <c r="P34" s="204">
        <f t="shared" si="8"/>
        <v>666.53490971625081</v>
      </c>
      <c r="Q34" s="204">
        <f t="shared" si="8"/>
        <v>699.39277730008587</v>
      </c>
      <c r="R34" s="204">
        <f t="shared" si="8"/>
        <v>715.13705932932066</v>
      </c>
      <c r="S34" s="204">
        <f t="shared" si="8"/>
        <v>669.6460877042133</v>
      </c>
      <c r="T34" s="204">
        <f t="shared" si="8"/>
        <v>680.24153052450538</v>
      </c>
      <c r="U34" s="204">
        <f t="shared" si="8"/>
        <v>627.59871023215794</v>
      </c>
      <c r="V34" s="204">
        <f t="shared" si="8"/>
        <v>606.22149613069655</v>
      </c>
      <c r="W34" s="204">
        <f t="shared" si="8"/>
        <v>715.10825451418748</v>
      </c>
      <c r="X34" s="204">
        <f t="shared" si="8"/>
        <v>828.09905417024936</v>
      </c>
      <c r="Y34" s="204">
        <f t="shared" si="8"/>
        <v>777.65967325881343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210.14651762682709</v>
      </c>
      <c r="C36" s="204">
        <v>233.82338779019781</v>
      </c>
      <c r="D36" s="204">
        <v>236.1367153912295</v>
      </c>
      <c r="E36" s="204">
        <v>258.96620808254511</v>
      </c>
      <c r="F36" s="204">
        <v>226.39664660361129</v>
      </c>
      <c r="G36" s="204">
        <v>205.57128116938949</v>
      </c>
      <c r="H36" s="204">
        <v>219.89871023215821</v>
      </c>
      <c r="I36" s="204">
        <v>215.83353396388651</v>
      </c>
      <c r="J36" s="204">
        <v>212.93404987102321</v>
      </c>
      <c r="K36" s="204">
        <v>180.78366294067069</v>
      </c>
      <c r="L36" s="204">
        <v>193.2452278589854</v>
      </c>
      <c r="M36" s="204">
        <v>183.12278589853821</v>
      </c>
      <c r="N36" s="204">
        <v>161.5336199484093</v>
      </c>
      <c r="O36" s="204">
        <v>154.82502149613069</v>
      </c>
      <c r="P36" s="204">
        <v>151.09656061908851</v>
      </c>
      <c r="Q36" s="204">
        <v>161.04858125537399</v>
      </c>
      <c r="R36" s="204">
        <v>139.70885640584689</v>
      </c>
      <c r="S36" s="204">
        <v>136.86466036113501</v>
      </c>
      <c r="T36" s="204">
        <v>137.04883920894241</v>
      </c>
      <c r="U36" s="204">
        <v>135.54196044711949</v>
      </c>
      <c r="V36" s="204">
        <v>127.75021496130699</v>
      </c>
      <c r="W36" s="204">
        <v>141.80240756663801</v>
      </c>
      <c r="X36" s="204">
        <v>174.29888220120381</v>
      </c>
      <c r="Y36" s="204">
        <v>156.28916595012899</v>
      </c>
      <c r="DA36" s="71" t="s">
        <v>1828</v>
      </c>
    </row>
    <row r="37" spans="1:105" ht="12" customHeight="1" x14ac:dyDescent="0.25">
      <c r="A37" s="18" t="s">
        <v>71</v>
      </c>
      <c r="B37" s="204">
        <v>264.8397248495271</v>
      </c>
      <c r="C37" s="204">
        <v>240.6692175408426</v>
      </c>
      <c r="D37" s="204">
        <v>216.4349097162511</v>
      </c>
      <c r="E37" s="204">
        <v>319.44505588993979</v>
      </c>
      <c r="F37" s="204">
        <v>261.08512467755799</v>
      </c>
      <c r="G37" s="204">
        <v>248.76758383490969</v>
      </c>
      <c r="H37" s="204">
        <v>205.95812553740319</v>
      </c>
      <c r="I37" s="204">
        <v>223.7818572656922</v>
      </c>
      <c r="J37" s="204">
        <v>203.05193465176271</v>
      </c>
      <c r="K37" s="204">
        <v>199.31014617368871</v>
      </c>
      <c r="L37" s="204">
        <v>210.45425623387791</v>
      </c>
      <c r="M37" s="204">
        <v>171.68865004299221</v>
      </c>
      <c r="N37" s="204">
        <v>137.1159931212382</v>
      </c>
      <c r="O37" s="204">
        <v>122.21797076526229</v>
      </c>
      <c r="P37" s="204">
        <v>118.1821152192605</v>
      </c>
      <c r="Q37" s="204">
        <v>139.5532244196045</v>
      </c>
      <c r="R37" s="204">
        <v>137.13310404127259</v>
      </c>
      <c r="S37" s="204">
        <v>140.67386070507311</v>
      </c>
      <c r="T37" s="204">
        <v>156.17833190025789</v>
      </c>
      <c r="U37" s="204">
        <v>154.27205503009449</v>
      </c>
      <c r="V37" s="204">
        <v>153.98847807394671</v>
      </c>
      <c r="W37" s="204">
        <v>185.997592433362</v>
      </c>
      <c r="X37" s="204">
        <v>218.7811693895099</v>
      </c>
      <c r="Y37" s="204">
        <v>190.91238177128119</v>
      </c>
      <c r="DA37" s="71" t="s">
        <v>1829</v>
      </c>
    </row>
    <row r="38" spans="1:105" ht="12" customHeight="1" x14ac:dyDescent="0.25">
      <c r="A38" s="18" t="s">
        <v>32</v>
      </c>
      <c r="B38" s="204">
        <v>1892.2063628546859</v>
      </c>
      <c r="C38" s="204">
        <v>1803.577214101462</v>
      </c>
      <c r="D38" s="204">
        <v>1745.172312983663</v>
      </c>
      <c r="E38" s="204">
        <v>1688.7107480653481</v>
      </c>
      <c r="F38" s="204">
        <v>1498.1192605331039</v>
      </c>
      <c r="G38" s="204">
        <v>1351.667841788478</v>
      </c>
      <c r="H38" s="204">
        <v>1387.9460877042129</v>
      </c>
      <c r="I38" s="204">
        <v>1246.8146173688731</v>
      </c>
      <c r="J38" s="204">
        <v>1212.265606190886</v>
      </c>
      <c r="K38" s="204">
        <v>869.52742906276853</v>
      </c>
      <c r="L38" s="204">
        <v>726.92338779019769</v>
      </c>
      <c r="M38" s="204">
        <v>673.47979363714524</v>
      </c>
      <c r="N38" s="204">
        <v>611.83482373172819</v>
      </c>
      <c r="O38" s="204">
        <v>507.00533104041273</v>
      </c>
      <c r="P38" s="204">
        <v>395.90309544282019</v>
      </c>
      <c r="Q38" s="204">
        <v>397.79372312983662</v>
      </c>
      <c r="R38" s="204">
        <v>437.27360275150471</v>
      </c>
      <c r="S38" s="204">
        <v>389.82880481513331</v>
      </c>
      <c r="T38" s="204">
        <v>362.90515907136711</v>
      </c>
      <c r="U38" s="204">
        <v>315.13172828890788</v>
      </c>
      <c r="V38" s="204">
        <v>322.13404987102319</v>
      </c>
      <c r="W38" s="204">
        <v>386.09638865004302</v>
      </c>
      <c r="X38" s="204">
        <v>427.89578675838351</v>
      </c>
      <c r="Y38" s="204">
        <v>427.08598452278591</v>
      </c>
      <c r="DA38" s="71" t="s">
        <v>1830</v>
      </c>
    </row>
    <row r="39" spans="1:105" ht="12" customHeight="1" x14ac:dyDescent="0.25">
      <c r="A39" s="18" t="s">
        <v>33</v>
      </c>
      <c r="B39" s="204">
        <v>2.2717110920034389</v>
      </c>
      <c r="C39" s="204">
        <v>1.2512467755803951</v>
      </c>
      <c r="D39" s="204">
        <v>0.2047291487532244</v>
      </c>
      <c r="E39" s="204">
        <v>7.6057609630266558</v>
      </c>
      <c r="F39" s="204">
        <v>1.284006878761822</v>
      </c>
      <c r="G39" s="204">
        <v>1.4882201203783321</v>
      </c>
      <c r="H39" s="204">
        <v>7.4066208082545142</v>
      </c>
      <c r="I39" s="204">
        <v>7.4416165090283739</v>
      </c>
      <c r="J39" s="204">
        <v>1.1355975924333619</v>
      </c>
      <c r="K39" s="204">
        <v>1.1419604471195179</v>
      </c>
      <c r="L39" s="204">
        <v>1.196818572656922</v>
      </c>
      <c r="M39" s="204">
        <v>1.0774720550300949</v>
      </c>
      <c r="N39" s="204">
        <v>1.095442820292347</v>
      </c>
      <c r="O39" s="204">
        <v>1.241100601891659</v>
      </c>
      <c r="P39" s="204">
        <v>1.3531384350816851</v>
      </c>
      <c r="Q39" s="204">
        <v>0.99724849527085113</v>
      </c>
      <c r="R39" s="204">
        <v>1.0214961306964749</v>
      </c>
      <c r="S39" s="204">
        <v>2.2787618228718829</v>
      </c>
      <c r="T39" s="204">
        <v>24.109200343938081</v>
      </c>
      <c r="U39" s="204">
        <v>22.652966466036119</v>
      </c>
      <c r="V39" s="204">
        <v>2.348753224419605</v>
      </c>
      <c r="W39" s="204">
        <v>1.211865864144454</v>
      </c>
      <c r="X39" s="204">
        <v>7.1232158211521917</v>
      </c>
      <c r="Y39" s="204">
        <v>3.3721410146173691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8531.1792254560169</v>
      </c>
      <c r="C40" s="204">
        <f t="shared" si="9"/>
        <v>8141.2465816804252</v>
      </c>
      <c r="D40" s="204">
        <f t="shared" si="9"/>
        <v>8306.8096562165447</v>
      </c>
      <c r="E40" s="204">
        <f t="shared" si="9"/>
        <v>8500.0664459151521</v>
      </c>
      <c r="F40" s="204">
        <f t="shared" si="9"/>
        <v>7461.0567293148006</v>
      </c>
      <c r="G40" s="204">
        <f t="shared" si="9"/>
        <v>7729.1252577772439</v>
      </c>
      <c r="H40" s="204">
        <f t="shared" si="9"/>
        <v>7392.4635492078496</v>
      </c>
      <c r="I40" s="204">
        <f t="shared" si="9"/>
        <v>7524.4661567982366</v>
      </c>
      <c r="J40" s="204">
        <f t="shared" si="9"/>
        <v>7056.7942099993843</v>
      </c>
      <c r="K40" s="204">
        <f t="shared" si="9"/>
        <v>6585.1391421787139</v>
      </c>
      <c r="L40" s="204">
        <f t="shared" si="9"/>
        <v>7120.6811402197272</v>
      </c>
      <c r="M40" s="204">
        <f t="shared" si="9"/>
        <v>6524.1933580507985</v>
      </c>
      <c r="N40" s="204">
        <f t="shared" si="9"/>
        <v>6576.5894806726346</v>
      </c>
      <c r="O40" s="204">
        <f t="shared" si="9"/>
        <v>6759.1092055693216</v>
      </c>
      <c r="P40" s="204">
        <f t="shared" si="9"/>
        <v>6669.2235723444855</v>
      </c>
      <c r="Q40" s="204">
        <f t="shared" si="9"/>
        <v>6350.6484797584162</v>
      </c>
      <c r="R40" s="204">
        <f t="shared" si="9"/>
        <v>6318.5530532075027</v>
      </c>
      <c r="S40" s="204">
        <f t="shared" si="9"/>
        <v>6478.7436144320654</v>
      </c>
      <c r="T40" s="204">
        <f t="shared" si="9"/>
        <v>6233.116909875549</v>
      </c>
      <c r="U40" s="204">
        <f t="shared" si="9"/>
        <v>6281.4362248814386</v>
      </c>
      <c r="V40" s="204">
        <f t="shared" si="9"/>
        <v>6094.9443036847106</v>
      </c>
      <c r="W40" s="204">
        <f t="shared" si="9"/>
        <v>7425.810236358675</v>
      </c>
      <c r="X40" s="204">
        <f t="shared" si="9"/>
        <v>6492.4291324700407</v>
      </c>
      <c r="Y40" s="204">
        <f t="shared" si="9"/>
        <v>5704.689481808623</v>
      </c>
      <c r="DA40" s="71"/>
    </row>
    <row r="41" spans="1:105" ht="12" customHeight="1" x14ac:dyDescent="0.25">
      <c r="A41" s="18" t="s">
        <v>73</v>
      </c>
      <c r="B41" s="204">
        <v>8506.9745822917866</v>
      </c>
      <c r="C41" s="204">
        <v>8119.6859625918614</v>
      </c>
      <c r="D41" s="204">
        <v>8286.2593552707149</v>
      </c>
      <c r="E41" s="204">
        <v>8500.0664459151521</v>
      </c>
      <c r="F41" s="204">
        <v>7461.0567293148006</v>
      </c>
      <c r="G41" s="204">
        <v>7729.1037616465474</v>
      </c>
      <c r="H41" s="204">
        <v>7392.4420530771531</v>
      </c>
      <c r="I41" s="204">
        <v>7524.4446606675401</v>
      </c>
      <c r="J41" s="204">
        <v>7056.7942099993843</v>
      </c>
      <c r="K41" s="204">
        <v>6585.1391421787139</v>
      </c>
      <c r="L41" s="204">
        <v>7120.6811402197272</v>
      </c>
      <c r="M41" s="204">
        <v>6524.1933580507985</v>
      </c>
      <c r="N41" s="204">
        <v>6576.5894806726346</v>
      </c>
      <c r="O41" s="204">
        <v>6759.1092055693216</v>
      </c>
      <c r="P41" s="204">
        <v>6669.2235723444855</v>
      </c>
      <c r="Q41" s="204">
        <v>6350.6484797584162</v>
      </c>
      <c r="R41" s="204">
        <v>6318.5530532075027</v>
      </c>
      <c r="S41" s="204">
        <v>6478.7436144320654</v>
      </c>
      <c r="T41" s="204">
        <v>6233.116909875549</v>
      </c>
      <c r="U41" s="204">
        <v>6281.4362248814386</v>
      </c>
      <c r="V41" s="204">
        <v>6094.9443036847106</v>
      </c>
      <c r="W41" s="204">
        <v>7425.810236358675</v>
      </c>
      <c r="X41" s="204">
        <v>6492.4291324700407</v>
      </c>
      <c r="Y41" s="204">
        <v>5704.689481808623</v>
      </c>
      <c r="DA41" s="71" t="s">
        <v>1832</v>
      </c>
    </row>
    <row r="42" spans="1:105" ht="12" customHeight="1" x14ac:dyDescent="0.25">
      <c r="A42" s="18" t="s">
        <v>36</v>
      </c>
      <c r="B42" s="204">
        <v>24.204643164230429</v>
      </c>
      <c r="C42" s="204">
        <v>21.56061908856406</v>
      </c>
      <c r="D42" s="204">
        <v>20.550300945829751</v>
      </c>
      <c r="E42" s="204">
        <v>0</v>
      </c>
      <c r="F42" s="204">
        <v>0</v>
      </c>
      <c r="G42" s="204">
        <v>2.149613069647463E-2</v>
      </c>
      <c r="H42" s="204">
        <v>2.149613069647463E-2</v>
      </c>
      <c r="I42" s="204">
        <v>2.149613069647463E-2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9707.9531706638572</v>
      </c>
      <c r="C43" s="204">
        <f t="shared" si="10"/>
        <v>9316.0147835131393</v>
      </c>
      <c r="D43" s="204">
        <f t="shared" si="10"/>
        <v>9568.0544722105788</v>
      </c>
      <c r="E43" s="204">
        <f t="shared" si="10"/>
        <v>9995.6293748498119</v>
      </c>
      <c r="F43" s="204">
        <f t="shared" si="10"/>
        <v>10186.551624442274</v>
      </c>
      <c r="G43" s="204">
        <f t="shared" si="10"/>
        <v>10584.668137021879</v>
      </c>
      <c r="H43" s="204">
        <f t="shared" si="10"/>
        <v>11488.176742410169</v>
      </c>
      <c r="I43" s="204">
        <f t="shared" si="10"/>
        <v>11867.082592748489</v>
      </c>
      <c r="J43" s="204">
        <f t="shared" si="10"/>
        <v>11080.725619479997</v>
      </c>
      <c r="K43" s="204">
        <f t="shared" si="10"/>
        <v>10869.099129094262</v>
      </c>
      <c r="L43" s="204">
        <f t="shared" si="10"/>
        <v>11724.140327137013</v>
      </c>
      <c r="M43" s="204">
        <f t="shared" si="10"/>
        <v>11472.673264384142</v>
      </c>
      <c r="N43" s="204">
        <f t="shared" si="10"/>
        <v>11243.652741529228</v>
      </c>
      <c r="O43" s="204">
        <f t="shared" si="10"/>
        <v>11585.450634674189</v>
      </c>
      <c r="P43" s="204">
        <f t="shared" si="10"/>
        <v>11665.00727965186</v>
      </c>
      <c r="Q43" s="204">
        <f t="shared" si="10"/>
        <v>12073.77154731373</v>
      </c>
      <c r="R43" s="204">
        <f t="shared" si="10"/>
        <v>12455.358795945383</v>
      </c>
      <c r="S43" s="204">
        <f t="shared" si="10"/>
        <v>12789.00634313175</v>
      </c>
      <c r="T43" s="204">
        <f t="shared" si="10"/>
        <v>13154.945388004544</v>
      </c>
      <c r="U43" s="204">
        <f t="shared" si="10"/>
        <v>13665.269743065601</v>
      </c>
      <c r="V43" s="204">
        <f t="shared" si="10"/>
        <v>13476.988055630585</v>
      </c>
      <c r="W43" s="204">
        <f t="shared" si="10"/>
        <v>13130.256932651295</v>
      </c>
      <c r="X43" s="204">
        <f t="shared" si="10"/>
        <v>13109.269888670633</v>
      </c>
      <c r="Y43" s="204">
        <f t="shared" si="10"/>
        <v>13618.956749179513</v>
      </c>
      <c r="DA43" s="71"/>
    </row>
    <row r="44" spans="1:105" ht="12" customHeight="1" x14ac:dyDescent="0.25">
      <c r="A44" s="18" t="s">
        <v>38</v>
      </c>
      <c r="B44" s="204">
        <v>9695.0654342218404</v>
      </c>
      <c r="C44" s="204">
        <v>9301.1129836629407</v>
      </c>
      <c r="D44" s="204">
        <v>9551.3758383490967</v>
      </c>
      <c r="E44" s="204">
        <v>9981.250472914875</v>
      </c>
      <c r="F44" s="204">
        <v>10165.54436801376</v>
      </c>
      <c r="G44" s="204">
        <v>10556.79759243336</v>
      </c>
      <c r="H44" s="204">
        <v>11465.17781599312</v>
      </c>
      <c r="I44" s="204">
        <v>11826.547119518489</v>
      </c>
      <c r="J44" s="204">
        <v>11046.0592433362</v>
      </c>
      <c r="K44" s="204">
        <v>10814.668701633709</v>
      </c>
      <c r="L44" s="204">
        <v>11666.122184006879</v>
      </c>
      <c r="M44" s="204">
        <v>11413.54333619948</v>
      </c>
      <c r="N44" s="204">
        <v>11182.35348237317</v>
      </c>
      <c r="O44" s="204">
        <v>11507.899656061911</v>
      </c>
      <c r="P44" s="204">
        <v>11555.220980223559</v>
      </c>
      <c r="Q44" s="204">
        <v>11950.389595872741</v>
      </c>
      <c r="R44" s="204">
        <v>12336.7135855546</v>
      </c>
      <c r="S44" s="204">
        <v>12609.20834049871</v>
      </c>
      <c r="T44" s="204">
        <v>12958.20326741186</v>
      </c>
      <c r="U44" s="204">
        <v>13442.168357695609</v>
      </c>
      <c r="V44" s="204">
        <v>13186.325623387789</v>
      </c>
      <c r="W44" s="204">
        <v>12791.973860705069</v>
      </c>
      <c r="X44" s="204">
        <v>12777.658555460021</v>
      </c>
      <c r="Y44" s="204">
        <v>13243.577472055031</v>
      </c>
      <c r="DA44" s="71" t="s">
        <v>1834</v>
      </c>
    </row>
    <row r="45" spans="1:105" ht="12" customHeight="1" x14ac:dyDescent="0.25">
      <c r="A45" s="18" t="s">
        <v>74</v>
      </c>
      <c r="B45" s="204">
        <v>11.761015300646729</v>
      </c>
      <c r="C45" s="204">
        <v>13.727708947259829</v>
      </c>
      <c r="D45" s="204">
        <v>15.409776285604821</v>
      </c>
      <c r="E45" s="204">
        <v>13.04937523704095</v>
      </c>
      <c r="F45" s="204">
        <v>19.676288741948021</v>
      </c>
      <c r="G45" s="204">
        <v>26.087467932128789</v>
      </c>
      <c r="H45" s="204">
        <v>21.04814468724916</v>
      </c>
      <c r="I45" s="204">
        <v>38.647084818271999</v>
      </c>
      <c r="J45" s="204">
        <v>32.69633170310901</v>
      </c>
      <c r="K45" s="204">
        <v>51.845294622661932</v>
      </c>
      <c r="L45" s="204">
        <v>55.093064423436623</v>
      </c>
      <c r="M45" s="204">
        <v>55.805438165882698</v>
      </c>
      <c r="N45" s="204">
        <v>58.206134116703232</v>
      </c>
      <c r="O45" s="204">
        <v>70.789934585450467</v>
      </c>
      <c r="P45" s="204">
        <v>90.530597904869708</v>
      </c>
      <c r="Q45" s="204">
        <v>103.6442115571468</v>
      </c>
      <c r="R45" s="204">
        <v>96.690884883641004</v>
      </c>
      <c r="S45" s="204">
        <v>151.80436493164899</v>
      </c>
      <c r="T45" s="204">
        <v>160.24542890347061</v>
      </c>
      <c r="U45" s="204">
        <v>187.46893418992761</v>
      </c>
      <c r="V45" s="204">
        <v>205.50642718373291</v>
      </c>
      <c r="W45" s="204">
        <v>238.05734747623359</v>
      </c>
      <c r="X45" s="204">
        <v>247.11342986873731</v>
      </c>
      <c r="Y45" s="204">
        <v>270.23218629111801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9.37231298366294E-3</v>
      </c>
      <c r="H46" s="204">
        <v>2.579535683576956E-2</v>
      </c>
      <c r="I46" s="204">
        <v>2.6655202063628539E-2</v>
      </c>
      <c r="J46" s="204">
        <v>2.5623387790197759E-2</v>
      </c>
      <c r="K46" s="204">
        <v>5.9759243336199482E-2</v>
      </c>
      <c r="L46" s="204">
        <v>4.7635425623387781E-2</v>
      </c>
      <c r="M46" s="204">
        <v>4.2734307824591568E-2</v>
      </c>
      <c r="N46" s="204">
        <v>6.0447119518486657E-2</v>
      </c>
      <c r="O46" s="204">
        <v>3.361994840928634</v>
      </c>
      <c r="P46" s="204">
        <v>4.2444539982803082</v>
      </c>
      <c r="Q46" s="204">
        <v>3.8939810834049871</v>
      </c>
      <c r="R46" s="204">
        <v>5.0897678417884782</v>
      </c>
      <c r="S46" s="204">
        <v>9.2712811693895105</v>
      </c>
      <c r="T46" s="204">
        <v>14.6195184866724</v>
      </c>
      <c r="U46" s="204">
        <v>10.262854686156491</v>
      </c>
      <c r="V46" s="204">
        <v>58.568013757523637</v>
      </c>
      <c r="W46" s="204">
        <v>70.634393809114357</v>
      </c>
      <c r="X46" s="204">
        <v>47.97910576096303</v>
      </c>
      <c r="Y46" s="204">
        <v>62.401031814273431</v>
      </c>
      <c r="DA46" s="71" t="s">
        <v>1836</v>
      </c>
    </row>
    <row r="47" spans="1:105" ht="12" customHeight="1" x14ac:dyDescent="0.25">
      <c r="A47" s="18" t="s">
        <v>76</v>
      </c>
      <c r="B47" s="204">
        <v>1.031814273430782E-3</v>
      </c>
      <c r="C47" s="204">
        <v>1.031814273430782E-3</v>
      </c>
      <c r="D47" s="204">
        <v>7.3086844368013756E-3</v>
      </c>
      <c r="E47" s="204">
        <v>7.3086844368013756E-3</v>
      </c>
      <c r="F47" s="204">
        <v>1.16079105760963E-2</v>
      </c>
      <c r="G47" s="204">
        <v>1.16079105760963E-2</v>
      </c>
      <c r="H47" s="204">
        <v>1.16079105760963E-2</v>
      </c>
      <c r="I47" s="204">
        <v>1.917454858125537E-2</v>
      </c>
      <c r="J47" s="204">
        <v>1.917454858125537E-2</v>
      </c>
      <c r="K47" s="204">
        <v>2.91487532244196E-2</v>
      </c>
      <c r="L47" s="204">
        <v>2.91487532244196E-2</v>
      </c>
      <c r="M47" s="204">
        <v>2.91487532244196E-2</v>
      </c>
      <c r="N47" s="204">
        <v>2.91487532244196E-2</v>
      </c>
      <c r="O47" s="204">
        <v>2.91487532244196E-2</v>
      </c>
      <c r="P47" s="204">
        <v>2.91487532244196E-2</v>
      </c>
      <c r="Q47" s="204">
        <v>2.91487532244196E-2</v>
      </c>
      <c r="R47" s="204">
        <v>2.91487532244196E-2</v>
      </c>
      <c r="S47" s="204">
        <v>2.91487532244196E-2</v>
      </c>
      <c r="T47" s="204">
        <v>2.91487532244196E-2</v>
      </c>
      <c r="U47" s="204">
        <v>2.91487532244196E-2</v>
      </c>
      <c r="V47" s="204">
        <v>2.91487532244196E-2</v>
      </c>
      <c r="W47" s="204">
        <v>2.8202923473774719E-2</v>
      </c>
      <c r="X47" s="204">
        <v>4.8753224419604467E-2</v>
      </c>
      <c r="Y47" s="204">
        <v>2.7601031814273431E-2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1.1256893270971611</v>
      </c>
      <c r="C49" s="204">
        <v>1.1730590886654819</v>
      </c>
      <c r="D49" s="204">
        <v>1.2615488914399979</v>
      </c>
      <c r="E49" s="204">
        <v>1.3222180134600821</v>
      </c>
      <c r="F49" s="204">
        <v>1.319359775991543</v>
      </c>
      <c r="G49" s="204">
        <v>1.762096432829976</v>
      </c>
      <c r="H49" s="204">
        <v>1.913378462388204</v>
      </c>
      <c r="I49" s="204">
        <v>1.8425586610836691</v>
      </c>
      <c r="J49" s="204">
        <v>1.925246504318207</v>
      </c>
      <c r="K49" s="204">
        <v>2.496224841327773</v>
      </c>
      <c r="L49" s="204">
        <v>2.8482945278505909</v>
      </c>
      <c r="M49" s="204">
        <v>3.2526069577307499</v>
      </c>
      <c r="N49" s="204">
        <v>3.0035291666123629</v>
      </c>
      <c r="O49" s="204">
        <v>3.3699004326740538</v>
      </c>
      <c r="P49" s="204">
        <v>14.98209877192452</v>
      </c>
      <c r="Q49" s="204">
        <v>15.81461004721324</v>
      </c>
      <c r="R49" s="204">
        <v>16.83540891212936</v>
      </c>
      <c r="S49" s="204">
        <v>18.69320777877633</v>
      </c>
      <c r="T49" s="204">
        <v>21.848024449317389</v>
      </c>
      <c r="U49" s="204">
        <v>25.34044774068154</v>
      </c>
      <c r="V49" s="204">
        <v>26.558842548314502</v>
      </c>
      <c r="W49" s="204">
        <v>29.5631277374058</v>
      </c>
      <c r="X49" s="204">
        <v>36.47004435649194</v>
      </c>
      <c r="Y49" s="204">
        <v>42.718457987278178</v>
      </c>
      <c r="DA49" s="71" t="s">
        <v>1839</v>
      </c>
    </row>
    <row r="50" spans="1:105" ht="12" customHeight="1" x14ac:dyDescent="0.25">
      <c r="A50" s="14" t="s">
        <v>39</v>
      </c>
      <c r="B50" s="204">
        <v>470.12037833190021</v>
      </c>
      <c r="C50" s="204">
        <v>494.45872742906278</v>
      </c>
      <c r="D50" s="204">
        <v>497.05726569217529</v>
      </c>
      <c r="E50" s="204">
        <v>745.0860705073087</v>
      </c>
      <c r="F50" s="204">
        <v>1538.9534823731731</v>
      </c>
      <c r="G50" s="204">
        <v>1539.4370593293211</v>
      </c>
      <c r="H50" s="204">
        <v>1625.6849527085119</v>
      </c>
      <c r="I50" s="204">
        <v>2270.6483233018048</v>
      </c>
      <c r="J50" s="204">
        <v>2190.8534823731729</v>
      </c>
      <c r="K50" s="204">
        <v>1798.910318142734</v>
      </c>
      <c r="L50" s="204">
        <v>1992.896388650043</v>
      </c>
      <c r="M50" s="204">
        <v>2544.829062768702</v>
      </c>
      <c r="N50" s="204">
        <v>2775.726741186586</v>
      </c>
      <c r="O50" s="204">
        <v>2572.9252794496988</v>
      </c>
      <c r="P50" s="204">
        <v>2554.032330180567</v>
      </c>
      <c r="Q50" s="204">
        <v>2624.8216680997421</v>
      </c>
      <c r="R50" s="204">
        <v>2555.576870163371</v>
      </c>
      <c r="S50" s="204">
        <v>2460.140584694755</v>
      </c>
      <c r="T50" s="204">
        <v>2282.7528804815129</v>
      </c>
      <c r="U50" s="204">
        <v>2198.1565778159929</v>
      </c>
      <c r="V50" s="204">
        <v>2101.276698194325</v>
      </c>
      <c r="W50" s="204">
        <v>1657.4071367153911</v>
      </c>
      <c r="X50" s="204">
        <v>1664.3141874462599</v>
      </c>
      <c r="Y50" s="204">
        <v>1485.2905417024931</v>
      </c>
      <c r="DA50" s="71" t="s">
        <v>1840</v>
      </c>
    </row>
    <row r="51" spans="1:105" ht="12" customHeight="1" x14ac:dyDescent="0.25">
      <c r="A51" s="21" t="s">
        <v>40</v>
      </c>
      <c r="B51" s="207">
        <v>10346.8747205503</v>
      </c>
      <c r="C51" s="207">
        <v>10534.88409286328</v>
      </c>
      <c r="D51" s="207">
        <v>10637.708254514189</v>
      </c>
      <c r="E51" s="207">
        <v>10677.944368013759</v>
      </c>
      <c r="F51" s="207">
        <v>11244.076612209799</v>
      </c>
      <c r="G51" s="207">
        <v>11220.86543422184</v>
      </c>
      <c r="H51" s="207">
        <v>11430.19269131556</v>
      </c>
      <c r="I51" s="207">
        <v>11525.46741186586</v>
      </c>
      <c r="J51" s="207">
        <v>10773.468615649181</v>
      </c>
      <c r="K51" s="207">
        <v>9701.5866723989675</v>
      </c>
      <c r="L51" s="207">
        <v>9920.2389509888217</v>
      </c>
      <c r="M51" s="207">
        <v>9875.086844368012</v>
      </c>
      <c r="N51" s="207">
        <v>9723.0189165950123</v>
      </c>
      <c r="O51" s="207">
        <v>9556.4903697334466</v>
      </c>
      <c r="P51" s="207">
        <v>9372.5358047109276</v>
      </c>
      <c r="Q51" s="207">
        <v>9180.1552880481504</v>
      </c>
      <c r="R51" s="207">
        <v>9130.3945829750646</v>
      </c>
      <c r="S51" s="207">
        <v>9173.165004299226</v>
      </c>
      <c r="T51" s="207">
        <v>9053.1473774720544</v>
      </c>
      <c r="U51" s="207">
        <v>8908.2791057609629</v>
      </c>
      <c r="V51" s="207">
        <v>8422.3614789337917</v>
      </c>
      <c r="W51" s="207">
        <v>8549.6296646603605</v>
      </c>
      <c r="X51" s="207">
        <v>8060.3145853624555</v>
      </c>
      <c r="Y51" s="207">
        <v>7333.7834049871017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32908.268681588495</v>
      </c>
      <c r="C52" s="284">
        <f t="shared" si="11"/>
        <v>32089.489396147994</v>
      </c>
      <c r="D52" s="284">
        <f t="shared" si="11"/>
        <v>32550.070749235376</v>
      </c>
      <c r="E52" s="284">
        <f t="shared" si="11"/>
        <v>33618.854290240459</v>
      </c>
      <c r="F52" s="284">
        <f t="shared" si="11"/>
        <v>33726.707665880887</v>
      </c>
      <c r="G52" s="284">
        <f t="shared" si="11"/>
        <v>34231.373876312457</v>
      </c>
      <c r="H52" s="284">
        <f t="shared" si="11"/>
        <v>35074.174685427133</v>
      </c>
      <c r="I52" s="284">
        <f t="shared" si="11"/>
        <v>36044.959325643031</v>
      </c>
      <c r="J52" s="284">
        <f t="shared" si="11"/>
        <v>33832.579846676286</v>
      </c>
      <c r="K52" s="284">
        <f t="shared" si="11"/>
        <v>31303.072923035637</v>
      </c>
      <c r="L52" s="284">
        <f t="shared" si="11"/>
        <v>32959.564029695532</v>
      </c>
      <c r="M52" s="284">
        <f t="shared" si="11"/>
        <v>32474.825607817576</v>
      </c>
      <c r="N52" s="284">
        <f t="shared" si="11"/>
        <v>32234.379195546666</v>
      </c>
      <c r="O52" s="284">
        <f t="shared" si="11"/>
        <v>32271.743589168698</v>
      </c>
      <c r="P52" s="284">
        <f t="shared" si="11"/>
        <v>31933.419709157828</v>
      </c>
      <c r="Q52" s="284">
        <f t="shared" si="11"/>
        <v>31952.531806951767</v>
      </c>
      <c r="R52" s="284">
        <f t="shared" si="11"/>
        <v>32188.088031440082</v>
      </c>
      <c r="S52" s="284">
        <f t="shared" si="11"/>
        <v>32520.085555156253</v>
      </c>
      <c r="T52" s="284">
        <f t="shared" si="11"/>
        <v>32313.594284122577</v>
      </c>
      <c r="U52" s="284">
        <f t="shared" si="11"/>
        <v>32512.034084885992</v>
      </c>
      <c r="V52" s="284">
        <f t="shared" si="11"/>
        <v>31400.530467655797</v>
      </c>
      <c r="W52" s="284">
        <f t="shared" si="11"/>
        <v>32166.843695235264</v>
      </c>
      <c r="X52" s="284">
        <f t="shared" si="11"/>
        <v>30720.272505901234</v>
      </c>
      <c r="Y52" s="284">
        <f t="shared" si="11"/>
        <v>29305.713728838531</v>
      </c>
      <c r="DA52" s="118"/>
    </row>
    <row r="53" spans="1:105" ht="12" customHeight="1" x14ac:dyDescent="0.25">
      <c r="A53" s="51" t="s">
        <v>54</v>
      </c>
      <c r="B53" s="241">
        <f>PPA_fec!B5</f>
        <v>11387.11811040154</v>
      </c>
      <c r="C53" s="241">
        <f>PPA_fec!C5</f>
        <v>10869.02333284457</v>
      </c>
      <c r="D53" s="241">
        <f>PPA_fec!D5</f>
        <v>11005.234279829559</v>
      </c>
      <c r="E53" s="241">
        <f>PPA_fec!E5</f>
        <v>11332.67597450159</v>
      </c>
      <c r="F53" s="241">
        <f>PPA_fec!F5</f>
        <v>11194.7338578038</v>
      </c>
      <c r="G53" s="241">
        <f>PPA_fec!G5</f>
        <v>11188.697436852781</v>
      </c>
      <c r="H53" s="241">
        <f>PPA_fec!H5</f>
        <v>11746.98736655291</v>
      </c>
      <c r="I53" s="241">
        <f>PPA_fec!I5</f>
        <v>12262.684549361191</v>
      </c>
      <c r="J53" s="241">
        <f>PPA_fec!J5</f>
        <v>11642.82405718719</v>
      </c>
      <c r="K53" s="241">
        <f>PPA_fec!K5</f>
        <v>10487.055666583359</v>
      </c>
      <c r="L53" s="241">
        <f>PPA_fec!L5</f>
        <v>11165.13095348818</v>
      </c>
      <c r="M53" s="241">
        <f>PPA_fec!M5</f>
        <v>11136.828647195151</v>
      </c>
      <c r="N53" s="241">
        <f>PPA_fec!N5</f>
        <v>11030.53569879401</v>
      </c>
      <c r="O53" s="241">
        <f>PPA_fec!O5</f>
        <v>11150.616326658759</v>
      </c>
      <c r="P53" s="241">
        <f>PPA_fec!P5</f>
        <v>11084.13804077983</v>
      </c>
      <c r="Q53" s="241">
        <f>PPA_fec!Q5</f>
        <v>11147.356688968401</v>
      </c>
      <c r="R53" s="241">
        <f>PPA_fec!R5</f>
        <v>11328.69598559907</v>
      </c>
      <c r="S53" s="241">
        <f>PPA_fec!S5</f>
        <v>11670.421816383419</v>
      </c>
      <c r="T53" s="241">
        <f>PPA_fec!T5</f>
        <v>11759.78449062996</v>
      </c>
      <c r="U53" s="241">
        <f>PPA_fec!U5</f>
        <v>12143.29246260197</v>
      </c>
      <c r="V53" s="241">
        <f>PPA_fec!V5</f>
        <v>12044.17982307967</v>
      </c>
      <c r="W53" s="241">
        <f>PPA_fec!W5</f>
        <v>11849.303192959869</v>
      </c>
      <c r="X53" s="241">
        <f>PPA_fec!X5</f>
        <v>11260.475482319731</v>
      </c>
      <c r="Y53" s="241">
        <f>PPA_fec!Y5</f>
        <v>11283.12284829298</v>
      </c>
      <c r="DA53" s="83"/>
    </row>
    <row r="54" spans="1:105" ht="12" customHeight="1" x14ac:dyDescent="0.25">
      <c r="A54" s="99" t="s">
        <v>61</v>
      </c>
      <c r="B54" s="282">
        <f>PPA_fec!B32</f>
        <v>19442.340028300288</v>
      </c>
      <c r="C54" s="282">
        <f>PPA_fec!C32</f>
        <v>19172.64443106806</v>
      </c>
      <c r="D54" s="282">
        <f>PPA_fec!D32</f>
        <v>19442.299121488551</v>
      </c>
      <c r="E54" s="282">
        <f>PPA_fec!E32</f>
        <v>20073.175010817911</v>
      </c>
      <c r="F54" s="282">
        <f>PPA_fec!F32</f>
        <v>20331.723198053722</v>
      </c>
      <c r="G54" s="282">
        <f>PPA_fec!G32</f>
        <v>20783.300052066701</v>
      </c>
      <c r="H54" s="282">
        <f>PPA_fec!H32</f>
        <v>21104.380674772608</v>
      </c>
      <c r="I54" s="282">
        <f>PPA_fec!I32</f>
        <v>21532.89021701226</v>
      </c>
      <c r="J54" s="282">
        <f>PPA_fec!J32</f>
        <v>20122.701486646449</v>
      </c>
      <c r="K54" s="282">
        <f>PPA_fec!K32</f>
        <v>18885.82610355004</v>
      </c>
      <c r="L54" s="282">
        <f>PPA_fec!L32</f>
        <v>19806.84372645041</v>
      </c>
      <c r="M54" s="282">
        <f>PPA_fec!M32</f>
        <v>19414.45068034139</v>
      </c>
      <c r="N54" s="282">
        <f>PPA_fec!N32</f>
        <v>19282.682564326511</v>
      </c>
      <c r="O54" s="282">
        <f>PPA_fec!O32</f>
        <v>19243.10844356499</v>
      </c>
      <c r="P54" s="282">
        <f>PPA_fec!P32</f>
        <v>18976.090580234919</v>
      </c>
      <c r="Q54" s="282">
        <f>PPA_fec!Q32</f>
        <v>18985.50183216127</v>
      </c>
      <c r="R54" s="282">
        <f>PPA_fec!R32</f>
        <v>18988.793087671111</v>
      </c>
      <c r="S54" s="282">
        <f>PPA_fec!S32</f>
        <v>19034.220570323709</v>
      </c>
      <c r="T54" s="282">
        <f>PPA_fec!T32</f>
        <v>18805.75055972745</v>
      </c>
      <c r="U54" s="282">
        <f>PPA_fec!U32</f>
        <v>18753.061376973688</v>
      </c>
      <c r="V54" s="282">
        <f>PPA_fec!V32</f>
        <v>17836.732986467188</v>
      </c>
      <c r="W54" s="282">
        <f>PPA_fec!W32</f>
        <v>18732.758523073939</v>
      </c>
      <c r="X54" s="282">
        <f>PPA_fec!X32</f>
        <v>18064.50900375874</v>
      </c>
      <c r="Y54" s="282">
        <f>PPA_fec!Y32</f>
        <v>16739.365627072912</v>
      </c>
      <c r="DA54" s="94"/>
    </row>
    <row r="55" spans="1:105" ht="12" customHeight="1" x14ac:dyDescent="0.25">
      <c r="A55" s="52" t="s">
        <v>62</v>
      </c>
      <c r="B55" s="242">
        <f>PPA_fec!B83</f>
        <v>2078.8105428866661</v>
      </c>
      <c r="C55" s="242">
        <f>PPA_fec!C83</f>
        <v>2047.8216322353651</v>
      </c>
      <c r="D55" s="242">
        <f>PPA_fec!D83</f>
        <v>2102.537347917264</v>
      </c>
      <c r="E55" s="242">
        <f>PPA_fec!E83</f>
        <v>2213.003304920961</v>
      </c>
      <c r="F55" s="242">
        <f>PPA_fec!F83</f>
        <v>2200.2506100233641</v>
      </c>
      <c r="G55" s="242">
        <f>PPA_fec!G83</f>
        <v>2259.3763873929729</v>
      </c>
      <c r="H55" s="242">
        <f>PPA_fec!H83</f>
        <v>2222.8066441016122</v>
      </c>
      <c r="I55" s="242">
        <f>PPA_fec!I83</f>
        <v>2249.3845592695779</v>
      </c>
      <c r="J55" s="242">
        <f>PPA_fec!J83</f>
        <v>2067.0543028426459</v>
      </c>
      <c r="K55" s="242">
        <f>PPA_fec!K83</f>
        <v>1930.19115290224</v>
      </c>
      <c r="L55" s="242">
        <f>PPA_fec!L83</f>
        <v>1987.5893497569421</v>
      </c>
      <c r="M55" s="242">
        <f>PPA_fec!M83</f>
        <v>1923.5462802810359</v>
      </c>
      <c r="N55" s="242">
        <f>PPA_fec!N83</f>
        <v>1921.160932426146</v>
      </c>
      <c r="O55" s="242">
        <f>PPA_fec!O83</f>
        <v>1878.0188189449491</v>
      </c>
      <c r="P55" s="242">
        <f>PPA_fec!P83</f>
        <v>1873.191088143079</v>
      </c>
      <c r="Q55" s="242">
        <f>PPA_fec!Q83</f>
        <v>1819.673285822098</v>
      </c>
      <c r="R55" s="242">
        <f>PPA_fec!R83</f>
        <v>1870.5989581699009</v>
      </c>
      <c r="S55" s="242">
        <f>PPA_fec!S83</f>
        <v>1815.443168449124</v>
      </c>
      <c r="T55" s="242">
        <f>PPA_fec!T83</f>
        <v>1748.059233765169</v>
      </c>
      <c r="U55" s="242">
        <f>PPA_fec!U83</f>
        <v>1615.6802453103321</v>
      </c>
      <c r="V55" s="242">
        <f>PPA_fec!V83</f>
        <v>1519.6176581089401</v>
      </c>
      <c r="W55" s="242">
        <f>PPA_fec!W83</f>
        <v>1584.7819792014559</v>
      </c>
      <c r="X55" s="242">
        <f>PPA_fec!X83</f>
        <v>1395.2880198227599</v>
      </c>
      <c r="Y55" s="242">
        <f>PPA_fec!Y83</f>
        <v>1283.2252534726399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33691.747801255347</v>
      </c>
      <c r="C57" s="203">
        <f t="shared" si="12"/>
        <v>31840.552648435201</v>
      </c>
      <c r="D57" s="203">
        <f t="shared" si="12"/>
        <v>32090.891844960035</v>
      </c>
      <c r="E57" s="203">
        <f t="shared" si="12"/>
        <v>33463.150651919241</v>
      </c>
      <c r="F57" s="203">
        <f t="shared" si="12"/>
        <v>29615.302727425202</v>
      </c>
      <c r="G57" s="203">
        <f t="shared" si="12"/>
        <v>29854.991500118791</v>
      </c>
      <c r="H57" s="203">
        <f t="shared" si="12"/>
        <v>29022.246372267204</v>
      </c>
      <c r="I57" s="203">
        <f t="shared" si="12"/>
        <v>28379.029894669689</v>
      </c>
      <c r="J57" s="203">
        <f t="shared" si="12"/>
        <v>26512.884964682751</v>
      </c>
      <c r="K57" s="203">
        <f t="shared" si="12"/>
        <v>24535.072197413778</v>
      </c>
      <c r="L57" s="203">
        <f t="shared" si="12"/>
        <v>25088.671796292358</v>
      </c>
      <c r="M57" s="203">
        <f t="shared" si="12"/>
        <v>23026.14847803325</v>
      </c>
      <c r="N57" s="203">
        <f t="shared" si="12"/>
        <v>22692.021125416759</v>
      </c>
      <c r="O57" s="203">
        <f t="shared" si="12"/>
        <v>23005.587820402121</v>
      </c>
      <c r="P57" s="203">
        <f t="shared" si="12"/>
        <v>22382.141702407065</v>
      </c>
      <c r="Q57" s="203">
        <f t="shared" si="12"/>
        <v>21811.120845810867</v>
      </c>
      <c r="R57" s="203">
        <f t="shared" si="12"/>
        <v>21760.871107973111</v>
      </c>
      <c r="S57" s="203">
        <f t="shared" si="12"/>
        <v>21844.37496148573</v>
      </c>
      <c r="T57" s="203">
        <f t="shared" si="12"/>
        <v>21334.417623843936</v>
      </c>
      <c r="U57" s="203">
        <f t="shared" si="12"/>
        <v>21122.285185095407</v>
      </c>
      <c r="V57" s="203">
        <f t="shared" si="12"/>
        <v>20141.724251005518</v>
      </c>
      <c r="W57" s="203">
        <f t="shared" si="12"/>
        <v>23587.807072757878</v>
      </c>
      <c r="X57" s="203">
        <f t="shared" si="12"/>
        <v>21292.007233382552</v>
      </c>
      <c r="Y57" s="203">
        <f t="shared" si="12"/>
        <v>18787.507959596798</v>
      </c>
      <c r="DA57" s="112"/>
    </row>
    <row r="58" spans="1:105" ht="12" customHeight="1" x14ac:dyDescent="0.25">
      <c r="A58" s="51" t="s">
        <v>54</v>
      </c>
      <c r="B58" s="241">
        <f>PPA_emi!B5</f>
        <v>7734.8599155911652</v>
      </c>
      <c r="C58" s="241">
        <f>PPA_emi!C5</f>
        <v>6902.8416563447936</v>
      </c>
      <c r="D58" s="241">
        <f>PPA_emi!D5</f>
        <v>6780.5267888021936</v>
      </c>
      <c r="E58" s="241">
        <f>PPA_emi!E5</f>
        <v>7418.1423566568737</v>
      </c>
      <c r="F58" s="241">
        <f>PPA_emi!F5</f>
        <v>6414.9097601588528</v>
      </c>
      <c r="G58" s="241">
        <f>PPA_emi!G5</f>
        <v>6499.3155380585058</v>
      </c>
      <c r="H58" s="241">
        <f>PPA_emi!H5</f>
        <v>6347.8849005220954</v>
      </c>
      <c r="I58" s="241">
        <f>PPA_emi!I5</f>
        <v>6087.9295180349291</v>
      </c>
      <c r="J58" s="241">
        <f>PPA_emi!J5</f>
        <v>5689.8086268717934</v>
      </c>
      <c r="K58" s="241">
        <f>PPA_emi!K5</f>
        <v>5000.1744541013186</v>
      </c>
      <c r="L58" s="241">
        <f>PPA_emi!L5</f>
        <v>5089.4689031021417</v>
      </c>
      <c r="M58" s="241">
        <f>PPA_emi!M5</f>
        <v>4859.8973890545158</v>
      </c>
      <c r="N58" s="241">
        <f>PPA_emi!N5</f>
        <v>4787.9628816031118</v>
      </c>
      <c r="O58" s="241">
        <f>PPA_emi!O5</f>
        <v>4754.3064876694698</v>
      </c>
      <c r="P58" s="241">
        <f>PPA_emi!P5</f>
        <v>4543.6517548111697</v>
      </c>
      <c r="Q58" s="241">
        <f>PPA_emi!Q5</f>
        <v>4316.3453969442253</v>
      </c>
      <c r="R58" s="241">
        <f>PPA_emi!R5</f>
        <v>4398.9938432773488</v>
      </c>
      <c r="S58" s="241">
        <f>PPA_emi!S5</f>
        <v>4527.4880450147366</v>
      </c>
      <c r="T58" s="241">
        <f>PPA_emi!T5</f>
        <v>4512.9486177777708</v>
      </c>
      <c r="U58" s="241">
        <f>PPA_emi!U5</f>
        <v>4545.0380268916379</v>
      </c>
      <c r="V58" s="241">
        <f>PPA_emi!V5</f>
        <v>4378.9817866982876</v>
      </c>
      <c r="W58" s="241">
        <f>PPA_emi!W5</f>
        <v>4491.9665100180446</v>
      </c>
      <c r="X58" s="241">
        <f>PPA_emi!X5</f>
        <v>3839.037876756418</v>
      </c>
      <c r="Y58" s="241">
        <f>PPA_emi!Y5</f>
        <v>3417.3092429228668</v>
      </c>
      <c r="DA58" s="83"/>
    </row>
    <row r="59" spans="1:105" ht="12" customHeight="1" x14ac:dyDescent="0.25">
      <c r="A59" s="99" t="s">
        <v>61</v>
      </c>
      <c r="B59" s="282">
        <f>PPA_emi!B32</f>
        <v>25225.007256815861</v>
      </c>
      <c r="C59" s="282">
        <f>PPA_emi!C32</f>
        <v>24376.29043041377</v>
      </c>
      <c r="D59" s="282">
        <f>PPA_emi!D32</f>
        <v>24680.376469928338</v>
      </c>
      <c r="E59" s="282">
        <f>PPA_emi!E32</f>
        <v>25285.239365642621</v>
      </c>
      <c r="F59" s="282">
        <f>PPA_emi!F32</f>
        <v>22642.805133504349</v>
      </c>
      <c r="G59" s="282">
        <f>PPA_emi!G32</f>
        <v>22785.582307746768</v>
      </c>
      <c r="H59" s="282">
        <f>PPA_emi!H32</f>
        <v>22146.867919797911</v>
      </c>
      <c r="I59" s="282">
        <f>PPA_emi!I32</f>
        <v>21720.765909515059</v>
      </c>
      <c r="J59" s="282">
        <f>PPA_emi!J32</f>
        <v>20343.665401679991</v>
      </c>
      <c r="K59" s="282">
        <f>PPA_emi!K32</f>
        <v>19050.510463115828</v>
      </c>
      <c r="L59" s="282">
        <f>PPA_emi!L32</f>
        <v>19483.343107787779</v>
      </c>
      <c r="M59" s="282">
        <f>PPA_emi!M32</f>
        <v>17713.965410242599</v>
      </c>
      <c r="N59" s="282">
        <f>PPA_emi!N32</f>
        <v>17406.903644786271</v>
      </c>
      <c r="O59" s="282">
        <f>PPA_emi!O32</f>
        <v>17776.586586993741</v>
      </c>
      <c r="P59" s="282">
        <f>PPA_emi!P32</f>
        <v>17361.13289300321</v>
      </c>
      <c r="Q59" s="282">
        <f>PPA_emi!Q32</f>
        <v>17024.009038945471</v>
      </c>
      <c r="R59" s="282">
        <f>PPA_emi!R32</f>
        <v>16864.32845817809</v>
      </c>
      <c r="S59" s="282">
        <f>PPA_emi!S32</f>
        <v>16792.673505877581</v>
      </c>
      <c r="T59" s="282">
        <f>PPA_emi!T32</f>
        <v>16344.03147410798</v>
      </c>
      <c r="U59" s="282">
        <f>PPA_emi!U32</f>
        <v>16123.47898889932</v>
      </c>
      <c r="V59" s="282">
        <f>PPA_emi!V32</f>
        <v>15324.712638340679</v>
      </c>
      <c r="W59" s="282">
        <f>PPA_emi!W32</f>
        <v>18535.913136385261</v>
      </c>
      <c r="X59" s="282">
        <f>PPA_emi!X32</f>
        <v>16992.724149162459</v>
      </c>
      <c r="Y59" s="282">
        <f>PPA_emi!Y32</f>
        <v>14936.713106941521</v>
      </c>
      <c r="DA59" s="94"/>
    </row>
    <row r="60" spans="1:105" ht="12" customHeight="1" x14ac:dyDescent="0.25">
      <c r="A60" s="52" t="s">
        <v>62</v>
      </c>
      <c r="B60" s="242">
        <f>PPA_emi!B83</f>
        <v>731.88062884832061</v>
      </c>
      <c r="C60" s="242">
        <f>PPA_emi!C83</f>
        <v>561.42056167663679</v>
      </c>
      <c r="D60" s="242">
        <f>PPA_emi!D83</f>
        <v>629.98858622950252</v>
      </c>
      <c r="E60" s="242">
        <f>PPA_emi!E83</f>
        <v>759.76892961974625</v>
      </c>
      <c r="F60" s="242">
        <f>PPA_emi!F83</f>
        <v>557.58783376200086</v>
      </c>
      <c r="G60" s="242">
        <f>PPA_emi!G83</f>
        <v>570.09365431351671</v>
      </c>
      <c r="H60" s="242">
        <f>PPA_emi!H83</f>
        <v>527.49355194719919</v>
      </c>
      <c r="I60" s="242">
        <f>PPA_emi!I83</f>
        <v>570.33446711970078</v>
      </c>
      <c r="J60" s="242">
        <f>PPA_emi!J83</f>
        <v>479.41093613096808</v>
      </c>
      <c r="K60" s="242">
        <f>PPA_emi!K83</f>
        <v>484.38728019663267</v>
      </c>
      <c r="L60" s="242">
        <f>PPA_emi!L83</f>
        <v>515.85978540243559</v>
      </c>
      <c r="M60" s="242">
        <f>PPA_emi!M83</f>
        <v>452.28567873613582</v>
      </c>
      <c r="N60" s="242">
        <f>PPA_emi!N83</f>
        <v>497.15459902737649</v>
      </c>
      <c r="O60" s="242">
        <f>PPA_emi!O83</f>
        <v>474.69474573891222</v>
      </c>
      <c r="P60" s="242">
        <f>PPA_emi!P83</f>
        <v>477.35705459268331</v>
      </c>
      <c r="Q60" s="242">
        <f>PPA_emi!Q83</f>
        <v>470.76640992116751</v>
      </c>
      <c r="R60" s="242">
        <f>PPA_emi!R83</f>
        <v>497.54880651767348</v>
      </c>
      <c r="S60" s="242">
        <f>PPA_emi!S83</f>
        <v>524.21341059341353</v>
      </c>
      <c r="T60" s="242">
        <f>PPA_emi!T83</f>
        <v>477.43753195818539</v>
      </c>
      <c r="U60" s="242">
        <f>PPA_emi!U83</f>
        <v>453.76816930444681</v>
      </c>
      <c r="V60" s="242">
        <f>PPA_emi!V83</f>
        <v>438.02982596654891</v>
      </c>
      <c r="W60" s="242">
        <f>PPA_emi!W83</f>
        <v>559.92742635457068</v>
      </c>
      <c r="X60" s="242">
        <f>PPA_emi!X83</f>
        <v>460.24520746367631</v>
      </c>
      <c r="Y60" s="242">
        <f>PPA_emi!Y83</f>
        <v>433.48560973241308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123.3811171880126</v>
      </c>
      <c r="C63" s="287">
        <f t="shared" si="13"/>
        <v>125.12349779397233</v>
      </c>
      <c r="D63" s="287">
        <f t="shared" si="13"/>
        <v>112.88565023217632</v>
      </c>
      <c r="E63" s="287">
        <f t="shared" si="13"/>
        <v>101.85254321362035</v>
      </c>
      <c r="F63" s="287">
        <f t="shared" si="13"/>
        <v>92.289884319582015</v>
      </c>
      <c r="G63" s="287">
        <f t="shared" si="13"/>
        <v>89.140753385699398</v>
      </c>
      <c r="H63" s="287">
        <f t="shared" si="13"/>
        <v>84.053599775505731</v>
      </c>
      <c r="I63" s="287">
        <f t="shared" si="13"/>
        <v>84.502148720755429</v>
      </c>
      <c r="J63" s="287">
        <f t="shared" si="13"/>
        <v>76.45915204085162</v>
      </c>
      <c r="K63" s="287">
        <f t="shared" si="13"/>
        <v>56.700431195017678</v>
      </c>
      <c r="L63" s="287">
        <f t="shared" si="13"/>
        <v>94.393416650420079</v>
      </c>
      <c r="M63" s="287">
        <f t="shared" si="13"/>
        <v>84.229626915758757</v>
      </c>
      <c r="N63" s="287">
        <f t="shared" si="13"/>
        <v>74.540838684806261</v>
      </c>
      <c r="O63" s="287">
        <f t="shared" si="13"/>
        <v>77.091939270159727</v>
      </c>
      <c r="P63" s="287">
        <f t="shared" si="13"/>
        <v>83.684490567612244</v>
      </c>
      <c r="Q63" s="287">
        <f t="shared" si="13"/>
        <v>96.337626727405464</v>
      </c>
      <c r="R63" s="287">
        <f t="shared" si="13"/>
        <v>91.85449065542285</v>
      </c>
      <c r="S63" s="287">
        <f t="shared" si="13"/>
        <v>91.38355566474462</v>
      </c>
      <c r="T63" s="287">
        <f t="shared" si="13"/>
        <v>108.26134515174152</v>
      </c>
      <c r="U63" s="287">
        <f t="shared" si="13"/>
        <v>87.925466322443782</v>
      </c>
      <c r="V63" s="287">
        <f t="shared" si="13"/>
        <v>73.852659011846328</v>
      </c>
      <c r="W63" s="287">
        <f t="shared" si="13"/>
        <v>72.527420888866246</v>
      </c>
      <c r="X63" s="287">
        <f t="shared" si="13"/>
        <v>84.061143155453706</v>
      </c>
      <c r="Y63" s="287">
        <f t="shared" si="13"/>
        <v>77.704066295651785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755.3234252481443</v>
      </c>
      <c r="C64" s="288">
        <f t="shared" si="14"/>
        <v>780.89282973399543</v>
      </c>
      <c r="D64" s="288">
        <f t="shared" si="14"/>
        <v>723.66886283105316</v>
      </c>
      <c r="E64" s="288">
        <f t="shared" si="14"/>
        <v>663.23360260205857</v>
      </c>
      <c r="F64" s="288">
        <f t="shared" si="14"/>
        <v>623.92043441554233</v>
      </c>
      <c r="G64" s="288">
        <f t="shared" si="14"/>
        <v>583.40991320549176</v>
      </c>
      <c r="H64" s="288">
        <f t="shared" si="14"/>
        <v>558.99300082898333</v>
      </c>
      <c r="I64" s="288">
        <f t="shared" si="14"/>
        <v>566.29823391983109</v>
      </c>
      <c r="J64" s="288">
        <f t="shared" si="14"/>
        <v>536.37432763157676</v>
      </c>
      <c r="K64" s="288">
        <f t="shared" si="14"/>
        <v>557.0432166682557</v>
      </c>
      <c r="L64" s="288">
        <f t="shared" si="14"/>
        <v>516.30637048729818</v>
      </c>
      <c r="M64" s="288">
        <f t="shared" si="14"/>
        <v>532.83848264507469</v>
      </c>
      <c r="N64" s="288">
        <f t="shared" si="14"/>
        <v>535.94432748820134</v>
      </c>
      <c r="O64" s="288">
        <f t="shared" si="14"/>
        <v>518.99255563042266</v>
      </c>
      <c r="P64" s="288">
        <f t="shared" si="14"/>
        <v>551.01900193479685</v>
      </c>
      <c r="Q64" s="288">
        <f t="shared" si="14"/>
        <v>560.64173171776031</v>
      </c>
      <c r="R64" s="288">
        <f t="shared" si="14"/>
        <v>573.36939290965972</v>
      </c>
      <c r="S64" s="288">
        <f t="shared" si="14"/>
        <v>569.11433107379753</v>
      </c>
      <c r="T64" s="288">
        <f t="shared" si="14"/>
        <v>595.46700931876694</v>
      </c>
      <c r="U64" s="288">
        <f t="shared" si="14"/>
        <v>619.6990534824123</v>
      </c>
      <c r="V64" s="288">
        <f t="shared" si="14"/>
        <v>603.45668954915016</v>
      </c>
      <c r="W64" s="288">
        <f t="shared" si="14"/>
        <v>560.44471814590997</v>
      </c>
      <c r="X64" s="288">
        <f t="shared" si="14"/>
        <v>658.97866711111737</v>
      </c>
      <c r="Y64" s="288">
        <f t="shared" si="14"/>
        <v>733.82469480445627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5170.0304044176983</v>
      </c>
      <c r="C65" s="289">
        <f t="shared" si="15"/>
        <v>5064.7409410769733</v>
      </c>
      <c r="D65" s="289">
        <f t="shared" si="15"/>
        <v>4908.0934406268843</v>
      </c>
      <c r="E65" s="289">
        <f t="shared" si="15"/>
        <v>4496.5200159257301</v>
      </c>
      <c r="F65" s="289">
        <f t="shared" si="15"/>
        <v>4460.5915251233764</v>
      </c>
      <c r="G65" s="289">
        <f t="shared" si="15"/>
        <v>4447.019144349023</v>
      </c>
      <c r="H65" s="289">
        <f t="shared" si="15"/>
        <v>4402.3923754544967</v>
      </c>
      <c r="I65" s="289">
        <f t="shared" si="15"/>
        <v>4237.7775134070753</v>
      </c>
      <c r="J65" s="289">
        <f t="shared" si="15"/>
        <v>4141.8451172414898</v>
      </c>
      <c r="K65" s="289">
        <f t="shared" si="15"/>
        <v>3951.9847282595711</v>
      </c>
      <c r="L65" s="289">
        <f t="shared" si="15"/>
        <v>3780.8881799713595</v>
      </c>
      <c r="M65" s="289">
        <f t="shared" si="15"/>
        <v>3734.7650145641146</v>
      </c>
      <c r="N65" s="289">
        <f t="shared" si="15"/>
        <v>3595.7955147913272</v>
      </c>
      <c r="O65" s="289">
        <f t="shared" si="15"/>
        <v>3325.2191141103399</v>
      </c>
      <c r="P65" s="289">
        <f t="shared" si="15"/>
        <v>3273.2159382012992</v>
      </c>
      <c r="Q65" s="289">
        <f t="shared" si="15"/>
        <v>3249.2188777141569</v>
      </c>
      <c r="R65" s="289">
        <f t="shared" si="15"/>
        <v>3079.2286801048745</v>
      </c>
      <c r="S65" s="289">
        <f t="shared" si="15"/>
        <v>3027.183647699645</v>
      </c>
      <c r="T65" s="289">
        <f t="shared" si="15"/>
        <v>2878.0906487958105</v>
      </c>
      <c r="U65" s="289">
        <f t="shared" si="15"/>
        <v>3020.6845539748397</v>
      </c>
      <c r="V65" s="289">
        <f t="shared" si="15"/>
        <v>2855.3938821757697</v>
      </c>
      <c r="W65" s="289">
        <f t="shared" si="15"/>
        <v>2749.5241269402168</v>
      </c>
      <c r="X65" s="289">
        <f t="shared" si="15"/>
        <v>2851.4734370834117</v>
      </c>
      <c r="Y65" s="289">
        <f t="shared" si="15"/>
        <v>3029.5252683945077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0.30317383020635258</v>
      </c>
      <c r="C67" s="252">
        <f t="shared" si="16"/>
        <v>0.30236077727457411</v>
      </c>
      <c r="D67" s="252">
        <f t="shared" si="16"/>
        <v>0.29757975278096782</v>
      </c>
      <c r="E67" s="252">
        <f t="shared" si="16"/>
        <v>0.29599510990765959</v>
      </c>
      <c r="F67" s="252">
        <f t="shared" si="16"/>
        <v>0.28133303656672048</v>
      </c>
      <c r="G67" s="252">
        <f t="shared" si="16"/>
        <v>0.2886575946128721</v>
      </c>
      <c r="H67" s="252">
        <f t="shared" si="16"/>
        <v>0.28429074420637274</v>
      </c>
      <c r="I67" s="252">
        <f t="shared" si="16"/>
        <v>0.29768696279050755</v>
      </c>
      <c r="J67" s="252">
        <f t="shared" si="16"/>
        <v>0.29342548768106413</v>
      </c>
      <c r="K67" s="252">
        <f t="shared" si="16"/>
        <v>0.30429685852471677</v>
      </c>
      <c r="L67" s="252">
        <f t="shared" si="16"/>
        <v>0.30437089341931894</v>
      </c>
      <c r="M67" s="252">
        <f t="shared" si="16"/>
        <v>0.29938065523342616</v>
      </c>
      <c r="N67" s="252">
        <f t="shared" si="16"/>
        <v>0.30128967978478921</v>
      </c>
      <c r="O67" s="252">
        <f t="shared" si="16"/>
        <v>0.30641901061280274</v>
      </c>
      <c r="P67" s="252">
        <f t="shared" si="16"/>
        <v>0.30422958560976587</v>
      </c>
      <c r="Q67" s="252">
        <f t="shared" si="16"/>
        <v>0.30776687670053571</v>
      </c>
      <c r="R67" s="252">
        <f t="shared" si="16"/>
        <v>0.30617208451616684</v>
      </c>
      <c r="S67" s="252">
        <f t="shared" si="16"/>
        <v>0.30394156103768744</v>
      </c>
      <c r="T67" s="252">
        <f t="shared" si="16"/>
        <v>0.3046713057279567</v>
      </c>
      <c r="U67" s="252">
        <f t="shared" si="16"/>
        <v>0.31610862744977508</v>
      </c>
      <c r="V67" s="252">
        <f t="shared" si="16"/>
        <v>0.32246740874368662</v>
      </c>
      <c r="W67" s="252">
        <f t="shared" si="16"/>
        <v>0.31488330358730793</v>
      </c>
      <c r="X67" s="252">
        <f t="shared" si="16"/>
        <v>0.31776237802418084</v>
      </c>
      <c r="Y67" s="252">
        <f t="shared" si="16"/>
        <v>0.3469737471912645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0.23284641110338059</v>
      </c>
      <c r="C68" s="291">
        <f t="shared" si="17"/>
        <v>0.23303253267740009</v>
      </c>
      <c r="D68" s="291">
        <f t="shared" si="17"/>
        <v>0.22928832110495118</v>
      </c>
      <c r="E68" s="291">
        <f t="shared" si="17"/>
        <v>0.231087309796908</v>
      </c>
      <c r="F68" s="291">
        <f t="shared" si="17"/>
        <v>0.22283076739517702</v>
      </c>
      <c r="G68" s="291">
        <f t="shared" si="17"/>
        <v>0.22556877395342562</v>
      </c>
      <c r="H68" s="291">
        <f t="shared" si="17"/>
        <v>0.21867755594494123</v>
      </c>
      <c r="I68" s="291">
        <f t="shared" si="17"/>
        <v>0.22266221543687134</v>
      </c>
      <c r="J68" s="291">
        <f t="shared" si="17"/>
        <v>0.2154180286341241</v>
      </c>
      <c r="K68" s="291">
        <f t="shared" si="17"/>
        <v>0.22431960080993874</v>
      </c>
      <c r="L68" s="291">
        <f t="shared" si="17"/>
        <v>0.21816132430211985</v>
      </c>
      <c r="M68" s="291">
        <f t="shared" si="17"/>
        <v>0.2152859367038043</v>
      </c>
      <c r="N68" s="291">
        <f t="shared" si="17"/>
        <v>0.21549461834961364</v>
      </c>
      <c r="O68" s="291">
        <f t="shared" si="17"/>
        <v>0.21562720228408003</v>
      </c>
      <c r="P68" s="291">
        <f t="shared" si="17"/>
        <v>0.21673631998693055</v>
      </c>
      <c r="Q68" s="291">
        <f t="shared" si="17"/>
        <v>0.21588706979411243</v>
      </c>
      <c r="R68" s="291">
        <f t="shared" si="17"/>
        <v>0.21656306965661964</v>
      </c>
      <c r="S68" s="291">
        <f t="shared" si="17"/>
        <v>0.2142879980469071</v>
      </c>
      <c r="T68" s="291">
        <f t="shared" si="17"/>
        <v>0.21203013997486758</v>
      </c>
      <c r="U68" s="291">
        <f t="shared" si="17"/>
        <v>0.21767589298475815</v>
      </c>
      <c r="V68" s="291">
        <f t="shared" si="17"/>
        <v>0.2169085498485939</v>
      </c>
      <c r="W68" s="291">
        <f t="shared" si="17"/>
        <v>0.21520218643407965</v>
      </c>
      <c r="X68" s="291">
        <f t="shared" si="17"/>
        <v>0.22093236264798882</v>
      </c>
      <c r="Y68" s="291">
        <f t="shared" si="17"/>
        <v>0.23426747029900591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0.18312025391772271</v>
      </c>
      <c r="C69" s="253">
        <f t="shared" si="18"/>
        <v>0.18017319728097209</v>
      </c>
      <c r="D69" s="253">
        <f t="shared" si="18"/>
        <v>0.18444932988511079</v>
      </c>
      <c r="E69" s="253">
        <f t="shared" si="18"/>
        <v>0.19250428168827627</v>
      </c>
      <c r="F69" s="253">
        <f t="shared" si="18"/>
        <v>0.18818266408851633</v>
      </c>
      <c r="G69" s="253">
        <f t="shared" si="18"/>
        <v>0.19019912396094199</v>
      </c>
      <c r="H69" s="253">
        <f t="shared" si="18"/>
        <v>0.18594867645970314</v>
      </c>
      <c r="I69" s="253">
        <f t="shared" si="18"/>
        <v>0.18565146598071283</v>
      </c>
      <c r="J69" s="253">
        <f t="shared" si="18"/>
        <v>0.17621545968166596</v>
      </c>
      <c r="K69" s="253">
        <f t="shared" si="18"/>
        <v>0.17814664242183281</v>
      </c>
      <c r="L69" s="253">
        <f t="shared" si="18"/>
        <v>0.17757607838498873</v>
      </c>
      <c r="M69" s="253">
        <f t="shared" si="18"/>
        <v>0.17455167349039166</v>
      </c>
      <c r="N69" s="253">
        <f t="shared" si="18"/>
        <v>0.178150504198274</v>
      </c>
      <c r="O69" s="253">
        <f t="shared" si="18"/>
        <v>0.17221422163773889</v>
      </c>
      <c r="P69" s="253">
        <f t="shared" si="18"/>
        <v>0.1733868260734395</v>
      </c>
      <c r="Q69" s="253">
        <f t="shared" si="18"/>
        <v>0.17224279114735055</v>
      </c>
      <c r="R69" s="253">
        <f t="shared" si="18"/>
        <v>0.16704826711620166</v>
      </c>
      <c r="S69" s="253">
        <f t="shared" si="18"/>
        <v>0.16511496225972916</v>
      </c>
      <c r="T69" s="253">
        <f t="shared" si="18"/>
        <v>0.15769648447096946</v>
      </c>
      <c r="U69" s="253">
        <f t="shared" si="18"/>
        <v>0.15652774691133625</v>
      </c>
      <c r="V69" s="253">
        <f t="shared" si="18"/>
        <v>0.15783125774723389</v>
      </c>
      <c r="W69" s="253">
        <f t="shared" si="18"/>
        <v>0.15584429062511515</v>
      </c>
      <c r="X69" s="253">
        <f t="shared" si="18"/>
        <v>0.1484118369354597</v>
      </c>
      <c r="Y69" s="253">
        <f t="shared" si="18"/>
        <v>0.1539719362910924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0.18487983542155048</v>
      </c>
      <c r="C71" s="252">
        <f>IF(PPA_ued!C$5=0,"",PPA_ued!C$5/C$10)</f>
        <v>0.18402936567262318</v>
      </c>
      <c r="D71" s="252">
        <f>IF(PPA_ued!D$5=0,"",PPA_ued!D$5/D$10)</f>
        <v>0.18097229936067949</v>
      </c>
      <c r="E71" s="252">
        <f>IF(PPA_ued!E$5=0,"",PPA_ued!E$5/E$10)</f>
        <v>0.18112426115183058</v>
      </c>
      <c r="F71" s="252">
        <f>IF(PPA_ued!F$5=0,"",PPA_ued!F$5/F$10)</f>
        <v>0.17256144030794682</v>
      </c>
      <c r="G71" s="252">
        <f>IF(PPA_ued!G$5=0,"",PPA_ued!G$5/G$10)</f>
        <v>0.17677830078003998</v>
      </c>
      <c r="H71" s="252">
        <f>IF(PPA_ued!H$5=0,"",PPA_ued!H$5/H$10)</f>
        <v>0.17559956911660893</v>
      </c>
      <c r="I71" s="252">
        <f>IF(PPA_ued!I$5=0,"",PPA_ued!I$5/I$10)</f>
        <v>0.1849136919397413</v>
      </c>
      <c r="J71" s="252">
        <f>IF(PPA_ued!J$5=0,"",PPA_ued!J$5/J$10)</f>
        <v>0.18274478378896217</v>
      </c>
      <c r="K71" s="252">
        <f>IF(PPA_ued!K$5=0,"",PPA_ued!K$5/K$10)</f>
        <v>0.18881099328484793</v>
      </c>
      <c r="L71" s="252">
        <f>IF(PPA_ued!L$5=0,"",PPA_ued!L$5/L$10)</f>
        <v>0.18875403034558239</v>
      </c>
      <c r="M71" s="252">
        <f>IF(PPA_ued!M$5=0,"",PPA_ued!M$5/M$10)</f>
        <v>0.1861361241757028</v>
      </c>
      <c r="N71" s="252">
        <f>IF(PPA_ued!N$5=0,"",PPA_ued!N$5/N$10)</f>
        <v>0.18764624142436062</v>
      </c>
      <c r="O71" s="252">
        <f>IF(PPA_ued!O$5=0,"",PPA_ued!O$5/O$10)</f>
        <v>0.19094744971877045</v>
      </c>
      <c r="P71" s="252">
        <f>IF(PPA_ued!P$5=0,"",PPA_ued!P$5/P$10)</f>
        <v>0.19090096609162338</v>
      </c>
      <c r="Q71" s="252">
        <f>IF(PPA_ued!Q$5=0,"",PPA_ued!Q$5/Q$10)</f>
        <v>0.19287558130705829</v>
      </c>
      <c r="R71" s="252">
        <f>IF(PPA_ued!R$5=0,"",PPA_ued!R$5/R$10)</f>
        <v>0.19337714891180896</v>
      </c>
      <c r="S71" s="252">
        <f>IF(PPA_ued!S$5=0,"",PPA_ued!S$5/S$10)</f>
        <v>0.19332933935522648</v>
      </c>
      <c r="T71" s="252">
        <f>IF(PPA_ued!T$5=0,"",PPA_ued!T$5/T$10)</f>
        <v>0.19577984008091404</v>
      </c>
      <c r="U71" s="252">
        <f>IF(PPA_ued!U$5=0,"",PPA_ued!U$5/U$10)</f>
        <v>0.2030965724269575</v>
      </c>
      <c r="V71" s="252">
        <f>IF(PPA_ued!V$5=0,"",PPA_ued!V$5/V$10)</f>
        <v>0.2075250473423467</v>
      </c>
      <c r="W71" s="252">
        <f>IF(PPA_ued!W$5=0,"",PPA_ued!W$5/W$10)</f>
        <v>0.20490752884380586</v>
      </c>
      <c r="X71" s="252">
        <f>IF(PPA_ued!X$5=0,"",PPA_ued!X$5/X$10)</f>
        <v>0.20841645892278013</v>
      </c>
      <c r="Y71" s="252">
        <f>IF(PPA_ued!Y$5=0,"",PPA_ued!Y$5/Y$10)</f>
        <v>0.22807896056126581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0.14974393258393834</v>
      </c>
      <c r="C72" s="291">
        <f>IF(PPA_ued!C$32=0,"",PPA_ued!C$32/C$11)</f>
        <v>0.14978239620860914</v>
      </c>
      <c r="D72" s="291">
        <f>IF(PPA_ued!D$32=0,"",PPA_ued!D$32/D$11)</f>
        <v>0.14739574924313317</v>
      </c>
      <c r="E72" s="291">
        <f>IF(PPA_ued!E$32=0,"",PPA_ued!E$32/E$11)</f>
        <v>0.14893125027889681</v>
      </c>
      <c r="F72" s="291">
        <f>IF(PPA_ued!F$32=0,"",PPA_ued!F$32/F$11)</f>
        <v>0.14430987241538951</v>
      </c>
      <c r="G72" s="291">
        <f>IF(PPA_ued!G$32=0,"",PPA_ued!G$32/G$11)</f>
        <v>0.14751800684445923</v>
      </c>
      <c r="H72" s="291">
        <f>IF(PPA_ued!H$32=0,"",PPA_ued!H$32/H$11)</f>
        <v>0.14339911885060097</v>
      </c>
      <c r="I72" s="291">
        <f>IF(PPA_ued!I$32=0,"",PPA_ued!I$32/I$11)</f>
        <v>0.14770602948864717</v>
      </c>
      <c r="J72" s="291">
        <f>IF(PPA_ued!J$32=0,"",PPA_ued!J$32/J$11)</f>
        <v>0.14340025843141288</v>
      </c>
      <c r="K72" s="291">
        <f>IF(PPA_ued!K$32=0,"",PPA_ued!K$32/K$11)</f>
        <v>0.14953392152239595</v>
      </c>
      <c r="L72" s="291">
        <f>IF(PPA_ued!L$32=0,"",PPA_ued!L$32/L$11)</f>
        <v>0.14624706330037401</v>
      </c>
      <c r="M72" s="291">
        <f>IF(PPA_ued!M$32=0,"",PPA_ued!M$32/M$11)</f>
        <v>0.14442081368202106</v>
      </c>
      <c r="N72" s="291">
        <f>IF(PPA_ued!N$32=0,"",PPA_ued!N$32/N$11)</f>
        <v>0.14585207286677404</v>
      </c>
      <c r="O72" s="291">
        <f>IF(PPA_ued!O$32=0,"",PPA_ued!O$32/O$11)</f>
        <v>0.14679036217783714</v>
      </c>
      <c r="P72" s="291">
        <f>IF(PPA_ued!P$32=0,"",PPA_ued!P$32/P$11)</f>
        <v>0.14854140550506906</v>
      </c>
      <c r="Q72" s="291">
        <f>IF(PPA_ued!Q$32=0,"",PPA_ued!Q$32/Q$11)</f>
        <v>0.14832299180936809</v>
      </c>
      <c r="R72" s="291">
        <f>IF(PPA_ued!R$32=0,"",PPA_ued!R$32/R$11)</f>
        <v>0.14982279783778252</v>
      </c>
      <c r="S72" s="291">
        <f>IF(PPA_ued!S$32=0,"",PPA_ued!S$32/S$11)</f>
        <v>0.14939801340717762</v>
      </c>
      <c r="T72" s="291">
        <f>IF(PPA_ued!T$32=0,"",PPA_ued!T$32/T$11)</f>
        <v>0.14914729207101715</v>
      </c>
      <c r="U72" s="291">
        <f>IF(PPA_ued!U$32=0,"",PPA_ued!U$32/U$11)</f>
        <v>0.15374083753388437</v>
      </c>
      <c r="V72" s="291">
        <f>IF(PPA_ued!V$32=0,"",PPA_ued!V$32/V$11)</f>
        <v>0.15390120251665595</v>
      </c>
      <c r="W72" s="291">
        <f>IF(PPA_ued!W$32=0,"",PPA_ued!W$32/W$11)</f>
        <v>0.15455715066156736</v>
      </c>
      <c r="X72" s="291">
        <f>IF(PPA_ued!X$32=0,"",PPA_ued!X$32/X$11)</f>
        <v>0.15916672870486698</v>
      </c>
      <c r="Y72" s="291">
        <f>IF(PPA_ued!Y$32=0,"",PPA_ued!Y$32/Y$11)</f>
        <v>0.16885072339952573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0.11421039734073736</v>
      </c>
      <c r="C73" s="253">
        <f>IF(PPA_ued!C$83=0,"",PPA_ued!C$83/C$12)</f>
        <v>0.11241781096321013</v>
      </c>
      <c r="D73" s="253">
        <f>IF(PPA_ued!D$83=0,"",PPA_ued!D$83/D$12)</f>
        <v>0.11530797639780802</v>
      </c>
      <c r="E73" s="253">
        <f>IF(PPA_ued!E$83=0,"",PPA_ued!E$83/E$12)</f>
        <v>0.12055403779974053</v>
      </c>
      <c r="F73" s="253">
        <f>IF(PPA_ued!F$83=0,"",PPA_ued!F$83/F$12)</f>
        <v>0.11854015025866771</v>
      </c>
      <c r="G73" s="253">
        <f>IF(PPA_ued!G$83=0,"",PPA_ued!G$83/G$12)</f>
        <v>0.1199708894431714</v>
      </c>
      <c r="H73" s="253">
        <f>IF(PPA_ued!H$83=0,"",PPA_ued!H$83/H$12)</f>
        <v>0.11783235975000796</v>
      </c>
      <c r="I73" s="253">
        <f>IF(PPA_ued!I$83=0,"",PPA_ued!I$83/I$12)</f>
        <v>0.11755755488994235</v>
      </c>
      <c r="J73" s="253">
        <f>IF(PPA_ued!J$83=0,"",PPA_ued!J$83/J$12)</f>
        <v>0.11228452970160017</v>
      </c>
      <c r="K73" s="253">
        <f>IF(PPA_ued!K$83=0,"",PPA_ued!K$83/K$12)</f>
        <v>0.1135939454618746</v>
      </c>
      <c r="L73" s="253">
        <f>IF(PPA_ued!L$83=0,"",PPA_ued!L$83/L$12)</f>
        <v>0.11368504217482593</v>
      </c>
      <c r="M73" s="253">
        <f>IF(PPA_ued!M$83=0,"",PPA_ued!M$83/M$12)</f>
        <v>0.11210013851140653</v>
      </c>
      <c r="N73" s="253">
        <f>IF(PPA_ued!N$83=0,"",PPA_ued!N$83/N$12)</f>
        <v>0.11500699302257955</v>
      </c>
      <c r="O73" s="253">
        <f>IF(PPA_ued!O$83=0,"",PPA_ued!O$83/O$12)</f>
        <v>0.11200478834131052</v>
      </c>
      <c r="P73" s="253">
        <f>IF(PPA_ued!P$83=0,"",PPA_ued!P$83/P$12)</f>
        <v>0.11348221878369479</v>
      </c>
      <c r="Q73" s="253">
        <f>IF(PPA_ued!Q$83=0,"",PPA_ued!Q$83/Q$12)</f>
        <v>0.11316054332716784</v>
      </c>
      <c r="R73" s="253">
        <f>IF(PPA_ued!R$83=0,"",PPA_ued!R$83/R$12)</f>
        <v>0.11141249016603125</v>
      </c>
      <c r="S73" s="253">
        <f>IF(PPA_ued!S$83=0,"",PPA_ued!S$83/S$12)</f>
        <v>0.11120610512184202</v>
      </c>
      <c r="T73" s="253">
        <f>IF(PPA_ued!T$83=0,"",PPA_ued!T$83/T$12)</f>
        <v>0.10699932871107248</v>
      </c>
      <c r="U73" s="253">
        <f>IF(PPA_ued!U$83=0,"",PPA_ued!U$83/U$12)</f>
        <v>0.10694280853680735</v>
      </c>
      <c r="V73" s="253">
        <f>IF(PPA_ued!V$83=0,"",PPA_ued!V$83/V$12)</f>
        <v>0.10870743882479245</v>
      </c>
      <c r="W73" s="253">
        <f>IF(PPA_ued!W$83=0,"",PPA_ued!W$83/W$12)</f>
        <v>0.10776450770449933</v>
      </c>
      <c r="X73" s="253">
        <f>IF(PPA_ued!X$83=0,"",PPA_ued!X$83/X$12)</f>
        <v>0.1029145175624331</v>
      </c>
      <c r="Y73" s="253">
        <f>IF(PPA_ued!Y$83=0,"",PPA_ued!Y$83/Y$12)</f>
        <v>0.10715384210918925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1.0238079714021902</v>
      </c>
      <c r="C74" s="254">
        <f t="shared" si="19"/>
        <v>0.99224242104199156</v>
      </c>
      <c r="D74" s="254">
        <f t="shared" si="19"/>
        <v>0.98589315188243865</v>
      </c>
      <c r="E74" s="254">
        <f t="shared" si="19"/>
        <v>0.99536856202840862</v>
      </c>
      <c r="F74" s="254">
        <f t="shared" si="19"/>
        <v>0.87809646351532478</v>
      </c>
      <c r="G74" s="254">
        <f t="shared" si="19"/>
        <v>0.87215288547848646</v>
      </c>
      <c r="H74" s="254">
        <f t="shared" si="19"/>
        <v>0.82745343639762314</v>
      </c>
      <c r="I74" s="254">
        <f t="shared" si="19"/>
        <v>0.78732312161274487</v>
      </c>
      <c r="J74" s="254">
        <f t="shared" si="19"/>
        <v>0.78364952022088785</v>
      </c>
      <c r="K74" s="254">
        <f t="shared" si="19"/>
        <v>0.7837911714845941</v>
      </c>
      <c r="L74" s="254">
        <f t="shared" si="19"/>
        <v>0.76119549923925733</v>
      </c>
      <c r="M74" s="254">
        <f t="shared" si="19"/>
        <v>0.70904610100478038</v>
      </c>
      <c r="N74" s="254">
        <f t="shared" si="19"/>
        <v>0.70396954095991304</v>
      </c>
      <c r="O74" s="254">
        <f t="shared" si="19"/>
        <v>0.7128709286139544</v>
      </c>
      <c r="P74" s="254">
        <f t="shared" si="19"/>
        <v>0.70090024514312643</v>
      </c>
      <c r="Q74" s="254">
        <f t="shared" si="19"/>
        <v>0.68261009730269706</v>
      </c>
      <c r="R74" s="254">
        <f t="shared" si="19"/>
        <v>0.67605354771982518</v>
      </c>
      <c r="S74" s="254">
        <f t="shared" si="19"/>
        <v>0.67171948008673599</v>
      </c>
      <c r="T74" s="254">
        <f t="shared" si="19"/>
        <v>0.66023041065186283</v>
      </c>
      <c r="U74" s="254">
        <f t="shared" si="19"/>
        <v>0.64967590554153032</v>
      </c>
      <c r="V74" s="254">
        <f t="shared" si="19"/>
        <v>0.6414453498405881</v>
      </c>
      <c r="W74" s="254">
        <f t="shared" si="19"/>
        <v>0.73329566606660379</v>
      </c>
      <c r="X74" s="254">
        <f t="shared" si="19"/>
        <v>0.69309304561971086</v>
      </c>
      <c r="Y74" s="254">
        <f t="shared" si="19"/>
        <v>0.64108685880967964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0.67926404561710596</v>
      </c>
      <c r="C75" s="255">
        <f t="shared" si="20"/>
        <v>0.63509309391998758</v>
      </c>
      <c r="D75" s="255">
        <f t="shared" si="20"/>
        <v>0.61611835026806949</v>
      </c>
      <c r="E75" s="255">
        <f t="shared" si="20"/>
        <v>0.65457993975541362</v>
      </c>
      <c r="F75" s="255">
        <f t="shared" si="20"/>
        <v>0.57302923335573963</v>
      </c>
      <c r="G75" s="255">
        <f t="shared" si="20"/>
        <v>0.58088223180040421</v>
      </c>
      <c r="H75" s="255">
        <f t="shared" si="20"/>
        <v>0.54038407486470696</v>
      </c>
      <c r="I75" s="255">
        <f t="shared" si="20"/>
        <v>0.49645976731514896</v>
      </c>
      <c r="J75" s="255">
        <f t="shared" si="20"/>
        <v>0.48869660822190625</v>
      </c>
      <c r="K75" s="255">
        <f t="shared" si="20"/>
        <v>0.47679488057207531</v>
      </c>
      <c r="L75" s="255">
        <f t="shared" si="20"/>
        <v>0.45583602416343388</v>
      </c>
      <c r="M75" s="255">
        <f t="shared" si="20"/>
        <v>0.43638072767497399</v>
      </c>
      <c r="N75" s="255">
        <f t="shared" si="20"/>
        <v>0.43406440197882584</v>
      </c>
      <c r="O75" s="255">
        <f t="shared" si="20"/>
        <v>0.42637163259782612</v>
      </c>
      <c r="P75" s="255">
        <f t="shared" si="20"/>
        <v>0.40992377919641093</v>
      </c>
      <c r="Q75" s="255">
        <f t="shared" si="20"/>
        <v>0.38720797381640693</v>
      </c>
      <c r="R75" s="255">
        <f t="shared" si="20"/>
        <v>0.38830540151040399</v>
      </c>
      <c r="S75" s="255">
        <f t="shared" si="20"/>
        <v>0.3879455358382044</v>
      </c>
      <c r="T75" s="255">
        <f t="shared" si="20"/>
        <v>0.38376116682866324</v>
      </c>
      <c r="U75" s="255">
        <f t="shared" si="20"/>
        <v>0.37428383124997738</v>
      </c>
      <c r="V75" s="255">
        <f t="shared" si="20"/>
        <v>0.36357658645274127</v>
      </c>
      <c r="W75" s="255">
        <f t="shared" si="20"/>
        <v>0.3790911952263063</v>
      </c>
      <c r="X75" s="255">
        <f t="shared" si="20"/>
        <v>0.3409303526111449</v>
      </c>
      <c r="Y75" s="255">
        <f t="shared" si="20"/>
        <v>0.30286909828690473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1.2974265042221418</v>
      </c>
      <c r="C76" s="293">
        <f t="shared" si="21"/>
        <v>1.2714099256393412</v>
      </c>
      <c r="D76" s="293">
        <f t="shared" si="21"/>
        <v>1.26941656003278</v>
      </c>
      <c r="E76" s="293">
        <f t="shared" si="21"/>
        <v>1.259653211413531</v>
      </c>
      <c r="F76" s="293">
        <f t="shared" si="21"/>
        <v>1.1136687684038438</v>
      </c>
      <c r="G76" s="293">
        <f t="shared" si="21"/>
        <v>1.0963409203862675</v>
      </c>
      <c r="H76" s="293">
        <f t="shared" si="21"/>
        <v>1.0493967229406287</v>
      </c>
      <c r="I76" s="293">
        <f t="shared" si="21"/>
        <v>1.0087250569064048</v>
      </c>
      <c r="J76" s="293">
        <f t="shared" si="21"/>
        <v>1.010980827558376</v>
      </c>
      <c r="K76" s="293">
        <f t="shared" si="21"/>
        <v>1.0087199976671835</v>
      </c>
      <c r="L76" s="293">
        <f t="shared" si="21"/>
        <v>0.9836672302194911</v>
      </c>
      <c r="M76" s="293">
        <f t="shared" si="21"/>
        <v>0.91241136315947058</v>
      </c>
      <c r="N76" s="293">
        <f t="shared" si="21"/>
        <v>0.90272209723503505</v>
      </c>
      <c r="O76" s="293">
        <f t="shared" si="21"/>
        <v>0.92378976292358506</v>
      </c>
      <c r="P76" s="293">
        <f t="shared" si="21"/>
        <v>0.91489513182900739</v>
      </c>
      <c r="Q76" s="293">
        <f t="shared" si="21"/>
        <v>0.8966847012759469</v>
      </c>
      <c r="R76" s="293">
        <f t="shared" si="21"/>
        <v>0.88812008116132579</v>
      </c>
      <c r="S76" s="293">
        <f t="shared" si="21"/>
        <v>0.88223594151572837</v>
      </c>
      <c r="T76" s="293">
        <f t="shared" si="21"/>
        <v>0.86909753600096951</v>
      </c>
      <c r="U76" s="293">
        <f t="shared" si="21"/>
        <v>0.85977850041576931</v>
      </c>
      <c r="V76" s="293">
        <f t="shared" si="21"/>
        <v>0.8591658937748079</v>
      </c>
      <c r="W76" s="293">
        <f t="shared" si="21"/>
        <v>0.98949191671657888</v>
      </c>
      <c r="X76" s="293">
        <f t="shared" si="21"/>
        <v>0.94066902928979301</v>
      </c>
      <c r="Y76" s="293">
        <f t="shared" si="21"/>
        <v>0.89231058331052138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0.35206701801310891</v>
      </c>
      <c r="C77" s="256">
        <f t="shared" si="22"/>
        <v>0.27415501078763399</v>
      </c>
      <c r="D77" s="256">
        <f t="shared" si="22"/>
        <v>0.29963253059621414</v>
      </c>
      <c r="E77" s="256">
        <f t="shared" si="22"/>
        <v>0.34332028692875449</v>
      </c>
      <c r="F77" s="256">
        <f t="shared" si="22"/>
        <v>0.25342014733316215</v>
      </c>
      <c r="G77" s="256">
        <f t="shared" si="22"/>
        <v>0.25232345415954832</v>
      </c>
      <c r="H77" s="256">
        <f t="shared" si="22"/>
        <v>0.23730968833791449</v>
      </c>
      <c r="I77" s="256">
        <f t="shared" si="22"/>
        <v>0.25355133908490074</v>
      </c>
      <c r="J77" s="256">
        <f t="shared" si="22"/>
        <v>0.23192953154238596</v>
      </c>
      <c r="K77" s="256">
        <f t="shared" si="22"/>
        <v>0.25095301025927241</v>
      </c>
      <c r="L77" s="256">
        <f t="shared" si="22"/>
        <v>0.25954042542314837</v>
      </c>
      <c r="M77" s="256">
        <f t="shared" si="22"/>
        <v>0.23513116547944743</v>
      </c>
      <c r="N77" s="256">
        <f t="shared" si="22"/>
        <v>0.25877821614847368</v>
      </c>
      <c r="O77" s="256">
        <f t="shared" si="22"/>
        <v>0.25276357241488701</v>
      </c>
      <c r="P77" s="256">
        <f t="shared" si="22"/>
        <v>0.25483628318234963</v>
      </c>
      <c r="Q77" s="256">
        <f t="shared" si="22"/>
        <v>0.25870930435101874</v>
      </c>
      <c r="R77" s="256">
        <f t="shared" si="22"/>
        <v>0.26598368631855218</v>
      </c>
      <c r="S77" s="256">
        <f t="shared" si="22"/>
        <v>0.28875231111818972</v>
      </c>
      <c r="T77" s="256">
        <f t="shared" si="22"/>
        <v>0.27312434426482568</v>
      </c>
      <c r="U77" s="256">
        <f t="shared" si="22"/>
        <v>0.28085270623414055</v>
      </c>
      <c r="V77" s="256">
        <f t="shared" si="22"/>
        <v>0.28825002370112424</v>
      </c>
      <c r="W77" s="256">
        <f t="shared" si="22"/>
        <v>0.35331511444666247</v>
      </c>
      <c r="X77" s="256">
        <f t="shared" si="22"/>
        <v>0.3298567757516761</v>
      </c>
      <c r="Y77" s="256">
        <f t="shared" si="22"/>
        <v>0.33780944425721249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EU27: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11387.11811040154</v>
      </c>
      <c r="C5" s="223">
        <v>10869.02333284457</v>
      </c>
      <c r="D5" s="223">
        <v>11005.234279829559</v>
      </c>
      <c r="E5" s="223">
        <v>11332.67597450159</v>
      </c>
      <c r="F5" s="223">
        <v>11194.7338578038</v>
      </c>
      <c r="G5" s="223">
        <v>11188.697436852781</v>
      </c>
      <c r="H5" s="223">
        <v>11746.98736655291</v>
      </c>
      <c r="I5" s="223">
        <v>12262.684549361191</v>
      </c>
      <c r="J5" s="223">
        <v>11642.82405718719</v>
      </c>
      <c r="K5" s="223">
        <v>10487.055666583359</v>
      </c>
      <c r="L5" s="223">
        <v>11165.13095348818</v>
      </c>
      <c r="M5" s="223">
        <v>11136.828647195151</v>
      </c>
      <c r="N5" s="223">
        <v>11030.53569879401</v>
      </c>
      <c r="O5" s="223">
        <v>11150.616326658759</v>
      </c>
      <c r="P5" s="223">
        <v>11084.13804077983</v>
      </c>
      <c r="Q5" s="223">
        <v>11147.356688968401</v>
      </c>
      <c r="R5" s="223">
        <v>11328.69598559907</v>
      </c>
      <c r="S5" s="223">
        <v>11670.421816383419</v>
      </c>
      <c r="T5" s="223">
        <v>11759.78449062996</v>
      </c>
      <c r="U5" s="223">
        <v>12143.29246260197</v>
      </c>
      <c r="V5" s="223">
        <v>12044.17982307967</v>
      </c>
      <c r="W5" s="223">
        <v>11849.303192959869</v>
      </c>
      <c r="X5" s="223">
        <v>11260.475482319731</v>
      </c>
      <c r="Y5" s="223">
        <v>11283.12284829298</v>
      </c>
      <c r="DA5" s="89" t="s">
        <v>1842</v>
      </c>
    </row>
    <row r="6" spans="1:105" ht="12" customHeight="1" x14ac:dyDescent="0.25">
      <c r="A6" s="55" t="s">
        <v>91</v>
      </c>
      <c r="B6" s="259">
        <v>56.935590552004861</v>
      </c>
      <c r="C6" s="259">
        <v>54.345116664219859</v>
      </c>
      <c r="D6" s="259">
        <v>55.026171399145468</v>
      </c>
      <c r="E6" s="259">
        <v>56.663379872505438</v>
      </c>
      <c r="F6" s="259">
        <v>55.973669289018211</v>
      </c>
      <c r="G6" s="259">
        <v>55.943487184261741</v>
      </c>
      <c r="H6" s="259">
        <v>58.734936832763651</v>
      </c>
      <c r="I6" s="259">
        <v>61.313422746804022</v>
      </c>
      <c r="J6" s="259">
        <v>58.214120285934513</v>
      </c>
      <c r="K6" s="259">
        <v>52.435278332915281</v>
      </c>
      <c r="L6" s="259">
        <v>55.825654767439033</v>
      </c>
      <c r="M6" s="259">
        <v>55.684143235974602</v>
      </c>
      <c r="N6" s="259">
        <v>55.152678493969013</v>
      </c>
      <c r="O6" s="259">
        <v>55.753081633292837</v>
      </c>
      <c r="P6" s="259">
        <v>55.420690203897848</v>
      </c>
      <c r="Q6" s="259">
        <v>55.736783444840462</v>
      </c>
      <c r="R6" s="259">
        <v>56.643479927993482</v>
      </c>
      <c r="S6" s="259">
        <v>58.352109081914961</v>
      </c>
      <c r="T6" s="259">
        <v>58.79892245314776</v>
      </c>
      <c r="U6" s="259">
        <v>60.716462313007312</v>
      </c>
      <c r="V6" s="259">
        <v>60.22089911539598</v>
      </c>
      <c r="W6" s="259">
        <v>59.246515964797581</v>
      </c>
      <c r="X6" s="259">
        <v>56.302377411597377</v>
      </c>
      <c r="Y6" s="259">
        <v>56.415614241463111</v>
      </c>
      <c r="DA6" s="67" t="s">
        <v>1843</v>
      </c>
    </row>
    <row r="7" spans="1:105" ht="12" customHeight="1" x14ac:dyDescent="0.25">
      <c r="A7" s="173" t="s">
        <v>92</v>
      </c>
      <c r="B7" s="224">
        <v>79.709826772806807</v>
      </c>
      <c r="C7" s="224">
        <v>76.083163329907791</v>
      </c>
      <c r="D7" s="224">
        <v>77.036639958803647</v>
      </c>
      <c r="E7" s="224">
        <v>79.328731821507603</v>
      </c>
      <c r="F7" s="224">
        <v>78.3631370046255</v>
      </c>
      <c r="G7" s="224">
        <v>78.320882057966443</v>
      </c>
      <c r="H7" s="224">
        <v>82.228911565869097</v>
      </c>
      <c r="I7" s="224">
        <v>85.83879184552562</v>
      </c>
      <c r="J7" s="224">
        <v>81.499768400308326</v>
      </c>
      <c r="K7" s="224">
        <v>73.409389666081395</v>
      </c>
      <c r="L7" s="224">
        <v>78.155916674414641</v>
      </c>
      <c r="M7" s="224">
        <v>77.957800530364437</v>
      </c>
      <c r="N7" s="224">
        <v>77.213749891556617</v>
      </c>
      <c r="O7" s="224">
        <v>78.054314286609994</v>
      </c>
      <c r="P7" s="224">
        <v>77.588966285456991</v>
      </c>
      <c r="Q7" s="224">
        <v>78.031496822776617</v>
      </c>
      <c r="R7" s="224">
        <v>79.300871899190867</v>
      </c>
      <c r="S7" s="224">
        <v>81.692952714680942</v>
      </c>
      <c r="T7" s="224">
        <v>82.318491434406866</v>
      </c>
      <c r="U7" s="224">
        <v>85.003047238210243</v>
      </c>
      <c r="V7" s="224">
        <v>84.309258761554375</v>
      </c>
      <c r="W7" s="224">
        <v>82.945122350716616</v>
      </c>
      <c r="X7" s="224">
        <v>78.823328376236333</v>
      </c>
      <c r="Y7" s="224">
        <v>78.981859938048345</v>
      </c>
      <c r="DA7" s="177" t="s">
        <v>1844</v>
      </c>
    </row>
    <row r="8" spans="1:105" ht="12" customHeight="1" x14ac:dyDescent="0.25">
      <c r="A8" s="173" t="s">
        <v>93</v>
      </c>
      <c r="B8" s="224">
        <v>455.48472441603889</v>
      </c>
      <c r="C8" s="224">
        <v>434.76093331375893</v>
      </c>
      <c r="D8" s="224">
        <v>440.20937119316369</v>
      </c>
      <c r="E8" s="224">
        <v>453.3070389800435</v>
      </c>
      <c r="F8" s="224">
        <v>447.78935431214569</v>
      </c>
      <c r="G8" s="224">
        <v>447.54789747409387</v>
      </c>
      <c r="H8" s="224">
        <v>469.87949466210921</v>
      </c>
      <c r="I8" s="224">
        <v>490.50738197443218</v>
      </c>
      <c r="J8" s="224">
        <v>465.7129622874761</v>
      </c>
      <c r="K8" s="224">
        <v>419.48222666332231</v>
      </c>
      <c r="L8" s="224">
        <v>446.60523813951232</v>
      </c>
      <c r="M8" s="224">
        <v>445.47314588779682</v>
      </c>
      <c r="N8" s="224">
        <v>441.2214279517521</v>
      </c>
      <c r="O8" s="224">
        <v>446.02465306634281</v>
      </c>
      <c r="P8" s="224">
        <v>443.36552163118279</v>
      </c>
      <c r="Q8" s="224">
        <v>445.8942675587237</v>
      </c>
      <c r="R8" s="224">
        <v>453.14783942394791</v>
      </c>
      <c r="S8" s="224">
        <v>466.81687265531968</v>
      </c>
      <c r="T8" s="224">
        <v>470.39137962518208</v>
      </c>
      <c r="U8" s="224">
        <v>485.7316985040585</v>
      </c>
      <c r="V8" s="224">
        <v>481.76719292316778</v>
      </c>
      <c r="W8" s="224">
        <v>473.97212771838059</v>
      </c>
      <c r="X8" s="224">
        <v>450.41901929277913</v>
      </c>
      <c r="Y8" s="224">
        <v>451.32491393170488</v>
      </c>
      <c r="DA8" s="177" t="s">
        <v>1845</v>
      </c>
    </row>
    <row r="9" spans="1:105" ht="12" customHeight="1" x14ac:dyDescent="0.25">
      <c r="A9" s="173" t="s">
        <v>94</v>
      </c>
      <c r="B9" s="224">
        <v>227.74236220801939</v>
      </c>
      <c r="C9" s="224">
        <v>217.38046665687941</v>
      </c>
      <c r="D9" s="224">
        <v>220.1046855965819</v>
      </c>
      <c r="E9" s="224">
        <v>226.65351949002181</v>
      </c>
      <c r="F9" s="224">
        <v>223.89467715607279</v>
      </c>
      <c r="G9" s="224">
        <v>223.77394873704699</v>
      </c>
      <c r="H9" s="224">
        <v>234.9397473310546</v>
      </c>
      <c r="I9" s="224">
        <v>245.25369098721609</v>
      </c>
      <c r="J9" s="224">
        <v>232.85648114373811</v>
      </c>
      <c r="K9" s="224">
        <v>209.7411133316611</v>
      </c>
      <c r="L9" s="224">
        <v>223.3026190697561</v>
      </c>
      <c r="M9" s="224">
        <v>222.73657294389841</v>
      </c>
      <c r="N9" s="224">
        <v>220.61071397587611</v>
      </c>
      <c r="O9" s="224">
        <v>223.0123265331714</v>
      </c>
      <c r="P9" s="224">
        <v>221.68276081559139</v>
      </c>
      <c r="Q9" s="224">
        <v>222.94713377936179</v>
      </c>
      <c r="R9" s="224">
        <v>226.5739197119739</v>
      </c>
      <c r="S9" s="224">
        <v>233.40843632765981</v>
      </c>
      <c r="T9" s="224">
        <v>235.19568981259101</v>
      </c>
      <c r="U9" s="224">
        <v>242.86584925202919</v>
      </c>
      <c r="V9" s="224">
        <v>240.88359646158389</v>
      </c>
      <c r="W9" s="224">
        <v>236.9860638591903</v>
      </c>
      <c r="X9" s="224">
        <v>225.20950964638951</v>
      </c>
      <c r="Y9" s="224">
        <v>225.66245696585241</v>
      </c>
      <c r="DA9" s="177" t="s">
        <v>1846</v>
      </c>
    </row>
    <row r="10" spans="1:105" ht="12" customHeight="1" x14ac:dyDescent="0.25">
      <c r="A10" s="56" t="s">
        <v>95</v>
      </c>
      <c r="B10" s="260">
        <v>126.64267646920089</v>
      </c>
      <c r="C10" s="260">
        <v>123.08746344044479</v>
      </c>
      <c r="D10" s="260">
        <v>125.22163740726759</v>
      </c>
      <c r="E10" s="260">
        <v>131.2439468534661</v>
      </c>
      <c r="F10" s="260">
        <v>131.37765537941411</v>
      </c>
      <c r="G10" s="260">
        <v>130.8841754454788</v>
      </c>
      <c r="H10" s="260">
        <v>135.65339400976069</v>
      </c>
      <c r="I10" s="260">
        <v>138.83849136432929</v>
      </c>
      <c r="J10" s="260">
        <v>131.17854482694739</v>
      </c>
      <c r="K10" s="260">
        <v>115.6780196067032</v>
      </c>
      <c r="L10" s="260">
        <v>122.1066702685535</v>
      </c>
      <c r="M10" s="260">
        <v>122.591895188831</v>
      </c>
      <c r="N10" s="260">
        <v>121.6963899565485</v>
      </c>
      <c r="O10" s="260">
        <v>119.6736964723797</v>
      </c>
      <c r="P10" s="260">
        <v>118.5281179955566</v>
      </c>
      <c r="Q10" s="260">
        <v>116.1132475966979</v>
      </c>
      <c r="R10" s="260">
        <v>116.4222207910714</v>
      </c>
      <c r="S10" s="260">
        <v>122.6634536996058</v>
      </c>
      <c r="T10" s="260">
        <v>122.16627721706639</v>
      </c>
      <c r="U10" s="260">
        <v>124.86421525615449</v>
      </c>
      <c r="V10" s="260">
        <v>120.5270114337425</v>
      </c>
      <c r="W10" s="260">
        <v>120.0310376184938</v>
      </c>
      <c r="X10" s="260">
        <v>111.0414135037244</v>
      </c>
      <c r="Y10" s="260">
        <v>107.0205069455163</v>
      </c>
      <c r="DA10" s="68" t="s">
        <v>1847</v>
      </c>
    </row>
    <row r="11" spans="1:105" ht="12" customHeight="1" x14ac:dyDescent="0.25">
      <c r="A11" s="37" t="s">
        <v>159</v>
      </c>
      <c r="B11" s="226">
        <v>2.6154495323546469</v>
      </c>
      <c r="C11" s="226">
        <v>2.0567848460433602</v>
      </c>
      <c r="D11" s="226">
        <v>1.356243883701584</v>
      </c>
      <c r="E11" s="226">
        <v>1.8791818441343471</v>
      </c>
      <c r="F11" s="226">
        <v>1.661059714832924</v>
      </c>
      <c r="G11" s="226">
        <v>1.491589679726647</v>
      </c>
      <c r="H11" s="226">
        <v>1.3273787727131141</v>
      </c>
      <c r="I11" s="226">
        <v>1.44246043955112</v>
      </c>
      <c r="J11" s="226">
        <v>1.2212792291989389</v>
      </c>
      <c r="K11" s="226">
        <v>1.2929952419021029</v>
      </c>
      <c r="L11" s="226">
        <v>1.1698089346592211</v>
      </c>
      <c r="M11" s="226">
        <v>1.0872793086712811</v>
      </c>
      <c r="N11" s="226">
        <v>0.95820482354991665</v>
      </c>
      <c r="O11" s="226">
        <v>0.97365123477523818</v>
      </c>
      <c r="P11" s="226">
        <v>0.95863873358323692</v>
      </c>
      <c r="Q11" s="226">
        <v>1.2865925996935961</v>
      </c>
      <c r="R11" s="226">
        <v>1.628731669858384</v>
      </c>
      <c r="S11" s="226">
        <v>1.834440318483767</v>
      </c>
      <c r="T11" s="226">
        <v>2.0706987304087949</v>
      </c>
      <c r="U11" s="226">
        <v>2.2523078508832088</v>
      </c>
      <c r="V11" s="226">
        <v>4.2360705835973729</v>
      </c>
      <c r="W11" s="226">
        <v>5.2694911129938662</v>
      </c>
      <c r="X11" s="226">
        <v>5.1184604587582347</v>
      </c>
      <c r="Y11" s="226">
        <v>7.6601797525651358</v>
      </c>
      <c r="DA11" s="69" t="s">
        <v>1848</v>
      </c>
    </row>
    <row r="12" spans="1:105" ht="12" customHeight="1" x14ac:dyDescent="0.25">
      <c r="A12" s="37" t="s">
        <v>35</v>
      </c>
      <c r="B12" s="226">
        <v>37.41503334318903</v>
      </c>
      <c r="C12" s="226">
        <v>33.97573317912709</v>
      </c>
      <c r="D12" s="226">
        <v>35.511260391526811</v>
      </c>
      <c r="E12" s="226">
        <v>42.045587913711842</v>
      </c>
      <c r="F12" s="226">
        <v>34.330037714599072</v>
      </c>
      <c r="G12" s="226">
        <v>37.644984091218447</v>
      </c>
      <c r="H12" s="226">
        <v>37.054450842967292</v>
      </c>
      <c r="I12" s="226">
        <v>40.444859382525863</v>
      </c>
      <c r="J12" s="226">
        <v>39.968350194773429</v>
      </c>
      <c r="K12" s="226">
        <v>37.3075513884976</v>
      </c>
      <c r="L12" s="226">
        <v>43.130827881190548</v>
      </c>
      <c r="M12" s="226">
        <v>43.385267847363338</v>
      </c>
      <c r="N12" s="226">
        <v>44.626855419694238</v>
      </c>
      <c r="O12" s="226">
        <v>46.078957058208829</v>
      </c>
      <c r="P12" s="226">
        <v>44.692232901635258</v>
      </c>
      <c r="Q12" s="226">
        <v>44.240796046072887</v>
      </c>
      <c r="R12" s="226">
        <v>46.453802733212449</v>
      </c>
      <c r="S12" s="226">
        <v>52.143521300611262</v>
      </c>
      <c r="T12" s="226">
        <v>52.450297195262472</v>
      </c>
      <c r="U12" s="226">
        <v>57.683053377695593</v>
      </c>
      <c r="V12" s="226">
        <v>57.647522399809468</v>
      </c>
      <c r="W12" s="226">
        <v>57.428760845954493</v>
      </c>
      <c r="X12" s="226">
        <v>49.859256055107288</v>
      </c>
      <c r="Y12" s="226">
        <v>47.696773214593406</v>
      </c>
      <c r="DA12" s="69" t="s">
        <v>1849</v>
      </c>
    </row>
    <row r="13" spans="1:105" ht="12" customHeight="1" x14ac:dyDescent="0.25">
      <c r="A13" s="37" t="s">
        <v>96</v>
      </c>
      <c r="B13" s="226">
        <v>8.3957692503743839E-5</v>
      </c>
      <c r="C13" s="226">
        <v>1.154446423413237E-4</v>
      </c>
      <c r="D13" s="226">
        <v>7.5577944636917897E-4</v>
      </c>
      <c r="E13" s="226">
        <v>7.2508346271396356E-4</v>
      </c>
      <c r="F13" s="226">
        <v>1.3288108683957641E-3</v>
      </c>
      <c r="G13" s="226">
        <v>1.2867332530523291E-3</v>
      </c>
      <c r="H13" s="226">
        <v>1.203389831839265E-3</v>
      </c>
      <c r="I13" s="226">
        <v>2.0078427691031771E-3</v>
      </c>
      <c r="J13" s="226">
        <v>2.1231634068515199E-3</v>
      </c>
      <c r="K13" s="226">
        <v>3.1219469501488719E-3</v>
      </c>
      <c r="L13" s="226">
        <v>2.762649520981519E-3</v>
      </c>
      <c r="M13" s="226">
        <v>3.0707627095099511E-3</v>
      </c>
      <c r="N13" s="226">
        <v>2.8936759877534312E-3</v>
      </c>
      <c r="O13" s="226">
        <v>3.03240954040433E-3</v>
      </c>
      <c r="P13" s="226">
        <v>3.1649898669848481E-3</v>
      </c>
      <c r="Q13" s="226">
        <v>3.1043153112465301E-3</v>
      </c>
      <c r="R13" s="226">
        <v>3.298067229229778E-3</v>
      </c>
      <c r="S13" s="226">
        <v>3.5098238766791369E-3</v>
      </c>
      <c r="T13" s="226">
        <v>3.3032562877739532E-3</v>
      </c>
      <c r="U13" s="226">
        <v>3.158458574014142E-3</v>
      </c>
      <c r="V13" s="226">
        <v>3.6648229361669889E-3</v>
      </c>
      <c r="W13" s="226">
        <v>3.9196207433399239E-3</v>
      </c>
      <c r="X13" s="226">
        <v>3.260765893122396E-3</v>
      </c>
      <c r="Y13" s="226">
        <v>2.717464802335064E-3</v>
      </c>
      <c r="DA13" s="69" t="s">
        <v>1850</v>
      </c>
    </row>
    <row r="14" spans="1:105" ht="12" customHeight="1" x14ac:dyDescent="0.25">
      <c r="A14" s="37" t="s">
        <v>78</v>
      </c>
      <c r="B14" s="226">
        <v>1.5332015823221121E-3</v>
      </c>
      <c r="C14" s="226">
        <v>3.2336847326655191E-3</v>
      </c>
      <c r="D14" s="226">
        <v>7.2866244123917642E-3</v>
      </c>
      <c r="E14" s="226">
        <v>7.461782614566979E-3</v>
      </c>
      <c r="F14" s="226">
        <v>1.2586108364860739E-2</v>
      </c>
      <c r="G14" s="226">
        <v>0.1546957152099673</v>
      </c>
      <c r="H14" s="226">
        <v>0.160522160489314</v>
      </c>
      <c r="I14" s="226">
        <v>0.15170406106623471</v>
      </c>
      <c r="J14" s="226">
        <v>0.1016422972227345</v>
      </c>
      <c r="K14" s="226">
        <v>0.15800494312180249</v>
      </c>
      <c r="L14" s="226">
        <v>0.19066434474329641</v>
      </c>
      <c r="M14" s="226">
        <v>0.2541788645751098</v>
      </c>
      <c r="N14" s="226">
        <v>0.28118032982411889</v>
      </c>
      <c r="O14" s="226">
        <v>0.33100351792073313</v>
      </c>
      <c r="P14" s="226">
        <v>1.646484712851213</v>
      </c>
      <c r="Q14" s="226">
        <v>1.68844287739187</v>
      </c>
      <c r="R14" s="226">
        <v>2.005535246448785</v>
      </c>
      <c r="S14" s="226">
        <v>2.340785321874526</v>
      </c>
      <c r="T14" s="226">
        <v>2.5565496589379979</v>
      </c>
      <c r="U14" s="226">
        <v>2.9812070198546432</v>
      </c>
      <c r="V14" s="226">
        <v>3.5647309632744921</v>
      </c>
      <c r="W14" s="226">
        <v>4.2290984218138314</v>
      </c>
      <c r="X14" s="226">
        <v>4.8720154718589486</v>
      </c>
      <c r="Y14" s="226">
        <v>5.9030880942699726</v>
      </c>
      <c r="DA14" s="69" t="s">
        <v>1851</v>
      </c>
    </row>
    <row r="15" spans="1:105" ht="12" customHeight="1" x14ac:dyDescent="0.25">
      <c r="A15" s="37" t="s">
        <v>40</v>
      </c>
      <c r="B15" s="226">
        <v>86.610576434382395</v>
      </c>
      <c r="C15" s="226">
        <v>87.051596285899336</v>
      </c>
      <c r="D15" s="226">
        <v>88.346090728180442</v>
      </c>
      <c r="E15" s="226">
        <v>87.310990229542625</v>
      </c>
      <c r="F15" s="226">
        <v>95.372643030748819</v>
      </c>
      <c r="G15" s="226">
        <v>91.591619226070748</v>
      </c>
      <c r="H15" s="226">
        <v>97.109838843759107</v>
      </c>
      <c r="I15" s="226">
        <v>96.797459638416967</v>
      </c>
      <c r="J15" s="226">
        <v>89.885149942345492</v>
      </c>
      <c r="K15" s="226">
        <v>76.916346086231513</v>
      </c>
      <c r="L15" s="226">
        <v>77.612606458439473</v>
      </c>
      <c r="M15" s="226">
        <v>77.862098405511702</v>
      </c>
      <c r="N15" s="226">
        <v>75.827255707492498</v>
      </c>
      <c r="O15" s="226">
        <v>72.287052251934483</v>
      </c>
      <c r="P15" s="226">
        <v>71.227596657619884</v>
      </c>
      <c r="Q15" s="226">
        <v>68.894311758228298</v>
      </c>
      <c r="R15" s="226">
        <v>66.330853074322519</v>
      </c>
      <c r="S15" s="226">
        <v>66.341196934759523</v>
      </c>
      <c r="T15" s="226">
        <v>65.085428376169361</v>
      </c>
      <c r="U15" s="226">
        <v>61.944488549147003</v>
      </c>
      <c r="V15" s="226">
        <v>55.075022664125022</v>
      </c>
      <c r="W15" s="226">
        <v>53.099767616988217</v>
      </c>
      <c r="X15" s="226">
        <v>51.188420752106794</v>
      </c>
      <c r="Y15" s="226">
        <v>45.757748419285413</v>
      </c>
      <c r="DA15" s="69" t="s">
        <v>1852</v>
      </c>
    </row>
    <row r="16" spans="1:105" ht="12" customHeight="1" x14ac:dyDescent="0.25">
      <c r="A16" s="57" t="s">
        <v>1853</v>
      </c>
      <c r="B16" s="261">
        <v>293.10265060947393</v>
      </c>
      <c r="C16" s="261">
        <v>298.29902014508781</v>
      </c>
      <c r="D16" s="261">
        <v>300.40697135703749</v>
      </c>
      <c r="E16" s="261">
        <v>302.59475901484262</v>
      </c>
      <c r="F16" s="261">
        <v>321.72253913863148</v>
      </c>
      <c r="G16" s="261">
        <v>313.22501752196263</v>
      </c>
      <c r="H16" s="261">
        <v>328.46813417992462</v>
      </c>
      <c r="I16" s="261">
        <v>328.76617702442542</v>
      </c>
      <c r="J16" s="261">
        <v>310.18321646649252</v>
      </c>
      <c r="K16" s="261">
        <v>267.71186834547348</v>
      </c>
      <c r="L16" s="261">
        <v>274.39054660684212</v>
      </c>
      <c r="M16" s="261">
        <v>275.34285164344521</v>
      </c>
      <c r="N16" s="261">
        <v>269.71900427560593</v>
      </c>
      <c r="O16" s="261">
        <v>264.73858232671762</v>
      </c>
      <c r="P16" s="261">
        <v>261.05904936050712</v>
      </c>
      <c r="Q16" s="261">
        <v>252.68915696275911</v>
      </c>
      <c r="R16" s="261">
        <v>248.3405006051016</v>
      </c>
      <c r="S16" s="261">
        <v>256.3203320589588</v>
      </c>
      <c r="T16" s="261">
        <v>253.4305636640199</v>
      </c>
      <c r="U16" s="261">
        <v>249.9311859576716</v>
      </c>
      <c r="V16" s="261">
        <v>235.4674538178474</v>
      </c>
      <c r="W16" s="261">
        <v>234.72636589432739</v>
      </c>
      <c r="X16" s="261">
        <v>218.7506353833989</v>
      </c>
      <c r="Y16" s="261">
        <v>200.9219014202356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9496.1610557973872</v>
      </c>
      <c r="C17" s="294">
        <f t="shared" si="0"/>
        <v>9002.180457860748</v>
      </c>
      <c r="D17" s="294">
        <f t="shared" si="0"/>
        <v>9119.6577554574778</v>
      </c>
      <c r="E17" s="294">
        <f t="shared" si="0"/>
        <v>9410.4518006584422</v>
      </c>
      <c r="F17" s="294">
        <f t="shared" si="0"/>
        <v>9220.6738496602702</v>
      </c>
      <c r="G17" s="294">
        <f t="shared" si="0"/>
        <v>9242.9464339387196</v>
      </c>
      <c r="H17" s="294">
        <f t="shared" si="0"/>
        <v>9707.1535609049351</v>
      </c>
      <c r="I17" s="294">
        <f t="shared" si="0"/>
        <v>10181.575088919737</v>
      </c>
      <c r="J17" s="294">
        <f t="shared" si="0"/>
        <v>9673.8829271840896</v>
      </c>
      <c r="K17" s="294">
        <f t="shared" si="0"/>
        <v>8753.6825076472687</v>
      </c>
      <c r="L17" s="294">
        <f t="shared" si="0"/>
        <v>9354.9875377242333</v>
      </c>
      <c r="M17" s="294">
        <f t="shared" si="0"/>
        <v>9325.1692341127437</v>
      </c>
      <c r="N17" s="294">
        <f t="shared" si="0"/>
        <v>9245.546169191799</v>
      </c>
      <c r="O17" s="294">
        <f t="shared" si="0"/>
        <v>9375.0517116142073</v>
      </c>
      <c r="P17" s="294">
        <f t="shared" si="0"/>
        <v>9326.3617136865141</v>
      </c>
      <c r="Q17" s="294">
        <f t="shared" si="0"/>
        <v>9414.4131428859964</v>
      </c>
      <c r="R17" s="294">
        <f t="shared" si="0"/>
        <v>9596.3993741173435</v>
      </c>
      <c r="S17" s="294">
        <f t="shared" si="0"/>
        <v>9881.5669219364863</v>
      </c>
      <c r="T17" s="294">
        <f t="shared" si="0"/>
        <v>9974.3041360590541</v>
      </c>
      <c r="U17" s="294">
        <f t="shared" si="0"/>
        <v>10338.777368619347</v>
      </c>
      <c r="V17" s="294">
        <f t="shared" si="0"/>
        <v>10297.743402082267</v>
      </c>
      <c r="W17" s="294">
        <f t="shared" si="0"/>
        <v>10119.781813122127</v>
      </c>
      <c r="X17" s="294">
        <f t="shared" si="0"/>
        <v>9633.8166756313894</v>
      </c>
      <c r="Y17" s="294">
        <f t="shared" si="0"/>
        <v>9716.3024805829646</v>
      </c>
      <c r="DA17" s="70"/>
    </row>
    <row r="18" spans="1:105" ht="12" customHeight="1" x14ac:dyDescent="0.25">
      <c r="A18" s="60" t="s">
        <v>1856</v>
      </c>
      <c r="B18" s="329">
        <v>7053.6389673851163</v>
      </c>
      <c r="C18" s="329">
        <v>6516.3552899850274</v>
      </c>
      <c r="D18" s="329">
        <v>6616.2663274821762</v>
      </c>
      <c r="E18" s="329">
        <v>6888.8288088680974</v>
      </c>
      <c r="F18" s="329">
        <v>6539.6526901716861</v>
      </c>
      <c r="G18" s="329">
        <v>6632.7379545890417</v>
      </c>
      <c r="H18" s="329">
        <v>6969.9191094055741</v>
      </c>
      <c r="I18" s="329">
        <v>7441.8569470495349</v>
      </c>
      <c r="J18" s="329">
        <v>7089.022789963331</v>
      </c>
      <c r="K18" s="329">
        <v>6522.7502714349994</v>
      </c>
      <c r="L18" s="329">
        <v>7068.3996493338927</v>
      </c>
      <c r="M18" s="329">
        <v>7030.6454704173766</v>
      </c>
      <c r="N18" s="329">
        <v>6997.8878002284264</v>
      </c>
      <c r="O18" s="329">
        <v>7168.8968588915704</v>
      </c>
      <c r="P18" s="329">
        <v>7150.8696356822984</v>
      </c>
      <c r="Q18" s="329">
        <v>7308.6701681963459</v>
      </c>
      <c r="R18" s="329">
        <v>7526.8952024081736</v>
      </c>
      <c r="S18" s="329">
        <v>7745.5641547785044</v>
      </c>
      <c r="T18" s="329">
        <v>7862.3827721922316</v>
      </c>
      <c r="U18" s="329">
        <v>8256.0174856387584</v>
      </c>
      <c r="V18" s="329">
        <v>8335.514620266882</v>
      </c>
      <c r="W18" s="329">
        <v>8163.7287640027389</v>
      </c>
      <c r="X18" s="329">
        <v>7810.8947141030731</v>
      </c>
      <c r="Y18" s="329">
        <v>8041.9533020810086</v>
      </c>
      <c r="DA18" s="72" t="s">
        <v>1857</v>
      </c>
    </row>
    <row r="19" spans="1:105" ht="12" customHeight="1" x14ac:dyDescent="0.25">
      <c r="A19" s="64" t="s">
        <v>28</v>
      </c>
      <c r="B19" s="229">
        <v>446.07987706725788</v>
      </c>
      <c r="C19" s="229">
        <v>390.50443845009488</v>
      </c>
      <c r="D19" s="229">
        <v>387.08228953710181</v>
      </c>
      <c r="E19" s="229">
        <v>383.67882875368042</v>
      </c>
      <c r="F19" s="229">
        <v>326.02724560567867</v>
      </c>
      <c r="G19" s="229">
        <v>343.91594036734352</v>
      </c>
      <c r="H19" s="229">
        <v>356.05860358183332</v>
      </c>
      <c r="I19" s="229">
        <v>332.32721346891219</v>
      </c>
      <c r="J19" s="229">
        <v>300.64019237865978</v>
      </c>
      <c r="K19" s="229">
        <v>296.17931427755309</v>
      </c>
      <c r="L19" s="229">
        <v>267.61632604908101</v>
      </c>
      <c r="M19" s="229">
        <v>250.80636937913181</v>
      </c>
      <c r="N19" s="229">
        <v>240.23010287742429</v>
      </c>
      <c r="O19" s="229">
        <v>235.704211345923</v>
      </c>
      <c r="P19" s="229">
        <v>235.06398923896489</v>
      </c>
      <c r="Q19" s="229">
        <v>239.96856261845451</v>
      </c>
      <c r="R19" s="229">
        <v>245.5288214589871</v>
      </c>
      <c r="S19" s="229">
        <v>233.00918861196891</v>
      </c>
      <c r="T19" s="229">
        <v>227.15048024994169</v>
      </c>
      <c r="U19" s="229">
        <v>221.91354867127691</v>
      </c>
      <c r="V19" s="229">
        <v>195.82336815510561</v>
      </c>
      <c r="W19" s="229">
        <v>188.59101064881179</v>
      </c>
      <c r="X19" s="229">
        <v>139.28110403708689</v>
      </c>
      <c r="Y19" s="229">
        <v>88.790510180205672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59.360058365349722</v>
      </c>
      <c r="C21" s="229">
        <v>59.020910601733313</v>
      </c>
      <c r="D21" s="229">
        <v>63.953971003546322</v>
      </c>
      <c r="E21" s="229">
        <v>71.958522657059788</v>
      </c>
      <c r="F21" s="229">
        <v>72.9897393333043</v>
      </c>
      <c r="G21" s="229">
        <v>68.627777103635168</v>
      </c>
      <c r="H21" s="229">
        <v>72.819472522893705</v>
      </c>
      <c r="I21" s="229">
        <v>75.962738286019857</v>
      </c>
      <c r="J21" s="229">
        <v>74.282004894190194</v>
      </c>
      <c r="K21" s="229">
        <v>60.97370016669575</v>
      </c>
      <c r="L21" s="229">
        <v>69.33383051727769</v>
      </c>
      <c r="M21" s="229">
        <v>69.04576924270971</v>
      </c>
      <c r="N21" s="229">
        <v>62.286812235095127</v>
      </c>
      <c r="O21" s="229">
        <v>61.870204155367482</v>
      </c>
      <c r="P21" s="229">
        <v>63.42988335434471</v>
      </c>
      <c r="Q21" s="229">
        <v>62.427218047279737</v>
      </c>
      <c r="R21" s="229">
        <v>56.677818366045827</v>
      </c>
      <c r="S21" s="229">
        <v>55.995944467145122</v>
      </c>
      <c r="T21" s="229">
        <v>57.08373856613791</v>
      </c>
      <c r="U21" s="229">
        <v>57.372858268515138</v>
      </c>
      <c r="V21" s="229">
        <v>50.68668897360503</v>
      </c>
      <c r="W21" s="229">
        <v>47.322757745052797</v>
      </c>
      <c r="X21" s="229">
        <v>49.336369021981717</v>
      </c>
      <c r="Y21" s="229">
        <v>46.317795391033208</v>
      </c>
      <c r="DA21" s="73" t="s">
        <v>1860</v>
      </c>
    </row>
    <row r="22" spans="1:105" ht="12" customHeight="1" x14ac:dyDescent="0.25">
      <c r="A22" s="64" t="s">
        <v>159</v>
      </c>
      <c r="B22" s="229">
        <v>49.225567716826752</v>
      </c>
      <c r="C22" s="229">
        <v>37.449767460283759</v>
      </c>
      <c r="D22" s="229">
        <v>31.188148973111119</v>
      </c>
      <c r="E22" s="229">
        <v>50.745460194188297</v>
      </c>
      <c r="F22" s="229">
        <v>44.966815808968157</v>
      </c>
      <c r="G22" s="229">
        <v>43.561017820002988</v>
      </c>
      <c r="H22" s="229">
        <v>33.400824154115732</v>
      </c>
      <c r="I22" s="229">
        <v>38.575079938582981</v>
      </c>
      <c r="J22" s="229">
        <v>34.916509005327477</v>
      </c>
      <c r="K22" s="229">
        <v>35.75072254463489</v>
      </c>
      <c r="L22" s="229">
        <v>35.150177776661018</v>
      </c>
      <c r="M22" s="229">
        <v>29.55477842982074</v>
      </c>
      <c r="N22" s="229">
        <v>24.74885345005756</v>
      </c>
      <c r="O22" s="229">
        <v>23.475254757479551</v>
      </c>
      <c r="P22" s="229">
        <v>24.77090045462802</v>
      </c>
      <c r="Q22" s="229">
        <v>29.241301241885921</v>
      </c>
      <c r="R22" s="229">
        <v>31.698584099540799</v>
      </c>
      <c r="S22" s="229">
        <v>36.053185651318913</v>
      </c>
      <c r="T22" s="229">
        <v>41.387910759863523</v>
      </c>
      <c r="U22" s="229">
        <v>41.053378752022077</v>
      </c>
      <c r="V22" s="229">
        <v>61.454126507264696</v>
      </c>
      <c r="W22" s="229">
        <v>72.122271250676903</v>
      </c>
      <c r="X22" s="229">
        <v>64.254070363479187</v>
      </c>
      <c r="Y22" s="229">
        <v>74.172213610731703</v>
      </c>
      <c r="DA22" s="73" t="s">
        <v>1861</v>
      </c>
    </row>
    <row r="23" spans="1:105" ht="12" customHeight="1" x14ac:dyDescent="0.25">
      <c r="A23" s="64" t="s">
        <v>32</v>
      </c>
      <c r="B23" s="229">
        <v>710.81785158195169</v>
      </c>
      <c r="C23" s="229">
        <v>644.42555724507179</v>
      </c>
      <c r="D23" s="229">
        <v>592.66667509754063</v>
      </c>
      <c r="E23" s="229">
        <v>602.87076715183389</v>
      </c>
      <c r="F23" s="229">
        <v>503.46295547601773</v>
      </c>
      <c r="G23" s="229">
        <v>459.13341569238929</v>
      </c>
      <c r="H23" s="229">
        <v>459.7132283971813</v>
      </c>
      <c r="I23" s="229">
        <v>397.33154413743688</v>
      </c>
      <c r="J23" s="229">
        <v>389.41404015283712</v>
      </c>
      <c r="K23" s="229">
        <v>286.38469686833491</v>
      </c>
      <c r="L23" s="229">
        <v>271.57082628072772</v>
      </c>
      <c r="M23" s="229">
        <v>256.29942520264501</v>
      </c>
      <c r="N23" s="229">
        <v>228.3034444647306</v>
      </c>
      <c r="O23" s="229">
        <v>179.0514102880451</v>
      </c>
      <c r="P23" s="229">
        <v>140.20054020212069</v>
      </c>
      <c r="Q23" s="229">
        <v>144.68166987635061</v>
      </c>
      <c r="R23" s="229">
        <v>165.9143825267856</v>
      </c>
      <c r="S23" s="229">
        <v>162.65734195939271</v>
      </c>
      <c r="T23" s="229">
        <v>153.15045670230219</v>
      </c>
      <c r="U23" s="229">
        <v>134.63842686643449</v>
      </c>
      <c r="V23" s="229">
        <v>141.42329472054109</v>
      </c>
      <c r="W23" s="229">
        <v>136.39493404181391</v>
      </c>
      <c r="X23" s="229">
        <v>153.43177081670979</v>
      </c>
      <c r="Y23" s="229">
        <v>172.5823267704516</v>
      </c>
      <c r="DA23" s="73" t="s">
        <v>1862</v>
      </c>
    </row>
    <row r="24" spans="1:105" ht="12" customHeight="1" x14ac:dyDescent="0.25">
      <c r="A24" s="64" t="s">
        <v>33</v>
      </c>
      <c r="B24" s="229">
        <v>0.73703906835525757</v>
      </c>
      <c r="C24" s="229">
        <v>0.47402437997619179</v>
      </c>
      <c r="D24" s="229">
        <v>1.8464237809828941E-4</v>
      </c>
      <c r="E24" s="229">
        <v>3.3170553873448099</v>
      </c>
      <c r="F24" s="229">
        <v>0.49311117378149172</v>
      </c>
      <c r="G24" s="229">
        <v>0.31009274935397801</v>
      </c>
      <c r="H24" s="229">
        <v>1.750009023771274</v>
      </c>
      <c r="I24" s="229">
        <v>2.232759801309431</v>
      </c>
      <c r="J24" s="229">
        <v>9.5841988823170021E-2</v>
      </c>
      <c r="K24" s="229">
        <v>0.1005296324319625</v>
      </c>
      <c r="L24" s="229">
        <v>9.8453385361048709E-2</v>
      </c>
      <c r="M24" s="229">
        <v>8.232827972579787E-2</v>
      </c>
      <c r="N24" s="229">
        <v>8.1286811018740301E-2</v>
      </c>
      <c r="O24" s="229">
        <v>8.2196132712009887E-2</v>
      </c>
      <c r="P24" s="229">
        <v>8.3136512712433774E-2</v>
      </c>
      <c r="Q24" s="229">
        <v>7.9108113849273215E-2</v>
      </c>
      <c r="R24" s="229">
        <v>8.7639301105783857E-2</v>
      </c>
      <c r="S24" s="229">
        <v>1.058144300836328</v>
      </c>
      <c r="T24" s="229">
        <v>12.368840082452801</v>
      </c>
      <c r="U24" s="229">
        <v>11.996838287819029</v>
      </c>
      <c r="V24" s="229">
        <v>0.6719086761688331</v>
      </c>
      <c r="W24" s="229">
        <v>9.2167257150201312E-2</v>
      </c>
      <c r="X24" s="229">
        <v>3.1728352212076159</v>
      </c>
      <c r="Y24" s="229">
        <v>0.9781411157017168</v>
      </c>
      <c r="DA24" s="73" t="s">
        <v>1863</v>
      </c>
    </row>
    <row r="25" spans="1:105" ht="12" customHeight="1" x14ac:dyDescent="0.25">
      <c r="A25" s="64" t="s">
        <v>35</v>
      </c>
      <c r="B25" s="229">
        <v>1338.6832055589471</v>
      </c>
      <c r="C25" s="229">
        <v>1191.523882246225</v>
      </c>
      <c r="D25" s="229">
        <v>1211.216322432781</v>
      </c>
      <c r="E25" s="229">
        <v>1394.8575027386801</v>
      </c>
      <c r="F25" s="229">
        <v>1227.623736060498</v>
      </c>
      <c r="G25" s="229">
        <v>1281.1986425083901</v>
      </c>
      <c r="H25" s="229">
        <v>1199.3965032782201</v>
      </c>
      <c r="I25" s="229">
        <v>1193.811790908235</v>
      </c>
      <c r="J25" s="229">
        <v>1159.7332416419449</v>
      </c>
      <c r="K25" s="229">
        <v>1028.0730520968109</v>
      </c>
      <c r="L25" s="229">
        <v>1126.103788777275</v>
      </c>
      <c r="M25" s="229">
        <v>1094.4547003704449</v>
      </c>
      <c r="N25" s="229">
        <v>1129.33926316574</v>
      </c>
      <c r="O25" s="229">
        <v>1177.073564467551</v>
      </c>
      <c r="P25" s="229">
        <v>1143.087348538917</v>
      </c>
      <c r="Q25" s="229">
        <v>1038.3104785234129</v>
      </c>
      <c r="R25" s="229">
        <v>1038.4557514735061</v>
      </c>
      <c r="S25" s="229">
        <v>1126.2214949719121</v>
      </c>
      <c r="T25" s="229">
        <v>1114.750346549439</v>
      </c>
      <c r="U25" s="229">
        <v>1160.5053916859049</v>
      </c>
      <c r="V25" s="229">
        <v>1161.889556044192</v>
      </c>
      <c r="W25" s="229">
        <v>1224.4480786115159</v>
      </c>
      <c r="X25" s="229">
        <v>1005.946700326656</v>
      </c>
      <c r="Y25" s="229">
        <v>887.76689888791316</v>
      </c>
      <c r="DA25" s="73" t="s">
        <v>1864</v>
      </c>
    </row>
    <row r="26" spans="1:105" ht="12" customHeight="1" x14ac:dyDescent="0.25">
      <c r="A26" s="64" t="s">
        <v>36</v>
      </c>
      <c r="B26" s="229">
        <v>1.7712667901331021</v>
      </c>
      <c r="C26" s="229">
        <v>1.5011315393638851</v>
      </c>
      <c r="D26" s="229">
        <v>1.3808259154411451</v>
      </c>
      <c r="E26" s="229">
        <v>0</v>
      </c>
      <c r="F26" s="229">
        <v>0</v>
      </c>
      <c r="G26" s="229">
        <v>2.9083332691517642E-3</v>
      </c>
      <c r="H26" s="229">
        <v>3.265223531075191E-3</v>
      </c>
      <c r="I26" s="229">
        <v>3.1735305772549508E-3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4370.5494067116324</v>
      </c>
      <c r="C27" s="229">
        <v>4095.263948531885</v>
      </c>
      <c r="D27" s="229">
        <v>4232.5459413138606</v>
      </c>
      <c r="E27" s="229">
        <v>4241.8746430196024</v>
      </c>
      <c r="F27" s="229">
        <v>4193.5700827963856</v>
      </c>
      <c r="G27" s="229">
        <v>4254.4058005017696</v>
      </c>
      <c r="H27" s="229">
        <v>4664.2410846597277</v>
      </c>
      <c r="I27" s="229">
        <v>4937.0947363691384</v>
      </c>
      <c r="J27" s="229">
        <v>4664.4302523775268</v>
      </c>
      <c r="K27" s="229">
        <v>4467.85679861071</v>
      </c>
      <c r="L27" s="229">
        <v>4851.9446647857503</v>
      </c>
      <c r="M27" s="229">
        <v>4825.1869939865692</v>
      </c>
      <c r="N27" s="229">
        <v>4793.3989647578564</v>
      </c>
      <c r="O27" s="229">
        <v>4993.1475427356827</v>
      </c>
      <c r="P27" s="229">
        <v>5117.7355155958294</v>
      </c>
      <c r="Q27" s="229">
        <v>5344.907256277038</v>
      </c>
      <c r="R27" s="229">
        <v>5545.6892471111396</v>
      </c>
      <c r="S27" s="229">
        <v>5687.7891553210466</v>
      </c>
      <c r="T27" s="229">
        <v>5842.6113836142413</v>
      </c>
      <c r="U27" s="229">
        <v>6215.2721732849614</v>
      </c>
      <c r="V27" s="229">
        <v>6300.152763234646</v>
      </c>
      <c r="W27" s="229">
        <v>6076.1831370564914</v>
      </c>
      <c r="X27" s="229">
        <v>5974.2402980677871</v>
      </c>
      <c r="Y27" s="229">
        <v>6396.6294933395393</v>
      </c>
      <c r="DA27" s="73" t="s">
        <v>1866</v>
      </c>
    </row>
    <row r="28" spans="1:105" ht="12" customHeight="1" x14ac:dyDescent="0.25">
      <c r="A28" s="64" t="s">
        <v>39</v>
      </c>
      <c r="B28" s="229">
        <v>76.414694524661954</v>
      </c>
      <c r="C28" s="229">
        <v>96.191629530393229</v>
      </c>
      <c r="D28" s="229">
        <v>96.231968566414508</v>
      </c>
      <c r="E28" s="229">
        <v>139.5260289657067</v>
      </c>
      <c r="F28" s="229">
        <v>170.5190039170518</v>
      </c>
      <c r="G28" s="229">
        <v>181.58235951288739</v>
      </c>
      <c r="H28" s="229">
        <v>182.5361185642993</v>
      </c>
      <c r="I28" s="229">
        <v>464.5179106093226</v>
      </c>
      <c r="J28" s="229">
        <v>465.51070752402188</v>
      </c>
      <c r="K28" s="229">
        <v>347.431457237828</v>
      </c>
      <c r="L28" s="229">
        <v>446.58158176175863</v>
      </c>
      <c r="M28" s="229">
        <v>505.21510552632992</v>
      </c>
      <c r="N28" s="229">
        <v>519.49907246650378</v>
      </c>
      <c r="O28" s="229">
        <v>498.49247500880978</v>
      </c>
      <c r="P28" s="229">
        <v>426.49832178478101</v>
      </c>
      <c r="Q28" s="229">
        <v>449.05457349807477</v>
      </c>
      <c r="R28" s="229">
        <v>442.84295807106298</v>
      </c>
      <c r="S28" s="229">
        <v>442.77969949488272</v>
      </c>
      <c r="T28" s="229">
        <v>413.87961566785481</v>
      </c>
      <c r="U28" s="229">
        <v>413.26486982182468</v>
      </c>
      <c r="V28" s="229">
        <v>423.41291395535961</v>
      </c>
      <c r="W28" s="229">
        <v>418.57440739122637</v>
      </c>
      <c r="X28" s="229">
        <v>421.23156624816539</v>
      </c>
      <c r="Y28" s="229">
        <v>374.71592278543301</v>
      </c>
      <c r="DA28" s="73" t="s">
        <v>1867</v>
      </c>
    </row>
    <row r="29" spans="1:105" ht="12" customHeight="1" x14ac:dyDescent="0.25">
      <c r="A29" s="60" t="s">
        <v>1868</v>
      </c>
      <c r="B29" s="262">
        <v>2442.5220884122718</v>
      </c>
      <c r="C29" s="262">
        <v>2485.825167875721</v>
      </c>
      <c r="D29" s="262">
        <v>2503.3914279753021</v>
      </c>
      <c r="E29" s="262">
        <v>2521.6229917903452</v>
      </c>
      <c r="F29" s="262">
        <v>2681.021159488585</v>
      </c>
      <c r="G29" s="262">
        <v>2610.208479349677</v>
      </c>
      <c r="H29" s="262">
        <v>2737.2344514993601</v>
      </c>
      <c r="I29" s="262">
        <v>2739.7181418702012</v>
      </c>
      <c r="J29" s="262">
        <v>2584.860137220759</v>
      </c>
      <c r="K29" s="262">
        <v>2230.9322362122698</v>
      </c>
      <c r="L29" s="262">
        <v>2286.587888390341</v>
      </c>
      <c r="M29" s="262">
        <v>2294.5237636953671</v>
      </c>
      <c r="N29" s="262">
        <v>2247.6583689633731</v>
      </c>
      <c r="O29" s="262">
        <v>2206.1548527226369</v>
      </c>
      <c r="P29" s="262">
        <v>2175.4920780042162</v>
      </c>
      <c r="Q29" s="262">
        <v>2105.742974689651</v>
      </c>
      <c r="R29" s="262">
        <v>2069.5041717091708</v>
      </c>
      <c r="S29" s="262">
        <v>2136.002767157981</v>
      </c>
      <c r="T29" s="262">
        <v>2111.921363866823</v>
      </c>
      <c r="U29" s="262">
        <v>2082.7598829805879</v>
      </c>
      <c r="V29" s="262">
        <v>1962.2287818153859</v>
      </c>
      <c r="W29" s="262">
        <v>1956.053049119387</v>
      </c>
      <c r="X29" s="262">
        <v>1822.9219615283159</v>
      </c>
      <c r="Y29" s="262">
        <v>1674.349178501956</v>
      </c>
      <c r="DA29" s="72" t="s">
        <v>1869</v>
      </c>
    </row>
    <row r="30" spans="1:105" ht="12" customHeight="1" x14ac:dyDescent="0.25">
      <c r="A30" s="132" t="s">
        <v>1870</v>
      </c>
      <c r="B30" s="316">
        <v>651.33922357660629</v>
      </c>
      <c r="C30" s="316">
        <v>662.88671143352599</v>
      </c>
      <c r="D30" s="316">
        <v>667.57104746008076</v>
      </c>
      <c r="E30" s="316">
        <v>672.43279781075898</v>
      </c>
      <c r="F30" s="316">
        <v>714.938975863623</v>
      </c>
      <c r="G30" s="316">
        <v>696.05559449324755</v>
      </c>
      <c r="H30" s="316">
        <v>729.9291870664963</v>
      </c>
      <c r="I30" s="316">
        <v>730.59150449872061</v>
      </c>
      <c r="J30" s="316">
        <v>689.296036592203</v>
      </c>
      <c r="K30" s="316">
        <v>594.91526298993892</v>
      </c>
      <c r="L30" s="316">
        <v>609.75677023742458</v>
      </c>
      <c r="M30" s="316">
        <v>611.8730036520983</v>
      </c>
      <c r="N30" s="316">
        <v>599.37556505689975</v>
      </c>
      <c r="O30" s="316">
        <v>588.30796072603698</v>
      </c>
      <c r="P30" s="316">
        <v>580.13122080112475</v>
      </c>
      <c r="Q30" s="316">
        <v>561.53145991724034</v>
      </c>
      <c r="R30" s="316">
        <v>551.86777912244588</v>
      </c>
      <c r="S30" s="316">
        <v>569.60073790879505</v>
      </c>
      <c r="T30" s="316">
        <v>563.17903036448649</v>
      </c>
      <c r="U30" s="316">
        <v>555.40263546149049</v>
      </c>
      <c r="V30" s="316">
        <v>523.26100848410329</v>
      </c>
      <c r="W30" s="316">
        <v>521.61414643183684</v>
      </c>
      <c r="X30" s="316">
        <v>486.1125230742179</v>
      </c>
      <c r="Y30" s="316">
        <v>446.49311426718862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19442.340028300288</v>
      </c>
      <c r="C32" s="223">
        <v>19172.64443106806</v>
      </c>
      <c r="D32" s="223">
        <v>19442.299121488551</v>
      </c>
      <c r="E32" s="223">
        <v>20073.175010817911</v>
      </c>
      <c r="F32" s="223">
        <v>20331.723198053722</v>
      </c>
      <c r="G32" s="223">
        <v>20783.300052066701</v>
      </c>
      <c r="H32" s="223">
        <v>21104.380674772608</v>
      </c>
      <c r="I32" s="223">
        <v>21532.89021701226</v>
      </c>
      <c r="J32" s="223">
        <v>20122.701486646449</v>
      </c>
      <c r="K32" s="223">
        <v>18885.82610355004</v>
      </c>
      <c r="L32" s="223">
        <v>19806.84372645041</v>
      </c>
      <c r="M32" s="223">
        <v>19414.45068034139</v>
      </c>
      <c r="N32" s="223">
        <v>19282.682564326511</v>
      </c>
      <c r="O32" s="223">
        <v>19243.10844356499</v>
      </c>
      <c r="P32" s="223">
        <v>18976.090580234919</v>
      </c>
      <c r="Q32" s="223">
        <v>18985.50183216127</v>
      </c>
      <c r="R32" s="223">
        <v>18988.793087671111</v>
      </c>
      <c r="S32" s="223">
        <v>19034.220570323709</v>
      </c>
      <c r="T32" s="223">
        <v>18805.75055972745</v>
      </c>
      <c r="U32" s="223">
        <v>18753.061376973688</v>
      </c>
      <c r="V32" s="223">
        <v>17836.732986467188</v>
      </c>
      <c r="W32" s="223">
        <v>18732.758523073939</v>
      </c>
      <c r="X32" s="223">
        <v>18064.50900375874</v>
      </c>
      <c r="Y32" s="223">
        <v>16739.365627072912</v>
      </c>
      <c r="DA32" s="89" t="s">
        <v>1872</v>
      </c>
    </row>
    <row r="33" spans="1:105" ht="12" customHeight="1" x14ac:dyDescent="0.25">
      <c r="A33" s="55" t="s">
        <v>91</v>
      </c>
      <c r="B33" s="259">
        <v>102.6190449631267</v>
      </c>
      <c r="C33" s="259">
        <v>101.195558665772</v>
      </c>
      <c r="D33" s="259">
        <v>102.6188290519777</v>
      </c>
      <c r="E33" s="259">
        <v>105.94866903826821</v>
      </c>
      <c r="F33" s="259">
        <v>107.3133179443473</v>
      </c>
      <c r="G33" s="259">
        <v>109.6967957262888</v>
      </c>
      <c r="H33" s="259">
        <v>111.3914984632017</v>
      </c>
      <c r="I33" s="259">
        <v>113.6532241566393</v>
      </c>
      <c r="J33" s="259">
        <v>106.2100758258711</v>
      </c>
      <c r="K33" s="259">
        <v>99.681696506963149</v>
      </c>
      <c r="L33" s="259">
        <v>104.5429399950638</v>
      </c>
      <c r="M33" s="259">
        <v>102.4718415787754</v>
      </c>
      <c r="N33" s="259">
        <v>101.7763533709597</v>
      </c>
      <c r="O33" s="259">
        <v>101.56747632880641</v>
      </c>
      <c r="P33" s="259">
        <v>100.15812343798871</v>
      </c>
      <c r="Q33" s="259">
        <v>100.207797174955</v>
      </c>
      <c r="R33" s="259">
        <v>100.2251688234648</v>
      </c>
      <c r="S33" s="259">
        <v>100.4649406244914</v>
      </c>
      <c r="T33" s="259">
        <v>99.259048007861566</v>
      </c>
      <c r="U33" s="259">
        <v>98.980948066906507</v>
      </c>
      <c r="V33" s="259">
        <v>94.144454920007007</v>
      </c>
      <c r="W33" s="259">
        <v>98.873787124626318</v>
      </c>
      <c r="X33" s="259">
        <v>95.346684555217891</v>
      </c>
      <c r="Y33" s="259">
        <v>88.352415986883585</v>
      </c>
      <c r="DA33" s="67" t="s">
        <v>1873</v>
      </c>
    </row>
    <row r="34" spans="1:105" ht="12" customHeight="1" x14ac:dyDescent="0.25">
      <c r="A34" s="173" t="s">
        <v>92</v>
      </c>
      <c r="B34" s="224">
        <v>145.62413600296071</v>
      </c>
      <c r="C34" s="224">
        <v>143.60410198063269</v>
      </c>
      <c r="D34" s="224">
        <v>145.62382960881581</v>
      </c>
      <c r="E34" s="224">
        <v>150.3491227666882</v>
      </c>
      <c r="F34" s="224">
        <v>152.28566210952229</v>
      </c>
      <c r="G34" s="224">
        <v>155.66799618603031</v>
      </c>
      <c r="H34" s="224">
        <v>158.07290671636579</v>
      </c>
      <c r="I34" s="224">
        <v>161.28246543035399</v>
      </c>
      <c r="J34" s="224">
        <v>150.72007864143509</v>
      </c>
      <c r="K34" s="224">
        <v>141.45581781970199</v>
      </c>
      <c r="L34" s="224">
        <v>148.35428762234969</v>
      </c>
      <c r="M34" s="224">
        <v>145.4152433391227</v>
      </c>
      <c r="N34" s="224">
        <v>144.42829331050169</v>
      </c>
      <c r="O34" s="224">
        <v>144.13188109184031</v>
      </c>
      <c r="P34" s="224">
        <v>142.13190343542831</v>
      </c>
      <c r="Q34" s="224">
        <v>142.20239420086421</v>
      </c>
      <c r="R34" s="224">
        <v>142.22704587547389</v>
      </c>
      <c r="S34" s="224">
        <v>142.56730007853059</v>
      </c>
      <c r="T34" s="224">
        <v>140.85604783999949</v>
      </c>
      <c r="U34" s="224">
        <v>140.46140312625661</v>
      </c>
      <c r="V34" s="224">
        <v>133.59805591761159</v>
      </c>
      <c r="W34" s="224">
        <v>140.30933369666451</v>
      </c>
      <c r="X34" s="224">
        <v>135.30411011025831</v>
      </c>
      <c r="Y34" s="224">
        <v>125.3787174348312</v>
      </c>
      <c r="DA34" s="177" t="s">
        <v>1874</v>
      </c>
    </row>
    <row r="35" spans="1:105" ht="12" customHeight="1" x14ac:dyDescent="0.25">
      <c r="A35" s="173" t="s">
        <v>93</v>
      </c>
      <c r="B35" s="224">
        <v>518.18853648758648</v>
      </c>
      <c r="C35" s="224">
        <v>511.00045281947808</v>
      </c>
      <c r="D35" s="224">
        <v>518.18744621548001</v>
      </c>
      <c r="E35" s="224">
        <v>535.00191676384384</v>
      </c>
      <c r="F35" s="224">
        <v>541.89289318751457</v>
      </c>
      <c r="G35" s="224">
        <v>553.92858172874742</v>
      </c>
      <c r="H35" s="224">
        <v>562.48620893467159</v>
      </c>
      <c r="I35" s="224">
        <v>573.90709408751957</v>
      </c>
      <c r="J35" s="224">
        <v>536.3219251574568</v>
      </c>
      <c r="K35" s="224">
        <v>503.35600420081289</v>
      </c>
      <c r="L35" s="224">
        <v>527.90350071584919</v>
      </c>
      <c r="M35" s="224">
        <v>517.44521339068569</v>
      </c>
      <c r="N35" s="224">
        <v>513.93325304568452</v>
      </c>
      <c r="O35" s="224">
        <v>512.8785005987271</v>
      </c>
      <c r="P35" s="224">
        <v>505.76178544950932</v>
      </c>
      <c r="Q35" s="224">
        <v>506.01261960090562</v>
      </c>
      <c r="R35" s="224">
        <v>506.10034005397472</v>
      </c>
      <c r="S35" s="224">
        <v>507.31109970107133</v>
      </c>
      <c r="T35" s="224">
        <v>501.22178430745078</v>
      </c>
      <c r="U35" s="224">
        <v>499.8174816124436</v>
      </c>
      <c r="V35" s="224">
        <v>475.3949652420697</v>
      </c>
      <c r="W35" s="224">
        <v>499.27635816046859</v>
      </c>
      <c r="X35" s="224">
        <v>481.46578392310289</v>
      </c>
      <c r="Y35" s="224">
        <v>446.14729314462608</v>
      </c>
      <c r="DA35" s="177" t="s">
        <v>1875</v>
      </c>
    </row>
    <row r="36" spans="1:105" ht="12" customHeight="1" x14ac:dyDescent="0.25">
      <c r="A36" s="173" t="s">
        <v>94</v>
      </c>
      <c r="B36" s="224">
        <v>410.47617985250662</v>
      </c>
      <c r="C36" s="224">
        <v>404.7822346630881</v>
      </c>
      <c r="D36" s="224">
        <v>410.47531620791062</v>
      </c>
      <c r="E36" s="224">
        <v>423.7946761530726</v>
      </c>
      <c r="F36" s="224">
        <v>429.25327177738899</v>
      </c>
      <c r="G36" s="224">
        <v>438.78718290515502</v>
      </c>
      <c r="H36" s="224">
        <v>445.56599385280668</v>
      </c>
      <c r="I36" s="224">
        <v>454.61289662655707</v>
      </c>
      <c r="J36" s="224">
        <v>424.84030330348418</v>
      </c>
      <c r="K36" s="224">
        <v>398.72678602785248</v>
      </c>
      <c r="L36" s="224">
        <v>418.17175998025527</v>
      </c>
      <c r="M36" s="224">
        <v>409.88736631510159</v>
      </c>
      <c r="N36" s="224">
        <v>407.10541348383879</v>
      </c>
      <c r="O36" s="224">
        <v>406.26990531522551</v>
      </c>
      <c r="P36" s="224">
        <v>400.63249375195488</v>
      </c>
      <c r="Q36" s="224">
        <v>400.83118869982002</v>
      </c>
      <c r="R36" s="224">
        <v>400.90067529385931</v>
      </c>
      <c r="S36" s="224">
        <v>401.85976249796562</v>
      </c>
      <c r="T36" s="224">
        <v>397.03619203144621</v>
      </c>
      <c r="U36" s="224">
        <v>395.92379226762603</v>
      </c>
      <c r="V36" s="224">
        <v>376.57781968002791</v>
      </c>
      <c r="W36" s="224">
        <v>395.49514849850522</v>
      </c>
      <c r="X36" s="224">
        <v>381.38673822087151</v>
      </c>
      <c r="Y36" s="224">
        <v>353.40966394753428</v>
      </c>
      <c r="DA36" s="177" t="s">
        <v>1876</v>
      </c>
    </row>
    <row r="37" spans="1:105" ht="12" customHeight="1" x14ac:dyDescent="0.25">
      <c r="A37" s="56" t="s">
        <v>95</v>
      </c>
      <c r="B37" s="260">
        <v>250.5284698252959</v>
      </c>
      <c r="C37" s="260">
        <v>252.82555467344341</v>
      </c>
      <c r="D37" s="260">
        <v>256.77479342288132</v>
      </c>
      <c r="E37" s="260">
        <v>260.35242868419709</v>
      </c>
      <c r="F37" s="260">
        <v>270.35763708152962</v>
      </c>
      <c r="G37" s="260">
        <v>272.22521251534528</v>
      </c>
      <c r="H37" s="260">
        <v>271.21355441001663</v>
      </c>
      <c r="I37" s="260">
        <v>274.72808755546498</v>
      </c>
      <c r="J37" s="260">
        <v>253.39302788300429</v>
      </c>
      <c r="K37" s="260">
        <v>234.33140625984689</v>
      </c>
      <c r="L37" s="260">
        <v>239.47533578438129</v>
      </c>
      <c r="M37" s="260">
        <v>237.29255383493069</v>
      </c>
      <c r="N37" s="260">
        <v>235.9918382931738</v>
      </c>
      <c r="O37" s="260">
        <v>230.90720128549191</v>
      </c>
      <c r="P37" s="260">
        <v>225.379041426139</v>
      </c>
      <c r="Q37" s="260">
        <v>222.19154788790729</v>
      </c>
      <c r="R37" s="260">
        <v>219.80300005617201</v>
      </c>
      <c r="S37" s="260">
        <v>221.45834326889931</v>
      </c>
      <c r="T37" s="260">
        <v>219.2780459176374</v>
      </c>
      <c r="U37" s="260">
        <v>220.82813765231319</v>
      </c>
      <c r="V37" s="260">
        <v>208.26066977386671</v>
      </c>
      <c r="W37" s="260">
        <v>220.5508289581071</v>
      </c>
      <c r="X37" s="260">
        <v>215.94066647144521</v>
      </c>
      <c r="Y37" s="260">
        <v>194.23722927208689</v>
      </c>
      <c r="DA37" s="68" t="s">
        <v>1877</v>
      </c>
    </row>
    <row r="38" spans="1:105" ht="12" customHeight="1" x14ac:dyDescent="0.25">
      <c r="A38" s="37" t="s">
        <v>159</v>
      </c>
      <c r="B38" s="226">
        <v>3.834922871666969</v>
      </c>
      <c r="C38" s="226">
        <v>3.2680989815976478</v>
      </c>
      <c r="D38" s="226">
        <v>2.8115758435395128</v>
      </c>
      <c r="E38" s="226">
        <v>3.982514703024389</v>
      </c>
      <c r="F38" s="226">
        <v>3.3698262736629312</v>
      </c>
      <c r="G38" s="226">
        <v>3.1545676040683328</v>
      </c>
      <c r="H38" s="226">
        <v>2.8512580029371279</v>
      </c>
      <c r="I38" s="226">
        <v>3.0937001260925778</v>
      </c>
      <c r="J38" s="226">
        <v>2.6872896483507809</v>
      </c>
      <c r="K38" s="226">
        <v>2.700680195732803</v>
      </c>
      <c r="L38" s="226">
        <v>2.931752025890316</v>
      </c>
      <c r="M38" s="226">
        <v>2.4168058444303959</v>
      </c>
      <c r="N38" s="226">
        <v>1.933191101230316</v>
      </c>
      <c r="O38" s="226">
        <v>1.838511008545775</v>
      </c>
      <c r="P38" s="226">
        <v>1.740105964149063</v>
      </c>
      <c r="Q38" s="226">
        <v>2.2342197354957478</v>
      </c>
      <c r="R38" s="226">
        <v>2.4196754421953801</v>
      </c>
      <c r="S38" s="226">
        <v>2.5565420968270418</v>
      </c>
      <c r="T38" s="226">
        <v>2.8567771231508559</v>
      </c>
      <c r="U38" s="226">
        <v>2.8663729597744672</v>
      </c>
      <c r="V38" s="226">
        <v>3.827429825584693</v>
      </c>
      <c r="W38" s="226">
        <v>4.6934790625264826</v>
      </c>
      <c r="X38" s="226">
        <v>4.8832020878613944</v>
      </c>
      <c r="Y38" s="226">
        <v>5.6339515148958057</v>
      </c>
      <c r="DA38" s="69" t="s">
        <v>1878</v>
      </c>
    </row>
    <row r="39" spans="1:105" ht="12" customHeight="1" x14ac:dyDescent="0.25">
      <c r="A39" s="37" t="s">
        <v>35</v>
      </c>
      <c r="B39" s="226">
        <v>95.271190655089796</v>
      </c>
      <c r="C39" s="226">
        <v>89.475936152755381</v>
      </c>
      <c r="D39" s="226">
        <v>92.298041420064109</v>
      </c>
      <c r="E39" s="226">
        <v>102.4620956601723</v>
      </c>
      <c r="F39" s="226">
        <v>90.533401441178455</v>
      </c>
      <c r="G39" s="226">
        <v>95.590754038311786</v>
      </c>
      <c r="H39" s="226">
        <v>95.805939552331907</v>
      </c>
      <c r="I39" s="226">
        <v>99.840802754858686</v>
      </c>
      <c r="J39" s="226">
        <v>93.699267160248638</v>
      </c>
      <c r="K39" s="226">
        <v>90.573005256172422</v>
      </c>
      <c r="L39" s="226">
        <v>101.81139072117971</v>
      </c>
      <c r="M39" s="226">
        <v>94.692980780779578</v>
      </c>
      <c r="N39" s="226">
        <v>96.037832243876508</v>
      </c>
      <c r="O39" s="226">
        <v>98.989962830990606</v>
      </c>
      <c r="P39" s="226">
        <v>100.15717628111101</v>
      </c>
      <c r="Q39" s="226">
        <v>99.50603273838874</v>
      </c>
      <c r="R39" s="226">
        <v>100.4120627661564</v>
      </c>
      <c r="S39" s="226">
        <v>104.0867666352505</v>
      </c>
      <c r="T39" s="226">
        <v>100.8054695759066</v>
      </c>
      <c r="U39" s="226">
        <v>102.30190470134011</v>
      </c>
      <c r="V39" s="226">
        <v>98.101483356620463</v>
      </c>
      <c r="W39" s="226">
        <v>111.91599498062931</v>
      </c>
      <c r="X39" s="226">
        <v>102.86713661594639</v>
      </c>
      <c r="Y39" s="226">
        <v>96.237308073421303</v>
      </c>
      <c r="DA39" s="69" t="s">
        <v>1879</v>
      </c>
    </row>
    <row r="40" spans="1:105" ht="12" customHeight="1" x14ac:dyDescent="0.25">
      <c r="A40" s="37" t="s">
        <v>96</v>
      </c>
      <c r="B40" s="226">
        <v>1.3064754637512791E-4</v>
      </c>
      <c r="C40" s="226">
        <v>2.3937599730008619E-4</v>
      </c>
      <c r="D40" s="226">
        <v>1.578461326276269E-3</v>
      </c>
      <c r="E40" s="226">
        <v>1.355892408465405E-3</v>
      </c>
      <c r="F40" s="226">
        <v>2.5316717489495119E-3</v>
      </c>
      <c r="G40" s="226">
        <v>2.418309787007941E-3</v>
      </c>
      <c r="H40" s="226">
        <v>2.637896939564626E-3</v>
      </c>
      <c r="I40" s="226">
        <v>4.2097312542259471E-3</v>
      </c>
      <c r="J40" s="226">
        <v>4.5606608660631476E-3</v>
      </c>
      <c r="K40" s="226">
        <v>6.7897904127406728E-3</v>
      </c>
      <c r="L40" s="226">
        <v>5.6031176290638196E-3</v>
      </c>
      <c r="M40" s="226">
        <v>6.1787751996215121E-3</v>
      </c>
      <c r="N40" s="226">
        <v>5.5312527722848779E-3</v>
      </c>
      <c r="O40" s="226">
        <v>6.2706383015484523E-3</v>
      </c>
      <c r="P40" s="226">
        <v>6.634439807302544E-3</v>
      </c>
      <c r="Q40" s="226">
        <v>7.8803707689379318E-3</v>
      </c>
      <c r="R40" s="226">
        <v>8.2732133239884174E-3</v>
      </c>
      <c r="S40" s="226">
        <v>8.7508826711627762E-3</v>
      </c>
      <c r="T40" s="226">
        <v>7.7247414591028237E-3</v>
      </c>
      <c r="U40" s="226">
        <v>9.0985562032913306E-3</v>
      </c>
      <c r="V40" s="226">
        <v>8.5065906067198337E-3</v>
      </c>
      <c r="W40" s="226">
        <v>1.0050122330580769E-2</v>
      </c>
      <c r="X40" s="226">
        <v>1.3033739404888819E-2</v>
      </c>
      <c r="Y40" s="226">
        <v>8.9614583783252759E-3</v>
      </c>
      <c r="DA40" s="69" t="s">
        <v>1880</v>
      </c>
    </row>
    <row r="41" spans="1:105" ht="12" customHeight="1" x14ac:dyDescent="0.25">
      <c r="A41" s="37" t="s">
        <v>78</v>
      </c>
      <c r="B41" s="226">
        <v>0.47546367180053362</v>
      </c>
      <c r="C41" s="226">
        <v>0.48657451403162871</v>
      </c>
      <c r="D41" s="226">
        <v>0.53965351354311175</v>
      </c>
      <c r="E41" s="226">
        <v>0.55459076590352718</v>
      </c>
      <c r="F41" s="226">
        <v>0.57312569298271365</v>
      </c>
      <c r="G41" s="226">
        <v>0.79236396724048752</v>
      </c>
      <c r="H41" s="226">
        <v>0.87383274289481505</v>
      </c>
      <c r="I41" s="226">
        <v>0.92048383400816958</v>
      </c>
      <c r="J41" s="226">
        <v>0.8189416754379375</v>
      </c>
      <c r="K41" s="226">
        <v>0.91843329117805239</v>
      </c>
      <c r="L41" s="226">
        <v>0.94670591527107306</v>
      </c>
      <c r="M41" s="226">
        <v>1.1059861032918989</v>
      </c>
      <c r="N41" s="226">
        <v>0.9698161796112641</v>
      </c>
      <c r="O41" s="226">
        <v>1.364535771931835</v>
      </c>
      <c r="P41" s="226">
        <v>4.0201857652957571</v>
      </c>
      <c r="Q41" s="226">
        <v>4.688510277849911</v>
      </c>
      <c r="R41" s="226">
        <v>5.0192081604576408</v>
      </c>
      <c r="S41" s="226">
        <v>5.8120805049523083</v>
      </c>
      <c r="T41" s="226">
        <v>6.5125622975867374</v>
      </c>
      <c r="U41" s="226">
        <v>8.2232178168390284</v>
      </c>
      <c r="V41" s="226">
        <v>8.2403639640436275</v>
      </c>
      <c r="W41" s="226">
        <v>10.61781121139051</v>
      </c>
      <c r="X41" s="226">
        <v>15.880896729266251</v>
      </c>
      <c r="Y41" s="226">
        <v>16.922541740967429</v>
      </c>
      <c r="DA41" s="69" t="s">
        <v>1881</v>
      </c>
    </row>
    <row r="42" spans="1:105" ht="12" customHeight="1" x14ac:dyDescent="0.25">
      <c r="A42" s="37" t="s">
        <v>40</v>
      </c>
      <c r="B42" s="226">
        <v>150.94676197919219</v>
      </c>
      <c r="C42" s="226">
        <v>159.5947056490615</v>
      </c>
      <c r="D42" s="226">
        <v>161.12394418440829</v>
      </c>
      <c r="E42" s="226">
        <v>153.3518716626885</v>
      </c>
      <c r="F42" s="226">
        <v>175.8787520019566</v>
      </c>
      <c r="G42" s="226">
        <v>172.68510859593769</v>
      </c>
      <c r="H42" s="226">
        <v>171.67988621491321</v>
      </c>
      <c r="I42" s="226">
        <v>170.86889110925139</v>
      </c>
      <c r="J42" s="226">
        <v>156.1829687381009</v>
      </c>
      <c r="K42" s="226">
        <v>140.13249772635081</v>
      </c>
      <c r="L42" s="226">
        <v>133.7798840044112</v>
      </c>
      <c r="M42" s="226">
        <v>139.0706023312292</v>
      </c>
      <c r="N42" s="226">
        <v>137.04546751568341</v>
      </c>
      <c r="O42" s="226">
        <v>128.70792103572211</v>
      </c>
      <c r="P42" s="226">
        <v>119.4549389757758</v>
      </c>
      <c r="Q42" s="226">
        <v>115.75490476540401</v>
      </c>
      <c r="R42" s="226">
        <v>111.9437804740385</v>
      </c>
      <c r="S42" s="226">
        <v>108.9942031491984</v>
      </c>
      <c r="T42" s="226">
        <v>109.0955121795341</v>
      </c>
      <c r="U42" s="226">
        <v>107.42754361815631</v>
      </c>
      <c r="V42" s="226">
        <v>98.082886037011136</v>
      </c>
      <c r="W42" s="226">
        <v>93.313493581230304</v>
      </c>
      <c r="X42" s="226">
        <v>92.296397298966284</v>
      </c>
      <c r="Y42" s="226">
        <v>75.434466484424021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1312.5696092885241</v>
      </c>
      <c r="C43" s="261">
        <f t="shared" si="1"/>
        <v>1347.8991966638241</v>
      </c>
      <c r="D43" s="261">
        <f t="shared" si="1"/>
        <v>1361.2172368023935</v>
      </c>
      <c r="E43" s="261">
        <f t="shared" si="1"/>
        <v>1345.2989136536899</v>
      </c>
      <c r="F43" s="261">
        <f t="shared" si="1"/>
        <v>1423.4785744978237</v>
      </c>
      <c r="G43" s="261">
        <f t="shared" si="1"/>
        <v>1433.3431297295788</v>
      </c>
      <c r="H43" s="261">
        <f t="shared" si="1"/>
        <v>1436.3741298832167</v>
      </c>
      <c r="I43" s="261">
        <f t="shared" si="1"/>
        <v>1451.7826475558995</v>
      </c>
      <c r="J43" s="261">
        <f t="shared" si="1"/>
        <v>1348.2911623432365</v>
      </c>
      <c r="K43" s="261">
        <f t="shared" si="1"/>
        <v>1244.5091779261927</v>
      </c>
      <c r="L43" s="261">
        <f t="shared" si="1"/>
        <v>1263.1904187497942</v>
      </c>
      <c r="M43" s="261">
        <f t="shared" si="1"/>
        <v>1255.6745922064028</v>
      </c>
      <c r="N43" s="261">
        <f t="shared" si="1"/>
        <v>1238.7823401272281</v>
      </c>
      <c r="O43" s="261">
        <f t="shared" si="1"/>
        <v>1217.282915345728</v>
      </c>
      <c r="P43" s="261">
        <f t="shared" si="1"/>
        <v>1182.0879049956163</v>
      </c>
      <c r="Q43" s="261">
        <f t="shared" si="1"/>
        <v>1168.6340768252489</v>
      </c>
      <c r="R43" s="261">
        <f t="shared" si="1"/>
        <v>1154.5965824344116</v>
      </c>
      <c r="S43" s="261">
        <f t="shared" si="1"/>
        <v>1153.7256253985424</v>
      </c>
      <c r="T43" s="261">
        <f t="shared" si="1"/>
        <v>1140.4712559525885</v>
      </c>
      <c r="U43" s="261">
        <f t="shared" si="1"/>
        <v>1139.0815517912258</v>
      </c>
      <c r="V43" s="261">
        <f t="shared" si="1"/>
        <v>1074.0434834723553</v>
      </c>
      <c r="W43" s="261">
        <f t="shared" si="1"/>
        <v>1119.8546439456604</v>
      </c>
      <c r="X43" s="261">
        <f t="shared" si="1"/>
        <v>1084.293217766776</v>
      </c>
      <c r="Y43" s="261">
        <f t="shared" si="1"/>
        <v>960.33685874992011</v>
      </c>
      <c r="DA43" s="70"/>
    </row>
    <row r="44" spans="1:105" ht="12" customHeight="1" x14ac:dyDescent="0.25">
      <c r="A44" s="60" t="s">
        <v>1884</v>
      </c>
      <c r="B44" s="262">
        <v>436.55499553948113</v>
      </c>
      <c r="C44" s="262">
        <v>425.30254580722692</v>
      </c>
      <c r="D44" s="262">
        <v>431.79991494317687</v>
      </c>
      <c r="E44" s="262">
        <v>451.58921302595741</v>
      </c>
      <c r="F44" s="262">
        <v>451.49613948160032</v>
      </c>
      <c r="G44" s="262">
        <v>463.69226934919021</v>
      </c>
      <c r="H44" s="262">
        <v>472.81113867160491</v>
      </c>
      <c r="I44" s="262">
        <v>483.76265118698137</v>
      </c>
      <c r="J44" s="262">
        <v>452.97501768680149</v>
      </c>
      <c r="K44" s="262">
        <v>427.20062663989279</v>
      </c>
      <c r="L44" s="262">
        <v>452.1677153796374</v>
      </c>
      <c r="M44" s="262">
        <v>441.48888185069109</v>
      </c>
      <c r="N44" s="262">
        <v>439.266465369</v>
      </c>
      <c r="O44" s="262">
        <v>440.28612144744699</v>
      </c>
      <c r="P44" s="262">
        <v>435.96455004166762</v>
      </c>
      <c r="Q44" s="262">
        <v>437.60021729864059</v>
      </c>
      <c r="R44" s="262">
        <v>439.08660813219569</v>
      </c>
      <c r="S44" s="262">
        <v>440.44148864161639</v>
      </c>
      <c r="T44" s="262">
        <v>435.08404542921579</v>
      </c>
      <c r="U44" s="262">
        <v>433.62733396183933</v>
      </c>
      <c r="V44" s="262">
        <v>413.3737689876595</v>
      </c>
      <c r="W44" s="262">
        <v>434.8442020622212</v>
      </c>
      <c r="X44" s="262">
        <v>418.81800342785732</v>
      </c>
      <c r="Y44" s="262">
        <v>392.44062122998707</v>
      </c>
      <c r="DA44" s="72" t="s">
        <v>1885</v>
      </c>
    </row>
    <row r="45" spans="1:105" ht="12" customHeight="1" x14ac:dyDescent="0.25">
      <c r="A45" s="64" t="s">
        <v>28</v>
      </c>
      <c r="B45" s="229">
        <v>30.046289654921381</v>
      </c>
      <c r="C45" s="229">
        <v>27.045208869656751</v>
      </c>
      <c r="D45" s="229">
        <v>27.693047647066219</v>
      </c>
      <c r="E45" s="229">
        <v>30.1948240347526</v>
      </c>
      <c r="F45" s="229">
        <v>28.497302412797922</v>
      </c>
      <c r="G45" s="229">
        <v>29.15556871539215</v>
      </c>
      <c r="H45" s="229">
        <v>27.837350780298241</v>
      </c>
      <c r="I45" s="229">
        <v>24.089739198602889</v>
      </c>
      <c r="J45" s="229">
        <v>23.209001115634528</v>
      </c>
      <c r="K45" s="229">
        <v>23.228844878802889</v>
      </c>
      <c r="L45" s="229">
        <v>23.251339309992691</v>
      </c>
      <c r="M45" s="229">
        <v>22.546898760372201</v>
      </c>
      <c r="N45" s="229">
        <v>22.13279226272299</v>
      </c>
      <c r="O45" s="229">
        <v>22.51520186933864</v>
      </c>
      <c r="P45" s="229">
        <v>22.3484586467996</v>
      </c>
      <c r="Q45" s="229">
        <v>22.71807199457848</v>
      </c>
      <c r="R45" s="229">
        <v>22.247502851023409</v>
      </c>
      <c r="S45" s="229">
        <v>20.76448499367589</v>
      </c>
      <c r="T45" s="229">
        <v>19.775064275787631</v>
      </c>
      <c r="U45" s="229">
        <v>17.663193462558169</v>
      </c>
      <c r="V45" s="229">
        <v>14.577248316703351</v>
      </c>
      <c r="W45" s="229">
        <v>14.49392636771392</v>
      </c>
      <c r="X45" s="229">
        <v>12.364189963602421</v>
      </c>
      <c r="Y45" s="229">
        <v>8.5954599339591251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4.3706220075731306</v>
      </c>
      <c r="C47" s="229">
        <v>5.0667384692242328</v>
      </c>
      <c r="D47" s="229">
        <v>4.9908041851439444</v>
      </c>
      <c r="E47" s="229">
        <v>5.4205126210234154</v>
      </c>
      <c r="F47" s="229">
        <v>4.4465770223289169</v>
      </c>
      <c r="G47" s="229">
        <v>3.9693769294454828</v>
      </c>
      <c r="H47" s="229">
        <v>4.2631663104079438</v>
      </c>
      <c r="I47" s="229">
        <v>4.0542259616795961</v>
      </c>
      <c r="J47" s="229">
        <v>4.0188998544030587</v>
      </c>
      <c r="K47" s="229">
        <v>3.4727525441744711</v>
      </c>
      <c r="L47" s="229">
        <v>3.5916347055555948</v>
      </c>
      <c r="M47" s="229">
        <v>3.306580192923315</v>
      </c>
      <c r="N47" s="229">
        <v>2.8767190641560139</v>
      </c>
      <c r="O47" s="229">
        <v>2.6943425316197498</v>
      </c>
      <c r="P47" s="229">
        <v>2.5410631091251572</v>
      </c>
      <c r="Q47" s="229">
        <v>2.8585902379175421</v>
      </c>
      <c r="R47" s="229">
        <v>2.4066967547810449</v>
      </c>
      <c r="S47" s="229">
        <v>2.34402075055355</v>
      </c>
      <c r="T47" s="229">
        <v>2.3178290041354681</v>
      </c>
      <c r="U47" s="229">
        <v>2.265771077646483</v>
      </c>
      <c r="V47" s="229">
        <v>2.2337253909490991</v>
      </c>
      <c r="W47" s="229">
        <v>2.7385405745385931</v>
      </c>
      <c r="X47" s="229">
        <v>3.622101831287349</v>
      </c>
      <c r="Y47" s="229">
        <v>3.1875759582304539</v>
      </c>
      <c r="DA47" s="73" t="s">
        <v>1888</v>
      </c>
    </row>
    <row r="48" spans="1:105" ht="12" customHeight="1" x14ac:dyDescent="0.25">
      <c r="A48" s="64" t="s">
        <v>159</v>
      </c>
      <c r="B48" s="229">
        <v>5.536011593494484</v>
      </c>
      <c r="C48" s="229">
        <v>5.3625031739614144</v>
      </c>
      <c r="D48" s="229">
        <v>4.9722781789678541</v>
      </c>
      <c r="E48" s="229">
        <v>7.3005754224668733</v>
      </c>
      <c r="F48" s="229">
        <v>5.86115878889178</v>
      </c>
      <c r="G48" s="229">
        <v>5.583089016620276</v>
      </c>
      <c r="H48" s="229">
        <v>4.697643068529108</v>
      </c>
      <c r="I48" s="229">
        <v>5.0062656698722474</v>
      </c>
      <c r="J48" s="229">
        <v>4.5863324873087112</v>
      </c>
      <c r="K48" s="229">
        <v>4.4608298178640284</v>
      </c>
      <c r="L48" s="229">
        <v>4.7629848043181013</v>
      </c>
      <c r="M48" s="229">
        <v>3.8726417724912339</v>
      </c>
      <c r="N48" s="229">
        <v>3.0432111396586232</v>
      </c>
      <c r="O48" s="229">
        <v>2.7713204511244718</v>
      </c>
      <c r="P48" s="229">
        <v>2.645297610552833</v>
      </c>
      <c r="Q48" s="229">
        <v>3.076144903141476</v>
      </c>
      <c r="R48" s="229">
        <v>2.9675146962130241</v>
      </c>
      <c r="S48" s="229">
        <v>3.055217646743023</v>
      </c>
      <c r="T48" s="229">
        <v>3.4758874141042582</v>
      </c>
      <c r="U48" s="229">
        <v>3.296997272024111</v>
      </c>
      <c r="V48" s="229">
        <v>3.976823893035871</v>
      </c>
      <c r="W48" s="229">
        <v>4.8915154596926307</v>
      </c>
      <c r="X48" s="229">
        <v>5.4286715620681436</v>
      </c>
      <c r="Y48" s="229">
        <v>4.6456111186523312</v>
      </c>
      <c r="DA48" s="73" t="s">
        <v>1889</v>
      </c>
    </row>
    <row r="49" spans="1:105" ht="12" customHeight="1" x14ac:dyDescent="0.25">
      <c r="A49" s="64" t="s">
        <v>32</v>
      </c>
      <c r="B49" s="229">
        <v>34.243145254228409</v>
      </c>
      <c r="C49" s="229">
        <v>33.598598749399898</v>
      </c>
      <c r="D49" s="229">
        <v>33.405960518384227</v>
      </c>
      <c r="E49" s="229">
        <v>31.47362263512845</v>
      </c>
      <c r="F49" s="229">
        <v>28.830617537867859</v>
      </c>
      <c r="G49" s="229">
        <v>25.870563075239371</v>
      </c>
      <c r="H49" s="229">
        <v>26.9053002697175</v>
      </c>
      <c r="I49" s="229">
        <v>24.622697774814981</v>
      </c>
      <c r="J49" s="229">
        <v>23.850770030082579</v>
      </c>
      <c r="K49" s="229">
        <v>16.902687889680049</v>
      </c>
      <c r="L49" s="229">
        <v>13.19862497127653</v>
      </c>
      <c r="M49" s="229">
        <v>12.092184592296981</v>
      </c>
      <c r="N49" s="229">
        <v>11.116851572955669</v>
      </c>
      <c r="O49" s="229">
        <v>9.5059107464507768</v>
      </c>
      <c r="P49" s="229">
        <v>7.4116682678487376</v>
      </c>
      <c r="Q49" s="229">
        <v>7.3365812537237938</v>
      </c>
      <c r="R49" s="229">
        <v>7.8654846441970214</v>
      </c>
      <c r="S49" s="229">
        <v>6.5846800827793093</v>
      </c>
      <c r="T49" s="229">
        <v>6.0798464454680543</v>
      </c>
      <c r="U49" s="229">
        <v>5.2316898963068574</v>
      </c>
      <c r="V49" s="229">
        <v>5.237992902915976</v>
      </c>
      <c r="W49" s="229">
        <v>7.2377233219796979</v>
      </c>
      <c r="X49" s="229">
        <v>7.9554787229449264</v>
      </c>
      <c r="Y49" s="229">
        <v>7.3769176160081278</v>
      </c>
      <c r="DA49" s="73" t="s">
        <v>1890</v>
      </c>
    </row>
    <row r="50" spans="1:105" ht="12" customHeight="1" x14ac:dyDescent="0.25">
      <c r="A50" s="64" t="s">
        <v>33</v>
      </c>
      <c r="B50" s="229">
        <v>4.4483247062053012E-2</v>
      </c>
      <c r="C50" s="229">
        <v>2.2528185379497679E-2</v>
      </c>
      <c r="D50" s="229">
        <v>5.928826271577349E-3</v>
      </c>
      <c r="E50" s="229">
        <v>0.12431030653869141</v>
      </c>
      <c r="F50" s="229">
        <v>2.2924513187414619E-2</v>
      </c>
      <c r="G50" s="229">
        <v>3.4148619450660257E-2</v>
      </c>
      <c r="H50" s="229">
        <v>0.16395976186796871</v>
      </c>
      <c r="I50" s="229">
        <v>0.15098135384628761</v>
      </c>
      <c r="J50" s="229">
        <v>3.013784358357911E-2</v>
      </c>
      <c r="K50" s="229">
        <v>3.0186400425334901E-2</v>
      </c>
      <c r="L50" s="229">
        <v>3.18366720947863E-2</v>
      </c>
      <c r="M50" s="229">
        <v>2.8844747110014769E-2</v>
      </c>
      <c r="N50" s="229">
        <v>2.9395826356160299E-2</v>
      </c>
      <c r="O50" s="229">
        <v>3.3591433890145232E-2</v>
      </c>
      <c r="P50" s="229">
        <v>3.6811649925184903E-2</v>
      </c>
      <c r="Q50" s="229">
        <v>2.6612764679106341E-2</v>
      </c>
      <c r="R50" s="229">
        <v>2.7068313901375179E-2</v>
      </c>
      <c r="S50" s="229">
        <v>3.5380218030244687E-2</v>
      </c>
      <c r="T50" s="229">
        <v>0.34030029743413059</v>
      </c>
      <c r="U50" s="229">
        <v>0.30887328052811158</v>
      </c>
      <c r="V50" s="229">
        <v>4.8604189804064959E-2</v>
      </c>
      <c r="W50" s="229">
        <v>3.2455032086770752E-2</v>
      </c>
      <c r="X50" s="229">
        <v>0.114503785505555</v>
      </c>
      <c r="Y50" s="229">
        <v>6.9391301417371168E-2</v>
      </c>
      <c r="DA50" s="73" t="s">
        <v>1891</v>
      </c>
    </row>
    <row r="51" spans="1:105" ht="12" customHeight="1" x14ac:dyDescent="0.25">
      <c r="A51" s="64" t="s">
        <v>35</v>
      </c>
      <c r="B51" s="229">
        <v>195.91864413909971</v>
      </c>
      <c r="C51" s="229">
        <v>191.18738515456761</v>
      </c>
      <c r="D51" s="229">
        <v>194.38915155296431</v>
      </c>
      <c r="E51" s="229">
        <v>193.16418332686911</v>
      </c>
      <c r="F51" s="229">
        <v>171.07208779583209</v>
      </c>
      <c r="G51" s="229">
        <v>177.04285402082661</v>
      </c>
      <c r="H51" s="229">
        <v>169.98418815096269</v>
      </c>
      <c r="I51" s="229">
        <v>173.79233199809579</v>
      </c>
      <c r="J51" s="229">
        <v>162.29518749192701</v>
      </c>
      <c r="K51" s="229">
        <v>153.06791166188049</v>
      </c>
      <c r="L51" s="229">
        <v>164.99818401489651</v>
      </c>
      <c r="M51" s="229">
        <v>149.5556361492477</v>
      </c>
      <c r="N51" s="229">
        <v>149.48250459504459</v>
      </c>
      <c r="O51" s="229">
        <v>153.80387274072541</v>
      </c>
      <c r="P51" s="229">
        <v>152.71981675689881</v>
      </c>
      <c r="Q51" s="229">
        <v>147.05524703759781</v>
      </c>
      <c r="R51" s="229">
        <v>145.49239158136351</v>
      </c>
      <c r="S51" s="229">
        <v>148.56263044632831</v>
      </c>
      <c r="T51" s="229">
        <v>142.67583832256369</v>
      </c>
      <c r="U51" s="229">
        <v>143.64956571481781</v>
      </c>
      <c r="V51" s="229">
        <v>139.0664280801459</v>
      </c>
      <c r="W51" s="229">
        <v>174.8812455680486</v>
      </c>
      <c r="X51" s="229">
        <v>156.10114803826761</v>
      </c>
      <c r="Y51" s="229">
        <v>137.9128363850113</v>
      </c>
      <c r="DA51" s="73" t="s">
        <v>1892</v>
      </c>
    </row>
    <row r="52" spans="1:105" ht="12" customHeight="1" x14ac:dyDescent="0.25">
      <c r="A52" s="64" t="s">
        <v>36</v>
      </c>
      <c r="B52" s="229">
        <v>0.65024279345231806</v>
      </c>
      <c r="C52" s="229">
        <v>0.58143442171618209</v>
      </c>
      <c r="D52" s="229">
        <v>0.5556369574027723</v>
      </c>
      <c r="E52" s="229">
        <v>0</v>
      </c>
      <c r="F52" s="229">
        <v>0</v>
      </c>
      <c r="G52" s="229">
        <v>5.3877673701470082E-4</v>
      </c>
      <c r="H52" s="229">
        <v>5.2843209174130955E-4</v>
      </c>
      <c r="I52" s="229">
        <v>5.3108985851781228E-4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154.33379789871381</v>
      </c>
      <c r="C53" s="229">
        <v>150.89417493120001</v>
      </c>
      <c r="D53" s="229">
        <v>154.1689825226064</v>
      </c>
      <c r="E53" s="229">
        <v>166.35871970697099</v>
      </c>
      <c r="F53" s="229">
        <v>173.10070391920891</v>
      </c>
      <c r="G53" s="229">
        <v>182.67802295442169</v>
      </c>
      <c r="H53" s="229">
        <v>197.12860090805049</v>
      </c>
      <c r="I53" s="229">
        <v>199.6942719752015</v>
      </c>
      <c r="J53" s="229">
        <v>184.9747533610028</v>
      </c>
      <c r="K53" s="229">
        <v>183.96556240636249</v>
      </c>
      <c r="L53" s="229">
        <v>197.51239186128581</v>
      </c>
      <c r="M53" s="229">
        <v>190.96685049878789</v>
      </c>
      <c r="N53" s="229">
        <v>185.18708746695879</v>
      </c>
      <c r="O53" s="229">
        <v>188.83339458904041</v>
      </c>
      <c r="P53" s="229">
        <v>186.5937815832597</v>
      </c>
      <c r="Q53" s="229">
        <v>191.46325622000481</v>
      </c>
      <c r="R53" s="229">
        <v>196.8412851721049</v>
      </c>
      <c r="S53" s="229">
        <v>200.62084594701079</v>
      </c>
      <c r="T53" s="229">
        <v>206.2490401099179</v>
      </c>
      <c r="U53" s="229">
        <v>209.47525172188691</v>
      </c>
      <c r="V53" s="229">
        <v>199.59921333761</v>
      </c>
      <c r="W53" s="229">
        <v>194.66060068529899</v>
      </c>
      <c r="X53" s="229">
        <v>197.20052919961259</v>
      </c>
      <c r="Y53" s="229">
        <v>198.46226025245781</v>
      </c>
      <c r="DA53" s="73" t="s">
        <v>1894</v>
      </c>
    </row>
    <row r="54" spans="1:105" ht="12" customHeight="1" x14ac:dyDescent="0.25">
      <c r="A54" s="64" t="s">
        <v>39</v>
      </c>
      <c r="B54" s="229">
        <v>11.411758950935811</v>
      </c>
      <c r="C54" s="229">
        <v>11.54397385212131</v>
      </c>
      <c r="D54" s="229">
        <v>11.618124554369629</v>
      </c>
      <c r="E54" s="229">
        <v>17.552464972207321</v>
      </c>
      <c r="F54" s="229">
        <v>39.664767491485478</v>
      </c>
      <c r="G54" s="229">
        <v>39.358107241056793</v>
      </c>
      <c r="H54" s="229">
        <v>41.830400989679028</v>
      </c>
      <c r="I54" s="229">
        <v>52.351606165009528</v>
      </c>
      <c r="J54" s="229">
        <v>50.009935502859307</v>
      </c>
      <c r="K54" s="229">
        <v>42.071851040703017</v>
      </c>
      <c r="L54" s="229">
        <v>44.820719040217362</v>
      </c>
      <c r="M54" s="229">
        <v>59.119245137461853</v>
      </c>
      <c r="N54" s="229">
        <v>65.397903441147179</v>
      </c>
      <c r="O54" s="229">
        <v>60.128487085257497</v>
      </c>
      <c r="P54" s="229">
        <v>61.667652417257557</v>
      </c>
      <c r="Q54" s="229">
        <v>63.065712886997552</v>
      </c>
      <c r="R54" s="229">
        <v>61.238664118611453</v>
      </c>
      <c r="S54" s="229">
        <v>58.474228556495362</v>
      </c>
      <c r="T54" s="229">
        <v>54.170239559804628</v>
      </c>
      <c r="U54" s="229">
        <v>51.735991536070848</v>
      </c>
      <c r="V54" s="229">
        <v>48.63373287649528</v>
      </c>
      <c r="W54" s="229">
        <v>35.908195052862027</v>
      </c>
      <c r="X54" s="229">
        <v>36.031380324568737</v>
      </c>
      <c r="Y54" s="229">
        <v>32.190568664250662</v>
      </c>
      <c r="DA54" s="73" t="s">
        <v>1895</v>
      </c>
    </row>
    <row r="55" spans="1:105" ht="12" customHeight="1" x14ac:dyDescent="0.25">
      <c r="A55" s="60" t="s">
        <v>1896</v>
      </c>
      <c r="B55" s="262">
        <v>876.01461374904306</v>
      </c>
      <c r="C55" s="262">
        <v>922.59665085659708</v>
      </c>
      <c r="D55" s="262">
        <v>929.41732185921649</v>
      </c>
      <c r="E55" s="262">
        <v>893.70970062773233</v>
      </c>
      <c r="F55" s="262">
        <v>971.98243501622335</v>
      </c>
      <c r="G55" s="262">
        <v>969.65086038038862</v>
      </c>
      <c r="H55" s="262">
        <v>963.5629912116118</v>
      </c>
      <c r="I55" s="262">
        <v>968.0199963689181</v>
      </c>
      <c r="J55" s="262">
        <v>895.31614465643509</v>
      </c>
      <c r="K55" s="262">
        <v>817.30855128629992</v>
      </c>
      <c r="L55" s="262">
        <v>811.02270337015682</v>
      </c>
      <c r="M55" s="262">
        <v>814.18571035571176</v>
      </c>
      <c r="N55" s="262">
        <v>799.51587475822794</v>
      </c>
      <c r="O55" s="262">
        <v>776.996793898281</v>
      </c>
      <c r="P55" s="262">
        <v>746.12335495394871</v>
      </c>
      <c r="Q55" s="262">
        <v>731.03385952660835</v>
      </c>
      <c r="R55" s="262">
        <v>715.50997430221594</v>
      </c>
      <c r="S55" s="262">
        <v>713.28413675692605</v>
      </c>
      <c r="T55" s="262">
        <v>705.3872105233728</v>
      </c>
      <c r="U55" s="262">
        <v>705.45421782938649</v>
      </c>
      <c r="V55" s="262">
        <v>660.66971448469587</v>
      </c>
      <c r="W55" s="262">
        <v>685.01044188343928</v>
      </c>
      <c r="X55" s="262">
        <v>665.4752143389187</v>
      </c>
      <c r="Y55" s="262">
        <v>567.89623751993304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14808.623497077404</v>
      </c>
      <c r="C56" s="261">
        <f t="shared" si="2"/>
        <v>14562.084124803427</v>
      </c>
      <c r="D56" s="261">
        <f t="shared" si="2"/>
        <v>14770.33466704172</v>
      </c>
      <c r="E56" s="261">
        <f t="shared" si="2"/>
        <v>15294.231091047959</v>
      </c>
      <c r="F56" s="261">
        <f t="shared" si="2"/>
        <v>15444.405348047703</v>
      </c>
      <c r="G56" s="261">
        <f t="shared" si="2"/>
        <v>15805.732705597198</v>
      </c>
      <c r="H56" s="261">
        <f t="shared" si="2"/>
        <v>16067.401413557234</v>
      </c>
      <c r="I56" s="261">
        <f t="shared" si="2"/>
        <v>16404.657003645454</v>
      </c>
      <c r="J56" s="261">
        <f t="shared" si="2"/>
        <v>15338.944664592178</v>
      </c>
      <c r="K56" s="261">
        <f t="shared" si="2"/>
        <v>14413.264628370052</v>
      </c>
      <c r="L56" s="261">
        <f t="shared" si="2"/>
        <v>15149.993013894682</v>
      </c>
      <c r="M56" s="261">
        <f t="shared" si="2"/>
        <v>14835.809394122622</v>
      </c>
      <c r="N56" s="261">
        <f t="shared" si="2"/>
        <v>14740.468003835833</v>
      </c>
      <c r="O56" s="261">
        <f t="shared" si="2"/>
        <v>14727.049205030251</v>
      </c>
      <c r="P56" s="261">
        <f t="shared" si="2"/>
        <v>14537.066866915924</v>
      </c>
      <c r="Q56" s="261">
        <f t="shared" si="2"/>
        <v>14556.647857992863</v>
      </c>
      <c r="R56" s="261">
        <f t="shared" si="2"/>
        <v>14570.901639161531</v>
      </c>
      <c r="S56" s="261">
        <f t="shared" si="2"/>
        <v>14607.198155339296</v>
      </c>
      <c r="T56" s="261">
        <f t="shared" si="2"/>
        <v>14431.042091905216</v>
      </c>
      <c r="U56" s="261">
        <f t="shared" si="2"/>
        <v>14387.471698600013</v>
      </c>
      <c r="V56" s="261">
        <f t="shared" si="2"/>
        <v>13692.34350532753</v>
      </c>
      <c r="W56" s="261">
        <f t="shared" si="2"/>
        <v>14384.024977369834</v>
      </c>
      <c r="X56" s="261">
        <f t="shared" si="2"/>
        <v>13865.061807702454</v>
      </c>
      <c r="Y56" s="261">
        <f t="shared" si="2"/>
        <v>12883.044167728011</v>
      </c>
      <c r="DA56" s="70"/>
    </row>
    <row r="57" spans="1:105" ht="12" customHeight="1" x14ac:dyDescent="0.25">
      <c r="A57" s="60" t="s">
        <v>1899</v>
      </c>
      <c r="B57" s="262">
        <v>13096.649866184431</v>
      </c>
      <c r="C57" s="262">
        <v>12759.076374216809</v>
      </c>
      <c r="D57" s="262">
        <v>12953.997448295309</v>
      </c>
      <c r="E57" s="262">
        <v>13547.676390778721</v>
      </c>
      <c r="F57" s="262">
        <v>13544.88418444801</v>
      </c>
      <c r="G57" s="262">
        <v>13910.7680804757</v>
      </c>
      <c r="H57" s="262">
        <v>14184.334160148141</v>
      </c>
      <c r="I57" s="262">
        <v>14512.879535609451</v>
      </c>
      <c r="J57" s="262">
        <v>13589.250530604049</v>
      </c>
      <c r="K57" s="262">
        <v>12816.01879919679</v>
      </c>
      <c r="L57" s="262">
        <v>13565.031461389121</v>
      </c>
      <c r="M57" s="262">
        <v>13244.666455520741</v>
      </c>
      <c r="N57" s="262">
        <v>13177.99396107</v>
      </c>
      <c r="O57" s="262">
        <v>13208.58364342341</v>
      </c>
      <c r="P57" s="262">
        <v>13078.936501250029</v>
      </c>
      <c r="Q57" s="262">
        <v>13128.006518959221</v>
      </c>
      <c r="R57" s="262">
        <v>13172.598243965869</v>
      </c>
      <c r="S57" s="262">
        <v>13213.24465924849</v>
      </c>
      <c r="T57" s="262">
        <v>13052.52136287647</v>
      </c>
      <c r="U57" s="262">
        <v>13008.82001885518</v>
      </c>
      <c r="V57" s="262">
        <v>12401.21306962979</v>
      </c>
      <c r="W57" s="262">
        <v>13045.326061866641</v>
      </c>
      <c r="X57" s="262">
        <v>12564.540102835719</v>
      </c>
      <c r="Y57" s="262">
        <v>11773.218636899621</v>
      </c>
      <c r="DA57" s="72" t="s">
        <v>1900</v>
      </c>
    </row>
    <row r="58" spans="1:105" ht="12" customHeight="1" x14ac:dyDescent="0.25">
      <c r="A58" s="64" t="s">
        <v>28</v>
      </c>
      <c r="B58" s="229">
        <v>901.38868964764174</v>
      </c>
      <c r="C58" s="229">
        <v>811.35626608970267</v>
      </c>
      <c r="D58" s="229">
        <v>830.79142941198654</v>
      </c>
      <c r="E58" s="229">
        <v>905.84472104257816</v>
      </c>
      <c r="F58" s="229">
        <v>854.91907238393776</v>
      </c>
      <c r="G58" s="229">
        <v>874.66706146176466</v>
      </c>
      <c r="H58" s="229">
        <v>835.12052340894741</v>
      </c>
      <c r="I58" s="229">
        <v>722.69217595808675</v>
      </c>
      <c r="J58" s="229">
        <v>696.27003346903598</v>
      </c>
      <c r="K58" s="229">
        <v>696.86534636408692</v>
      </c>
      <c r="L58" s="229">
        <v>697.54017929978079</v>
      </c>
      <c r="M58" s="229">
        <v>676.4069628111663</v>
      </c>
      <c r="N58" s="229">
        <v>663.9837678816898</v>
      </c>
      <c r="O58" s="229">
        <v>675.45605608015933</v>
      </c>
      <c r="P58" s="229">
        <v>670.4537594039881</v>
      </c>
      <c r="Q58" s="229">
        <v>681.54215983735435</v>
      </c>
      <c r="R58" s="229">
        <v>667.4250855307024</v>
      </c>
      <c r="S58" s="229">
        <v>622.93454981027674</v>
      </c>
      <c r="T58" s="229">
        <v>593.25192827362912</v>
      </c>
      <c r="U58" s="229">
        <v>529.89580387674516</v>
      </c>
      <c r="V58" s="229">
        <v>437.31744950110061</v>
      </c>
      <c r="W58" s="229">
        <v>434.81779103141758</v>
      </c>
      <c r="X58" s="229">
        <v>370.92569890807272</v>
      </c>
      <c r="Y58" s="229">
        <v>257.86379801877382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131.11866022719391</v>
      </c>
      <c r="C60" s="229">
        <v>152.00215407672701</v>
      </c>
      <c r="D60" s="229">
        <v>149.72412555431831</v>
      </c>
      <c r="E60" s="229">
        <v>162.61537863070251</v>
      </c>
      <c r="F60" s="229">
        <v>133.39731066986749</v>
      </c>
      <c r="G60" s="229">
        <v>119.0813078833645</v>
      </c>
      <c r="H60" s="229">
        <v>127.89498931223839</v>
      </c>
      <c r="I60" s="229">
        <v>121.62677885038789</v>
      </c>
      <c r="J60" s="229">
        <v>120.5669956320918</v>
      </c>
      <c r="K60" s="229">
        <v>104.18257632523419</v>
      </c>
      <c r="L60" s="229">
        <v>107.74904116666789</v>
      </c>
      <c r="M60" s="229">
        <v>99.197405787699452</v>
      </c>
      <c r="N60" s="229">
        <v>86.301571924680431</v>
      </c>
      <c r="O60" s="229">
        <v>80.830275948592487</v>
      </c>
      <c r="P60" s="229">
        <v>76.231893273754721</v>
      </c>
      <c r="Q60" s="229">
        <v>85.757707137526282</v>
      </c>
      <c r="R60" s="229">
        <v>72.200902643431363</v>
      </c>
      <c r="S60" s="229">
        <v>70.320622516606534</v>
      </c>
      <c r="T60" s="229">
        <v>69.534870124064028</v>
      </c>
      <c r="U60" s="229">
        <v>67.973132329394502</v>
      </c>
      <c r="V60" s="229">
        <v>67.01176172847299</v>
      </c>
      <c r="W60" s="229">
        <v>82.156217236157801</v>
      </c>
      <c r="X60" s="229">
        <v>108.6630549386205</v>
      </c>
      <c r="Y60" s="229">
        <v>95.627278746913618</v>
      </c>
      <c r="DA60" s="73" t="s">
        <v>1903</v>
      </c>
    </row>
    <row r="61" spans="1:105" ht="12" customHeight="1" x14ac:dyDescent="0.25">
      <c r="A61" s="64" t="s">
        <v>159</v>
      </c>
      <c r="B61" s="229">
        <v>166.08034780483459</v>
      </c>
      <c r="C61" s="229">
        <v>160.8750952188424</v>
      </c>
      <c r="D61" s="229">
        <v>149.16834536903559</v>
      </c>
      <c r="E61" s="229">
        <v>219.01726267400619</v>
      </c>
      <c r="F61" s="229">
        <v>175.83476366675339</v>
      </c>
      <c r="G61" s="229">
        <v>167.49267049860819</v>
      </c>
      <c r="H61" s="229">
        <v>140.9292920558733</v>
      </c>
      <c r="I61" s="229">
        <v>150.18797009616739</v>
      </c>
      <c r="J61" s="229">
        <v>137.5899746192614</v>
      </c>
      <c r="K61" s="229">
        <v>133.82489453592081</v>
      </c>
      <c r="L61" s="229">
        <v>142.889544129543</v>
      </c>
      <c r="M61" s="229">
        <v>116.179253174737</v>
      </c>
      <c r="N61" s="229">
        <v>91.296334189758696</v>
      </c>
      <c r="O61" s="229">
        <v>83.139613533734163</v>
      </c>
      <c r="P61" s="229">
        <v>79.358928316584993</v>
      </c>
      <c r="Q61" s="229">
        <v>92.28434709424431</v>
      </c>
      <c r="R61" s="229">
        <v>89.025440886390726</v>
      </c>
      <c r="S61" s="229">
        <v>91.656529402290715</v>
      </c>
      <c r="T61" s="229">
        <v>104.27662242312771</v>
      </c>
      <c r="U61" s="229">
        <v>98.909918160723308</v>
      </c>
      <c r="V61" s="229">
        <v>119.3047167910762</v>
      </c>
      <c r="W61" s="229">
        <v>146.74546379077901</v>
      </c>
      <c r="X61" s="229">
        <v>162.8601468620443</v>
      </c>
      <c r="Y61" s="229">
        <v>139.36833355956989</v>
      </c>
      <c r="DA61" s="73" t="s">
        <v>1904</v>
      </c>
    </row>
    <row r="62" spans="1:105" ht="12" customHeight="1" x14ac:dyDescent="0.25">
      <c r="A62" s="64" t="s">
        <v>32</v>
      </c>
      <c r="B62" s="229">
        <v>1027.2943576268519</v>
      </c>
      <c r="C62" s="229">
        <v>1007.957962481997</v>
      </c>
      <c r="D62" s="229">
        <v>1002.178815551527</v>
      </c>
      <c r="E62" s="229">
        <v>944.20867905385353</v>
      </c>
      <c r="F62" s="229">
        <v>864.91852613603578</v>
      </c>
      <c r="G62" s="229">
        <v>776.11689225718135</v>
      </c>
      <c r="H62" s="229">
        <v>807.15900809152515</v>
      </c>
      <c r="I62" s="229">
        <v>738.68093324444953</v>
      </c>
      <c r="J62" s="229">
        <v>715.52310090247761</v>
      </c>
      <c r="K62" s="229">
        <v>507.0806366904016</v>
      </c>
      <c r="L62" s="229">
        <v>395.95874913829601</v>
      </c>
      <c r="M62" s="229">
        <v>362.76553776890961</v>
      </c>
      <c r="N62" s="229">
        <v>333.50554718867011</v>
      </c>
      <c r="O62" s="229">
        <v>285.17732239352341</v>
      </c>
      <c r="P62" s="229">
        <v>222.35004803546221</v>
      </c>
      <c r="Q62" s="229">
        <v>220.09743761171379</v>
      </c>
      <c r="R62" s="229">
        <v>235.96453932591069</v>
      </c>
      <c r="S62" s="229">
        <v>197.5404024833793</v>
      </c>
      <c r="T62" s="229">
        <v>182.39539336404169</v>
      </c>
      <c r="U62" s="229">
        <v>156.95069688920569</v>
      </c>
      <c r="V62" s="229">
        <v>157.13978708747919</v>
      </c>
      <c r="W62" s="229">
        <v>217.1316996593909</v>
      </c>
      <c r="X62" s="229">
        <v>238.66436168834781</v>
      </c>
      <c r="Y62" s="229">
        <v>221.3075284802438</v>
      </c>
      <c r="DA62" s="73" t="s">
        <v>1905</v>
      </c>
    </row>
    <row r="63" spans="1:105" ht="12" customHeight="1" x14ac:dyDescent="0.25">
      <c r="A63" s="64" t="s">
        <v>33</v>
      </c>
      <c r="B63" s="229">
        <v>1.33449741186159</v>
      </c>
      <c r="C63" s="229">
        <v>0.67584556138493024</v>
      </c>
      <c r="D63" s="229">
        <v>0.17786478814732051</v>
      </c>
      <c r="E63" s="229">
        <v>3.7293091961607439</v>
      </c>
      <c r="F63" s="229">
        <v>0.68773539562243879</v>
      </c>
      <c r="G63" s="229">
        <v>1.0244585835198079</v>
      </c>
      <c r="H63" s="229">
        <v>4.9187928560390617</v>
      </c>
      <c r="I63" s="229">
        <v>4.5294406153886273</v>
      </c>
      <c r="J63" s="229">
        <v>0.90413530750737325</v>
      </c>
      <c r="K63" s="229">
        <v>0.90559201276004675</v>
      </c>
      <c r="L63" s="229">
        <v>0.95510016284358923</v>
      </c>
      <c r="M63" s="229">
        <v>0.86534241330044348</v>
      </c>
      <c r="N63" s="229">
        <v>0.88187479068480878</v>
      </c>
      <c r="O63" s="229">
        <v>1.0077430167043571</v>
      </c>
      <c r="P63" s="229">
        <v>1.104349497755547</v>
      </c>
      <c r="Q63" s="229">
        <v>0.79838294037319024</v>
      </c>
      <c r="R63" s="229">
        <v>0.81204941704125555</v>
      </c>
      <c r="S63" s="229">
        <v>1.061406540907341</v>
      </c>
      <c r="T63" s="229">
        <v>10.209008923023919</v>
      </c>
      <c r="U63" s="229">
        <v>9.2661984158433448</v>
      </c>
      <c r="V63" s="229">
        <v>1.4581256941219489</v>
      </c>
      <c r="W63" s="229">
        <v>0.97365096260312256</v>
      </c>
      <c r="X63" s="229">
        <v>3.4351135651666489</v>
      </c>
      <c r="Y63" s="229">
        <v>2.0817390425211348</v>
      </c>
      <c r="DA63" s="73" t="s">
        <v>1906</v>
      </c>
    </row>
    <row r="64" spans="1:105" ht="12" customHeight="1" x14ac:dyDescent="0.25">
      <c r="A64" s="64" t="s">
        <v>35</v>
      </c>
      <c r="B64" s="229">
        <v>5877.559324172993</v>
      </c>
      <c r="C64" s="229">
        <v>5735.6215546370277</v>
      </c>
      <c r="D64" s="229">
        <v>5831.6745465889289</v>
      </c>
      <c r="E64" s="229">
        <v>5794.9254998060724</v>
      </c>
      <c r="F64" s="229">
        <v>5132.162633874962</v>
      </c>
      <c r="G64" s="229">
        <v>5311.285620624798</v>
      </c>
      <c r="H64" s="229">
        <v>5099.5256445288824</v>
      </c>
      <c r="I64" s="229">
        <v>5213.7699599428761</v>
      </c>
      <c r="J64" s="229">
        <v>4868.855624757809</v>
      </c>
      <c r="K64" s="229">
        <v>4592.0373498564168</v>
      </c>
      <c r="L64" s="229">
        <v>4949.9455204468959</v>
      </c>
      <c r="M64" s="229">
        <v>4486.6690844774312</v>
      </c>
      <c r="N64" s="229">
        <v>4484.4751378513374</v>
      </c>
      <c r="O64" s="229">
        <v>4614.1161822217609</v>
      </c>
      <c r="P64" s="229">
        <v>4581.5945027069656</v>
      </c>
      <c r="Q64" s="229">
        <v>4411.6574111279351</v>
      </c>
      <c r="R64" s="229">
        <v>4364.7717474409064</v>
      </c>
      <c r="S64" s="229">
        <v>4456.8789133898481</v>
      </c>
      <c r="T64" s="229">
        <v>4280.2751496769106</v>
      </c>
      <c r="U64" s="229">
        <v>4309.486971444534</v>
      </c>
      <c r="V64" s="229">
        <v>4171.9928424043774</v>
      </c>
      <c r="W64" s="229">
        <v>5246.4373670414579</v>
      </c>
      <c r="X64" s="229">
        <v>4683.0344411480282</v>
      </c>
      <c r="Y64" s="229">
        <v>4137.385091550339</v>
      </c>
      <c r="DA64" s="73" t="s">
        <v>1907</v>
      </c>
    </row>
    <row r="65" spans="1:105" ht="12" customHeight="1" x14ac:dyDescent="0.25">
      <c r="A65" s="64" t="s">
        <v>36</v>
      </c>
      <c r="B65" s="229">
        <v>19.50728380356955</v>
      </c>
      <c r="C65" s="229">
        <v>17.44303265148546</v>
      </c>
      <c r="D65" s="229">
        <v>16.66910872208317</v>
      </c>
      <c r="E65" s="229">
        <v>0</v>
      </c>
      <c r="F65" s="229">
        <v>0</v>
      </c>
      <c r="G65" s="229">
        <v>1.6163302110441029E-2</v>
      </c>
      <c r="H65" s="229">
        <v>1.585296275223929E-2</v>
      </c>
      <c r="I65" s="229">
        <v>1.5932695755534371E-2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4630.0139369614126</v>
      </c>
      <c r="C66" s="229">
        <v>4526.8252479359999</v>
      </c>
      <c r="D66" s="229">
        <v>4625.0694756781922</v>
      </c>
      <c r="E66" s="229">
        <v>4990.7615912091314</v>
      </c>
      <c r="F66" s="229">
        <v>5193.0211175762679</v>
      </c>
      <c r="G66" s="229">
        <v>5480.340688632652</v>
      </c>
      <c r="H66" s="229">
        <v>5913.8580272415174</v>
      </c>
      <c r="I66" s="229">
        <v>5990.8281592560461</v>
      </c>
      <c r="J66" s="229">
        <v>5549.2426008300836</v>
      </c>
      <c r="K66" s="229">
        <v>5518.9668721908756</v>
      </c>
      <c r="L66" s="229">
        <v>5925.3717558385733</v>
      </c>
      <c r="M66" s="229">
        <v>5729.0055149636373</v>
      </c>
      <c r="N66" s="229">
        <v>5555.6126240087651</v>
      </c>
      <c r="O66" s="229">
        <v>5665.0018376712123</v>
      </c>
      <c r="P66" s="229">
        <v>5597.8134474977905</v>
      </c>
      <c r="Q66" s="229">
        <v>5743.8976866001458</v>
      </c>
      <c r="R66" s="229">
        <v>5905.2385551631478</v>
      </c>
      <c r="S66" s="229">
        <v>6018.6253784103237</v>
      </c>
      <c r="T66" s="229">
        <v>6187.4712032975367</v>
      </c>
      <c r="U66" s="229">
        <v>6284.2575516566076</v>
      </c>
      <c r="V66" s="229">
        <v>5987.9764001283011</v>
      </c>
      <c r="W66" s="229">
        <v>5839.8180205589697</v>
      </c>
      <c r="X66" s="229">
        <v>5916.0158759883761</v>
      </c>
      <c r="Y66" s="229">
        <v>5953.8678075737334</v>
      </c>
      <c r="DA66" s="73" t="s">
        <v>1909</v>
      </c>
    </row>
    <row r="67" spans="1:105" ht="12" customHeight="1" x14ac:dyDescent="0.25">
      <c r="A67" s="64" t="s">
        <v>39</v>
      </c>
      <c r="B67" s="229">
        <v>342.35276852807431</v>
      </c>
      <c r="C67" s="229">
        <v>346.31921556363932</v>
      </c>
      <c r="D67" s="229">
        <v>348.5437366310889</v>
      </c>
      <c r="E67" s="229">
        <v>526.57394916621979</v>
      </c>
      <c r="F67" s="229">
        <v>1189.943024744565</v>
      </c>
      <c r="G67" s="229">
        <v>1180.743217231704</v>
      </c>
      <c r="H67" s="229">
        <v>1254.912029690372</v>
      </c>
      <c r="I67" s="229">
        <v>1570.548184950286</v>
      </c>
      <c r="J67" s="229">
        <v>1500.2980650857789</v>
      </c>
      <c r="K67" s="229">
        <v>1262.155531221091</v>
      </c>
      <c r="L67" s="229">
        <v>1344.6215712065209</v>
      </c>
      <c r="M67" s="229">
        <v>1773.577354123855</v>
      </c>
      <c r="N67" s="229">
        <v>1961.937103234415</v>
      </c>
      <c r="O67" s="229">
        <v>1803.854612557725</v>
      </c>
      <c r="P67" s="229">
        <v>1850.029572517727</v>
      </c>
      <c r="Q67" s="229">
        <v>1891.971386609926</v>
      </c>
      <c r="R67" s="229">
        <v>1837.159923558344</v>
      </c>
      <c r="S67" s="229">
        <v>1754.226856694861</v>
      </c>
      <c r="T67" s="229">
        <v>1625.1071867941389</v>
      </c>
      <c r="U67" s="229">
        <v>1552.079746082125</v>
      </c>
      <c r="V67" s="229">
        <v>1459.0119862948591</v>
      </c>
      <c r="W67" s="229">
        <v>1077.2458515858609</v>
      </c>
      <c r="X67" s="229">
        <v>1080.941409737062</v>
      </c>
      <c r="Y67" s="229">
        <v>965.71705992751959</v>
      </c>
      <c r="DA67" s="73" t="s">
        <v>1910</v>
      </c>
    </row>
    <row r="68" spans="1:105" ht="12" customHeight="1" x14ac:dyDescent="0.25">
      <c r="A68" s="60" t="s">
        <v>1911</v>
      </c>
      <c r="B68" s="262">
        <v>1711.9736308929739</v>
      </c>
      <c r="C68" s="262">
        <v>1803.007750586617</v>
      </c>
      <c r="D68" s="262">
        <v>1816.3372187464099</v>
      </c>
      <c r="E68" s="262">
        <v>1746.5547002692381</v>
      </c>
      <c r="F68" s="262">
        <v>1899.521163599693</v>
      </c>
      <c r="G68" s="262">
        <v>1894.964625121499</v>
      </c>
      <c r="H68" s="262">
        <v>1883.0672534090929</v>
      </c>
      <c r="I68" s="262">
        <v>1891.7774680360019</v>
      </c>
      <c r="J68" s="262">
        <v>1749.694133988128</v>
      </c>
      <c r="K68" s="262">
        <v>1597.245829173261</v>
      </c>
      <c r="L68" s="262">
        <v>1584.961552505561</v>
      </c>
      <c r="M68" s="262">
        <v>1591.1429386018799</v>
      </c>
      <c r="N68" s="262">
        <v>1562.4740427658321</v>
      </c>
      <c r="O68" s="262">
        <v>1518.465561606841</v>
      </c>
      <c r="P68" s="262">
        <v>1458.130365665894</v>
      </c>
      <c r="Q68" s="262">
        <v>1428.6413390336429</v>
      </c>
      <c r="R68" s="262">
        <v>1398.303395195662</v>
      </c>
      <c r="S68" s="262">
        <v>1393.9534960908061</v>
      </c>
      <c r="T68" s="262">
        <v>1378.5207290287451</v>
      </c>
      <c r="U68" s="262">
        <v>1378.6516797448321</v>
      </c>
      <c r="V68" s="262">
        <v>1291.13043569774</v>
      </c>
      <c r="W68" s="262">
        <v>1338.6989155031929</v>
      </c>
      <c r="X68" s="262">
        <v>1300.5217048667339</v>
      </c>
      <c r="Y68" s="262">
        <v>1109.8255308283899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1893.7105548028776</v>
      </c>
      <c r="C69" s="261">
        <f t="shared" si="3"/>
        <v>1849.2532067983948</v>
      </c>
      <c r="D69" s="261">
        <f t="shared" si="3"/>
        <v>1877.0670031373754</v>
      </c>
      <c r="E69" s="261">
        <f t="shared" si="3"/>
        <v>1958.1981927101899</v>
      </c>
      <c r="F69" s="261">
        <f t="shared" si="3"/>
        <v>1962.7364934078917</v>
      </c>
      <c r="G69" s="261">
        <f t="shared" si="3"/>
        <v>2013.9184476783539</v>
      </c>
      <c r="H69" s="261">
        <f t="shared" si="3"/>
        <v>2051.87496895509</v>
      </c>
      <c r="I69" s="261">
        <f t="shared" si="3"/>
        <v>2098.2667979543803</v>
      </c>
      <c r="J69" s="261">
        <f t="shared" si="3"/>
        <v>1963.9802488997834</v>
      </c>
      <c r="K69" s="261">
        <f t="shared" si="3"/>
        <v>1850.5005864386267</v>
      </c>
      <c r="L69" s="261">
        <f t="shared" si="3"/>
        <v>1955.2124697080271</v>
      </c>
      <c r="M69" s="261">
        <f t="shared" si="3"/>
        <v>1910.4544755537509</v>
      </c>
      <c r="N69" s="261">
        <f t="shared" si="3"/>
        <v>1900.1970688592892</v>
      </c>
      <c r="O69" s="261">
        <f t="shared" si="3"/>
        <v>1903.0213585689198</v>
      </c>
      <c r="P69" s="261">
        <f t="shared" si="3"/>
        <v>1882.8724608223627</v>
      </c>
      <c r="Q69" s="261">
        <f t="shared" si="3"/>
        <v>1888.7743497787069</v>
      </c>
      <c r="R69" s="261">
        <f t="shared" si="3"/>
        <v>1894.0386359722129</v>
      </c>
      <c r="S69" s="261">
        <f t="shared" si="3"/>
        <v>1899.635343414905</v>
      </c>
      <c r="T69" s="261">
        <f t="shared" si="3"/>
        <v>1876.586093765246</v>
      </c>
      <c r="U69" s="261">
        <f t="shared" si="3"/>
        <v>1870.4963638569081</v>
      </c>
      <c r="V69" s="261">
        <f t="shared" si="3"/>
        <v>1782.3700321337255</v>
      </c>
      <c r="W69" s="261">
        <f t="shared" si="3"/>
        <v>1874.3734453200686</v>
      </c>
      <c r="X69" s="261">
        <f t="shared" si="3"/>
        <v>1805.7099950086156</v>
      </c>
      <c r="Y69" s="261">
        <f t="shared" si="3"/>
        <v>1688.4592808090238</v>
      </c>
      <c r="DA69" s="70"/>
    </row>
    <row r="70" spans="1:105" ht="12" customHeight="1" x14ac:dyDescent="0.25">
      <c r="A70" s="60" t="s">
        <v>1914</v>
      </c>
      <c r="B70" s="262">
        <v>1527.94248438818</v>
      </c>
      <c r="C70" s="262">
        <v>1488.558910325291</v>
      </c>
      <c r="D70" s="262">
        <v>1511.299702301116</v>
      </c>
      <c r="E70" s="262">
        <v>1580.5622455908469</v>
      </c>
      <c r="F70" s="262">
        <v>1580.236488185597</v>
      </c>
      <c r="G70" s="262">
        <v>1622.9229427221619</v>
      </c>
      <c r="H70" s="262">
        <v>1654.838985350613</v>
      </c>
      <c r="I70" s="262">
        <v>1693.169279154431</v>
      </c>
      <c r="J70" s="262">
        <v>1585.4125619038009</v>
      </c>
      <c r="K70" s="262">
        <v>1495.202193239621</v>
      </c>
      <c r="L70" s="262">
        <v>1582.587003828726</v>
      </c>
      <c r="M70" s="262">
        <v>1545.2110864774149</v>
      </c>
      <c r="N70" s="262">
        <v>1537.432628791496</v>
      </c>
      <c r="O70" s="262">
        <v>1541.0014250660611</v>
      </c>
      <c r="P70" s="262">
        <v>1525.875925145833</v>
      </c>
      <c r="Q70" s="262">
        <v>1531.600760545238</v>
      </c>
      <c r="R70" s="262">
        <v>1536.8031284626809</v>
      </c>
      <c r="S70" s="262">
        <v>1541.5452102456541</v>
      </c>
      <c r="T70" s="262">
        <v>1522.794159002251</v>
      </c>
      <c r="U70" s="262">
        <v>1517.6956688664341</v>
      </c>
      <c r="V70" s="262">
        <v>1446.8081914568049</v>
      </c>
      <c r="W70" s="262">
        <v>1521.95470721777</v>
      </c>
      <c r="X70" s="262">
        <v>1465.8630119974971</v>
      </c>
      <c r="Y70" s="262">
        <v>1373.5421743049519</v>
      </c>
      <c r="DA70" s="72" t="s">
        <v>1915</v>
      </c>
    </row>
    <row r="71" spans="1:105" ht="12" customHeight="1" x14ac:dyDescent="0.25">
      <c r="A71" s="64" t="s">
        <v>28</v>
      </c>
      <c r="B71" s="229">
        <v>105.1620137922246</v>
      </c>
      <c r="C71" s="229">
        <v>94.658231043798395</v>
      </c>
      <c r="D71" s="229">
        <v>96.925666764731531</v>
      </c>
      <c r="E71" s="229">
        <v>105.6818841216339</v>
      </c>
      <c r="F71" s="229">
        <v>99.740558444792484</v>
      </c>
      <c r="G71" s="229">
        <v>102.0444905038723</v>
      </c>
      <c r="H71" s="229">
        <v>97.430727731043589</v>
      </c>
      <c r="I71" s="229">
        <v>84.31408719510992</v>
      </c>
      <c r="J71" s="229">
        <v>81.231503904720654</v>
      </c>
      <c r="K71" s="229">
        <v>81.300957075809919</v>
      </c>
      <c r="L71" s="229">
        <v>81.379687584974221</v>
      </c>
      <c r="M71" s="229">
        <v>78.914145661302541</v>
      </c>
      <c r="N71" s="229">
        <v>77.46477291953029</v>
      </c>
      <c r="O71" s="229">
        <v>78.803206542685061</v>
      </c>
      <c r="P71" s="229">
        <v>78.2196052637984</v>
      </c>
      <c r="Q71" s="229">
        <v>79.513251981024467</v>
      </c>
      <c r="R71" s="229">
        <v>77.866259978581752</v>
      </c>
      <c r="S71" s="229">
        <v>72.675697477865427</v>
      </c>
      <c r="T71" s="229">
        <v>69.212724965256555</v>
      </c>
      <c r="U71" s="229">
        <v>61.82117711895345</v>
      </c>
      <c r="V71" s="229">
        <v>51.020369108461622</v>
      </c>
      <c r="W71" s="229">
        <v>50.728742286998589</v>
      </c>
      <c r="X71" s="229">
        <v>43.274664872608362</v>
      </c>
      <c r="Y71" s="229">
        <v>30.084109768856869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15.297177026505921</v>
      </c>
      <c r="C73" s="229">
        <v>17.733584642284772</v>
      </c>
      <c r="D73" s="229">
        <v>17.46781464800376</v>
      </c>
      <c r="E73" s="229">
        <v>18.971794173581909</v>
      </c>
      <c r="F73" s="229">
        <v>15.56301957815117</v>
      </c>
      <c r="G73" s="229">
        <v>13.892819253059161</v>
      </c>
      <c r="H73" s="229">
        <v>14.92108208642777</v>
      </c>
      <c r="I73" s="229">
        <v>14.18979086587855</v>
      </c>
      <c r="J73" s="229">
        <v>14.06614949041067</v>
      </c>
      <c r="K73" s="229">
        <v>12.15463390461062</v>
      </c>
      <c r="L73" s="229">
        <v>12.57072146944455</v>
      </c>
      <c r="M73" s="229">
        <v>11.573030675231569</v>
      </c>
      <c r="N73" s="229">
        <v>10.06851672454602</v>
      </c>
      <c r="O73" s="229">
        <v>9.4301988606691012</v>
      </c>
      <c r="P73" s="229">
        <v>8.8937208819380302</v>
      </c>
      <c r="Q73" s="229">
        <v>10.00506583271137</v>
      </c>
      <c r="R73" s="229">
        <v>8.4234386417336378</v>
      </c>
      <c r="S73" s="229">
        <v>8.2040726269374087</v>
      </c>
      <c r="T73" s="229">
        <v>8.1124015144741168</v>
      </c>
      <c r="U73" s="229">
        <v>7.9301987717626723</v>
      </c>
      <c r="V73" s="229">
        <v>7.8180388683218291</v>
      </c>
      <c r="W73" s="229">
        <v>9.5848920108850528</v>
      </c>
      <c r="X73" s="229">
        <v>12.677356409505689</v>
      </c>
      <c r="Y73" s="229">
        <v>11.15651585380656</v>
      </c>
      <c r="DA73" s="73" t="s">
        <v>1918</v>
      </c>
    </row>
    <row r="74" spans="1:105" ht="12" customHeight="1" x14ac:dyDescent="0.25">
      <c r="A74" s="64" t="s">
        <v>159</v>
      </c>
      <c r="B74" s="229">
        <v>19.376040577230651</v>
      </c>
      <c r="C74" s="229">
        <v>18.768761108864901</v>
      </c>
      <c r="D74" s="229">
        <v>17.40297362638745</v>
      </c>
      <c r="E74" s="229">
        <v>25.552013978634001</v>
      </c>
      <c r="F74" s="229">
        <v>20.514055761121181</v>
      </c>
      <c r="G74" s="229">
        <v>19.540811558170919</v>
      </c>
      <c r="H74" s="229">
        <v>16.441750739851841</v>
      </c>
      <c r="I74" s="229">
        <v>17.521929844552819</v>
      </c>
      <c r="J74" s="229">
        <v>16.052163705580451</v>
      </c>
      <c r="K74" s="229">
        <v>15.612904362524061</v>
      </c>
      <c r="L74" s="229">
        <v>16.670446815113309</v>
      </c>
      <c r="M74" s="229">
        <v>13.554246203719289</v>
      </c>
      <c r="N74" s="229">
        <v>10.651238988805151</v>
      </c>
      <c r="O74" s="229">
        <v>9.6996215789356288</v>
      </c>
      <c r="P74" s="229">
        <v>9.2585416369348934</v>
      </c>
      <c r="Q74" s="229">
        <v>10.76650716099514</v>
      </c>
      <c r="R74" s="229">
        <v>10.38630143674556</v>
      </c>
      <c r="S74" s="229">
        <v>10.69326176360056</v>
      </c>
      <c r="T74" s="229">
        <v>12.16560594936487</v>
      </c>
      <c r="U74" s="229">
        <v>11.53949045208436</v>
      </c>
      <c r="V74" s="229">
        <v>13.91888362562552</v>
      </c>
      <c r="W74" s="229">
        <v>17.12030410892417</v>
      </c>
      <c r="X74" s="229">
        <v>19.000350467238459</v>
      </c>
      <c r="Y74" s="229">
        <v>16.259638915283119</v>
      </c>
      <c r="DA74" s="73" t="s">
        <v>1919</v>
      </c>
    </row>
    <row r="75" spans="1:105" ht="12" customHeight="1" x14ac:dyDescent="0.25">
      <c r="A75" s="64" t="s">
        <v>32</v>
      </c>
      <c r="B75" s="229">
        <v>119.85100838979911</v>
      </c>
      <c r="C75" s="229">
        <v>117.59509562289939</v>
      </c>
      <c r="D75" s="229">
        <v>116.92086181434451</v>
      </c>
      <c r="E75" s="229">
        <v>110.1576792229493</v>
      </c>
      <c r="F75" s="229">
        <v>100.9071613825373</v>
      </c>
      <c r="G75" s="229">
        <v>90.546970763337598</v>
      </c>
      <c r="H75" s="229">
        <v>94.168550944011017</v>
      </c>
      <c r="I75" s="229">
        <v>86.179442211852233</v>
      </c>
      <c r="J75" s="229">
        <v>83.477695105288845</v>
      </c>
      <c r="K75" s="229">
        <v>59.159407613880028</v>
      </c>
      <c r="L75" s="229">
        <v>46.195187399467748</v>
      </c>
      <c r="M75" s="229">
        <v>42.322646073039337</v>
      </c>
      <c r="N75" s="229">
        <v>38.908980505344744</v>
      </c>
      <c r="O75" s="229">
        <v>33.270687612577639</v>
      </c>
      <c r="P75" s="229">
        <v>25.94083893747052</v>
      </c>
      <c r="Q75" s="229">
        <v>25.678034388033211</v>
      </c>
      <c r="R75" s="229">
        <v>27.529196254689509</v>
      </c>
      <c r="S75" s="229">
        <v>23.04638028972753</v>
      </c>
      <c r="T75" s="229">
        <v>21.279462559138139</v>
      </c>
      <c r="U75" s="229">
        <v>18.31091463707395</v>
      </c>
      <c r="V75" s="229">
        <v>18.332975160205869</v>
      </c>
      <c r="W75" s="229">
        <v>25.332031626928881</v>
      </c>
      <c r="X75" s="229">
        <v>27.844175530307179</v>
      </c>
      <c r="Y75" s="229">
        <v>25.81921165602839</v>
      </c>
      <c r="DA75" s="73" t="s">
        <v>1920</v>
      </c>
    </row>
    <row r="76" spans="1:105" ht="12" customHeight="1" x14ac:dyDescent="0.25">
      <c r="A76" s="64" t="s">
        <v>33</v>
      </c>
      <c r="B76" s="229">
        <v>0.15569136471718509</v>
      </c>
      <c r="C76" s="229">
        <v>7.8848648828241663E-2</v>
      </c>
      <c r="D76" s="229">
        <v>2.075089195052067E-2</v>
      </c>
      <c r="E76" s="229">
        <v>0.43508607288541901</v>
      </c>
      <c r="F76" s="229">
        <v>8.0235796155950972E-2</v>
      </c>
      <c r="G76" s="229">
        <v>0.1195201680773106</v>
      </c>
      <c r="H76" s="229">
        <v>0.57385916653788904</v>
      </c>
      <c r="I76" s="229">
        <v>0.52843473846200528</v>
      </c>
      <c r="J76" s="229">
        <v>0.1054824525425266</v>
      </c>
      <c r="K76" s="229">
        <v>0.1056524014886718</v>
      </c>
      <c r="L76" s="229">
        <v>0.1114283523317518</v>
      </c>
      <c r="M76" s="229">
        <v>0.10095661488505139</v>
      </c>
      <c r="N76" s="229">
        <v>0.10288539224656081</v>
      </c>
      <c r="O76" s="229">
        <v>0.117570018615508</v>
      </c>
      <c r="P76" s="229">
        <v>0.12884077473814681</v>
      </c>
      <c r="Q76" s="229">
        <v>9.3144676376871946E-2</v>
      </c>
      <c r="R76" s="229">
        <v>9.4739098654812906E-2</v>
      </c>
      <c r="S76" s="229">
        <v>0.1238307631058561</v>
      </c>
      <c r="T76" s="229">
        <v>1.1910510410194539</v>
      </c>
      <c r="U76" s="229">
        <v>1.081056481848387</v>
      </c>
      <c r="V76" s="229">
        <v>0.17011466431422689</v>
      </c>
      <c r="W76" s="229">
        <v>0.1135926123036973</v>
      </c>
      <c r="X76" s="229">
        <v>0.4007632492694414</v>
      </c>
      <c r="Y76" s="229">
        <v>0.24286955496079851</v>
      </c>
      <c r="DA76" s="73" t="s">
        <v>1921</v>
      </c>
    </row>
    <row r="77" spans="1:105" ht="12" customHeight="1" x14ac:dyDescent="0.25">
      <c r="A77" s="64" t="s">
        <v>35</v>
      </c>
      <c r="B77" s="229">
        <v>685.71525448684747</v>
      </c>
      <c r="C77" s="229">
        <v>669.15584804098489</v>
      </c>
      <c r="D77" s="229">
        <v>680.36203043537353</v>
      </c>
      <c r="E77" s="229">
        <v>676.07464164403996</v>
      </c>
      <c r="F77" s="229">
        <v>598.75230728541078</v>
      </c>
      <c r="G77" s="229">
        <v>619.64998907289169</v>
      </c>
      <c r="H77" s="229">
        <v>594.944658528368</v>
      </c>
      <c r="I77" s="229">
        <v>608.27316199333404</v>
      </c>
      <c r="J77" s="229">
        <v>568.03315622174296</v>
      </c>
      <c r="K77" s="229">
        <v>535.73769081658054</v>
      </c>
      <c r="L77" s="229">
        <v>577.49364405213646</v>
      </c>
      <c r="M77" s="229">
        <v>523.44472652236561</v>
      </c>
      <c r="N77" s="229">
        <v>523.18876608265464</v>
      </c>
      <c r="O77" s="229">
        <v>538.31355459253757</v>
      </c>
      <c r="P77" s="229">
        <v>534.51935864914469</v>
      </c>
      <c r="Q77" s="229">
        <v>514.69336463159118</v>
      </c>
      <c r="R77" s="229">
        <v>509.22337053477099</v>
      </c>
      <c r="S77" s="229">
        <v>519.96920656214763</v>
      </c>
      <c r="T77" s="229">
        <v>499.36543412897157</v>
      </c>
      <c r="U77" s="229">
        <v>502.77348000186112</v>
      </c>
      <c r="V77" s="229">
        <v>486.7324982805095</v>
      </c>
      <c r="W77" s="229">
        <v>612.08435948816862</v>
      </c>
      <c r="X77" s="229">
        <v>546.35401813393537</v>
      </c>
      <c r="Y77" s="229">
        <v>482.69492734753851</v>
      </c>
      <c r="DA77" s="73" t="s">
        <v>1922</v>
      </c>
    </row>
    <row r="78" spans="1:105" ht="12" customHeight="1" x14ac:dyDescent="0.25">
      <c r="A78" s="64" t="s">
        <v>36</v>
      </c>
      <c r="B78" s="229">
        <v>2.275849777083109</v>
      </c>
      <c r="C78" s="229">
        <v>2.0350204760066322</v>
      </c>
      <c r="D78" s="229">
        <v>1.944729350909699</v>
      </c>
      <c r="E78" s="229">
        <v>0</v>
      </c>
      <c r="F78" s="229">
        <v>0</v>
      </c>
      <c r="G78" s="229">
        <v>1.8857185795514481E-3</v>
      </c>
      <c r="H78" s="229">
        <v>1.8495123210945791E-3</v>
      </c>
      <c r="I78" s="229">
        <v>1.8588145048123381E-3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540.16829264549688</v>
      </c>
      <c r="C79" s="229">
        <v>528.12961225919867</v>
      </c>
      <c r="D79" s="229">
        <v>539.5914388291211</v>
      </c>
      <c r="E79" s="229">
        <v>582.25551897439721</v>
      </c>
      <c r="F79" s="229">
        <v>605.85246371722974</v>
      </c>
      <c r="G79" s="229">
        <v>639.37308034047464</v>
      </c>
      <c r="H79" s="229">
        <v>689.95010317817525</v>
      </c>
      <c r="I79" s="229">
        <v>698.92995191320358</v>
      </c>
      <c r="J79" s="229">
        <v>647.41163676350811</v>
      </c>
      <c r="K79" s="229">
        <v>643.87946842226722</v>
      </c>
      <c r="L79" s="229">
        <v>691.2933715144984</v>
      </c>
      <c r="M79" s="229">
        <v>668.38397674575606</v>
      </c>
      <c r="N79" s="229">
        <v>648.15480613435432</v>
      </c>
      <c r="O79" s="229">
        <v>660.91688106163974</v>
      </c>
      <c r="P79" s="229">
        <v>653.07823554140725</v>
      </c>
      <c r="Q79" s="229">
        <v>670.12139677001528</v>
      </c>
      <c r="R79" s="229">
        <v>688.94449810236551</v>
      </c>
      <c r="S79" s="229">
        <v>702.17296081453605</v>
      </c>
      <c r="T79" s="229">
        <v>721.87164038471076</v>
      </c>
      <c r="U79" s="229">
        <v>733.16338102660256</v>
      </c>
      <c r="V79" s="229">
        <v>698.59724668163335</v>
      </c>
      <c r="W79" s="229">
        <v>681.31210239854477</v>
      </c>
      <c r="X79" s="229">
        <v>690.2018521986422</v>
      </c>
      <c r="Y79" s="229">
        <v>694.61791088360053</v>
      </c>
      <c r="DA79" s="73" t="s">
        <v>1924</v>
      </c>
    </row>
    <row r="80" spans="1:105" ht="12" customHeight="1" x14ac:dyDescent="0.25">
      <c r="A80" s="64" t="s">
        <v>39</v>
      </c>
      <c r="B80" s="229">
        <v>39.941156328275227</v>
      </c>
      <c r="C80" s="229">
        <v>40.403908482424477</v>
      </c>
      <c r="D80" s="229">
        <v>40.66343594029361</v>
      </c>
      <c r="E80" s="229">
        <v>61.433627402725492</v>
      </c>
      <c r="F80" s="229">
        <v>138.82668622019881</v>
      </c>
      <c r="G80" s="229">
        <v>137.75337534369839</v>
      </c>
      <c r="H80" s="229">
        <v>146.4064034638763</v>
      </c>
      <c r="I80" s="229">
        <v>183.2306215775329</v>
      </c>
      <c r="J80" s="229">
        <v>175.03477426000711</v>
      </c>
      <c r="K80" s="229">
        <v>147.2514786424602</v>
      </c>
      <c r="L80" s="229">
        <v>156.87251664076041</v>
      </c>
      <c r="M80" s="229">
        <v>206.91735798111591</v>
      </c>
      <c r="N80" s="229">
        <v>228.89266204401449</v>
      </c>
      <c r="O80" s="229">
        <v>210.4497047984008</v>
      </c>
      <c r="P80" s="229">
        <v>215.83678346040091</v>
      </c>
      <c r="Q80" s="229">
        <v>220.7299951044908</v>
      </c>
      <c r="R80" s="229">
        <v>214.3353244151395</v>
      </c>
      <c r="S80" s="229">
        <v>204.65979994773329</v>
      </c>
      <c r="T80" s="229">
        <v>189.5958384593157</v>
      </c>
      <c r="U80" s="229">
        <v>181.07597037624751</v>
      </c>
      <c r="V80" s="229">
        <v>170.21806506773311</v>
      </c>
      <c r="W80" s="229">
        <v>125.6786826850168</v>
      </c>
      <c r="X80" s="229">
        <v>126.10983113599031</v>
      </c>
      <c r="Y80" s="229">
        <v>112.66699032487701</v>
      </c>
      <c r="DA80" s="73" t="s">
        <v>1925</v>
      </c>
    </row>
    <row r="81" spans="1:105" ht="12" customHeight="1" x14ac:dyDescent="0.25">
      <c r="A81" s="61" t="s">
        <v>1926</v>
      </c>
      <c r="B81" s="263">
        <v>365.76807041469772</v>
      </c>
      <c r="C81" s="263">
        <v>360.69429647310369</v>
      </c>
      <c r="D81" s="263">
        <v>365.76730083625949</v>
      </c>
      <c r="E81" s="263">
        <v>377.63594711934292</v>
      </c>
      <c r="F81" s="263">
        <v>382.5000052222947</v>
      </c>
      <c r="G81" s="263">
        <v>390.99550495619212</v>
      </c>
      <c r="H81" s="263">
        <v>397.035983604477</v>
      </c>
      <c r="I81" s="263">
        <v>405.09751879994951</v>
      </c>
      <c r="J81" s="263">
        <v>378.56768699598251</v>
      </c>
      <c r="K81" s="263">
        <v>355.29839319900572</v>
      </c>
      <c r="L81" s="263">
        <v>372.62546587930109</v>
      </c>
      <c r="M81" s="263">
        <v>365.24338907633592</v>
      </c>
      <c r="N81" s="263">
        <v>362.76444006779332</v>
      </c>
      <c r="O81" s="263">
        <v>362.01993350285881</v>
      </c>
      <c r="P81" s="263">
        <v>356.99653567652962</v>
      </c>
      <c r="Q81" s="263">
        <v>357.17358923346899</v>
      </c>
      <c r="R81" s="263">
        <v>357.23550750953211</v>
      </c>
      <c r="S81" s="263">
        <v>358.09013316925109</v>
      </c>
      <c r="T81" s="263">
        <v>353.79193476299503</v>
      </c>
      <c r="U81" s="263">
        <v>352.80069499047403</v>
      </c>
      <c r="V81" s="263">
        <v>335.56184067692061</v>
      </c>
      <c r="W81" s="263">
        <v>352.41873810229862</v>
      </c>
      <c r="X81" s="263">
        <v>339.84698301111848</v>
      </c>
      <c r="Y81" s="263">
        <v>314.91710650407191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2078.8105428866661</v>
      </c>
      <c r="C83" s="223">
        <v>2047.8216322353651</v>
      </c>
      <c r="D83" s="223">
        <v>2102.537347917264</v>
      </c>
      <c r="E83" s="223">
        <v>2213.003304920961</v>
      </c>
      <c r="F83" s="223">
        <v>2200.2506100233641</v>
      </c>
      <c r="G83" s="223">
        <v>2259.3763873929729</v>
      </c>
      <c r="H83" s="223">
        <v>2222.8066441016122</v>
      </c>
      <c r="I83" s="223">
        <v>2249.3845592695779</v>
      </c>
      <c r="J83" s="223">
        <v>2067.0543028426459</v>
      </c>
      <c r="K83" s="223">
        <v>1930.19115290224</v>
      </c>
      <c r="L83" s="223">
        <v>1987.5893497569421</v>
      </c>
      <c r="M83" s="223">
        <v>1923.5462802810359</v>
      </c>
      <c r="N83" s="223">
        <v>1921.160932426146</v>
      </c>
      <c r="O83" s="223">
        <v>1878.0188189449491</v>
      </c>
      <c r="P83" s="223">
        <v>1873.191088143079</v>
      </c>
      <c r="Q83" s="223">
        <v>1819.673285822098</v>
      </c>
      <c r="R83" s="223">
        <v>1870.5989581699009</v>
      </c>
      <c r="S83" s="223">
        <v>1815.443168449124</v>
      </c>
      <c r="T83" s="223">
        <v>1748.059233765169</v>
      </c>
      <c r="U83" s="223">
        <v>1615.6802453103321</v>
      </c>
      <c r="V83" s="223">
        <v>1519.6176581089401</v>
      </c>
      <c r="W83" s="223">
        <v>1584.7819792014559</v>
      </c>
      <c r="X83" s="223">
        <v>1395.2880198227599</v>
      </c>
      <c r="Y83" s="223">
        <v>1283.2252534726399</v>
      </c>
      <c r="DA83" s="89" t="s">
        <v>1928</v>
      </c>
    </row>
    <row r="84" spans="1:105" ht="12" customHeight="1" x14ac:dyDescent="0.25">
      <c r="A84" s="55" t="s">
        <v>91</v>
      </c>
      <c r="B84" s="259">
        <v>76.973525289912516</v>
      </c>
      <c r="C84" s="259">
        <v>75.826064176344474</v>
      </c>
      <c r="D84" s="259">
        <v>77.852064455816063</v>
      </c>
      <c r="E84" s="259">
        <v>81.94235995076734</v>
      </c>
      <c r="F84" s="259">
        <v>81.470145021056609</v>
      </c>
      <c r="G84" s="259">
        <v>83.65943999749085</v>
      </c>
      <c r="H84" s="259">
        <v>82.305321934421855</v>
      </c>
      <c r="I84" s="259">
        <v>83.289442545542968</v>
      </c>
      <c r="J84" s="259">
        <v>76.538139474946064</v>
      </c>
      <c r="K84" s="259">
        <v>71.47040387881502</v>
      </c>
      <c r="L84" s="259">
        <v>73.595517069788457</v>
      </c>
      <c r="M84" s="259">
        <v>71.224145791096092</v>
      </c>
      <c r="N84" s="259">
        <v>71.135810478885148</v>
      </c>
      <c r="O84" s="259">
        <v>69.538399657202987</v>
      </c>
      <c r="P84" s="259">
        <v>69.359628380302368</v>
      </c>
      <c r="Q84" s="259">
        <v>67.377984146854757</v>
      </c>
      <c r="R84" s="259">
        <v>69.263636389855165</v>
      </c>
      <c r="S84" s="259">
        <v>67.221324412849384</v>
      </c>
      <c r="T84" s="259">
        <v>64.726533889254398</v>
      </c>
      <c r="U84" s="259">
        <v>59.824839810436011</v>
      </c>
      <c r="V84" s="259">
        <v>56.267877599394282</v>
      </c>
      <c r="W84" s="259">
        <v>58.680782178281987</v>
      </c>
      <c r="X84" s="259">
        <v>51.66438714720266</v>
      </c>
      <c r="Y84" s="259">
        <v>47.514954153383428</v>
      </c>
      <c r="DA84" s="67" t="s">
        <v>1929</v>
      </c>
    </row>
    <row r="85" spans="1:105" ht="12" customHeight="1" x14ac:dyDescent="0.25">
      <c r="A85" s="173" t="s">
        <v>92</v>
      </c>
      <c r="B85" s="224">
        <v>33.940480063558063</v>
      </c>
      <c r="C85" s="224">
        <v>33.434521931822758</v>
      </c>
      <c r="D85" s="224">
        <v>34.327860541886132</v>
      </c>
      <c r="E85" s="224">
        <v>36.131423418571067</v>
      </c>
      <c r="F85" s="224">
        <v>35.923206355013207</v>
      </c>
      <c r="G85" s="224">
        <v>36.888547648932771</v>
      </c>
      <c r="H85" s="224">
        <v>36.291466809121999</v>
      </c>
      <c r="I85" s="224">
        <v>36.72540205966547</v>
      </c>
      <c r="J85" s="224">
        <v>33.748502321637467</v>
      </c>
      <c r="K85" s="224">
        <v>31.51394987883269</v>
      </c>
      <c r="L85" s="224">
        <v>32.450991044861887</v>
      </c>
      <c r="M85" s="224">
        <v>31.405365561234731</v>
      </c>
      <c r="N85" s="224">
        <v>31.366415248231512</v>
      </c>
      <c r="O85" s="224">
        <v>30.662057614325398</v>
      </c>
      <c r="P85" s="224">
        <v>30.583230732787499</v>
      </c>
      <c r="Q85" s="224">
        <v>29.709450347322839</v>
      </c>
      <c r="R85" s="224">
        <v>30.540904306581041</v>
      </c>
      <c r="S85" s="224">
        <v>29.640373264536969</v>
      </c>
      <c r="T85" s="224">
        <v>28.54032766171558</v>
      </c>
      <c r="U85" s="224">
        <v>26.378989077660911</v>
      </c>
      <c r="V85" s="224">
        <v>24.81059261204506</v>
      </c>
      <c r="W85" s="224">
        <v>25.874531667019571</v>
      </c>
      <c r="X85" s="224">
        <v>22.780743058878421</v>
      </c>
      <c r="Y85" s="224">
        <v>20.951104267211331</v>
      </c>
      <c r="DA85" s="177" t="s">
        <v>1930</v>
      </c>
    </row>
    <row r="86" spans="1:105" ht="12" customHeight="1" x14ac:dyDescent="0.25">
      <c r="A86" s="173" t="s">
        <v>93</v>
      </c>
      <c r="B86" s="224">
        <v>263.26408345582189</v>
      </c>
      <c r="C86" s="224">
        <v>259.33954840007499</v>
      </c>
      <c r="D86" s="224">
        <v>266.26885434841802</v>
      </c>
      <c r="E86" s="224">
        <v>280.25844220328202</v>
      </c>
      <c r="F86" s="224">
        <v>278.64337741059882</v>
      </c>
      <c r="G86" s="224">
        <v>286.13118225277782</v>
      </c>
      <c r="H86" s="224">
        <v>281.49984115956232</v>
      </c>
      <c r="I86" s="224">
        <v>284.86572065801278</v>
      </c>
      <c r="J86" s="224">
        <v>261.77498123405019</v>
      </c>
      <c r="K86" s="224">
        <v>244.44236249420501</v>
      </c>
      <c r="L86" s="224">
        <v>251.7106534339058</v>
      </c>
      <c r="M86" s="224">
        <v>243.60011303878861</v>
      </c>
      <c r="N86" s="224">
        <v>243.29798948502901</v>
      </c>
      <c r="O86" s="224">
        <v>237.83454092542831</v>
      </c>
      <c r="P86" s="224">
        <v>237.2231091872533</v>
      </c>
      <c r="Q86" s="224">
        <v>230.4455093451102</v>
      </c>
      <c r="R86" s="224">
        <v>236.89479833895831</v>
      </c>
      <c r="S86" s="224">
        <v>229.90970328540311</v>
      </c>
      <c r="T86" s="224">
        <v>221.37704561986439</v>
      </c>
      <c r="U86" s="224">
        <v>204.6123204214193</v>
      </c>
      <c r="V86" s="224">
        <v>192.4468337446695</v>
      </c>
      <c r="W86" s="224">
        <v>200.699425918858</v>
      </c>
      <c r="X86" s="224">
        <v>176.7020216157039</v>
      </c>
      <c r="Y86" s="224">
        <v>162.51017227705441</v>
      </c>
      <c r="DA86" s="177" t="s">
        <v>1931</v>
      </c>
    </row>
    <row r="87" spans="1:105" ht="12" customHeight="1" x14ac:dyDescent="0.25">
      <c r="A87" s="173" t="s">
        <v>94</v>
      </c>
      <c r="B87" s="224">
        <v>116.2458285297504</v>
      </c>
      <c r="C87" s="224">
        <v>114.5129266345858</v>
      </c>
      <c r="D87" s="224">
        <v>117.5726030649122</v>
      </c>
      <c r="E87" s="224">
        <v>123.7497891422196</v>
      </c>
      <c r="F87" s="224">
        <v>123.03664763620711</v>
      </c>
      <c r="G87" s="224">
        <v>126.342932589028</v>
      </c>
      <c r="H87" s="224">
        <v>124.29793626625749</v>
      </c>
      <c r="I87" s="224">
        <v>125.7841604632408</v>
      </c>
      <c r="J87" s="224">
        <v>115.5883065492999</v>
      </c>
      <c r="K87" s="224">
        <v>107.9349852167616</v>
      </c>
      <c r="L87" s="224">
        <v>111.1443424947838</v>
      </c>
      <c r="M87" s="224">
        <v>107.5630849389555</v>
      </c>
      <c r="N87" s="224">
        <v>107.4296804792049</v>
      </c>
      <c r="O87" s="224">
        <v>105.0172621344631</v>
      </c>
      <c r="P87" s="224">
        <v>104.74728079838211</v>
      </c>
      <c r="Q87" s="224">
        <v>101.7545911053909</v>
      </c>
      <c r="R87" s="224">
        <v>104.6023131823125</v>
      </c>
      <c r="S87" s="224">
        <v>101.51800273935061</v>
      </c>
      <c r="T87" s="224">
        <v>97.750356781455565</v>
      </c>
      <c r="U87" s="224">
        <v>90.347792234158064</v>
      </c>
      <c r="V87" s="224">
        <v>84.976048927427286</v>
      </c>
      <c r="W87" s="224">
        <v>88.620030294781785</v>
      </c>
      <c r="X87" s="224">
        <v>78.023833087912664</v>
      </c>
      <c r="Y87" s="224">
        <v>71.75733724432925</v>
      </c>
      <c r="DA87" s="177" t="s">
        <v>1932</v>
      </c>
    </row>
    <row r="88" spans="1:105" ht="12" customHeight="1" x14ac:dyDescent="0.25">
      <c r="A88" s="56" t="s">
        <v>95</v>
      </c>
      <c r="B88" s="260">
        <v>483.92421690535502</v>
      </c>
      <c r="C88" s="260">
        <v>423.70841116354069</v>
      </c>
      <c r="D88" s="260">
        <v>451.56798119426293</v>
      </c>
      <c r="E88" s="260">
        <v>504.29259834045178</v>
      </c>
      <c r="F88" s="260">
        <v>452.17294673178031</v>
      </c>
      <c r="G88" s="260">
        <v>466.4469814890914</v>
      </c>
      <c r="H88" s="260">
        <v>448.13565945502489</v>
      </c>
      <c r="I88" s="260">
        <v>462.69931925818059</v>
      </c>
      <c r="J88" s="260">
        <v>412.58247253166189</v>
      </c>
      <c r="K88" s="260">
        <v>392.26855170613629</v>
      </c>
      <c r="L88" s="260">
        <v>406.83541911129981</v>
      </c>
      <c r="M88" s="260">
        <v>387.39936438406272</v>
      </c>
      <c r="N88" s="260">
        <v>400.04552818159738</v>
      </c>
      <c r="O88" s="260">
        <v>387.04033194038351</v>
      </c>
      <c r="P88" s="260">
        <v>390.19718638883859</v>
      </c>
      <c r="Q88" s="260">
        <v>380.3293045416678</v>
      </c>
      <c r="R88" s="260">
        <v>396.51634546164189</v>
      </c>
      <c r="S88" s="260">
        <v>394.47389567267243</v>
      </c>
      <c r="T88" s="260">
        <v>377.34370989841187</v>
      </c>
      <c r="U88" s="260">
        <v>354.35919701567792</v>
      </c>
      <c r="V88" s="260">
        <v>337.2955909569352</v>
      </c>
      <c r="W88" s="260">
        <v>367.37809707748409</v>
      </c>
      <c r="X88" s="260">
        <v>317.564710485597</v>
      </c>
      <c r="Y88" s="260">
        <v>299.02433235424837</v>
      </c>
      <c r="DA88" s="68" t="s">
        <v>1933</v>
      </c>
    </row>
    <row r="89" spans="1:105" ht="12" customHeight="1" x14ac:dyDescent="0.25">
      <c r="A89" s="37" t="s">
        <v>159</v>
      </c>
      <c r="B89" s="226">
        <v>18.171384752901591</v>
      </c>
      <c r="C89" s="226">
        <v>12.888206750989511</v>
      </c>
      <c r="D89" s="226">
        <v>9.5353438413177809</v>
      </c>
      <c r="E89" s="226">
        <v>10.968047073215359</v>
      </c>
      <c r="F89" s="226">
        <v>8.8774446631797446</v>
      </c>
      <c r="G89" s="226">
        <v>7.9532099706932442</v>
      </c>
      <c r="H89" s="226">
        <v>6.3357741001562937</v>
      </c>
      <c r="I89" s="226">
        <v>7.9811063531141464</v>
      </c>
      <c r="J89" s="226">
        <v>6.024009344713269</v>
      </c>
      <c r="K89" s="226">
        <v>5.7268787183632366</v>
      </c>
      <c r="L89" s="226">
        <v>6.9271771730522094</v>
      </c>
      <c r="M89" s="226">
        <v>5.0663796169007069</v>
      </c>
      <c r="N89" s="226">
        <v>4.5454065477609698</v>
      </c>
      <c r="O89" s="226">
        <v>3.681993041739557</v>
      </c>
      <c r="P89" s="226">
        <v>3.694156501211836</v>
      </c>
      <c r="Q89" s="226">
        <v>4.5580927676282554</v>
      </c>
      <c r="R89" s="226">
        <v>4.0966236521881996</v>
      </c>
      <c r="S89" s="226">
        <v>4.0959649951959296</v>
      </c>
      <c r="T89" s="226">
        <v>4.5643479861485883</v>
      </c>
      <c r="U89" s="226">
        <v>4.6164442684677063</v>
      </c>
      <c r="V89" s="226">
        <v>5.838440604826328</v>
      </c>
      <c r="W89" s="226">
        <v>5.7894614566357143</v>
      </c>
      <c r="X89" s="226">
        <v>5.2153733485331122</v>
      </c>
      <c r="Y89" s="226">
        <v>5.5734851135226222</v>
      </c>
      <c r="DA89" s="69" t="s">
        <v>1934</v>
      </c>
    </row>
    <row r="90" spans="1:105" ht="12" customHeight="1" x14ac:dyDescent="0.25">
      <c r="A90" s="37" t="s">
        <v>35</v>
      </c>
      <c r="B90" s="226">
        <v>288.17294523176139</v>
      </c>
      <c r="C90" s="226">
        <v>222.47333212343861</v>
      </c>
      <c r="D90" s="226">
        <v>256.21777873049268</v>
      </c>
      <c r="E90" s="226">
        <v>309.58631005880409</v>
      </c>
      <c r="F90" s="226">
        <v>226.2588138813226</v>
      </c>
      <c r="G90" s="226">
        <v>232.77838522096309</v>
      </c>
      <c r="H90" s="226">
        <v>216.77881287963299</v>
      </c>
      <c r="I90" s="226">
        <v>233.15883850635441</v>
      </c>
      <c r="J90" s="226">
        <v>196.90571423614929</v>
      </c>
      <c r="K90" s="226">
        <v>200.18787572420069</v>
      </c>
      <c r="L90" s="226">
        <v>212.29084874514939</v>
      </c>
      <c r="M90" s="226">
        <v>187.79640006972801</v>
      </c>
      <c r="N90" s="226">
        <v>207.64525543222129</v>
      </c>
      <c r="O90" s="226">
        <v>201.5230462457198</v>
      </c>
      <c r="P90" s="226">
        <v>202.98373441703049</v>
      </c>
      <c r="Q90" s="226">
        <v>198.82936121278331</v>
      </c>
      <c r="R90" s="226">
        <v>210.43481156373321</v>
      </c>
      <c r="S90" s="226">
        <v>222.68544605849041</v>
      </c>
      <c r="T90" s="226">
        <v>203.03980332965301</v>
      </c>
      <c r="U90" s="226">
        <v>192.50479214788649</v>
      </c>
      <c r="V90" s="226">
        <v>185.0204003025145</v>
      </c>
      <c r="W90" s="226">
        <v>236.67177729591791</v>
      </c>
      <c r="X90" s="226">
        <v>195.37986201896749</v>
      </c>
      <c r="Y90" s="226">
        <v>185.2278326380667</v>
      </c>
      <c r="DA90" s="69" t="s">
        <v>1935</v>
      </c>
    </row>
    <row r="91" spans="1:105" ht="12" customHeight="1" x14ac:dyDescent="0.25">
      <c r="A91" s="37" t="s">
        <v>96</v>
      </c>
      <c r="B91" s="226">
        <v>8.1720903455192399E-4</v>
      </c>
      <c r="C91" s="226">
        <v>6.7699363379008625E-4</v>
      </c>
      <c r="D91" s="226">
        <v>4.9744436641587951E-3</v>
      </c>
      <c r="E91" s="226">
        <v>5.2277085656232498E-3</v>
      </c>
      <c r="F91" s="226">
        <v>7.7474279587553853E-3</v>
      </c>
      <c r="G91" s="226">
        <v>7.9028675360389156E-3</v>
      </c>
      <c r="H91" s="226">
        <v>7.7666238046993916E-3</v>
      </c>
      <c r="I91" s="226">
        <v>1.295697455793505E-2</v>
      </c>
      <c r="J91" s="226">
        <v>1.249072430835082E-2</v>
      </c>
      <c r="K91" s="226">
        <v>1.9237015861546941E-2</v>
      </c>
      <c r="L91" s="226">
        <v>2.0782986074385199E-2</v>
      </c>
      <c r="M91" s="226">
        <v>1.9899215315304739E-2</v>
      </c>
      <c r="N91" s="226">
        <v>2.07238244643888E-2</v>
      </c>
      <c r="O91" s="226">
        <v>1.9845705382476181E-2</v>
      </c>
      <c r="P91" s="226">
        <v>1.934932355014584E-2</v>
      </c>
      <c r="Q91" s="226">
        <v>1.8164067144255881E-2</v>
      </c>
      <c r="R91" s="226">
        <v>1.7577472671222151E-2</v>
      </c>
      <c r="S91" s="226">
        <v>1.6888046676601189E-2</v>
      </c>
      <c r="T91" s="226">
        <v>1.8120755477562901E-2</v>
      </c>
      <c r="U91" s="226">
        <v>1.6891738447136439E-2</v>
      </c>
      <c r="V91" s="226">
        <v>1.6977339681552552E-2</v>
      </c>
      <c r="W91" s="226">
        <v>1.4233180399871551E-2</v>
      </c>
      <c r="X91" s="226">
        <v>3.245871815563986E-2</v>
      </c>
      <c r="Y91" s="226">
        <v>1.5922108479162471E-2</v>
      </c>
      <c r="DA91" s="69" t="s">
        <v>1936</v>
      </c>
    </row>
    <row r="92" spans="1:105" ht="12" customHeight="1" x14ac:dyDescent="0.25">
      <c r="A92" s="37" t="s">
        <v>78</v>
      </c>
      <c r="B92" s="226">
        <v>0.64869245369875073</v>
      </c>
      <c r="C92" s="226">
        <v>0.68325088988992155</v>
      </c>
      <c r="D92" s="226">
        <v>0.71460875347141195</v>
      </c>
      <c r="E92" s="226">
        <v>0.76016546492577841</v>
      </c>
      <c r="F92" s="226">
        <v>0.73364797462784481</v>
      </c>
      <c r="G92" s="226">
        <v>0.81503675036143342</v>
      </c>
      <c r="H92" s="226">
        <v>0.87902355898515394</v>
      </c>
      <c r="I92" s="226">
        <v>0.77037076598778853</v>
      </c>
      <c r="J92" s="226">
        <v>1.0046625316373641</v>
      </c>
      <c r="K92" s="226">
        <v>1.4197866070045371</v>
      </c>
      <c r="L92" s="226">
        <v>1.7109242678633201</v>
      </c>
      <c r="M92" s="226">
        <v>1.89244198983884</v>
      </c>
      <c r="N92" s="226">
        <v>1.7525326572098801</v>
      </c>
      <c r="O92" s="226">
        <v>1.6743611427821219</v>
      </c>
      <c r="P92" s="226">
        <v>9.3154282937409114</v>
      </c>
      <c r="Q92" s="226">
        <v>9.4376568919503754</v>
      </c>
      <c r="R92" s="226">
        <v>9.8106655051982337</v>
      </c>
      <c r="S92" s="226">
        <v>10.54034195193306</v>
      </c>
      <c r="T92" s="226">
        <v>12.778912492760069</v>
      </c>
      <c r="U92" s="226">
        <v>14.13602290394898</v>
      </c>
      <c r="V92" s="226">
        <v>14.753747620958849</v>
      </c>
      <c r="W92" s="226">
        <v>14.716218104154111</v>
      </c>
      <c r="X92" s="226">
        <v>15.71713215533963</v>
      </c>
      <c r="Y92" s="226">
        <v>19.892828151997179</v>
      </c>
      <c r="DA92" s="69" t="s">
        <v>1937</v>
      </c>
    </row>
    <row r="93" spans="1:105" ht="12" customHeight="1" x14ac:dyDescent="0.25">
      <c r="A93" s="37" t="s">
        <v>40</v>
      </c>
      <c r="B93" s="226">
        <v>176.9303772579587</v>
      </c>
      <c r="C93" s="226">
        <v>187.66294440558889</v>
      </c>
      <c r="D93" s="226">
        <v>185.0952754253168</v>
      </c>
      <c r="E93" s="226">
        <v>182.97284803494091</v>
      </c>
      <c r="F93" s="226">
        <v>216.29529278469141</v>
      </c>
      <c r="G93" s="226">
        <v>224.89244667953761</v>
      </c>
      <c r="H93" s="226">
        <v>224.13428229244579</v>
      </c>
      <c r="I93" s="226">
        <v>220.77604665816631</v>
      </c>
      <c r="J93" s="226">
        <v>208.63559569485361</v>
      </c>
      <c r="K93" s="226">
        <v>184.9147736407063</v>
      </c>
      <c r="L93" s="226">
        <v>185.88568593916051</v>
      </c>
      <c r="M93" s="226">
        <v>192.6242434922799</v>
      </c>
      <c r="N93" s="226">
        <v>186.0816097199409</v>
      </c>
      <c r="O93" s="226">
        <v>180.14108580475951</v>
      </c>
      <c r="P93" s="226">
        <v>174.18451785330521</v>
      </c>
      <c r="Q93" s="226">
        <v>167.48602960216161</v>
      </c>
      <c r="R93" s="226">
        <v>172.15666726785099</v>
      </c>
      <c r="S93" s="226">
        <v>157.1352546203764</v>
      </c>
      <c r="T93" s="226">
        <v>156.94252533437259</v>
      </c>
      <c r="U93" s="226">
        <v>143.08504595692759</v>
      </c>
      <c r="V93" s="226">
        <v>131.666025088954</v>
      </c>
      <c r="W93" s="226">
        <v>110.18640704037649</v>
      </c>
      <c r="X93" s="226">
        <v>101.2198842446011</v>
      </c>
      <c r="Y93" s="226">
        <v>88.314264342182739</v>
      </c>
      <c r="DA93" s="69" t="s">
        <v>1938</v>
      </c>
    </row>
    <row r="94" spans="1:105" ht="12" customHeight="1" x14ac:dyDescent="0.25">
      <c r="A94" s="132" t="s">
        <v>1939</v>
      </c>
      <c r="B94" s="316">
        <v>1104.462408642268</v>
      </c>
      <c r="C94" s="316">
        <v>1141.000159928996</v>
      </c>
      <c r="D94" s="316">
        <v>1154.947984311968</v>
      </c>
      <c r="E94" s="316">
        <v>1186.628691865669</v>
      </c>
      <c r="F94" s="316">
        <v>1229.004286868708</v>
      </c>
      <c r="G94" s="316">
        <v>1259.907303415652</v>
      </c>
      <c r="H94" s="316">
        <v>1250.2764184772229</v>
      </c>
      <c r="I94" s="316">
        <v>1256.0205142849361</v>
      </c>
      <c r="J94" s="316">
        <v>1166.8219007310511</v>
      </c>
      <c r="K94" s="316">
        <v>1082.560899727489</v>
      </c>
      <c r="L94" s="316">
        <v>1111.8524266023021</v>
      </c>
      <c r="M94" s="316">
        <v>1082.354206566898</v>
      </c>
      <c r="N94" s="316">
        <v>1067.885508553198</v>
      </c>
      <c r="O94" s="316">
        <v>1047.9262266731459</v>
      </c>
      <c r="P94" s="316">
        <v>1041.080652655515</v>
      </c>
      <c r="Q94" s="316">
        <v>1010.056446335751</v>
      </c>
      <c r="R94" s="316">
        <v>1032.7809604905519</v>
      </c>
      <c r="S94" s="316">
        <v>992.6798690743118</v>
      </c>
      <c r="T94" s="316">
        <v>958.32125991446662</v>
      </c>
      <c r="U94" s="316">
        <v>880.15710675098012</v>
      </c>
      <c r="V94" s="316">
        <v>823.82071426846846</v>
      </c>
      <c r="W94" s="316">
        <v>843.52911206503052</v>
      </c>
      <c r="X94" s="316">
        <v>748.55232442746512</v>
      </c>
      <c r="Y94" s="316">
        <v>681.46735317641298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1.0000000000000002</v>
      </c>
      <c r="D98" s="232">
        <f t="shared" si="4"/>
        <v>1</v>
      </c>
      <c r="E98" s="232">
        <f t="shared" si="4"/>
        <v>0.99999999999999989</v>
      </c>
      <c r="F98" s="232">
        <f t="shared" si="4"/>
        <v>1</v>
      </c>
      <c r="G98" s="232">
        <f t="shared" si="4"/>
        <v>0.99999999999999967</v>
      </c>
      <c r="H98" s="232">
        <f t="shared" si="4"/>
        <v>1</v>
      </c>
      <c r="I98" s="232">
        <f t="shared" si="4"/>
        <v>0.99999999999999989</v>
      </c>
      <c r="J98" s="232">
        <f t="shared" si="4"/>
        <v>0.99999999999999989</v>
      </c>
      <c r="K98" s="232">
        <f t="shared" si="4"/>
        <v>1.0000000000000004</v>
      </c>
      <c r="L98" s="232">
        <f t="shared" si="4"/>
        <v>0.99999999999999967</v>
      </c>
      <c r="M98" s="232">
        <f t="shared" si="4"/>
        <v>1</v>
      </c>
      <c r="N98" s="232">
        <f t="shared" si="4"/>
        <v>0.99999999999999967</v>
      </c>
      <c r="O98" s="232">
        <f t="shared" si="4"/>
        <v>1</v>
      </c>
      <c r="P98" s="232">
        <f t="shared" si="4"/>
        <v>1.0000000000000002</v>
      </c>
      <c r="Q98" s="232">
        <f t="shared" si="4"/>
        <v>0.99999999999999956</v>
      </c>
      <c r="R98" s="232">
        <f t="shared" si="4"/>
        <v>0.99999999999999978</v>
      </c>
      <c r="S98" s="232">
        <f t="shared" si="4"/>
        <v>1</v>
      </c>
      <c r="T98" s="232">
        <f t="shared" si="4"/>
        <v>0.99999999999999956</v>
      </c>
      <c r="U98" s="232">
        <f t="shared" si="4"/>
        <v>0.99999999999999978</v>
      </c>
      <c r="V98" s="232">
        <f t="shared" si="4"/>
        <v>0.99999999999999933</v>
      </c>
      <c r="W98" s="232">
        <f t="shared" si="4"/>
        <v>0.99999999999999989</v>
      </c>
      <c r="X98" s="232">
        <f t="shared" si="4"/>
        <v>1.0000000000000002</v>
      </c>
      <c r="Y98" s="232">
        <f t="shared" si="4"/>
        <v>0.99999999999999944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4.9999999999997512E-3</v>
      </c>
      <c r="C99" s="266">
        <f t="shared" si="5"/>
        <v>4.9999999999997243E-3</v>
      </c>
      <c r="D99" s="266">
        <f t="shared" si="5"/>
        <v>4.9999999999997885E-3</v>
      </c>
      <c r="E99" s="266">
        <f t="shared" si="5"/>
        <v>4.9999999999997781E-3</v>
      </c>
      <c r="F99" s="266">
        <f t="shared" si="5"/>
        <v>4.9999999999999298E-3</v>
      </c>
      <c r="G99" s="266">
        <f t="shared" si="5"/>
        <v>4.9999999999998067E-3</v>
      </c>
      <c r="H99" s="266">
        <f t="shared" si="5"/>
        <v>4.9999999999999238E-3</v>
      </c>
      <c r="I99" s="266">
        <f t="shared" si="5"/>
        <v>4.9999999999998422E-3</v>
      </c>
      <c r="J99" s="266">
        <f t="shared" si="5"/>
        <v>4.9999999999998761E-3</v>
      </c>
      <c r="K99" s="266">
        <f t="shared" si="5"/>
        <v>4.9999999999998553E-3</v>
      </c>
      <c r="L99" s="266">
        <f t="shared" si="5"/>
        <v>4.9999999999998327E-3</v>
      </c>
      <c r="M99" s="266">
        <f t="shared" si="5"/>
        <v>4.9999999999998969E-3</v>
      </c>
      <c r="N99" s="266">
        <f t="shared" si="5"/>
        <v>4.9999999999999056E-3</v>
      </c>
      <c r="O99" s="266">
        <f t="shared" si="5"/>
        <v>4.9999999999999142E-3</v>
      </c>
      <c r="P99" s="266">
        <f t="shared" si="5"/>
        <v>4.999999999999883E-3</v>
      </c>
      <c r="Q99" s="266">
        <f t="shared" si="5"/>
        <v>4.9999999999998613E-3</v>
      </c>
      <c r="R99" s="266">
        <f t="shared" si="5"/>
        <v>4.9999999999998353E-3</v>
      </c>
      <c r="S99" s="266">
        <f t="shared" si="5"/>
        <v>4.9999999999998171E-3</v>
      </c>
      <c r="T99" s="266">
        <f t="shared" si="5"/>
        <v>4.9999999999998266E-3</v>
      </c>
      <c r="U99" s="266">
        <f t="shared" si="5"/>
        <v>4.9999999999997911E-3</v>
      </c>
      <c r="V99" s="266">
        <f t="shared" si="5"/>
        <v>4.9999999999998032E-3</v>
      </c>
      <c r="W99" s="266">
        <f t="shared" si="5"/>
        <v>4.9999999999998509E-3</v>
      </c>
      <c r="X99" s="266">
        <f t="shared" si="5"/>
        <v>4.9999999999998865E-3</v>
      </c>
      <c r="Y99" s="266">
        <f t="shared" si="5"/>
        <v>4.9999999999998414E-3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6.9999999999996515E-3</v>
      </c>
      <c r="C100" s="267">
        <f t="shared" si="6"/>
        <v>6.9999999999996133E-3</v>
      </c>
      <c r="D100" s="267">
        <f t="shared" si="6"/>
        <v>6.9999999999997026E-3</v>
      </c>
      <c r="E100" s="267">
        <f t="shared" si="6"/>
        <v>6.9999999999996888E-3</v>
      </c>
      <c r="F100" s="267">
        <f t="shared" si="6"/>
        <v>6.9999999999999021E-3</v>
      </c>
      <c r="G100" s="267">
        <f t="shared" si="6"/>
        <v>6.9999999999997295E-3</v>
      </c>
      <c r="H100" s="267">
        <f t="shared" si="6"/>
        <v>6.9999999999998917E-3</v>
      </c>
      <c r="I100" s="267">
        <f t="shared" si="6"/>
        <v>6.9999999999997781E-3</v>
      </c>
      <c r="J100" s="267">
        <f t="shared" si="6"/>
        <v>6.9999999999998275E-3</v>
      </c>
      <c r="K100" s="267">
        <f t="shared" si="6"/>
        <v>6.9999999999997981E-3</v>
      </c>
      <c r="L100" s="267">
        <f t="shared" si="6"/>
        <v>6.9999999999997651E-3</v>
      </c>
      <c r="M100" s="267">
        <f t="shared" si="6"/>
        <v>6.9999999999998544E-3</v>
      </c>
      <c r="N100" s="267">
        <f t="shared" si="6"/>
        <v>6.9999999999998683E-3</v>
      </c>
      <c r="O100" s="267">
        <f t="shared" si="6"/>
        <v>6.9999999999998813E-3</v>
      </c>
      <c r="P100" s="267">
        <f t="shared" si="6"/>
        <v>6.9999999999998362E-3</v>
      </c>
      <c r="Q100" s="267">
        <f t="shared" si="6"/>
        <v>6.9999999999998041E-3</v>
      </c>
      <c r="R100" s="267">
        <f t="shared" si="6"/>
        <v>6.9999999999997686E-3</v>
      </c>
      <c r="S100" s="267">
        <f t="shared" si="6"/>
        <v>6.9999999999997434E-3</v>
      </c>
      <c r="T100" s="267">
        <f t="shared" si="6"/>
        <v>6.9999999999997573E-3</v>
      </c>
      <c r="U100" s="267">
        <f t="shared" si="6"/>
        <v>6.9999999999997078E-3</v>
      </c>
      <c r="V100" s="267">
        <f t="shared" si="6"/>
        <v>6.9999999999997243E-3</v>
      </c>
      <c r="W100" s="267">
        <f t="shared" si="6"/>
        <v>6.999999999999792E-3</v>
      </c>
      <c r="X100" s="267">
        <f t="shared" si="6"/>
        <v>6.9999999999998414E-3</v>
      </c>
      <c r="Y100" s="267">
        <f t="shared" si="6"/>
        <v>6.9999999999997772E-3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3.9999999999998009E-2</v>
      </c>
      <c r="C101" s="267">
        <f t="shared" si="7"/>
        <v>3.9999999999997801E-2</v>
      </c>
      <c r="D101" s="267">
        <f t="shared" si="7"/>
        <v>3.9999999999998301E-2</v>
      </c>
      <c r="E101" s="267">
        <f t="shared" si="7"/>
        <v>3.9999999999998224E-2</v>
      </c>
      <c r="F101" s="267">
        <f t="shared" si="7"/>
        <v>3.9999999999999439E-2</v>
      </c>
      <c r="G101" s="267">
        <f t="shared" si="7"/>
        <v>3.9999999999998447E-2</v>
      </c>
      <c r="H101" s="267">
        <f t="shared" si="7"/>
        <v>3.999999999999939E-2</v>
      </c>
      <c r="I101" s="267">
        <f t="shared" si="7"/>
        <v>3.9999999999998738E-2</v>
      </c>
      <c r="J101" s="267">
        <f t="shared" si="7"/>
        <v>3.9999999999999009E-2</v>
      </c>
      <c r="K101" s="267">
        <f t="shared" si="7"/>
        <v>3.9999999999998849E-2</v>
      </c>
      <c r="L101" s="267">
        <f t="shared" si="7"/>
        <v>3.9999999999998669E-2</v>
      </c>
      <c r="M101" s="267">
        <f t="shared" si="7"/>
        <v>3.9999999999999175E-2</v>
      </c>
      <c r="N101" s="267">
        <f t="shared" si="7"/>
        <v>3.9999999999999244E-2</v>
      </c>
      <c r="O101" s="267">
        <f t="shared" si="7"/>
        <v>3.9999999999999321E-2</v>
      </c>
      <c r="P101" s="267">
        <f t="shared" si="7"/>
        <v>3.9999999999999064E-2</v>
      </c>
      <c r="Q101" s="267">
        <f t="shared" si="7"/>
        <v>3.9999999999998891E-2</v>
      </c>
      <c r="R101" s="267">
        <f t="shared" si="7"/>
        <v>3.9999999999998689E-2</v>
      </c>
      <c r="S101" s="267">
        <f t="shared" si="7"/>
        <v>3.9999999999998537E-2</v>
      </c>
      <c r="T101" s="267">
        <f t="shared" si="7"/>
        <v>3.9999999999998613E-2</v>
      </c>
      <c r="U101" s="267">
        <f t="shared" si="7"/>
        <v>3.9999999999998329E-2</v>
      </c>
      <c r="V101" s="267">
        <f t="shared" si="7"/>
        <v>3.9999999999998419E-2</v>
      </c>
      <c r="W101" s="267">
        <f t="shared" si="7"/>
        <v>3.99999999999988E-2</v>
      </c>
      <c r="X101" s="267">
        <f t="shared" si="7"/>
        <v>3.9999999999999106E-2</v>
      </c>
      <c r="Y101" s="267">
        <f t="shared" si="7"/>
        <v>3.9999999999998731E-2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1.9999999999998998E-2</v>
      </c>
      <c r="C102" s="267">
        <f t="shared" si="8"/>
        <v>1.9999999999998897E-2</v>
      </c>
      <c r="D102" s="267">
        <f t="shared" si="8"/>
        <v>1.9999999999999157E-2</v>
      </c>
      <c r="E102" s="267">
        <f t="shared" si="8"/>
        <v>1.9999999999999119E-2</v>
      </c>
      <c r="F102" s="267">
        <f t="shared" si="8"/>
        <v>1.9999999999999712E-2</v>
      </c>
      <c r="G102" s="267">
        <f t="shared" si="8"/>
        <v>1.999999999999923E-2</v>
      </c>
      <c r="H102" s="267">
        <f t="shared" si="8"/>
        <v>1.9999999999999695E-2</v>
      </c>
      <c r="I102" s="267">
        <f t="shared" si="8"/>
        <v>1.9999999999999369E-2</v>
      </c>
      <c r="J102" s="267">
        <f t="shared" si="8"/>
        <v>1.9999999999999511E-2</v>
      </c>
      <c r="K102" s="267">
        <f t="shared" si="8"/>
        <v>1.9999999999999421E-2</v>
      </c>
      <c r="L102" s="267">
        <f t="shared" si="8"/>
        <v>1.9999999999999327E-2</v>
      </c>
      <c r="M102" s="267">
        <f t="shared" si="8"/>
        <v>1.9999999999999588E-2</v>
      </c>
      <c r="N102" s="267">
        <f t="shared" si="8"/>
        <v>1.9999999999999629E-2</v>
      </c>
      <c r="O102" s="267">
        <f t="shared" si="8"/>
        <v>1.999999999999966E-2</v>
      </c>
      <c r="P102" s="267">
        <f t="shared" si="8"/>
        <v>1.9999999999999532E-2</v>
      </c>
      <c r="Q102" s="267">
        <f t="shared" si="8"/>
        <v>1.9999999999999442E-2</v>
      </c>
      <c r="R102" s="267">
        <f t="shared" si="8"/>
        <v>1.9999999999999338E-2</v>
      </c>
      <c r="S102" s="267">
        <f t="shared" si="8"/>
        <v>1.9999999999999265E-2</v>
      </c>
      <c r="T102" s="267">
        <f t="shared" si="8"/>
        <v>1.9999999999999303E-2</v>
      </c>
      <c r="U102" s="267">
        <f t="shared" si="8"/>
        <v>1.9999999999999157E-2</v>
      </c>
      <c r="V102" s="267">
        <f t="shared" si="8"/>
        <v>1.9999999999999209E-2</v>
      </c>
      <c r="W102" s="267">
        <f t="shared" si="8"/>
        <v>1.99999999999994E-2</v>
      </c>
      <c r="X102" s="267">
        <f t="shared" si="8"/>
        <v>1.9999999999999546E-2</v>
      </c>
      <c r="Y102" s="267">
        <f t="shared" si="8"/>
        <v>1.9999999999999362E-2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1.1121573978715422E-2</v>
      </c>
      <c r="C103" s="268">
        <f t="shared" si="9"/>
        <v>1.1324611206647501E-2</v>
      </c>
      <c r="D103" s="268">
        <f t="shared" si="9"/>
        <v>1.1378370893636889E-2</v>
      </c>
      <c r="E103" s="268">
        <f t="shared" si="9"/>
        <v>1.1581019976990757E-2</v>
      </c>
      <c r="F103" s="268">
        <f t="shared" si="9"/>
        <v>1.1735665809315451E-2</v>
      </c>
      <c r="G103" s="268">
        <f t="shared" si="9"/>
        <v>1.1697892108010621E-2</v>
      </c>
      <c r="H103" s="268">
        <f t="shared" si="9"/>
        <v>1.1547930526937091E-2</v>
      </c>
      <c r="I103" s="268">
        <f t="shared" si="9"/>
        <v>1.1322030735232597E-2</v>
      </c>
      <c r="J103" s="268">
        <f t="shared" si="9"/>
        <v>1.1266900898151942E-2</v>
      </c>
      <c r="K103" s="268">
        <f t="shared" si="9"/>
        <v>1.103055264360875E-2</v>
      </c>
      <c r="L103" s="268">
        <f t="shared" si="9"/>
        <v>1.0936429745179591E-2</v>
      </c>
      <c r="M103" s="268">
        <f t="shared" si="9"/>
        <v>1.1007792170682828E-2</v>
      </c>
      <c r="N103" s="268">
        <f t="shared" si="9"/>
        <v>1.1032681755415904E-2</v>
      </c>
      <c r="O103" s="268">
        <f t="shared" si="9"/>
        <v>1.0732473700692694E-2</v>
      </c>
      <c r="P103" s="268">
        <f t="shared" si="9"/>
        <v>1.0693489882522025E-2</v>
      </c>
      <c r="Q103" s="268">
        <f t="shared" si="9"/>
        <v>1.0416213532631049E-2</v>
      </c>
      <c r="R103" s="268">
        <f t="shared" si="9"/>
        <v>1.0276753912283127E-2</v>
      </c>
      <c r="S103" s="268">
        <f t="shared" si="9"/>
        <v>1.0510627261767503E-2</v>
      </c>
      <c r="T103" s="268">
        <f t="shared" si="9"/>
        <v>1.0388479254395084E-2</v>
      </c>
      <c r="U103" s="268">
        <f t="shared" si="9"/>
        <v>1.0282566745444222E-2</v>
      </c>
      <c r="V103" s="268">
        <f t="shared" si="9"/>
        <v>1.0007075052365335E-2</v>
      </c>
      <c r="W103" s="268">
        <f t="shared" si="9"/>
        <v>1.012979714197953E-2</v>
      </c>
      <c r="X103" s="268">
        <f t="shared" si="9"/>
        <v>9.8611656033595081E-3</v>
      </c>
      <c r="Y103" s="268">
        <f t="shared" si="9"/>
        <v>9.4850076866536473E-3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2.5739844600517484E-2</v>
      </c>
      <c r="C104" s="269">
        <f t="shared" si="10"/>
        <v>2.7444878073237047E-2</v>
      </c>
      <c r="D104" s="269">
        <f t="shared" si="10"/>
        <v>2.7296735691272351E-2</v>
      </c>
      <c r="E104" s="269">
        <f t="shared" si="10"/>
        <v>2.6701086283211297E-2</v>
      </c>
      <c r="F104" s="269">
        <f t="shared" si="10"/>
        <v>2.87387394131179E-2</v>
      </c>
      <c r="G104" s="269">
        <f t="shared" si="10"/>
        <v>2.7994770552135718E-2</v>
      </c>
      <c r="H104" s="269">
        <f t="shared" si="10"/>
        <v>2.7961904097655619E-2</v>
      </c>
      <c r="I104" s="269">
        <f t="shared" si="10"/>
        <v>2.6810293920636823E-2</v>
      </c>
      <c r="J104" s="269">
        <f t="shared" si="10"/>
        <v>2.6641578962538253E-2</v>
      </c>
      <c r="K104" s="269">
        <f t="shared" si="10"/>
        <v>2.5527838971860149E-2</v>
      </c>
      <c r="L104" s="269">
        <f t="shared" si="10"/>
        <v>2.4575667562691486E-2</v>
      </c>
      <c r="M104" s="269">
        <f t="shared" si="10"/>
        <v>2.4723631867389042E-2</v>
      </c>
      <c r="N104" s="269">
        <f t="shared" si="10"/>
        <v>2.445203131023771E-2</v>
      </c>
      <c r="O104" s="269">
        <f t="shared" si="10"/>
        <v>2.374205824782831E-2</v>
      </c>
      <c r="P104" s="269">
        <f t="shared" si="10"/>
        <v>2.3552489909458057E-2</v>
      </c>
      <c r="Q104" s="269">
        <f t="shared" si="10"/>
        <v>2.2668078542137642E-2</v>
      </c>
      <c r="R104" s="269">
        <f t="shared" si="10"/>
        <v>2.1921366847586842E-2</v>
      </c>
      <c r="S104" s="269">
        <f t="shared" si="10"/>
        <v>2.1963244867389948E-2</v>
      </c>
      <c r="T104" s="269">
        <f t="shared" si="10"/>
        <v>2.1550612927128895E-2</v>
      </c>
      <c r="U104" s="269">
        <f t="shared" si="10"/>
        <v>2.0581830399571739E-2</v>
      </c>
      <c r="V104" s="269">
        <f t="shared" si="10"/>
        <v>1.9550310380340941E-2</v>
      </c>
      <c r="W104" s="269">
        <f t="shared" si="10"/>
        <v>1.9809296974845528E-2</v>
      </c>
      <c r="X104" s="269">
        <f t="shared" si="10"/>
        <v>1.9426411942094549E-2</v>
      </c>
      <c r="Y104" s="269">
        <f t="shared" si="10"/>
        <v>1.7807295384595852E-2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0.83393892675295411</v>
      </c>
      <c r="C105" s="269">
        <f t="shared" si="11"/>
        <v>0.82824189277959304</v>
      </c>
      <c r="D105" s="269">
        <f t="shared" si="11"/>
        <v>0.82866548076782209</v>
      </c>
      <c r="E105" s="269">
        <f t="shared" si="11"/>
        <v>0.83038214644377606</v>
      </c>
      <c r="F105" s="269">
        <f t="shared" si="11"/>
        <v>0.82366172941508375</v>
      </c>
      <c r="G105" s="269">
        <f t="shared" si="11"/>
        <v>0.82609673611288814</v>
      </c>
      <c r="H105" s="269">
        <f t="shared" si="11"/>
        <v>0.826352600713952</v>
      </c>
      <c r="I105" s="269">
        <f t="shared" si="11"/>
        <v>0.83028924440938456</v>
      </c>
      <c r="J105" s="269">
        <f t="shared" si="11"/>
        <v>0.83088801133367118</v>
      </c>
      <c r="K105" s="269">
        <f t="shared" si="11"/>
        <v>0.83471307733595579</v>
      </c>
      <c r="L105" s="269">
        <f t="shared" si="11"/>
        <v>0.8378753081083723</v>
      </c>
      <c r="M105" s="269">
        <f t="shared" si="11"/>
        <v>0.83732717181217653</v>
      </c>
      <c r="N105" s="269">
        <f t="shared" si="11"/>
        <v>0.83817743957826385</v>
      </c>
      <c r="O105" s="269">
        <f t="shared" si="11"/>
        <v>0.84076533861186187</v>
      </c>
      <c r="P105" s="269">
        <f t="shared" si="11"/>
        <v>0.8414151537425596</v>
      </c>
      <c r="Q105" s="269">
        <f t="shared" si="11"/>
        <v>0.84454220005381608</v>
      </c>
      <c r="R105" s="269">
        <f t="shared" si="11"/>
        <v>0.84708773068993948</v>
      </c>
      <c r="S105" s="269">
        <f t="shared" si="11"/>
        <v>0.84671891705442348</v>
      </c>
      <c r="T105" s="269">
        <f t="shared" si="11"/>
        <v>0.84817065686930293</v>
      </c>
      <c r="U105" s="269">
        <f t="shared" si="11"/>
        <v>0.85139820196704985</v>
      </c>
      <c r="V105" s="269">
        <f t="shared" si="11"/>
        <v>0.85499748038876067</v>
      </c>
      <c r="W105" s="269">
        <f t="shared" si="11"/>
        <v>0.85404024593907613</v>
      </c>
      <c r="X105" s="269">
        <f t="shared" si="11"/>
        <v>0.8555426181387823</v>
      </c>
      <c r="Y105" s="269">
        <f t="shared" si="11"/>
        <v>0.86113592940742822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0.61944022174864277</v>
      </c>
      <c r="C106" s="318">
        <f t="shared" si="12"/>
        <v>0.59953457550261868</v>
      </c>
      <c r="D106" s="318">
        <f t="shared" si="12"/>
        <v>0.60119268334055342</v>
      </c>
      <c r="E106" s="318">
        <f t="shared" si="12"/>
        <v>0.60787309408368284</v>
      </c>
      <c r="F106" s="318">
        <f t="shared" si="12"/>
        <v>0.58417223430576892</v>
      </c>
      <c r="G106" s="318">
        <f t="shared" si="12"/>
        <v>0.59280698151175815</v>
      </c>
      <c r="H106" s="318">
        <f t="shared" si="12"/>
        <v>0.59333673323348934</v>
      </c>
      <c r="I106" s="318">
        <f t="shared" si="12"/>
        <v>0.6068701284040785</v>
      </c>
      <c r="J106" s="318">
        <f t="shared" si="12"/>
        <v>0.60887485331252011</v>
      </c>
      <c r="K106" s="318">
        <f t="shared" si="12"/>
        <v>0.62198108590378876</v>
      </c>
      <c r="L106" s="318">
        <f t="shared" si="12"/>
        <v>0.63307807841927755</v>
      </c>
      <c r="M106" s="318">
        <f t="shared" si="12"/>
        <v>0.63129690625060209</v>
      </c>
      <c r="N106" s="318">
        <f t="shared" si="12"/>
        <v>0.63441051199295051</v>
      </c>
      <c r="O106" s="318">
        <f t="shared" si="12"/>
        <v>0.64291485321329356</v>
      </c>
      <c r="P106" s="318">
        <f t="shared" si="12"/>
        <v>0.64514440449707677</v>
      </c>
      <c r="Q106" s="318">
        <f t="shared" si="12"/>
        <v>0.65564154553600318</v>
      </c>
      <c r="R106" s="318">
        <f t="shared" si="12"/>
        <v>0.66440967362671666</v>
      </c>
      <c r="S106" s="318">
        <f t="shared" si="12"/>
        <v>0.66369187649284123</v>
      </c>
      <c r="T106" s="318">
        <f t="shared" si="12"/>
        <v>0.6685822158098963</v>
      </c>
      <c r="U106" s="318">
        <f t="shared" si="12"/>
        <v>0.67988294863728604</v>
      </c>
      <c r="V106" s="318">
        <f t="shared" si="12"/>
        <v>0.69207822721925361</v>
      </c>
      <c r="W106" s="318">
        <f t="shared" si="12"/>
        <v>0.68896277114869731</v>
      </c>
      <c r="X106" s="318">
        <f t="shared" si="12"/>
        <v>0.69365585195466173</v>
      </c>
      <c r="Y106" s="318">
        <f t="shared" si="12"/>
        <v>0.71274180120246344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0.21449870500431142</v>
      </c>
      <c r="C107" s="318">
        <f t="shared" si="13"/>
        <v>0.22870731727697441</v>
      </c>
      <c r="D107" s="318">
        <f t="shared" si="13"/>
        <v>0.22747279742726864</v>
      </c>
      <c r="E107" s="318">
        <f t="shared" si="13"/>
        <v>0.22250905236009327</v>
      </c>
      <c r="F107" s="318">
        <f t="shared" si="13"/>
        <v>0.23948949510931489</v>
      </c>
      <c r="G107" s="318">
        <f t="shared" si="13"/>
        <v>0.23328975460112997</v>
      </c>
      <c r="H107" s="318">
        <f t="shared" si="13"/>
        <v>0.23301586748046249</v>
      </c>
      <c r="I107" s="318">
        <f t="shared" si="13"/>
        <v>0.22341911600530598</v>
      </c>
      <c r="J107" s="318">
        <f t="shared" si="13"/>
        <v>0.2220131580211511</v>
      </c>
      <c r="K107" s="318">
        <f t="shared" si="13"/>
        <v>0.21273199143216703</v>
      </c>
      <c r="L107" s="318">
        <f t="shared" si="13"/>
        <v>0.20479722968909481</v>
      </c>
      <c r="M107" s="318">
        <f t="shared" si="13"/>
        <v>0.20603026556157447</v>
      </c>
      <c r="N107" s="318">
        <f t="shared" si="13"/>
        <v>0.20376692758531337</v>
      </c>
      <c r="O107" s="318">
        <f t="shared" si="13"/>
        <v>0.19785048539856837</v>
      </c>
      <c r="P107" s="318">
        <f t="shared" si="13"/>
        <v>0.19627074924548291</v>
      </c>
      <c r="Q107" s="318">
        <f t="shared" si="13"/>
        <v>0.18890065451781293</v>
      </c>
      <c r="R107" s="318">
        <f t="shared" si="13"/>
        <v>0.18267805706322288</v>
      </c>
      <c r="S107" s="318">
        <f t="shared" si="13"/>
        <v>0.18302704056158212</v>
      </c>
      <c r="T107" s="318">
        <f t="shared" si="13"/>
        <v>0.17958844105940666</v>
      </c>
      <c r="U107" s="318">
        <f t="shared" si="13"/>
        <v>0.17151525332976378</v>
      </c>
      <c r="V107" s="318">
        <f t="shared" si="13"/>
        <v>0.16291925316950709</v>
      </c>
      <c r="W107" s="318">
        <f t="shared" si="13"/>
        <v>0.16507747479037874</v>
      </c>
      <c r="X107" s="318">
        <f t="shared" si="13"/>
        <v>0.16188676618412051</v>
      </c>
      <c r="Y107" s="318">
        <f t="shared" si="13"/>
        <v>0.14839412820496478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5.7199654667816416E-2</v>
      </c>
      <c r="C108" s="319">
        <f t="shared" si="14"/>
        <v>6.0988617940526547E-2</v>
      </c>
      <c r="D108" s="319">
        <f t="shared" si="14"/>
        <v>6.0659412647271656E-2</v>
      </c>
      <c r="E108" s="319">
        <f t="shared" si="14"/>
        <v>5.9335747296024893E-2</v>
      </c>
      <c r="F108" s="319">
        <f t="shared" si="14"/>
        <v>6.3863865362484007E-2</v>
      </c>
      <c r="G108" s="319">
        <f t="shared" si="14"/>
        <v>6.2210601226968018E-2</v>
      </c>
      <c r="H108" s="319">
        <f t="shared" si="14"/>
        <v>6.2137564661456687E-2</v>
      </c>
      <c r="I108" s="319">
        <f t="shared" si="14"/>
        <v>5.9578430934748287E-2</v>
      </c>
      <c r="J108" s="319">
        <f t="shared" si="14"/>
        <v>5.9203508805640341E-2</v>
      </c>
      <c r="K108" s="319">
        <f t="shared" si="14"/>
        <v>5.6728531048577904E-2</v>
      </c>
      <c r="L108" s="319">
        <f t="shared" si="14"/>
        <v>5.4612594583758646E-2</v>
      </c>
      <c r="M108" s="319">
        <f t="shared" si="14"/>
        <v>5.494140414975323E-2</v>
      </c>
      <c r="N108" s="319">
        <f t="shared" si="14"/>
        <v>5.4337847356083588E-2</v>
      </c>
      <c r="O108" s="319">
        <f t="shared" si="14"/>
        <v>5.2760129439618275E-2</v>
      </c>
      <c r="P108" s="319">
        <f t="shared" si="14"/>
        <v>5.2338866465462146E-2</v>
      </c>
      <c r="Q108" s="319">
        <f t="shared" si="14"/>
        <v>5.0373507871416791E-2</v>
      </c>
      <c r="R108" s="319">
        <f t="shared" si="14"/>
        <v>4.8714148550192793E-2</v>
      </c>
      <c r="S108" s="319">
        <f t="shared" si="14"/>
        <v>4.8807210816421913E-2</v>
      </c>
      <c r="T108" s="319">
        <f t="shared" si="14"/>
        <v>4.7890250949175137E-2</v>
      </c>
      <c r="U108" s="319">
        <f t="shared" si="14"/>
        <v>4.5737400887937034E-2</v>
      </c>
      <c r="V108" s="319">
        <f t="shared" si="14"/>
        <v>4.3445134178535252E-2</v>
      </c>
      <c r="W108" s="319">
        <f t="shared" si="14"/>
        <v>4.4020659944101023E-2</v>
      </c>
      <c r="X108" s="319">
        <f t="shared" si="14"/>
        <v>4.3169804315765496E-2</v>
      </c>
      <c r="Y108" s="319">
        <f t="shared" si="14"/>
        <v>3.9571767521323978E-2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0.99999999999999967</v>
      </c>
      <c r="C110" s="232">
        <f t="shared" si="15"/>
        <v>0.99999999999999989</v>
      </c>
      <c r="D110" s="232">
        <f t="shared" si="15"/>
        <v>1.0000000000000002</v>
      </c>
      <c r="E110" s="232">
        <f t="shared" si="15"/>
        <v>0.99999999999999978</v>
      </c>
      <c r="F110" s="232">
        <f t="shared" si="15"/>
        <v>0.99999999999999989</v>
      </c>
      <c r="G110" s="232">
        <f t="shared" si="15"/>
        <v>0.99999999999999989</v>
      </c>
      <c r="H110" s="232">
        <f t="shared" si="15"/>
        <v>0.99999999999999978</v>
      </c>
      <c r="I110" s="232">
        <f t="shared" si="15"/>
        <v>1.0000000000000002</v>
      </c>
      <c r="J110" s="232">
        <f t="shared" si="15"/>
        <v>1</v>
      </c>
      <c r="K110" s="232">
        <f t="shared" si="15"/>
        <v>1.0000000000000004</v>
      </c>
      <c r="L110" s="232">
        <f t="shared" si="15"/>
        <v>0.99999999999999956</v>
      </c>
      <c r="M110" s="232">
        <f t="shared" si="15"/>
        <v>1</v>
      </c>
      <c r="N110" s="232">
        <f t="shared" si="15"/>
        <v>0.99999999999999978</v>
      </c>
      <c r="O110" s="232">
        <f t="shared" si="15"/>
        <v>1</v>
      </c>
      <c r="P110" s="232">
        <f t="shared" si="15"/>
        <v>1.0000000000000002</v>
      </c>
      <c r="Q110" s="232">
        <f t="shared" si="15"/>
        <v>1</v>
      </c>
      <c r="R110" s="232">
        <f t="shared" si="15"/>
        <v>0.99999999999999944</v>
      </c>
      <c r="S110" s="232">
        <f t="shared" si="15"/>
        <v>0.99999999999999978</v>
      </c>
      <c r="T110" s="232">
        <f t="shared" si="15"/>
        <v>0.99999999999999967</v>
      </c>
      <c r="U110" s="232">
        <f t="shared" si="15"/>
        <v>1.0000000000000002</v>
      </c>
      <c r="V110" s="232">
        <f t="shared" si="15"/>
        <v>1.0000000000000002</v>
      </c>
      <c r="W110" s="232">
        <f t="shared" si="15"/>
        <v>0.99999999999999978</v>
      </c>
      <c r="X110" s="232">
        <f t="shared" si="15"/>
        <v>1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5.2781221197527829E-3</v>
      </c>
      <c r="C111" s="299">
        <f t="shared" si="16"/>
        <v>5.2781221197526085E-3</v>
      </c>
      <c r="D111" s="299">
        <f t="shared" si="16"/>
        <v>5.2781221197527248E-3</v>
      </c>
      <c r="E111" s="299">
        <f t="shared" si="16"/>
        <v>5.2781221197528514E-3</v>
      </c>
      <c r="F111" s="299">
        <f t="shared" si="16"/>
        <v>5.2781221197532339E-3</v>
      </c>
      <c r="G111" s="299">
        <f t="shared" si="16"/>
        <v>5.2781221197535713E-3</v>
      </c>
      <c r="H111" s="299">
        <f t="shared" si="16"/>
        <v>5.278122119752841E-3</v>
      </c>
      <c r="I111" s="299">
        <f t="shared" si="16"/>
        <v>5.2781221197536459E-3</v>
      </c>
      <c r="J111" s="299">
        <f t="shared" si="16"/>
        <v>5.2781221197537899E-3</v>
      </c>
      <c r="K111" s="299">
        <f t="shared" si="16"/>
        <v>5.2781221197533744E-3</v>
      </c>
      <c r="L111" s="299">
        <f t="shared" si="16"/>
        <v>5.2781221197527456E-3</v>
      </c>
      <c r="M111" s="299">
        <f t="shared" si="16"/>
        <v>5.2781221197536095E-3</v>
      </c>
      <c r="N111" s="299">
        <f t="shared" si="16"/>
        <v>5.278122119753645E-3</v>
      </c>
      <c r="O111" s="299">
        <f t="shared" si="16"/>
        <v>5.2781221197540553E-3</v>
      </c>
      <c r="P111" s="299">
        <f t="shared" si="16"/>
        <v>5.2781221197537509E-3</v>
      </c>
      <c r="Q111" s="299">
        <f t="shared" si="16"/>
        <v>5.278122119753711E-3</v>
      </c>
      <c r="R111" s="299">
        <f t="shared" si="16"/>
        <v>5.2781221197537925E-3</v>
      </c>
      <c r="S111" s="299">
        <f t="shared" si="16"/>
        <v>5.2781221197534351E-3</v>
      </c>
      <c r="T111" s="299">
        <f t="shared" si="16"/>
        <v>5.2781221197533588E-3</v>
      </c>
      <c r="U111" s="299">
        <f t="shared" si="16"/>
        <v>5.2781221197538549E-3</v>
      </c>
      <c r="V111" s="299">
        <f t="shared" si="16"/>
        <v>5.2781221197533675E-3</v>
      </c>
      <c r="W111" s="299">
        <f t="shared" si="16"/>
        <v>5.2781221197529052E-3</v>
      </c>
      <c r="X111" s="299">
        <f t="shared" si="16"/>
        <v>5.2781221197530917E-3</v>
      </c>
      <c r="Y111" s="299">
        <f t="shared" si="16"/>
        <v>5.278122119752821E-3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7.4900519068687244E-3</v>
      </c>
      <c r="C112" s="233">
        <f t="shared" si="17"/>
        <v>7.4900519068684815E-3</v>
      </c>
      <c r="D112" s="233">
        <f t="shared" si="17"/>
        <v>7.4900519068686403E-3</v>
      </c>
      <c r="E112" s="233">
        <f t="shared" si="17"/>
        <v>7.4900519068688181E-3</v>
      </c>
      <c r="F112" s="233">
        <f t="shared" si="17"/>
        <v>7.4900519068693602E-3</v>
      </c>
      <c r="G112" s="233">
        <f t="shared" si="17"/>
        <v>7.4900519068698433E-3</v>
      </c>
      <c r="H112" s="233">
        <f t="shared" si="17"/>
        <v>7.4900519068688077E-3</v>
      </c>
      <c r="I112" s="233">
        <f t="shared" si="17"/>
        <v>7.4900519068699508E-3</v>
      </c>
      <c r="J112" s="233">
        <f t="shared" si="17"/>
        <v>7.4900519068701529E-3</v>
      </c>
      <c r="K112" s="233">
        <f t="shared" si="17"/>
        <v>7.4900519068695657E-3</v>
      </c>
      <c r="L112" s="233">
        <f t="shared" si="17"/>
        <v>7.4900519068686723E-3</v>
      </c>
      <c r="M112" s="233">
        <f t="shared" si="17"/>
        <v>7.4900519068699023E-3</v>
      </c>
      <c r="N112" s="233">
        <f t="shared" si="17"/>
        <v>7.4900519068699482E-3</v>
      </c>
      <c r="O112" s="233">
        <f t="shared" si="17"/>
        <v>7.4900519068705285E-3</v>
      </c>
      <c r="P112" s="233">
        <f t="shared" si="17"/>
        <v>7.4900519068701009E-3</v>
      </c>
      <c r="Q112" s="233">
        <f t="shared" si="17"/>
        <v>7.4900519068700428E-3</v>
      </c>
      <c r="R112" s="233">
        <f t="shared" si="17"/>
        <v>7.490051906870159E-3</v>
      </c>
      <c r="S112" s="233">
        <f t="shared" si="17"/>
        <v>7.490051906869649E-3</v>
      </c>
      <c r="T112" s="233">
        <f t="shared" si="17"/>
        <v>7.4900519068695388E-3</v>
      </c>
      <c r="U112" s="233">
        <f t="shared" si="17"/>
        <v>7.4900519068702501E-3</v>
      </c>
      <c r="V112" s="233">
        <f t="shared" si="17"/>
        <v>7.490051906869551E-3</v>
      </c>
      <c r="W112" s="233">
        <f t="shared" si="17"/>
        <v>7.4900519068688953E-3</v>
      </c>
      <c r="X112" s="233">
        <f t="shared" si="17"/>
        <v>7.4900519068691624E-3</v>
      </c>
      <c r="Y112" s="233">
        <f t="shared" si="17"/>
        <v>7.4900519068687816E-3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2.6652580694160825E-2</v>
      </c>
      <c r="C113" s="233">
        <f t="shared" si="18"/>
        <v>2.6652580694159961E-2</v>
      </c>
      <c r="D113" s="233">
        <f t="shared" si="18"/>
        <v>2.665258069416053E-2</v>
      </c>
      <c r="E113" s="233">
        <f t="shared" si="18"/>
        <v>2.6652580694161168E-2</v>
      </c>
      <c r="F113" s="233">
        <f t="shared" si="18"/>
        <v>2.6652580694163097E-2</v>
      </c>
      <c r="G113" s="233">
        <f t="shared" si="18"/>
        <v>2.6652580694164808E-2</v>
      </c>
      <c r="H113" s="233">
        <f t="shared" si="18"/>
        <v>2.6652580694161127E-2</v>
      </c>
      <c r="I113" s="233">
        <f t="shared" si="18"/>
        <v>2.6652580694165196E-2</v>
      </c>
      <c r="J113" s="233">
        <f t="shared" si="18"/>
        <v>2.6652580694165911E-2</v>
      </c>
      <c r="K113" s="233">
        <f t="shared" si="18"/>
        <v>2.6652580694163819E-2</v>
      </c>
      <c r="L113" s="233">
        <f t="shared" si="18"/>
        <v>2.6652580694160651E-2</v>
      </c>
      <c r="M113" s="233">
        <f t="shared" si="18"/>
        <v>2.6652580694165012E-2</v>
      </c>
      <c r="N113" s="233">
        <f t="shared" si="18"/>
        <v>2.6652580694165193E-2</v>
      </c>
      <c r="O113" s="233">
        <f t="shared" si="18"/>
        <v>2.6652580694167254E-2</v>
      </c>
      <c r="P113" s="233">
        <f t="shared" si="18"/>
        <v>2.6652580694165727E-2</v>
      </c>
      <c r="Q113" s="233">
        <f t="shared" si="18"/>
        <v>2.6652580694165522E-2</v>
      </c>
      <c r="R113" s="233">
        <f t="shared" si="18"/>
        <v>2.6652580694165942E-2</v>
      </c>
      <c r="S113" s="233">
        <f t="shared" si="18"/>
        <v>2.6652580694164124E-2</v>
      </c>
      <c r="T113" s="233">
        <f t="shared" si="18"/>
        <v>2.6652580694163739E-2</v>
      </c>
      <c r="U113" s="233">
        <f t="shared" si="18"/>
        <v>2.6652580694166247E-2</v>
      </c>
      <c r="V113" s="233">
        <f t="shared" si="18"/>
        <v>2.6652580694163784E-2</v>
      </c>
      <c r="W113" s="233">
        <f t="shared" si="18"/>
        <v>2.6652580694161439E-2</v>
      </c>
      <c r="X113" s="233">
        <f t="shared" si="18"/>
        <v>2.6652580694162393E-2</v>
      </c>
      <c r="Y113" s="233">
        <f t="shared" si="18"/>
        <v>2.6652580694161022E-2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2.1112488479011121E-2</v>
      </c>
      <c r="C114" s="233">
        <f t="shared" si="19"/>
        <v>2.1112488479010441E-2</v>
      </c>
      <c r="D114" s="233">
        <f t="shared" si="19"/>
        <v>2.1112488479010892E-2</v>
      </c>
      <c r="E114" s="233">
        <f t="shared" si="19"/>
        <v>2.1112488479011395E-2</v>
      </c>
      <c r="F114" s="233">
        <f t="shared" si="19"/>
        <v>2.1112488479012922E-2</v>
      </c>
      <c r="G114" s="233">
        <f t="shared" si="19"/>
        <v>2.1112488479014275E-2</v>
      </c>
      <c r="H114" s="233">
        <f t="shared" si="19"/>
        <v>2.1112488479011361E-2</v>
      </c>
      <c r="I114" s="233">
        <f t="shared" si="19"/>
        <v>2.111248847901458E-2</v>
      </c>
      <c r="J114" s="233">
        <f t="shared" si="19"/>
        <v>2.1112488479015149E-2</v>
      </c>
      <c r="K114" s="233">
        <f t="shared" si="19"/>
        <v>2.1112488479013491E-2</v>
      </c>
      <c r="L114" s="233">
        <f t="shared" si="19"/>
        <v>2.1112488479010986E-2</v>
      </c>
      <c r="M114" s="233">
        <f t="shared" si="19"/>
        <v>2.1112488479014438E-2</v>
      </c>
      <c r="N114" s="233">
        <f t="shared" si="19"/>
        <v>2.111248847901458E-2</v>
      </c>
      <c r="O114" s="233">
        <f t="shared" si="19"/>
        <v>2.1112488479016214E-2</v>
      </c>
      <c r="P114" s="233">
        <f t="shared" si="19"/>
        <v>2.1112488479015003E-2</v>
      </c>
      <c r="Q114" s="233">
        <f t="shared" si="19"/>
        <v>2.1112488479014844E-2</v>
      </c>
      <c r="R114" s="233">
        <f t="shared" si="19"/>
        <v>2.1112488479015173E-2</v>
      </c>
      <c r="S114" s="233">
        <f t="shared" si="19"/>
        <v>2.1112488479013741E-2</v>
      </c>
      <c r="T114" s="233">
        <f t="shared" si="19"/>
        <v>2.1112488479013432E-2</v>
      </c>
      <c r="U114" s="233">
        <f t="shared" si="19"/>
        <v>2.111248847901542E-2</v>
      </c>
      <c r="V114" s="233">
        <f t="shared" si="19"/>
        <v>2.1112488479013463E-2</v>
      </c>
      <c r="W114" s="233">
        <f t="shared" si="19"/>
        <v>2.1112488479011617E-2</v>
      </c>
      <c r="X114" s="233">
        <f t="shared" si="19"/>
        <v>2.1112488479012363E-2</v>
      </c>
      <c r="Y114" s="233">
        <f t="shared" si="19"/>
        <v>2.1112488479011281E-2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1.288571588916902E-2</v>
      </c>
      <c r="C115" s="300">
        <f t="shared" si="20"/>
        <v>1.3186785765648246E-2</v>
      </c>
      <c r="D115" s="300">
        <f t="shared" si="20"/>
        <v>1.3207017946714009E-2</v>
      </c>
      <c r="E115" s="300">
        <f t="shared" si="20"/>
        <v>1.2970166829307619E-2</v>
      </c>
      <c r="F115" s="300">
        <f t="shared" si="20"/>
        <v>1.3297330208951985E-2</v>
      </c>
      <c r="G115" s="300">
        <f t="shared" si="20"/>
        <v>1.309826696594678E-2</v>
      </c>
      <c r="H115" s="300">
        <f t="shared" si="20"/>
        <v>1.2851054887112381E-2</v>
      </c>
      <c r="I115" s="300">
        <f t="shared" si="20"/>
        <v>1.2758532867009812E-2</v>
      </c>
      <c r="J115" s="300">
        <f t="shared" si="20"/>
        <v>1.2592396108005553E-2</v>
      </c>
      <c r="K115" s="300">
        <f t="shared" si="20"/>
        <v>1.2407792223385915E-2</v>
      </c>
      <c r="L115" s="300">
        <f t="shared" si="20"/>
        <v>1.2090534922764179E-2</v>
      </c>
      <c r="M115" s="300">
        <f t="shared" si="20"/>
        <v>1.2222470660743829E-2</v>
      </c>
      <c r="N115" s="300">
        <f t="shared" si="20"/>
        <v>1.2238537740063468E-2</v>
      </c>
      <c r="O115" s="300">
        <f t="shared" si="20"/>
        <v>1.1999475134835019E-2</v>
      </c>
      <c r="P115" s="300">
        <f t="shared" si="20"/>
        <v>1.1877000716938445E-2</v>
      </c>
      <c r="Q115" s="300">
        <f t="shared" si="20"/>
        <v>1.17032222720348E-2</v>
      </c>
      <c r="R115" s="300">
        <f t="shared" si="20"/>
        <v>1.1575406559086891E-2</v>
      </c>
      <c r="S115" s="300">
        <f t="shared" si="20"/>
        <v>1.1634747136122583E-2</v>
      </c>
      <c r="T115" s="300">
        <f t="shared" si="20"/>
        <v>1.1660159227423857E-2</v>
      </c>
      <c r="U115" s="300">
        <f t="shared" si="20"/>
        <v>1.1775578035672689E-2</v>
      </c>
      <c r="V115" s="300">
        <f t="shared" si="20"/>
        <v>1.1675942558083649E-2</v>
      </c>
      <c r="W115" s="300">
        <f t="shared" si="20"/>
        <v>1.1773537180145958E-2</v>
      </c>
      <c r="X115" s="300">
        <f t="shared" si="20"/>
        <v>1.1953863037545817E-2</v>
      </c>
      <c r="Y115" s="300">
        <f t="shared" si="20"/>
        <v>1.1603619491884634E-2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6.7510886414801227E-2</v>
      </c>
      <c r="C116" s="301">
        <f t="shared" si="21"/>
        <v>7.0303249064570278E-2</v>
      </c>
      <c r="D116" s="301">
        <f t="shared" si="21"/>
        <v>7.0013182509773841E-2</v>
      </c>
      <c r="E116" s="301">
        <f t="shared" si="21"/>
        <v>6.701973718301546E-2</v>
      </c>
      <c r="F116" s="301">
        <f t="shared" si="21"/>
        <v>7.0012687101410467E-2</v>
      </c>
      <c r="G116" s="301">
        <f t="shared" si="21"/>
        <v>6.8966099038109518E-2</v>
      </c>
      <c r="H116" s="301">
        <f t="shared" si="21"/>
        <v>6.8060472942482741E-2</v>
      </c>
      <c r="I116" s="301">
        <f t="shared" si="21"/>
        <v>6.7421634203517419E-2</v>
      </c>
      <c r="J116" s="301">
        <f t="shared" si="21"/>
        <v>6.7003486745453686E-2</v>
      </c>
      <c r="K116" s="301">
        <f t="shared" si="21"/>
        <v>6.5896464952213962E-2</v>
      </c>
      <c r="L116" s="301">
        <f t="shared" si="21"/>
        <v>6.3775452373711988E-2</v>
      </c>
      <c r="M116" s="301">
        <f t="shared" si="21"/>
        <v>6.4677317575504156E-2</v>
      </c>
      <c r="N116" s="301">
        <f t="shared" si="21"/>
        <v>6.4243257440694951E-2</v>
      </c>
      <c r="O116" s="301">
        <f t="shared" si="21"/>
        <v>6.3258122715241186E-2</v>
      </c>
      <c r="P116" s="301">
        <f t="shared" si="21"/>
        <v>6.2293542497465375E-2</v>
      </c>
      <c r="Q116" s="301">
        <f t="shared" si="21"/>
        <v>6.1554026180419066E-2</v>
      </c>
      <c r="R116" s="301">
        <f t="shared" si="21"/>
        <v>6.0804105721919667E-2</v>
      </c>
      <c r="S116" s="301">
        <f t="shared" si="21"/>
        <v>6.0613231896520015E-2</v>
      </c>
      <c r="T116" s="301">
        <f t="shared" si="21"/>
        <v>6.0644814591708444E-2</v>
      </c>
      <c r="U116" s="301">
        <f t="shared" si="21"/>
        <v>6.0741098687485194E-2</v>
      </c>
      <c r="V116" s="301">
        <f t="shared" si="21"/>
        <v>6.0215258269955441E-2</v>
      </c>
      <c r="W116" s="301">
        <f t="shared" si="21"/>
        <v>5.9780551944140399E-2</v>
      </c>
      <c r="X116" s="301">
        <f t="shared" si="21"/>
        <v>6.0023398230262648E-2</v>
      </c>
      <c r="Y116" s="301">
        <f t="shared" si="21"/>
        <v>5.736996730609361E-2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2.2453829883853037E-2</v>
      </c>
      <c r="C117" s="302">
        <f t="shared" si="22"/>
        <v>2.2182779602278078E-2</v>
      </c>
      <c r="D117" s="302">
        <f t="shared" si="22"/>
        <v>2.2209303140796301E-2</v>
      </c>
      <c r="E117" s="302">
        <f t="shared" si="22"/>
        <v>2.2497149194513833E-2</v>
      </c>
      <c r="F117" s="302">
        <f t="shared" si="22"/>
        <v>2.2206486635860768E-2</v>
      </c>
      <c r="G117" s="302">
        <f t="shared" si="22"/>
        <v>2.2310810515536027E-2</v>
      </c>
      <c r="H117" s="302">
        <f t="shared" si="22"/>
        <v>2.2403459545097468E-2</v>
      </c>
      <c r="I117" s="302">
        <f t="shared" si="22"/>
        <v>2.2466220108472955E-2</v>
      </c>
      <c r="J117" s="302">
        <f t="shared" si="22"/>
        <v>2.251064639543545E-2</v>
      </c>
      <c r="K117" s="302">
        <f t="shared" si="22"/>
        <v>2.2620171566632728E-2</v>
      </c>
      <c r="L117" s="302">
        <f t="shared" si="22"/>
        <v>2.2828862671128394E-2</v>
      </c>
      <c r="M117" s="302">
        <f t="shared" si="22"/>
        <v>2.2740220113347438E-2</v>
      </c>
      <c r="N117" s="302">
        <f t="shared" si="22"/>
        <v>2.2780360766901538E-2</v>
      </c>
      <c r="O117" s="302">
        <f t="shared" si="22"/>
        <v>2.2880197486736156E-2</v>
      </c>
      <c r="P117" s="302">
        <f t="shared" si="22"/>
        <v>2.2974413417680393E-2</v>
      </c>
      <c r="Q117" s="302">
        <f t="shared" si="22"/>
        <v>2.3049178323922403E-2</v>
      </c>
      <c r="R117" s="302">
        <f t="shared" si="22"/>
        <v>2.3123460564604407E-2</v>
      </c>
      <c r="S117" s="302">
        <f t="shared" si="22"/>
        <v>2.3139454910400144E-2</v>
      </c>
      <c r="T117" s="302">
        <f t="shared" si="22"/>
        <v>2.3135691609190493E-2</v>
      </c>
      <c r="U117" s="302">
        <f t="shared" si="22"/>
        <v>2.3123015770335882E-2</v>
      </c>
      <c r="V117" s="302">
        <f t="shared" si="22"/>
        <v>2.3175419472909534E-2</v>
      </c>
      <c r="W117" s="302">
        <f t="shared" si="22"/>
        <v>2.3213036218163226E-2</v>
      </c>
      <c r="X117" s="302">
        <f t="shared" si="22"/>
        <v>2.3184577191702943E-2</v>
      </c>
      <c r="Y117" s="302">
        <f t="shared" si="22"/>
        <v>2.3444175243731158E-2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4.50570565309482E-2</v>
      </c>
      <c r="C118" s="302">
        <f t="shared" si="23"/>
        <v>4.8120469462292197E-2</v>
      </c>
      <c r="D118" s="302">
        <f t="shared" si="23"/>
        <v>4.780387936897753E-2</v>
      </c>
      <c r="E118" s="302">
        <f t="shared" si="23"/>
        <v>4.4522587988501616E-2</v>
      </c>
      <c r="F118" s="302">
        <f t="shared" si="23"/>
        <v>4.7806200465549696E-2</v>
      </c>
      <c r="G118" s="302">
        <f t="shared" si="23"/>
        <v>4.6655288522573495E-2</v>
      </c>
      <c r="H118" s="302">
        <f t="shared" si="23"/>
        <v>4.5657013397385274E-2</v>
      </c>
      <c r="I118" s="302">
        <f t="shared" si="23"/>
        <v>4.4955414095044471E-2</v>
      </c>
      <c r="J118" s="302">
        <f t="shared" si="23"/>
        <v>4.4492840350018235E-2</v>
      </c>
      <c r="K118" s="302">
        <f t="shared" si="23"/>
        <v>4.3276293385581227E-2</v>
      </c>
      <c r="L118" s="302">
        <f t="shared" si="23"/>
        <v>4.0946589702583594E-2</v>
      </c>
      <c r="M118" s="302">
        <f t="shared" si="23"/>
        <v>4.1937097462156722E-2</v>
      </c>
      <c r="N118" s="302">
        <f t="shared" si="23"/>
        <v>4.1462896673793416E-2</v>
      </c>
      <c r="O118" s="302">
        <f t="shared" si="23"/>
        <v>4.0377925228505029E-2</v>
      </c>
      <c r="P118" s="302">
        <f t="shared" si="23"/>
        <v>3.9319129079784985E-2</v>
      </c>
      <c r="Q118" s="302">
        <f t="shared" si="23"/>
        <v>3.8504847856496667E-2</v>
      </c>
      <c r="R118" s="302">
        <f t="shared" si="23"/>
        <v>3.7680645157315264E-2</v>
      </c>
      <c r="S118" s="302">
        <f t="shared" si="23"/>
        <v>3.7473776986119874E-2</v>
      </c>
      <c r="T118" s="302">
        <f t="shared" si="23"/>
        <v>3.7509122982517955E-2</v>
      </c>
      <c r="U118" s="302">
        <f t="shared" si="23"/>
        <v>3.7618082917149312E-2</v>
      </c>
      <c r="V118" s="302">
        <f t="shared" si="23"/>
        <v>3.7039838797045907E-2</v>
      </c>
      <c r="W118" s="302">
        <f t="shared" si="23"/>
        <v>3.6567515725977176E-2</v>
      </c>
      <c r="X118" s="302">
        <f t="shared" si="23"/>
        <v>3.6838821038559705E-2</v>
      </c>
      <c r="Y118" s="302">
        <f t="shared" si="23"/>
        <v>3.3925792062362452E-2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0.76166878449414821</v>
      </c>
      <c r="C119" s="301">
        <f t="shared" si="24"/>
        <v>0.75952402795341512</v>
      </c>
      <c r="D119" s="301">
        <f t="shared" si="24"/>
        <v>0.75970102994233046</v>
      </c>
      <c r="E119" s="301">
        <f t="shared" si="24"/>
        <v>0.76192386519848176</v>
      </c>
      <c r="F119" s="301">
        <f t="shared" si="24"/>
        <v>0.7596210708557225</v>
      </c>
      <c r="G119" s="301">
        <f t="shared" si="24"/>
        <v>0.76050158858315997</v>
      </c>
      <c r="H119" s="301">
        <f t="shared" si="24"/>
        <v>0.76133015515416702</v>
      </c>
      <c r="I119" s="301">
        <f t="shared" si="24"/>
        <v>0.76184185394140924</v>
      </c>
      <c r="J119" s="301">
        <f t="shared" si="24"/>
        <v>0.762270646154106</v>
      </c>
      <c r="K119" s="301">
        <f t="shared" si="24"/>
        <v>0.76317893373278156</v>
      </c>
      <c r="L119" s="301">
        <f t="shared" si="24"/>
        <v>0.7648867847461791</v>
      </c>
      <c r="M119" s="301">
        <f t="shared" si="24"/>
        <v>0.76416323275862807</v>
      </c>
      <c r="N119" s="301">
        <f t="shared" si="24"/>
        <v>0.76444073352667752</v>
      </c>
      <c r="O119" s="301">
        <f t="shared" si="24"/>
        <v>0.76531550233793255</v>
      </c>
      <c r="P119" s="301">
        <f t="shared" si="24"/>
        <v>0.76607280121530485</v>
      </c>
      <c r="Q119" s="301">
        <f t="shared" si="24"/>
        <v>0.7667244188054082</v>
      </c>
      <c r="R119" s="301">
        <f t="shared" si="24"/>
        <v>0.76734216713446668</v>
      </c>
      <c r="S119" s="301">
        <f t="shared" si="24"/>
        <v>0.76741772017255117</v>
      </c>
      <c r="T119" s="301">
        <f t="shared" si="24"/>
        <v>0.76737389694029645</v>
      </c>
      <c r="U119" s="301">
        <f t="shared" si="24"/>
        <v>0.76720655947225502</v>
      </c>
      <c r="V119" s="301">
        <f t="shared" si="24"/>
        <v>0.76764862240837339</v>
      </c>
      <c r="W119" s="301">
        <f t="shared" si="24"/>
        <v>0.76785407550374474</v>
      </c>
      <c r="X119" s="301">
        <f t="shared" si="24"/>
        <v>0.76753050995283112</v>
      </c>
      <c r="Y119" s="301">
        <f t="shared" si="24"/>
        <v>0.76962559124056673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0.67361489651559092</v>
      </c>
      <c r="C120" s="302">
        <f t="shared" si="25"/>
        <v>0.6654833880683424</v>
      </c>
      <c r="D120" s="302">
        <f t="shared" si="25"/>
        <v>0.6662790942238892</v>
      </c>
      <c r="E120" s="302">
        <f t="shared" si="25"/>
        <v>0.67491447583541497</v>
      </c>
      <c r="F120" s="302">
        <f t="shared" si="25"/>
        <v>0.66619459907582301</v>
      </c>
      <c r="G120" s="302">
        <f t="shared" si="25"/>
        <v>0.66932431546608051</v>
      </c>
      <c r="H120" s="302">
        <f t="shared" si="25"/>
        <v>0.67210378635292367</v>
      </c>
      <c r="I120" s="302">
        <f t="shared" si="25"/>
        <v>0.67398660325418902</v>
      </c>
      <c r="J120" s="302">
        <f t="shared" si="25"/>
        <v>0.67531939186306378</v>
      </c>
      <c r="K120" s="302">
        <f t="shared" si="25"/>
        <v>0.67860514699898222</v>
      </c>
      <c r="L120" s="302">
        <f t="shared" si="25"/>
        <v>0.68486588013385175</v>
      </c>
      <c r="M120" s="302">
        <f t="shared" si="25"/>
        <v>0.68220660340042349</v>
      </c>
      <c r="N120" s="302">
        <f t="shared" si="25"/>
        <v>0.68341082300704614</v>
      </c>
      <c r="O120" s="302">
        <f t="shared" si="25"/>
        <v>0.68640592460208472</v>
      </c>
      <c r="P120" s="302">
        <f t="shared" si="25"/>
        <v>0.68923240253041185</v>
      </c>
      <c r="Q120" s="302">
        <f t="shared" si="25"/>
        <v>0.69147534971767222</v>
      </c>
      <c r="R120" s="302">
        <f t="shared" si="25"/>
        <v>0.6937038169381321</v>
      </c>
      <c r="S120" s="302">
        <f t="shared" si="25"/>
        <v>0.69418364731200433</v>
      </c>
      <c r="T120" s="302">
        <f t="shared" si="25"/>
        <v>0.69407074827571458</v>
      </c>
      <c r="U120" s="302">
        <f t="shared" si="25"/>
        <v>0.69369047311007648</v>
      </c>
      <c r="V120" s="302">
        <f t="shared" si="25"/>
        <v>0.69526258418728626</v>
      </c>
      <c r="W120" s="302">
        <f t="shared" si="25"/>
        <v>0.69639108654489701</v>
      </c>
      <c r="X120" s="302">
        <f t="shared" si="25"/>
        <v>0.69553731575108824</v>
      </c>
      <c r="Y120" s="302">
        <f t="shared" si="25"/>
        <v>0.70332525731193529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8.8053887978557288E-2</v>
      </c>
      <c r="C121" s="302">
        <f t="shared" si="26"/>
        <v>9.404063988507276E-2</v>
      </c>
      <c r="D121" s="302">
        <f t="shared" si="26"/>
        <v>9.3421935718441235E-2</v>
      </c>
      <c r="E121" s="302">
        <f t="shared" si="26"/>
        <v>8.7009389363066791E-2</v>
      </c>
      <c r="F121" s="302">
        <f t="shared" si="26"/>
        <v>9.3426471779899448E-2</v>
      </c>
      <c r="G121" s="302">
        <f t="shared" si="26"/>
        <v>9.1177273117079544E-2</v>
      </c>
      <c r="H121" s="302">
        <f t="shared" si="26"/>
        <v>8.9226368801243308E-2</v>
      </c>
      <c r="I121" s="302">
        <f t="shared" si="26"/>
        <v>8.7855250687220124E-2</v>
      </c>
      <c r="J121" s="302">
        <f t="shared" si="26"/>
        <v>8.6951254291042182E-2</v>
      </c>
      <c r="K121" s="302">
        <f t="shared" si="26"/>
        <v>8.4573786733799297E-2</v>
      </c>
      <c r="L121" s="302">
        <f t="shared" si="26"/>
        <v>8.0020904612327262E-2</v>
      </c>
      <c r="M121" s="302">
        <f t="shared" si="26"/>
        <v>8.1956629358204469E-2</v>
      </c>
      <c r="N121" s="302">
        <f t="shared" si="26"/>
        <v>8.1029910519631321E-2</v>
      </c>
      <c r="O121" s="302">
        <f t="shared" si="26"/>
        <v>7.8909577735847808E-2</v>
      </c>
      <c r="P121" s="302">
        <f t="shared" si="26"/>
        <v>7.6840398684893021E-2</v>
      </c>
      <c r="Q121" s="302">
        <f t="shared" si="26"/>
        <v>7.5249069087736056E-2</v>
      </c>
      <c r="R121" s="302">
        <f t="shared" si="26"/>
        <v>7.3638350196334551E-2</v>
      </c>
      <c r="S121" s="302">
        <f t="shared" si="26"/>
        <v>7.3234072860546853E-2</v>
      </c>
      <c r="T121" s="302">
        <f t="shared" si="26"/>
        <v>7.3303148664581874E-2</v>
      </c>
      <c r="U121" s="302">
        <f t="shared" si="26"/>
        <v>7.3516086362178518E-2</v>
      </c>
      <c r="V121" s="302">
        <f t="shared" si="26"/>
        <v>7.2386038221087162E-2</v>
      </c>
      <c r="W121" s="302">
        <f t="shared" si="26"/>
        <v>7.1462988958847687E-2</v>
      </c>
      <c r="X121" s="302">
        <f t="shared" si="26"/>
        <v>7.1993194201742772E-2</v>
      </c>
      <c r="Y121" s="302">
        <f t="shared" si="26"/>
        <v>6.6300333928631494E-2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9.7401370002087748E-2</v>
      </c>
      <c r="C122" s="301">
        <f t="shared" si="27"/>
        <v>9.6452694016574816E-2</v>
      </c>
      <c r="D122" s="301">
        <f t="shared" si="27"/>
        <v>9.6545526401389012E-2</v>
      </c>
      <c r="E122" s="301">
        <f t="shared" si="27"/>
        <v>9.75529875894008E-2</v>
      </c>
      <c r="F122" s="301">
        <f t="shared" si="27"/>
        <v>9.6535668634116417E-2</v>
      </c>
      <c r="G122" s="301">
        <f t="shared" si="27"/>
        <v>9.6900802212981044E-2</v>
      </c>
      <c r="H122" s="301">
        <f t="shared" si="27"/>
        <v>9.7225073816443477E-2</v>
      </c>
      <c r="I122" s="301">
        <f t="shared" si="27"/>
        <v>9.7444735788260559E-2</v>
      </c>
      <c r="J122" s="301">
        <f t="shared" si="27"/>
        <v>9.7600227792629779E-2</v>
      </c>
      <c r="K122" s="301">
        <f t="shared" si="27"/>
        <v>9.7983565891818794E-2</v>
      </c>
      <c r="L122" s="301">
        <f t="shared" si="27"/>
        <v>9.8713984757551332E-2</v>
      </c>
      <c r="M122" s="301">
        <f t="shared" si="27"/>
        <v>9.8403735805321108E-2</v>
      </c>
      <c r="N122" s="301">
        <f t="shared" si="27"/>
        <v>9.8544228092760575E-2</v>
      </c>
      <c r="O122" s="301">
        <f t="shared" si="27"/>
        <v>9.8893656612183231E-2</v>
      </c>
      <c r="P122" s="301">
        <f t="shared" si="27"/>
        <v>9.9223412370486971E-2</v>
      </c>
      <c r="Q122" s="301">
        <f t="shared" si="27"/>
        <v>9.9485089542333829E-2</v>
      </c>
      <c r="R122" s="301">
        <f t="shared" si="27"/>
        <v>9.9745077384721145E-2</v>
      </c>
      <c r="S122" s="301">
        <f t="shared" si="27"/>
        <v>9.9801057595004988E-2</v>
      </c>
      <c r="T122" s="301">
        <f t="shared" si="27"/>
        <v>9.9787886040770879E-2</v>
      </c>
      <c r="U122" s="301">
        <f t="shared" si="27"/>
        <v>9.9743520604781546E-2</v>
      </c>
      <c r="V122" s="301">
        <f t="shared" si="27"/>
        <v>9.9926933563787596E-2</v>
      </c>
      <c r="W122" s="301">
        <f t="shared" si="27"/>
        <v>0.10005859217217383</v>
      </c>
      <c r="X122" s="301">
        <f t="shared" si="27"/>
        <v>9.9958985579563536E-2</v>
      </c>
      <c r="Y122" s="301">
        <f t="shared" si="27"/>
        <v>0.10086757876166136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7.8588404593485428E-2</v>
      </c>
      <c r="C123" s="302">
        <f t="shared" si="28"/>
        <v>7.7639728607973094E-2</v>
      </c>
      <c r="D123" s="302">
        <f t="shared" si="28"/>
        <v>7.77325609927869E-2</v>
      </c>
      <c r="E123" s="302">
        <f t="shared" si="28"/>
        <v>7.8740022180798216E-2</v>
      </c>
      <c r="F123" s="302">
        <f t="shared" si="28"/>
        <v>7.7722703225512488E-2</v>
      </c>
      <c r="G123" s="302">
        <f t="shared" si="28"/>
        <v>7.8087836804375907E-2</v>
      </c>
      <c r="H123" s="302">
        <f t="shared" si="28"/>
        <v>7.8412108407840936E-2</v>
      </c>
      <c r="I123" s="302">
        <f t="shared" si="28"/>
        <v>7.8631770379655158E-2</v>
      </c>
      <c r="J123" s="302">
        <f t="shared" si="28"/>
        <v>7.8787262384023865E-2</v>
      </c>
      <c r="K123" s="302">
        <f t="shared" si="28"/>
        <v>7.9170600483214351E-2</v>
      </c>
      <c r="L123" s="302">
        <f t="shared" si="28"/>
        <v>7.9901019348949137E-2</v>
      </c>
      <c r="M123" s="302">
        <f t="shared" si="28"/>
        <v>7.9590770396715832E-2</v>
      </c>
      <c r="N123" s="302">
        <f t="shared" si="28"/>
        <v>7.9731262684155174E-2</v>
      </c>
      <c r="O123" s="302">
        <f t="shared" si="28"/>
        <v>8.0080691203576373E-2</v>
      </c>
      <c r="P123" s="302">
        <f t="shared" si="28"/>
        <v>8.0410446961881182E-2</v>
      </c>
      <c r="Q123" s="302">
        <f t="shared" si="28"/>
        <v>8.0672124133728193E-2</v>
      </c>
      <c r="R123" s="302">
        <f t="shared" si="28"/>
        <v>8.0932111976115217E-2</v>
      </c>
      <c r="S123" s="302">
        <f t="shared" si="28"/>
        <v>8.0988092186400337E-2</v>
      </c>
      <c r="T123" s="302">
        <f t="shared" si="28"/>
        <v>8.0974920632166505E-2</v>
      </c>
      <c r="U123" s="302">
        <f t="shared" si="28"/>
        <v>8.0930555196175397E-2</v>
      </c>
      <c r="V123" s="302">
        <f t="shared" si="28"/>
        <v>8.111396815518318E-2</v>
      </c>
      <c r="W123" s="302">
        <f t="shared" si="28"/>
        <v>8.1245626763571069E-2</v>
      </c>
      <c r="X123" s="302">
        <f t="shared" si="28"/>
        <v>8.1146020170960106E-2</v>
      </c>
      <c r="Y123" s="302">
        <f t="shared" si="28"/>
        <v>8.2054613353058886E-2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1.8812965408602327E-2</v>
      </c>
      <c r="C124" s="303">
        <f t="shared" si="29"/>
        <v>1.8812965408601712E-2</v>
      </c>
      <c r="D124" s="303">
        <f t="shared" si="29"/>
        <v>1.8812965408602118E-2</v>
      </c>
      <c r="E124" s="303">
        <f t="shared" si="29"/>
        <v>1.8812965408602573E-2</v>
      </c>
      <c r="F124" s="303">
        <f t="shared" si="29"/>
        <v>1.8812965408603929E-2</v>
      </c>
      <c r="G124" s="303">
        <f t="shared" si="29"/>
        <v>1.8812965408605133E-2</v>
      </c>
      <c r="H124" s="303">
        <f t="shared" si="29"/>
        <v>1.8812965408602538E-2</v>
      </c>
      <c r="I124" s="303">
        <f t="shared" si="29"/>
        <v>1.8812965408605411E-2</v>
      </c>
      <c r="J124" s="303">
        <f t="shared" si="29"/>
        <v>1.8812965408605917E-2</v>
      </c>
      <c r="K124" s="303">
        <f t="shared" si="29"/>
        <v>1.8812965408604443E-2</v>
      </c>
      <c r="L124" s="303">
        <f t="shared" si="29"/>
        <v>1.8812965408602202E-2</v>
      </c>
      <c r="M124" s="303">
        <f t="shared" si="29"/>
        <v>1.8812965408605286E-2</v>
      </c>
      <c r="N124" s="303">
        <f t="shared" si="29"/>
        <v>1.8812965408605411E-2</v>
      </c>
      <c r="O124" s="303">
        <f t="shared" si="29"/>
        <v>1.8812965408606865E-2</v>
      </c>
      <c r="P124" s="303">
        <f t="shared" si="29"/>
        <v>1.8812965408605786E-2</v>
      </c>
      <c r="Q124" s="303">
        <f t="shared" si="29"/>
        <v>1.881296540860564E-2</v>
      </c>
      <c r="R124" s="303">
        <f t="shared" si="29"/>
        <v>1.8812965408605935E-2</v>
      </c>
      <c r="S124" s="303">
        <f t="shared" si="29"/>
        <v>1.8812965408604655E-2</v>
      </c>
      <c r="T124" s="303">
        <f t="shared" si="29"/>
        <v>1.8812965408604384E-2</v>
      </c>
      <c r="U124" s="303">
        <f t="shared" si="29"/>
        <v>1.881296540860615E-2</v>
      </c>
      <c r="V124" s="303">
        <f t="shared" si="29"/>
        <v>1.8812965408604419E-2</v>
      </c>
      <c r="W124" s="303">
        <f t="shared" si="29"/>
        <v>1.8812965408602764E-2</v>
      </c>
      <c r="X124" s="303">
        <f t="shared" si="29"/>
        <v>1.8812965408603437E-2</v>
      </c>
      <c r="Y124" s="303">
        <f t="shared" si="29"/>
        <v>1.8812965408602472E-2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0.99999999999999989</v>
      </c>
      <c r="C126" s="232">
        <f t="shared" si="30"/>
        <v>0.99999999999999978</v>
      </c>
      <c r="D126" s="232">
        <f t="shared" si="30"/>
        <v>0.99999999999999956</v>
      </c>
      <c r="E126" s="232">
        <f t="shared" si="30"/>
        <v>0.99999999999999978</v>
      </c>
      <c r="F126" s="232">
        <f t="shared" si="30"/>
        <v>1</v>
      </c>
      <c r="G126" s="232">
        <f t="shared" si="30"/>
        <v>1</v>
      </c>
      <c r="H126" s="232">
        <f t="shared" si="30"/>
        <v>0.99999999999999967</v>
      </c>
      <c r="I126" s="232">
        <f t="shared" si="30"/>
        <v>1.0000000000000004</v>
      </c>
      <c r="J126" s="232">
        <f t="shared" si="30"/>
        <v>1.0000000000000004</v>
      </c>
      <c r="K126" s="232">
        <f t="shared" si="30"/>
        <v>0.99999999999999978</v>
      </c>
      <c r="L126" s="232">
        <f t="shared" si="30"/>
        <v>1</v>
      </c>
      <c r="M126" s="232">
        <f t="shared" si="30"/>
        <v>1</v>
      </c>
      <c r="N126" s="232">
        <f t="shared" si="30"/>
        <v>0.99999999999999989</v>
      </c>
      <c r="O126" s="232">
        <f t="shared" si="30"/>
        <v>1</v>
      </c>
      <c r="P126" s="232">
        <f t="shared" si="30"/>
        <v>1</v>
      </c>
      <c r="Q126" s="232">
        <f t="shared" si="30"/>
        <v>0.99999999999999978</v>
      </c>
      <c r="R126" s="232">
        <f t="shared" si="30"/>
        <v>1</v>
      </c>
      <c r="S126" s="232">
        <f t="shared" si="30"/>
        <v>1.0000000000000002</v>
      </c>
      <c r="T126" s="232">
        <f t="shared" si="30"/>
        <v>0.99999999999999967</v>
      </c>
      <c r="U126" s="232">
        <f t="shared" si="30"/>
        <v>1</v>
      </c>
      <c r="V126" s="232">
        <f t="shared" si="30"/>
        <v>0.99999999999999978</v>
      </c>
      <c r="W126" s="232">
        <f t="shared" si="30"/>
        <v>1</v>
      </c>
      <c r="X126" s="232">
        <f t="shared" si="30"/>
        <v>1</v>
      </c>
      <c r="Y126" s="232">
        <f t="shared" si="30"/>
        <v>0.99999999999999978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3.7027676982543091E-2</v>
      </c>
      <c r="C127" s="299">
        <f t="shared" si="31"/>
        <v>3.7027670273008156E-2</v>
      </c>
      <c r="D127" s="299">
        <f t="shared" si="31"/>
        <v>3.7027672556178337E-2</v>
      </c>
      <c r="E127" s="299">
        <f t="shared" si="31"/>
        <v>3.7027671747509643E-2</v>
      </c>
      <c r="F127" s="299">
        <f t="shared" si="31"/>
        <v>3.7027666143990522E-2</v>
      </c>
      <c r="G127" s="299">
        <f t="shared" si="31"/>
        <v>3.7027668547967338E-2</v>
      </c>
      <c r="H127" s="299">
        <f t="shared" si="31"/>
        <v>3.7027656972695007E-2</v>
      </c>
      <c r="I127" s="299">
        <f t="shared" si="31"/>
        <v>3.7027658166458109E-2</v>
      </c>
      <c r="J127" s="299">
        <f t="shared" si="31"/>
        <v>3.7027638494881145E-2</v>
      </c>
      <c r="K127" s="299">
        <f t="shared" si="31"/>
        <v>3.7027630020659848E-2</v>
      </c>
      <c r="L127" s="299">
        <f t="shared" si="31"/>
        <v>3.7027526374493955E-2</v>
      </c>
      <c r="M127" s="299">
        <f t="shared" si="31"/>
        <v>3.7027518662399964E-2</v>
      </c>
      <c r="N127" s="299">
        <f t="shared" si="31"/>
        <v>3.7027512520281677E-2</v>
      </c>
      <c r="O127" s="299">
        <f t="shared" si="31"/>
        <v>3.7027530797731259E-2</v>
      </c>
      <c r="P127" s="299">
        <f t="shared" si="31"/>
        <v>3.7027524217542351E-2</v>
      </c>
      <c r="Q127" s="299">
        <f t="shared" si="31"/>
        <v>3.7027517341616911E-2</v>
      </c>
      <c r="R127" s="299">
        <f t="shared" si="31"/>
        <v>3.7027517890643534E-2</v>
      </c>
      <c r="S127" s="299">
        <f t="shared" si="31"/>
        <v>3.7027501373273201E-2</v>
      </c>
      <c r="T127" s="299">
        <f t="shared" si="31"/>
        <v>3.7027654806547385E-2</v>
      </c>
      <c r="U127" s="299">
        <f t="shared" si="31"/>
        <v>3.7027648251616238E-2</v>
      </c>
      <c r="V127" s="299">
        <f t="shared" si="31"/>
        <v>3.7027654488705923E-2</v>
      </c>
      <c r="W127" s="299">
        <f t="shared" si="31"/>
        <v>3.7027668757219342E-2</v>
      </c>
      <c r="X127" s="299">
        <f t="shared" si="31"/>
        <v>3.7027758006383131E-2</v>
      </c>
      <c r="Y127" s="299">
        <f t="shared" si="31"/>
        <v>3.7027758006475758E-2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1.632687508714855E-2</v>
      </c>
      <c r="C128" s="233">
        <f t="shared" si="32"/>
        <v>1.6326872128665931E-2</v>
      </c>
      <c r="D128" s="233">
        <f t="shared" si="32"/>
        <v>1.632687313540028E-2</v>
      </c>
      <c r="E128" s="233">
        <f t="shared" si="32"/>
        <v>1.6326872778828286E-2</v>
      </c>
      <c r="F128" s="233">
        <f t="shared" si="32"/>
        <v>1.6326870308029023E-2</v>
      </c>
      <c r="G128" s="233">
        <f t="shared" si="32"/>
        <v>1.6326871368031497E-2</v>
      </c>
      <c r="H128" s="233">
        <f t="shared" si="32"/>
        <v>1.6326866264064932E-2</v>
      </c>
      <c r="I128" s="233">
        <f t="shared" si="32"/>
        <v>1.6326866790439324E-2</v>
      </c>
      <c r="J128" s="233">
        <f t="shared" si="32"/>
        <v>1.632685811651198E-2</v>
      </c>
      <c r="K128" s="233">
        <f t="shared" si="32"/>
        <v>1.6326854379913741E-2</v>
      </c>
      <c r="L128" s="233">
        <f t="shared" si="32"/>
        <v>1.6326808678477901E-2</v>
      </c>
      <c r="M128" s="233">
        <f t="shared" si="32"/>
        <v>1.6326805277929842E-2</v>
      </c>
      <c r="N128" s="233">
        <f t="shared" si="32"/>
        <v>1.6326802569642255E-2</v>
      </c>
      <c r="O128" s="233">
        <f t="shared" si="32"/>
        <v>1.6326810628847166E-2</v>
      </c>
      <c r="P128" s="233">
        <f t="shared" si="32"/>
        <v>1.6326807727398005E-2</v>
      </c>
      <c r="Q128" s="233">
        <f t="shared" si="32"/>
        <v>1.6326804695547644E-2</v>
      </c>
      <c r="R128" s="233">
        <f t="shared" si="32"/>
        <v>1.6326804937633832E-2</v>
      </c>
      <c r="S128" s="233">
        <f t="shared" si="32"/>
        <v>1.632679765451309E-2</v>
      </c>
      <c r="T128" s="233">
        <f t="shared" si="32"/>
        <v>1.6326865308930162E-2</v>
      </c>
      <c r="U128" s="233">
        <f t="shared" si="32"/>
        <v>1.6326862418618086E-2</v>
      </c>
      <c r="V128" s="233">
        <f t="shared" si="32"/>
        <v>1.6326865168782088E-2</v>
      </c>
      <c r="W128" s="233">
        <f t="shared" si="32"/>
        <v>1.6326871460298469E-2</v>
      </c>
      <c r="X128" s="233">
        <f t="shared" si="32"/>
        <v>1.6326910813562495E-2</v>
      </c>
      <c r="Y128" s="233">
        <f t="shared" si="32"/>
        <v>1.6326910813603341E-2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0.12664169149837465</v>
      </c>
      <c r="C129" s="233">
        <f t="shared" si="33"/>
        <v>0.12664166855049022</v>
      </c>
      <c r="D129" s="233">
        <f t="shared" si="33"/>
        <v>0.12664167635936607</v>
      </c>
      <c r="E129" s="233">
        <f t="shared" si="33"/>
        <v>0.12664167359356548</v>
      </c>
      <c r="F129" s="233">
        <f t="shared" si="33"/>
        <v>0.12664165442846528</v>
      </c>
      <c r="G129" s="233">
        <f t="shared" si="33"/>
        <v>0.12664166265052282</v>
      </c>
      <c r="H129" s="233">
        <f t="shared" si="33"/>
        <v>0.12664162306089183</v>
      </c>
      <c r="I129" s="233">
        <f t="shared" si="33"/>
        <v>0.12664162714378843</v>
      </c>
      <c r="J129" s="233">
        <f t="shared" si="33"/>
        <v>0.12664155986325715</v>
      </c>
      <c r="K129" s="233">
        <f t="shared" si="33"/>
        <v>0.12664153087980995</v>
      </c>
      <c r="L129" s="233">
        <f t="shared" si="33"/>
        <v>0.12664117639022715</v>
      </c>
      <c r="M129" s="233">
        <f t="shared" si="33"/>
        <v>0.12664115001340021</v>
      </c>
      <c r="N129" s="233">
        <f t="shared" si="33"/>
        <v>0.12664112900618854</v>
      </c>
      <c r="O129" s="233">
        <f t="shared" si="33"/>
        <v>0.12664119151853931</v>
      </c>
      <c r="P129" s="233">
        <f t="shared" si="33"/>
        <v>0.12664116901304284</v>
      </c>
      <c r="Q129" s="233">
        <f t="shared" si="33"/>
        <v>0.12664114549607117</v>
      </c>
      <c r="R129" s="233">
        <f t="shared" si="33"/>
        <v>0.12664114737384657</v>
      </c>
      <c r="S129" s="233">
        <f t="shared" si="33"/>
        <v>0.12664109088130132</v>
      </c>
      <c r="T129" s="233">
        <f t="shared" si="33"/>
        <v>0.12664161565225529</v>
      </c>
      <c r="U129" s="233">
        <f t="shared" si="33"/>
        <v>0.12664159323314517</v>
      </c>
      <c r="V129" s="233">
        <f t="shared" si="33"/>
        <v>0.12664161456517714</v>
      </c>
      <c r="W129" s="233">
        <f t="shared" si="33"/>
        <v>0.12664166336620444</v>
      </c>
      <c r="X129" s="233">
        <f t="shared" si="33"/>
        <v>0.12664196861530419</v>
      </c>
      <c r="Y129" s="233">
        <f t="shared" si="33"/>
        <v>0.12664196861562102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5.5919395313595903E-2</v>
      </c>
      <c r="C130" s="233">
        <f t="shared" si="34"/>
        <v>5.5919385180820437E-2</v>
      </c>
      <c r="D130" s="233">
        <f t="shared" si="34"/>
        <v>5.5919388628876208E-2</v>
      </c>
      <c r="E130" s="233">
        <f t="shared" si="34"/>
        <v>5.5919387407620438E-2</v>
      </c>
      <c r="F130" s="233">
        <f t="shared" si="34"/>
        <v>5.591937894515598E-2</v>
      </c>
      <c r="G130" s="233">
        <f t="shared" si="34"/>
        <v>5.5919382575654576E-2</v>
      </c>
      <c r="H130" s="233">
        <f t="shared" si="34"/>
        <v>5.591936509461657E-2</v>
      </c>
      <c r="I130" s="233">
        <f t="shared" si="34"/>
        <v>5.5919366897443951E-2</v>
      </c>
      <c r="J130" s="233">
        <f t="shared" si="34"/>
        <v>5.5919337189323487E-2</v>
      </c>
      <c r="K130" s="233">
        <f t="shared" si="34"/>
        <v>5.5919324391509255E-2</v>
      </c>
      <c r="L130" s="233">
        <f t="shared" si="34"/>
        <v>5.5919167864516582E-2</v>
      </c>
      <c r="M130" s="233">
        <f t="shared" si="34"/>
        <v>5.591915621767115E-2</v>
      </c>
      <c r="N130" s="233">
        <f t="shared" si="34"/>
        <v>5.5919146941811319E-2</v>
      </c>
      <c r="O130" s="233">
        <f t="shared" si="34"/>
        <v>5.5919174544513173E-2</v>
      </c>
      <c r="P130" s="233">
        <f t="shared" si="34"/>
        <v>5.5919164607076778E-2</v>
      </c>
      <c r="Q130" s="233">
        <f t="shared" si="34"/>
        <v>5.5919154223017499E-2</v>
      </c>
      <c r="R130" s="233">
        <f t="shared" si="34"/>
        <v>5.5919155052160455E-2</v>
      </c>
      <c r="S130" s="233">
        <f t="shared" si="34"/>
        <v>5.5919130107539662E-2</v>
      </c>
      <c r="T130" s="233">
        <f t="shared" si="34"/>
        <v>5.5919361823288861E-2</v>
      </c>
      <c r="U130" s="233">
        <f t="shared" si="34"/>
        <v>5.5919351923996878E-2</v>
      </c>
      <c r="V130" s="233">
        <f t="shared" si="34"/>
        <v>5.5919361343282986E-2</v>
      </c>
      <c r="W130" s="233">
        <f t="shared" si="34"/>
        <v>5.591938289166809E-2</v>
      </c>
      <c r="X130" s="233">
        <f t="shared" si="34"/>
        <v>5.5919517676231351E-2</v>
      </c>
      <c r="Y130" s="233">
        <f t="shared" si="34"/>
        <v>5.5919517676371239E-2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0.23278899491887842</v>
      </c>
      <c r="C131" s="300">
        <f t="shared" si="35"/>
        <v>0.2069068929118735</v>
      </c>
      <c r="D131" s="300">
        <f t="shared" si="35"/>
        <v>0.2147728703328757</v>
      </c>
      <c r="E131" s="300">
        <f t="shared" si="35"/>
        <v>0.22787701998414456</v>
      </c>
      <c r="F131" s="300">
        <f t="shared" si="35"/>
        <v>0.20550974724055582</v>
      </c>
      <c r="G131" s="300">
        <f t="shared" si="35"/>
        <v>0.20644943626560189</v>
      </c>
      <c r="H131" s="300">
        <f t="shared" si="35"/>
        <v>0.20160802589113508</v>
      </c>
      <c r="I131" s="300">
        <f t="shared" si="35"/>
        <v>0.20570040696306224</v>
      </c>
      <c r="J131" s="300">
        <f t="shared" si="35"/>
        <v>0.19959924224742037</v>
      </c>
      <c r="K131" s="300">
        <f t="shared" si="35"/>
        <v>0.20322782596755787</v>
      </c>
      <c r="L131" s="300">
        <f t="shared" si="35"/>
        <v>0.20468786430207569</v>
      </c>
      <c r="M131" s="300">
        <f t="shared" si="35"/>
        <v>0.20139851500087771</v>
      </c>
      <c r="N131" s="300">
        <f t="shared" si="35"/>
        <v>0.20823113848999533</v>
      </c>
      <c r="O131" s="300">
        <f t="shared" si="35"/>
        <v>0.20608969837576954</v>
      </c>
      <c r="P131" s="300">
        <f t="shared" si="35"/>
        <v>0.20830613003590925</v>
      </c>
      <c r="Q131" s="300">
        <f t="shared" si="35"/>
        <v>0.20900966536409935</v>
      </c>
      <c r="R131" s="300">
        <f t="shared" si="35"/>
        <v>0.21197293184081176</v>
      </c>
      <c r="S131" s="300">
        <f t="shared" si="35"/>
        <v>0.2172879341685254</v>
      </c>
      <c r="T131" s="300">
        <f t="shared" si="35"/>
        <v>0.21586437267668901</v>
      </c>
      <c r="U131" s="300">
        <f t="shared" si="35"/>
        <v>0.21932507873648868</v>
      </c>
      <c r="V131" s="300">
        <f t="shared" si="35"/>
        <v>0.22196082623617078</v>
      </c>
      <c r="W131" s="300">
        <f t="shared" si="35"/>
        <v>0.23181617528399681</v>
      </c>
      <c r="X131" s="300">
        <f t="shared" si="35"/>
        <v>0.22759796255251763</v>
      </c>
      <c r="Y131" s="300">
        <f t="shared" si="35"/>
        <v>0.23302559822995564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0.53129536619945927</v>
      </c>
      <c r="C132" s="235">
        <f t="shared" si="36"/>
        <v>0.55717751095514156</v>
      </c>
      <c r="D132" s="235">
        <f t="shared" si="36"/>
        <v>0.54931151898730302</v>
      </c>
      <c r="E132" s="235">
        <f t="shared" si="36"/>
        <v>0.53620737448833145</v>
      </c>
      <c r="F132" s="235">
        <f t="shared" si="36"/>
        <v>0.55857468293380341</v>
      </c>
      <c r="G132" s="235">
        <f t="shared" si="36"/>
        <v>0.55763497859222189</v>
      </c>
      <c r="H132" s="235">
        <f t="shared" si="36"/>
        <v>0.56247646271659624</v>
      </c>
      <c r="I132" s="235">
        <f t="shared" si="36"/>
        <v>0.5583840740388083</v>
      </c>
      <c r="J132" s="235">
        <f t="shared" si="36"/>
        <v>0.56448536408860617</v>
      </c>
      <c r="K132" s="235">
        <f t="shared" si="36"/>
        <v>0.56085683436054912</v>
      </c>
      <c r="L132" s="235">
        <f t="shared" si="36"/>
        <v>0.55939745639020866</v>
      </c>
      <c r="M132" s="235">
        <f t="shared" si="36"/>
        <v>0.56268685482772107</v>
      </c>
      <c r="N132" s="235">
        <f t="shared" si="36"/>
        <v>0.5558542704720808</v>
      </c>
      <c r="O132" s="235">
        <f t="shared" si="36"/>
        <v>0.55799559413459965</v>
      </c>
      <c r="P132" s="235">
        <f t="shared" si="36"/>
        <v>0.55577920439903072</v>
      </c>
      <c r="Q132" s="235">
        <f t="shared" si="36"/>
        <v>0.55507571287964719</v>
      </c>
      <c r="R132" s="235">
        <f t="shared" si="36"/>
        <v>0.5521124429049038</v>
      </c>
      <c r="S132" s="235">
        <f t="shared" si="36"/>
        <v>0.54679754581484752</v>
      </c>
      <c r="T132" s="235">
        <f t="shared" si="36"/>
        <v>0.54822012973228895</v>
      </c>
      <c r="U132" s="235">
        <f t="shared" si="36"/>
        <v>0.54475946543613507</v>
      </c>
      <c r="V132" s="235">
        <f t="shared" si="36"/>
        <v>0.54212367819788088</v>
      </c>
      <c r="W132" s="235">
        <f t="shared" si="36"/>
        <v>0.53226823824061287</v>
      </c>
      <c r="X132" s="235">
        <f t="shared" si="36"/>
        <v>0.53648588233600114</v>
      </c>
      <c r="Y132" s="235">
        <f t="shared" si="36"/>
        <v>0.53105824665797285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303.17383020635259</v>
      </c>
      <c r="C136" s="320">
        <f t="shared" si="37"/>
        <v>302.36077727457422</v>
      </c>
      <c r="D136" s="320">
        <f t="shared" si="37"/>
        <v>297.57975278096779</v>
      </c>
      <c r="E136" s="320">
        <f t="shared" si="37"/>
        <v>295.99510990765953</v>
      </c>
      <c r="F136" s="320">
        <f t="shared" si="37"/>
        <v>281.33303656672047</v>
      </c>
      <c r="G136" s="320">
        <f t="shared" si="37"/>
        <v>288.657594612872</v>
      </c>
      <c r="H136" s="320">
        <f t="shared" si="37"/>
        <v>284.29074420637278</v>
      </c>
      <c r="I136" s="320">
        <f t="shared" si="37"/>
        <v>297.68696279050755</v>
      </c>
      <c r="J136" s="320">
        <f t="shared" si="37"/>
        <v>293.42548768106411</v>
      </c>
      <c r="K136" s="320">
        <f t="shared" si="37"/>
        <v>304.29685852471692</v>
      </c>
      <c r="L136" s="320">
        <f t="shared" si="37"/>
        <v>304.3708934193188</v>
      </c>
      <c r="M136" s="320">
        <f t="shared" si="37"/>
        <v>299.38065523342618</v>
      </c>
      <c r="N136" s="320">
        <f t="shared" si="37"/>
        <v>301.28967978478909</v>
      </c>
      <c r="O136" s="320">
        <f t="shared" si="37"/>
        <v>306.41901061280271</v>
      </c>
      <c r="P136" s="320">
        <f t="shared" si="37"/>
        <v>304.22958560976588</v>
      </c>
      <c r="Q136" s="320">
        <f t="shared" si="37"/>
        <v>307.76687670053565</v>
      </c>
      <c r="R136" s="320">
        <f t="shared" si="37"/>
        <v>306.17208451616676</v>
      </c>
      <c r="S136" s="320">
        <f t="shared" si="37"/>
        <v>303.94156103768751</v>
      </c>
      <c r="T136" s="320">
        <f t="shared" si="37"/>
        <v>304.67130572795662</v>
      </c>
      <c r="U136" s="320">
        <f t="shared" si="37"/>
        <v>316.10862744977504</v>
      </c>
      <c r="V136" s="320">
        <f t="shared" si="37"/>
        <v>322.46740874368641</v>
      </c>
      <c r="W136" s="320">
        <f t="shared" si="37"/>
        <v>314.88330358730792</v>
      </c>
      <c r="X136" s="320">
        <f t="shared" si="37"/>
        <v>317.76237802418092</v>
      </c>
      <c r="Y136" s="320">
        <f t="shared" si="37"/>
        <v>346.97374719126429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1.5158691510316873</v>
      </c>
      <c r="C137" s="273">
        <f>IF(C$6=0,0,C$6/PPA!C$10*1000)</f>
        <v>1.5118038863727874</v>
      </c>
      <c r="D137" s="273">
        <f>IF(D$6=0,0,D$6/PPA!D$10*1000)</f>
        <v>1.487898763904776</v>
      </c>
      <c r="E137" s="273">
        <f>IF(E$6=0,0,E$6/PPA!E$10*1000)</f>
        <v>1.4799755495382323</v>
      </c>
      <c r="F137" s="273">
        <f>IF(F$6=0,0,F$6/PPA!F$10*1000)</f>
        <v>1.4066651828335826</v>
      </c>
      <c r="G137" s="273">
        <f>IF(G$6=0,0,G$6/PPA!G$10*1000)</f>
        <v>1.4432879730643047</v>
      </c>
      <c r="H137" s="273">
        <f>IF(H$6=0,0,H$6/PPA!H$10*1000)</f>
        <v>1.4214537210318419</v>
      </c>
      <c r="I137" s="273">
        <f>IF(I$6=0,0,I$6/PPA!I$10*1000)</f>
        <v>1.4884348139524908</v>
      </c>
      <c r="J137" s="273">
        <f>IF(J$6=0,0,J$6/PPA!J$10*1000)</f>
        <v>1.4671274384052841</v>
      </c>
      <c r="K137" s="273">
        <f>IF(K$6=0,0,K$6/PPA!K$10*1000)</f>
        <v>1.5214842926235399</v>
      </c>
      <c r="L137" s="273">
        <f>IF(L$6=0,0,L$6/PPA!L$10*1000)</f>
        <v>1.5218544670965437</v>
      </c>
      <c r="M137" s="273">
        <f>IF(M$6=0,0,M$6/PPA!M$10*1000)</f>
        <v>1.4969032761670999</v>
      </c>
      <c r="N137" s="273">
        <f>IF(N$6=0,0,N$6/PPA!N$10*1000)</f>
        <v>1.5064483989239177</v>
      </c>
      <c r="O137" s="273">
        <f>IF(O$6=0,0,O$6/PPA!O$10*1000)</f>
        <v>1.5320950530639872</v>
      </c>
      <c r="P137" s="273">
        <f>IF(P$6=0,0,P$6/PPA!P$10*1000)</f>
        <v>1.5211479280487936</v>
      </c>
      <c r="Q137" s="273">
        <f>IF(Q$6=0,0,Q$6/PPA!Q$10*1000)</f>
        <v>1.5388343835026361</v>
      </c>
      <c r="R137" s="273">
        <f>IF(R$6=0,0,R$6/PPA!R$10*1000)</f>
        <v>1.5308604225807838</v>
      </c>
      <c r="S137" s="273">
        <f>IF(S$6=0,0,S$6/PPA!S$10*1000)</f>
        <v>1.5197078051883817</v>
      </c>
      <c r="T137" s="273">
        <f>IF(T$6=0,0,T$6/PPA!T$10*1000)</f>
        <v>1.5233565286397308</v>
      </c>
      <c r="U137" s="273">
        <f>IF(U$6=0,0,U$6/PPA!U$10*1000)</f>
        <v>1.580543137248809</v>
      </c>
      <c r="V137" s="273">
        <f>IF(V$6=0,0,V$6/PPA!V$10*1000)</f>
        <v>1.6123370437183695</v>
      </c>
      <c r="W137" s="273">
        <f>IF(W$6=0,0,W$6/PPA!W$10*1000)</f>
        <v>1.5744165179364926</v>
      </c>
      <c r="X137" s="273">
        <f>IF(X$6=0,0,X$6/PPA!X$10*1000)</f>
        <v>1.5888118901208681</v>
      </c>
      <c r="Y137" s="273">
        <f>IF(Y$6=0,0,Y$6/PPA!Y$10*1000)</f>
        <v>1.7348687359562673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2.1222168114443622</v>
      </c>
      <c r="C138" s="274">
        <f>IF(C$7=0,0,C$7/PPA!C$10*1000)</f>
        <v>2.1165254409219019</v>
      </c>
      <c r="D138" s="274">
        <f>IF(D$7=0,0,D$7/PPA!D$10*1000)</f>
        <v>2.0830582694666866</v>
      </c>
      <c r="E138" s="274">
        <f>IF(E$7=0,0,E$7/PPA!E$10*1000)</f>
        <v>2.0719657693535249</v>
      </c>
      <c r="F138" s="274">
        <f>IF(F$7=0,0,F$7/PPA!F$10*1000)</f>
        <v>1.9693312559670157</v>
      </c>
      <c r="G138" s="274">
        <f>IF(G$7=0,0,G$7/PPA!G$10*1000)</f>
        <v>2.0206031622900267</v>
      </c>
      <c r="H138" s="274">
        <f>IF(H$7=0,0,H$7/PPA!H$10*1000)</f>
        <v>1.9900352094445783</v>
      </c>
      <c r="I138" s="274">
        <f>IF(I$7=0,0,I$7/PPA!I$10*1000)</f>
        <v>2.0838087395334868</v>
      </c>
      <c r="J138" s="274">
        <f>IF(J$7=0,0,J$7/PPA!J$10*1000)</f>
        <v>2.053978413767398</v>
      </c>
      <c r="K138" s="274">
        <f>IF(K$7=0,0,K$7/PPA!K$10*1000)</f>
        <v>2.1300780096729555</v>
      </c>
      <c r="L138" s="274">
        <f>IF(L$7=0,0,L$7/PPA!L$10*1000)</f>
        <v>2.1305962539351615</v>
      </c>
      <c r="M138" s="274">
        <f>IF(M$7=0,0,M$7/PPA!M$10*1000)</f>
        <v>2.0956645866339398</v>
      </c>
      <c r="N138" s="274">
        <f>IF(N$7=0,0,N$7/PPA!N$10*1000)</f>
        <v>2.1090277584934847</v>
      </c>
      <c r="O138" s="274">
        <f>IF(O$7=0,0,O$7/PPA!O$10*1000)</f>
        <v>2.1449330742895825</v>
      </c>
      <c r="P138" s="274">
        <f>IF(P$7=0,0,P$7/PPA!P$10*1000)</f>
        <v>2.1296070992683109</v>
      </c>
      <c r="Q138" s="274">
        <f>IF(Q$7=0,0,Q$7/PPA!Q$10*1000)</f>
        <v>2.1543681369036896</v>
      </c>
      <c r="R138" s="274">
        <f>IF(R$7=0,0,R$7/PPA!R$10*1000)</f>
        <v>2.1432045916130971</v>
      </c>
      <c r="S138" s="274">
        <f>IF(S$7=0,0,S$7/PPA!S$10*1000)</f>
        <v>2.1275909272637339</v>
      </c>
      <c r="T138" s="274">
        <f>IF(T$7=0,0,T$7/PPA!T$10*1000)</f>
        <v>2.1326991400956232</v>
      </c>
      <c r="U138" s="274">
        <f>IF(U$7=0,0,U$7/PPA!U$10*1000)</f>
        <v>2.2127603921483332</v>
      </c>
      <c r="V138" s="274">
        <f>IF(V$7=0,0,V$7/PPA!V$10*1000)</f>
        <v>2.2572718612057172</v>
      </c>
      <c r="W138" s="274">
        <f>IF(W$7=0,0,W$7/PPA!W$10*1000)</f>
        <v>2.2041831251110895</v>
      </c>
      <c r="X138" s="274">
        <f>IF(X$7=0,0,X$7/PPA!X$10*1000)</f>
        <v>2.2243366461692156</v>
      </c>
      <c r="Y138" s="274">
        <f>IF(Y$7=0,0,Y$7/PPA!Y$10*1000)</f>
        <v>2.4288162303387741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12.126953208253498</v>
      </c>
      <c r="C139" s="274">
        <f>IF(C$8=0,0,C$8/PPA!C$10*1000)</f>
        <v>12.094431090982301</v>
      </c>
      <c r="D139" s="274">
        <f>IF(D$8=0,0,D$8/PPA!D$10*1000)</f>
        <v>11.903190111238207</v>
      </c>
      <c r="E139" s="274">
        <f>IF(E$8=0,0,E$8/PPA!E$10*1000)</f>
        <v>11.839804396305858</v>
      </c>
      <c r="F139" s="274">
        <f>IF(F$8=0,0,F$8/PPA!F$10*1000)</f>
        <v>11.25332146266866</v>
      </c>
      <c r="G139" s="274">
        <f>IF(G$8=0,0,G$8/PPA!G$10*1000)</f>
        <v>11.546303784514436</v>
      </c>
      <c r="H139" s="274">
        <f>IF(H$8=0,0,H$8/PPA!H$10*1000)</f>
        <v>11.371629768254735</v>
      </c>
      <c r="I139" s="274">
        <f>IF(I$8=0,0,I$8/PPA!I$10*1000)</f>
        <v>11.907478511619926</v>
      </c>
      <c r="J139" s="274">
        <f>IF(J$8=0,0,J$8/PPA!J$10*1000)</f>
        <v>11.737019507242273</v>
      </c>
      <c r="K139" s="274">
        <f>IF(K$8=0,0,K$8/PPA!K$10*1000)</f>
        <v>12.171874340988321</v>
      </c>
      <c r="L139" s="274">
        <f>IF(L$8=0,0,L$8/PPA!L$10*1000)</f>
        <v>12.174835736772351</v>
      </c>
      <c r="M139" s="274">
        <f>IF(M$8=0,0,M$8/PPA!M$10*1000)</f>
        <v>11.9752262093368</v>
      </c>
      <c r="N139" s="274">
        <f>IF(N$8=0,0,N$8/PPA!N$10*1000)</f>
        <v>12.051587191391341</v>
      </c>
      <c r="O139" s="274">
        <f>IF(O$8=0,0,O$8/PPA!O$10*1000)</f>
        <v>12.256760424511901</v>
      </c>
      <c r="P139" s="274">
        <f>IF(P$8=0,0,P$8/PPA!P$10*1000)</f>
        <v>12.169183424390349</v>
      </c>
      <c r="Q139" s="274">
        <f>IF(Q$8=0,0,Q$8/PPA!Q$10*1000)</f>
        <v>12.310675068021089</v>
      </c>
      <c r="R139" s="274">
        <f>IF(R$8=0,0,R$8/PPA!R$10*1000)</f>
        <v>12.246883380646272</v>
      </c>
      <c r="S139" s="274">
        <f>IF(S$8=0,0,S$8/PPA!S$10*1000)</f>
        <v>12.157662441507053</v>
      </c>
      <c r="T139" s="274">
        <f>IF(T$8=0,0,T$8/PPA!T$10*1000)</f>
        <v>12.186852229117846</v>
      </c>
      <c r="U139" s="274">
        <f>IF(U$8=0,0,U$8/PPA!U$10*1000)</f>
        <v>12.644345097990472</v>
      </c>
      <c r="V139" s="274">
        <f>IF(V$8=0,0,V$8/PPA!V$10*1000)</f>
        <v>12.898696349746954</v>
      </c>
      <c r="W139" s="274">
        <f>IF(W$8=0,0,W$8/PPA!W$10*1000)</f>
        <v>12.595332143491939</v>
      </c>
      <c r="X139" s="274">
        <f>IF(X$8=0,0,X$8/PPA!X$10*1000)</f>
        <v>12.710495120966948</v>
      </c>
      <c r="Y139" s="274">
        <f>IF(Y$8=0,0,Y$8/PPA!Y$10*1000)</f>
        <v>13.878949887650139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6.0634766041267474</v>
      </c>
      <c r="C140" s="274">
        <f>IF(C$9=0,0,C$9/PPA!C$10*1000)</f>
        <v>6.0472155454911487</v>
      </c>
      <c r="D140" s="274">
        <f>IF(D$9=0,0,D$9/PPA!D$10*1000)</f>
        <v>5.9515950556191051</v>
      </c>
      <c r="E140" s="274">
        <f>IF(E$9=0,0,E$9/PPA!E$10*1000)</f>
        <v>5.9199021981529309</v>
      </c>
      <c r="F140" s="274">
        <f>IF(F$9=0,0,F$9/PPA!F$10*1000)</f>
        <v>5.6266607313343293</v>
      </c>
      <c r="G140" s="274">
        <f>IF(G$9=0,0,G$9/PPA!G$10*1000)</f>
        <v>5.7731518922572196</v>
      </c>
      <c r="H140" s="274">
        <f>IF(H$9=0,0,H$9/PPA!H$10*1000)</f>
        <v>5.6858148841273675</v>
      </c>
      <c r="I140" s="274">
        <f>IF(I$9=0,0,I$9/PPA!I$10*1000)</f>
        <v>5.9537392558099631</v>
      </c>
      <c r="J140" s="274">
        <f>IF(J$9=0,0,J$9/PPA!J$10*1000)</f>
        <v>5.8685097536211384</v>
      </c>
      <c r="K140" s="274">
        <f>IF(K$9=0,0,K$9/PPA!K$10*1000)</f>
        <v>6.0859371704941587</v>
      </c>
      <c r="L140" s="274">
        <f>IF(L$9=0,0,L$9/PPA!L$10*1000)</f>
        <v>6.0874178683861739</v>
      </c>
      <c r="M140" s="274">
        <f>IF(M$9=0,0,M$9/PPA!M$10*1000)</f>
        <v>5.9876131046683998</v>
      </c>
      <c r="N140" s="274">
        <f>IF(N$9=0,0,N$9/PPA!N$10*1000)</f>
        <v>6.0257935956956725</v>
      </c>
      <c r="O140" s="274">
        <f>IF(O$9=0,0,O$9/PPA!O$10*1000)</f>
        <v>6.1283802122559505</v>
      </c>
      <c r="P140" s="274">
        <f>IF(P$9=0,0,P$9/PPA!P$10*1000)</f>
        <v>6.0845917121951745</v>
      </c>
      <c r="Q140" s="274">
        <f>IF(Q$9=0,0,Q$9/PPA!Q$10*1000)</f>
        <v>6.1553375340105427</v>
      </c>
      <c r="R140" s="274">
        <f>IF(R$9=0,0,R$9/PPA!R$10*1000)</f>
        <v>6.1234416903231343</v>
      </c>
      <c r="S140" s="274">
        <f>IF(S$9=0,0,S$9/PPA!S$10*1000)</f>
        <v>6.0788312207535258</v>
      </c>
      <c r="T140" s="274">
        <f>IF(T$9=0,0,T$9/PPA!T$10*1000)</f>
        <v>6.0934261145589224</v>
      </c>
      <c r="U140" s="274">
        <f>IF(U$9=0,0,U$9/PPA!U$10*1000)</f>
        <v>6.3221725489952352</v>
      </c>
      <c r="V140" s="274">
        <f>IF(V$9=0,0,V$9/PPA!V$10*1000)</f>
        <v>6.4493481748734771</v>
      </c>
      <c r="W140" s="274">
        <f>IF(W$9=0,0,W$9/PPA!W$10*1000)</f>
        <v>6.2976660717459696</v>
      </c>
      <c r="X140" s="274">
        <f>IF(X$9=0,0,X$9/PPA!X$10*1000)</f>
        <v>6.3552475604834724</v>
      </c>
      <c r="Y140" s="274">
        <f>IF(Y$9=0,0,Y$9/PPA!Y$10*1000)</f>
        <v>6.9394749438250685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3.3717701810504583</v>
      </c>
      <c r="C141" s="275">
        <f>IF(C$10=0,0,C$10/PPA!C$10*1000)</f>
        <v>3.4241182467742912</v>
      </c>
      <c r="D141" s="275">
        <f>IF(D$10=0,0,D$10/PPA!D$10*1000)</f>
        <v>3.3859727975786256</v>
      </c>
      <c r="E141" s="275">
        <f>IF(E$10=0,0,E$10/PPA!E$10*1000)</f>
        <v>3.4279252809321803</v>
      </c>
      <c r="F141" s="275">
        <f>IF(F$10=0,0,F$10/PPA!F$10*1000)</f>
        <v>3.3016304982669551</v>
      </c>
      <c r="G141" s="275">
        <f>IF(G$10=0,0,G$10/PPA!G$10*1000)</f>
        <v>3.3766853979392453</v>
      </c>
      <c r="H141" s="275">
        <f>IF(H$10=0,0,H$10/PPA!H$10*1000)</f>
        <v>3.2829697635464354</v>
      </c>
      <c r="I141" s="275">
        <f>IF(I$10=0,0,I$10/PPA!I$10*1000)</f>
        <v>3.3704209421921689</v>
      </c>
      <c r="J141" s="275">
        <f>IF(J$10=0,0,J$10/PPA!J$10*1000)</f>
        <v>3.3059958906944527</v>
      </c>
      <c r="K141" s="275">
        <f>IF(K$10=0,0,K$10/PPA!K$10*1000)</f>
        <v>3.3565625172416529</v>
      </c>
      <c r="L141" s="275">
        <f>IF(L$10=0,0,L$10/PPA!L$10*1000)</f>
        <v>3.3287308923579264</v>
      </c>
      <c r="M141" s="275">
        <f>IF(M$10=0,0,M$10/PPA!M$10*1000)</f>
        <v>3.2955200327324037</v>
      </c>
      <c r="N141" s="275">
        <f>IF(N$10=0,0,N$10/PPA!N$10*1000)</f>
        <v>3.3240331532567438</v>
      </c>
      <c r="O141" s="275">
        <f>IF(O$10=0,0,O$10/PPA!O$10*1000)</f>
        <v>3.2886339727941807</v>
      </c>
      <c r="P141" s="275">
        <f>IF(P$10=0,0,P$10/PPA!P$10*1000)</f>
        <v>3.2532759956818991</v>
      </c>
      <c r="Q141" s="275">
        <f>IF(Q$10=0,0,Q$10/PPA!Q$10*1000)</f>
        <v>3.2057655059837118</v>
      </c>
      <c r="R141" s="275">
        <f>IF(R$10=0,0,R$10/PPA!R$10*1000)</f>
        <v>3.1464551673833978</v>
      </c>
      <c r="S141" s="275">
        <f>IF(S$10=0,0,S$10/PPA!S$10*1000)</f>
        <v>3.1946164574268892</v>
      </c>
      <c r="T141" s="275">
        <f>IF(T$10=0,0,T$10/PPA!T$10*1000)</f>
        <v>3.1650715389643405</v>
      </c>
      <c r="U141" s="275">
        <f>IF(U$10=0,0,U$10/PPA!U$10*1000)</f>
        <v>3.2504080605630734</v>
      </c>
      <c r="V141" s="275">
        <f>IF(V$10=0,0,V$10/PPA!V$10*1000)</f>
        <v>3.2269555612398415</v>
      </c>
      <c r="W141" s="275">
        <f>IF(W$10=0,0,W$10/PPA!W$10*1000)</f>
        <v>3.1897039887357841</v>
      </c>
      <c r="X141" s="275">
        <f>IF(X$10=0,0,X$10/PPA!X$10*1000)</f>
        <v>3.1335074322137735</v>
      </c>
      <c r="Y141" s="275">
        <f>IF(Y$10=0,0,Y$10/PPA!Y$10*1000)</f>
        <v>3.291048659176163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7.8036472764551892</v>
      </c>
      <c r="C142" s="276">
        <f>IF(C$16=0,0,C$16/PPA!C$10*1000)</f>
        <v>8.2982546664298713</v>
      </c>
      <c r="D142" s="276">
        <f>IF(D$16=0,0,D$16/PPA!D$10*1000)</f>
        <v>8.1229558587362458</v>
      </c>
      <c r="E142" s="276">
        <f>IF(E$16=0,0,E$16/PPA!E$10*1000)</f>
        <v>7.9033909690530306</v>
      </c>
      <c r="F142" s="276">
        <f>IF(F$16=0,0,F$16/PPA!F$10*1000)</f>
        <v>8.0851568261921489</v>
      </c>
      <c r="G142" s="276">
        <f>IF(G$16=0,0,G$16/PPA!G$10*1000)</f>
        <v>8.080903129318763</v>
      </c>
      <c r="H142" s="276">
        <f>IF(H$16=0,0,H$16/PPA!H$10*1000)</f>
        <v>7.9493105253497385</v>
      </c>
      <c r="I142" s="276">
        <f>IF(I$16=0,0,I$16/PPA!I$10*1000)</f>
        <v>7.9810749687551832</v>
      </c>
      <c r="J142" s="276">
        <f>IF(J$16=0,0,J$16/PPA!J$10*1000)</f>
        <v>7.8173182996763657</v>
      </c>
      <c r="K142" s="276">
        <f>IF(K$16=0,0,K$16/PPA!K$10*1000)</f>
        <v>7.7680412040618787</v>
      </c>
      <c r="L142" s="276">
        <f>IF(L$16=0,0,L$16/PPA!L$10*1000)</f>
        <v>7.4801178924325828</v>
      </c>
      <c r="M142" s="276">
        <f>IF(M$16=0,0,M$16/PPA!M$10*1000)</f>
        <v>7.4017771082089467</v>
      </c>
      <c r="N142" s="276">
        <f>IF(N$16=0,0,N$16/PPA!N$10*1000)</f>
        <v>7.3671446835491592</v>
      </c>
      <c r="O142" s="276">
        <f>IF(O$16=0,0,O$16/PPA!O$10*1000)</f>
        <v>7.2750179982110836</v>
      </c>
      <c r="P142" s="276">
        <f>IF(P$16=0,0,P$16/PPA!P$10*1000)</f>
        <v>7.1653642452326158</v>
      </c>
      <c r="Q142" s="276">
        <f>IF(Q$16=0,0,Q$16/PPA!Q$10*1000)</f>
        <v>6.9764837337161349</v>
      </c>
      <c r="R142" s="276">
        <f>IF(R$16=0,0,R$16/PPA!R$10*1000)</f>
        <v>6.7117105831692569</v>
      </c>
      <c r="S142" s="276">
        <f>IF(S$16=0,0,S$16/PPA!S$10*1000)</f>
        <v>6.6755429304474774</v>
      </c>
      <c r="T142" s="276">
        <f>IF(T$16=0,0,T$16/PPA!T$10*1000)</f>
        <v>6.5658533797461445</v>
      </c>
      <c r="U142" s="276">
        <f>IF(U$16=0,0,U$16/PPA!U$10*1000)</f>
        <v>6.5060941580126777</v>
      </c>
      <c r="V142" s="276">
        <f>IF(V$16=0,0,V$16/PPA!V$10*1000)</f>
        <v>6.3043379284833412</v>
      </c>
      <c r="W142" s="276">
        <f>IF(W$16=0,0,W$16/PPA!W$10*1000)</f>
        <v>6.2376168731814241</v>
      </c>
      <c r="X142" s="276">
        <f>IF(X$16=0,0,X$16/PPA!X$10*1000)</f>
        <v>6.1729828551973096</v>
      </c>
      <c r="Y142" s="276">
        <f>IF(Y$16=0,0,Y$16/PPA!Y$10*1000)</f>
        <v>6.1786640069349321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252.82845858186803</v>
      </c>
      <c r="C143" s="276">
        <f>IF(C$17=0,0,C$17/PPA!C$10*1000)</f>
        <v>250.42786247220224</v>
      </c>
      <c r="D143" s="276">
        <f>IF(D$17=0,0,D$17/PPA!D$10*1000)</f>
        <v>246.59406890501035</v>
      </c>
      <c r="E143" s="276">
        <f>IF(E$17=0,0,E$17/PPA!E$10*1000)</f>
        <v>245.78905470198379</v>
      </c>
      <c r="F143" s="276">
        <f>IF(F$17=0,0,F$17/PPA!F$10*1000)</f>
        <v>231.723255440142</v>
      </c>
      <c r="G143" s="276">
        <f>IF(G$17=0,0,G$17/PPA!G$10*1000)</f>
        <v>238.45909676389084</v>
      </c>
      <c r="H143" s="276">
        <f>IF(H$17=0,0,H$17/PPA!H$10*1000)</f>
        <v>234.92439583384098</v>
      </c>
      <c r="I143" s="276">
        <f>IF(I$17=0,0,I$17/PPA!I$10*1000)</f>
        <v>247.16628340585507</v>
      </c>
      <c r="J143" s="276">
        <f>IF(J$17=0,0,J$17/PPA!J$10*1000)</f>
        <v>243.803719933932</v>
      </c>
      <c r="K143" s="276">
        <f>IF(K$17=0,0,K$17/PPA!K$10*1000)</f>
        <v>254.00056720283033</v>
      </c>
      <c r="L143" s="276">
        <f>IF(L$17=0,0,L$17/PPA!L$10*1000)</f>
        <v>255.0248561029324</v>
      </c>
      <c r="M143" s="276">
        <f>IF(M$17=0,0,M$17/PPA!M$10*1000)</f>
        <v>250.67955734188101</v>
      </c>
      <c r="N143" s="276">
        <f>IF(N$17=0,0,N$17/PPA!N$10*1000)</f>
        <v>252.5342123733696</v>
      </c>
      <c r="O143" s="276">
        <f>IF(O$17=0,0,O$17/PPA!O$10*1000)</f>
        <v>257.62648321498477</v>
      </c>
      <c r="P143" s="276">
        <f>IF(P$17=0,0,P$17/PPA!P$10*1000)</f>
        <v>255.98338354887633</v>
      </c>
      <c r="Q143" s="276">
        <f>IF(Q$17=0,0,Q$17/PPA!Q$10*1000)</f>
        <v>259.92211515236204</v>
      </c>
      <c r="R143" s="276">
        <f>IF(R$17=0,0,R$17/PPA!R$10*1000)</f>
        <v>259.35461627340811</v>
      </c>
      <c r="S143" s="276">
        <f>IF(S$17=0,0,S$17/PPA!S$10*1000)</f>
        <v>257.35306940966166</v>
      </c>
      <c r="T143" s="276">
        <f>IF(T$17=0,0,T$17/PPA!T$10*1000)</f>
        <v>258.41326150850932</v>
      </c>
      <c r="U143" s="276">
        <f>IF(U$17=0,0,U$17/PPA!U$10*1000)</f>
        <v>269.13431703701053</v>
      </c>
      <c r="V143" s="276">
        <f>IF(V$17=0,0,V$17/PPA!V$10*1000)</f>
        <v>275.70882198334465</v>
      </c>
      <c r="W143" s="276">
        <f>IF(W$17=0,0,W$17/PPA!W$10*1000)</f>
        <v>268.92301403781323</v>
      </c>
      <c r="X143" s="276">
        <f>IF(X$17=0,0,X$17/PPA!X$10*1000)</f>
        <v>271.85925684081315</v>
      </c>
      <c r="Y143" s="276">
        <f>IF(Y$17=0,0,Y$17/PPA!Y$10*1000)</f>
        <v>298.79156026752759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17.34143839212258</v>
      </c>
      <c r="C144" s="277">
        <f>IF(C$30=0,0,C$30/PPA!C$10*1000)</f>
        <v>18.440565925399643</v>
      </c>
      <c r="D144" s="277">
        <f>IF(D$30=0,0,D$30/PPA!D$10*1000)</f>
        <v>18.051013019413812</v>
      </c>
      <c r="E144" s="277">
        <f>IF(E$30=0,0,E$30/PPA!E$10*1000)</f>
        <v>17.563091042340002</v>
      </c>
      <c r="F144" s="277">
        <f>IF(F$30=0,0,F$30/PPA!F$10*1000)</f>
        <v>17.967015169315825</v>
      </c>
      <c r="G144" s="277">
        <f>IF(G$30=0,0,G$30/PPA!G$10*1000)</f>
        <v>17.957562509597178</v>
      </c>
      <c r="H144" s="277">
        <f>IF(H$30=0,0,H$30/PPA!H$10*1000)</f>
        <v>17.665134500777132</v>
      </c>
      <c r="I144" s="277">
        <f>IF(I$30=0,0,I$30/PPA!I$10*1000)</f>
        <v>17.735722152789236</v>
      </c>
      <c r="J144" s="277">
        <f>IF(J$30=0,0,J$30/PPA!J$10*1000)</f>
        <v>17.371818443725189</v>
      </c>
      <c r="K144" s="277">
        <f>IF(K$30=0,0,K$30/PPA!K$10*1000)</f>
        <v>17.262313786804114</v>
      </c>
      <c r="L144" s="277">
        <f>IF(L$30=0,0,L$30/PPA!L$10*1000)</f>
        <v>16.62248420540568</v>
      </c>
      <c r="M144" s="277">
        <f>IF(M$30=0,0,M$30/PPA!M$10*1000)</f>
        <v>16.448393573797603</v>
      </c>
      <c r="N144" s="277">
        <f>IF(N$30=0,0,N$30/PPA!N$10*1000)</f>
        <v>16.371432630109179</v>
      </c>
      <c r="O144" s="277">
        <f>IF(O$30=0,0,O$30/PPA!O$10*1000)</f>
        <v>16.166706662691237</v>
      </c>
      <c r="P144" s="277">
        <f>IF(P$30=0,0,P$30/PPA!P$10*1000)</f>
        <v>15.923031656072419</v>
      </c>
      <c r="Q144" s="277">
        <f>IF(Q$30=0,0,Q$30/PPA!Q$10*1000)</f>
        <v>15.503297186035796</v>
      </c>
      <c r="R144" s="277">
        <f>IF(R$30=0,0,R$30/PPA!R$10*1000)</f>
        <v>14.914912407042735</v>
      </c>
      <c r="S144" s="277">
        <f>IF(S$30=0,0,S$30/PPA!S$10*1000)</f>
        <v>14.834539845438778</v>
      </c>
      <c r="T144" s="277">
        <f>IF(T$30=0,0,T$30/PPA!T$10*1000)</f>
        <v>14.590785288324708</v>
      </c>
      <c r="U144" s="277">
        <f>IF(U$30=0,0,U$30/PPA!U$10*1000)</f>
        <v>14.4579870178059</v>
      </c>
      <c r="V144" s="277">
        <f>IF(V$30=0,0,V$30/PPA!V$10*1000)</f>
        <v>14.009639841074037</v>
      </c>
      <c r="W144" s="277">
        <f>IF(W$30=0,0,W$30/PPA!W$10*1000)</f>
        <v>13.861370829292007</v>
      </c>
      <c r="X144" s="277">
        <f>IF(X$30=0,0,X$30/PPA!X$10*1000)</f>
        <v>13.717739678216189</v>
      </c>
      <c r="Y144" s="277">
        <f>IF(Y$30=0,0,Y$30/PPA!Y$10*1000)</f>
        <v>13.730364459855355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232.84641110338052</v>
      </c>
      <c r="C146" s="320">
        <f t="shared" si="38"/>
        <v>233.0325326774001</v>
      </c>
      <c r="D146" s="320">
        <f t="shared" si="38"/>
        <v>229.28832110495119</v>
      </c>
      <c r="E146" s="320">
        <f t="shared" si="38"/>
        <v>231.08730979690802</v>
      </c>
      <c r="F146" s="320">
        <f t="shared" si="38"/>
        <v>222.83076739517699</v>
      </c>
      <c r="G146" s="320">
        <f t="shared" si="38"/>
        <v>225.56877395342556</v>
      </c>
      <c r="H146" s="320">
        <f t="shared" si="38"/>
        <v>218.67755594494119</v>
      </c>
      <c r="I146" s="320">
        <f t="shared" si="38"/>
        <v>222.66221543687143</v>
      </c>
      <c r="J146" s="320">
        <f t="shared" si="38"/>
        <v>215.41802863412411</v>
      </c>
      <c r="K146" s="320">
        <f t="shared" si="38"/>
        <v>224.31960080993886</v>
      </c>
      <c r="L146" s="320">
        <f t="shared" si="38"/>
        <v>218.16132430211979</v>
      </c>
      <c r="M146" s="320">
        <f t="shared" si="38"/>
        <v>215.28593670380431</v>
      </c>
      <c r="N146" s="320">
        <f t="shared" si="38"/>
        <v>215.4946183496136</v>
      </c>
      <c r="O146" s="320">
        <f t="shared" si="38"/>
        <v>215.62720228408003</v>
      </c>
      <c r="P146" s="320">
        <f t="shared" si="38"/>
        <v>216.7363199869306</v>
      </c>
      <c r="Q146" s="320">
        <f t="shared" si="38"/>
        <v>215.88706979411242</v>
      </c>
      <c r="R146" s="320">
        <f t="shared" si="38"/>
        <v>216.56306965661955</v>
      </c>
      <c r="S146" s="320">
        <f t="shared" si="38"/>
        <v>214.28799804690698</v>
      </c>
      <c r="T146" s="320">
        <f t="shared" si="38"/>
        <v>212.0301399748675</v>
      </c>
      <c r="U146" s="320">
        <f t="shared" si="38"/>
        <v>217.67589298475818</v>
      </c>
      <c r="V146" s="320">
        <f t="shared" si="38"/>
        <v>216.90854984859394</v>
      </c>
      <c r="W146" s="320">
        <f t="shared" si="38"/>
        <v>215.20218643407961</v>
      </c>
      <c r="X146" s="320">
        <f t="shared" si="38"/>
        <v>220.93236264798884</v>
      </c>
      <c r="Y146" s="320">
        <f t="shared" si="38"/>
        <v>234.26747029900599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1.2289917929498031</v>
      </c>
      <c r="C147" s="273">
        <f>IF(C$33=0,0,C$33/PPA!C$11*1000)</f>
        <v>1.2299741653465581</v>
      </c>
      <c r="D147" s="273">
        <f>IF(D$33=0,0,D$33/PPA!D$11*1000)</f>
        <v>1.2102117594250084</v>
      </c>
      <c r="E147" s="273">
        <f>IF(E$33=0,0,E$33/PPA!E$11*1000)</f>
        <v>1.21970704143324</v>
      </c>
      <c r="F147" s="273">
        <f>IF(F$33=0,0,F$33/PPA!F$11*1000)</f>
        <v>1.1761280023500713</v>
      </c>
      <c r="G147" s="273">
        <f>IF(G$33=0,0,G$33/PPA!G$11*1000)</f>
        <v>1.190579535329269</v>
      </c>
      <c r="H147" s="273">
        <f>IF(H$33=0,0,H$33/PPA!H$11*1000)</f>
        <v>1.1542068451264837</v>
      </c>
      <c r="I147" s="273">
        <f>IF(I$33=0,0,I$33/PPA!I$11*1000)</f>
        <v>1.1752383645307023</v>
      </c>
      <c r="J147" s="273">
        <f>IF(J$33=0,0,J$33/PPA!J$11*1000)</f>
        <v>1.1370026619275255</v>
      </c>
      <c r="K147" s="273">
        <f>IF(K$33=0,0,K$33/PPA!K$11*1000)</f>
        <v>1.1839862469291846</v>
      </c>
      <c r="L147" s="273">
        <f>IF(L$33=0,0,L$33/PPA!L$11*1000)</f>
        <v>1.1514821114735709</v>
      </c>
      <c r="M147" s="273">
        <f>IF(M$33=0,0,M$33/PPA!M$11*1000)</f>
        <v>1.1363054645882249</v>
      </c>
      <c r="N147" s="273">
        <f>IF(N$33=0,0,N$33/PPA!N$11*1000)</f>
        <v>1.1374069117989654</v>
      </c>
      <c r="O147" s="273">
        <f>IF(O$33=0,0,O$33/PPA!O$11*1000)</f>
        <v>1.1381067059962848</v>
      </c>
      <c r="P147" s="273">
        <f>IF(P$33=0,0,P$33/PPA!P$11*1000)</f>
        <v>1.1439607646770451</v>
      </c>
      <c r="Q147" s="273">
        <f>IF(Q$33=0,0,Q$33/PPA!Q$11*1000)</f>
        <v>1.139478318449118</v>
      </c>
      <c r="R147" s="273">
        <f>IF(R$33=0,0,R$33/PPA!R$11*1000)</f>
        <v>1.1430463282763854</v>
      </c>
      <c r="S147" s="273">
        <f>IF(S$33=0,0,S$33/PPA!S$11*1000)</f>
        <v>1.1310382224890609</v>
      </c>
      <c r="T147" s="273">
        <f>IF(T$33=0,0,T$33/PPA!T$11*1000)</f>
        <v>1.1191209718557495</v>
      </c>
      <c r="U147" s="273">
        <f>IF(U$33=0,0,U$33/PPA!U$11*1000)</f>
        <v>1.1489199457000248</v>
      </c>
      <c r="V147" s="273">
        <f>IF(V$33=0,0,V$33/PPA!V$11*1000)</f>
        <v>1.1448698149194896</v>
      </c>
      <c r="W147" s="273">
        <f>IF(W$33=0,0,W$33/PPA!W$11*1000)</f>
        <v>1.1358634204369042</v>
      </c>
      <c r="X147" s="273">
        <f>IF(X$33=0,0,X$33/PPA!X$11*1000)</f>
        <v>1.1661079902616616</v>
      </c>
      <c r="Y147" s="273">
        <f>IF(Y$33=0,0,Y$33/PPA!Y$11*1000)</f>
        <v>1.2364923169237201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1.7440317054924148</v>
      </c>
      <c r="C148" s="274">
        <f>IF(C$34=0,0,C$34/PPA!C$11*1000)</f>
        <v>1.7454257657427523</v>
      </c>
      <c r="D148" s="274">
        <f>IF(D$34=0,0,D$34/PPA!D$11*1000)</f>
        <v>1.7173814267148486</v>
      </c>
      <c r="E148" s="274">
        <f>IF(E$34=0,0,E$34/PPA!E$11*1000)</f>
        <v>1.7308559453975161</v>
      </c>
      <c r="F148" s="274">
        <f>IF(F$34=0,0,F$34/PPA!F$11*1000)</f>
        <v>1.6690140142374086</v>
      </c>
      <c r="G148" s="274">
        <f>IF(G$34=0,0,G$34/PPA!G$11*1000)</f>
        <v>1.6895218254801483</v>
      </c>
      <c r="H148" s="274">
        <f>IF(H$34=0,0,H$34/PPA!H$11*1000)</f>
        <v>1.6379062448948174</v>
      </c>
      <c r="I148" s="274">
        <f>IF(I$34=0,0,I$34/PPA!I$11*1000)</f>
        <v>1.6677515513208259</v>
      </c>
      <c r="J148" s="274">
        <f>IF(J$34=0,0,J$34/PPA!J$11*1000)</f>
        <v>1.6134922161452303</v>
      </c>
      <c r="K148" s="274">
        <f>IF(K$34=0,0,K$34/PPA!K$11*1000)</f>
        <v>1.6801654537947015</v>
      </c>
      <c r="L148" s="274">
        <f>IF(L$34=0,0,L$34/PPA!L$11*1000)</f>
        <v>1.6340396430940873</v>
      </c>
      <c r="M148" s="274">
        <f>IF(M$34=0,0,M$34/PPA!M$11*1000)</f>
        <v>1.6125028407306026</v>
      </c>
      <c r="N148" s="274">
        <f>IF(N$34=0,0,N$34/PPA!N$11*1000)</f>
        <v>1.6140658770897356</v>
      </c>
      <c r="O148" s="274">
        <f>IF(O$34=0,0,O$34/PPA!O$11*1000)</f>
        <v>1.6150589376410307</v>
      </c>
      <c r="P148" s="274">
        <f>IF(P$34=0,0,P$34/PPA!P$11*1000)</f>
        <v>1.6233662868061174</v>
      </c>
      <c r="Q148" s="274">
        <f>IF(Q$34=0,0,Q$34/PPA!Q$11*1000)</f>
        <v>1.6170053587799778</v>
      </c>
      <c r="R148" s="274">
        <f>IF(R$34=0,0,R$34/PPA!R$11*1000)</f>
        <v>1.6220686328392191</v>
      </c>
      <c r="S148" s="274">
        <f>IF(S$34=0,0,S$34/PPA!S$11*1000)</f>
        <v>1.605028228390516</v>
      </c>
      <c r="T148" s="274">
        <f>IF(T$34=0,0,T$34/PPA!T$11*1000)</f>
        <v>1.588116754232572</v>
      </c>
      <c r="U148" s="274">
        <f>IF(U$34=0,0,U$34/PPA!U$11*1000)</f>
        <v>1.6304037373301723</v>
      </c>
      <c r="V148" s="274">
        <f>IF(V$34=0,0,V$34/PPA!V$11*1000)</f>
        <v>1.62465629740977</v>
      </c>
      <c r="W148" s="274">
        <f>IF(W$34=0,0,W$34/PPA!W$11*1000)</f>
        <v>1.6118755468629336</v>
      </c>
      <c r="X148" s="274">
        <f>IF(X$34=0,0,X$34/PPA!X$11*1000)</f>
        <v>1.654794864140678</v>
      </c>
      <c r="Y148" s="274">
        <f>IF(Y$34=0,0,Y$34/PPA!Y$11*1000)</f>
        <v>1.754675512630395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6.2059577612785954</v>
      </c>
      <c r="C149" s="274">
        <f>IF(C$35=0,0,C$35/PPA!C$11*1000)</f>
        <v>6.2109183815488747</v>
      </c>
      <c r="D149" s="274">
        <f>IF(D$35=0,0,D$35/PPA!D$11*1000)</f>
        <v>6.111125480478302</v>
      </c>
      <c r="E149" s="274">
        <f>IF(E$35=0,0,E$35/PPA!E$11*1000)</f>
        <v>6.1590731717587115</v>
      </c>
      <c r="F149" s="274">
        <f>IF(F$35=0,0,F$35/PPA!F$11*1000)</f>
        <v>5.939015009142242</v>
      </c>
      <c r="G149" s="274">
        <f>IF(G$35=0,0,G$35/PPA!G$11*1000)</f>
        <v>6.0119899498774974</v>
      </c>
      <c r="H149" s="274">
        <f>IF(H$35=0,0,H$35/PPA!H$11*1000)</f>
        <v>5.8283212058244809</v>
      </c>
      <c r="I149" s="274">
        <f>IF(I$35=0,0,I$35/PPA!I$11*1000)</f>
        <v>5.9345226644728086</v>
      </c>
      <c r="J149" s="274">
        <f>IF(J$35=0,0,J$35/PPA!J$11*1000)</f>
        <v>5.7414463911491342</v>
      </c>
      <c r="K149" s="274">
        <f>IF(K$35=0,0,K$35/PPA!K$11*1000)</f>
        <v>5.9786962618695085</v>
      </c>
      <c r="L149" s="274">
        <f>IF(L$35=0,0,L$35/PPA!L$11*1000)</f>
        <v>5.8145623003072</v>
      </c>
      <c r="M149" s="274">
        <f>IF(M$35=0,0,M$35/PPA!M$11*1000)</f>
        <v>5.7379258003170461</v>
      </c>
      <c r="N149" s="274">
        <f>IF(N$35=0,0,N$35/PPA!N$11*1000)</f>
        <v>5.7434877047214092</v>
      </c>
      <c r="O149" s="274">
        <f>IF(O$35=0,0,O$35/PPA!O$11*1000)</f>
        <v>5.7470214087339686</v>
      </c>
      <c r="P149" s="274">
        <f>IF(P$35=0,0,P$35/PPA!P$11*1000)</f>
        <v>5.7765822578081902</v>
      </c>
      <c r="Q149" s="274">
        <f>IF(Q$35=0,0,Q$35/PPA!Q$11*1000)</f>
        <v>5.7539475485145255</v>
      </c>
      <c r="R149" s="274">
        <f>IF(R$35=0,0,R$35/PPA!R$11*1000)</f>
        <v>5.7719646893993355</v>
      </c>
      <c r="S149" s="274">
        <f>IF(S$35=0,0,S$35/PPA!S$11*1000)</f>
        <v>5.711328159736075</v>
      </c>
      <c r="T149" s="274">
        <f>IF(T$35=0,0,T$35/PPA!T$11*1000)</f>
        <v>5.6511504152749916</v>
      </c>
      <c r="U149" s="274">
        <f>IF(U$35=0,0,U$35/PPA!U$11*1000)</f>
        <v>5.8016243029509633</v>
      </c>
      <c r="V149" s="274">
        <f>IF(V$35=0,0,V$35/PPA!V$11*1000)</f>
        <v>5.7811726280936959</v>
      </c>
      <c r="W149" s="274">
        <f>IF(W$35=0,0,W$35/PPA!W$11*1000)</f>
        <v>5.735693639494281</v>
      </c>
      <c r="X149" s="274">
        <f>IF(X$35=0,0,X$35/PPA!X$11*1000)</f>
        <v>5.888417623427471</v>
      </c>
      <c r="Y149" s="274">
        <f>IF(Y$35=0,0,Y$35/PPA!Y$11*1000)</f>
        <v>6.2438326561612252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4.9159671717992097</v>
      </c>
      <c r="C150" s="274">
        <f>IF(C$36=0,0,C$36/PPA!C$11*1000)</f>
        <v>4.9198966613862343</v>
      </c>
      <c r="D150" s="274">
        <f>IF(D$36=0,0,D$36/PPA!D$11*1000)</f>
        <v>4.8408470377000308</v>
      </c>
      <c r="E150" s="274">
        <f>IF(E$36=0,0,E$36/PPA!E$11*1000)</f>
        <v>4.8788281657329575</v>
      </c>
      <c r="F150" s="274">
        <f>IF(F$36=0,0,F$36/PPA!F$11*1000)</f>
        <v>4.7045120094002826</v>
      </c>
      <c r="G150" s="274">
        <f>IF(G$36=0,0,G$36/PPA!G$11*1000)</f>
        <v>4.7623181413170741</v>
      </c>
      <c r="H150" s="274">
        <f>IF(H$36=0,0,H$36/PPA!H$11*1000)</f>
        <v>4.6168273805059341</v>
      </c>
      <c r="I150" s="274">
        <f>IF(I$36=0,0,I$36/PPA!I$11*1000)</f>
        <v>4.7009534581228074</v>
      </c>
      <c r="J150" s="274">
        <f>IF(J$36=0,0,J$36/PPA!J$11*1000)</f>
        <v>4.5480106477101003</v>
      </c>
      <c r="K150" s="274">
        <f>IF(K$36=0,0,K$36/PPA!K$11*1000)</f>
        <v>4.7359449877167368</v>
      </c>
      <c r="L150" s="274">
        <f>IF(L$36=0,0,L$36/PPA!L$11*1000)</f>
        <v>4.6059284458942846</v>
      </c>
      <c r="M150" s="274">
        <f>IF(M$36=0,0,M$36/PPA!M$11*1000)</f>
        <v>4.5452218583528996</v>
      </c>
      <c r="N150" s="274">
        <f>IF(N$36=0,0,N$36/PPA!N$11*1000)</f>
        <v>4.5496276471958614</v>
      </c>
      <c r="O150" s="274">
        <f>IF(O$36=0,0,O$36/PPA!O$11*1000)</f>
        <v>4.5524268239851384</v>
      </c>
      <c r="P150" s="274">
        <f>IF(P$36=0,0,P$36/PPA!P$11*1000)</f>
        <v>4.5758430587081804</v>
      </c>
      <c r="Q150" s="274">
        <f>IF(Q$36=0,0,Q$36/PPA!Q$11*1000)</f>
        <v>4.5579132737964718</v>
      </c>
      <c r="R150" s="274">
        <f>IF(R$36=0,0,R$36/PPA!R$11*1000)</f>
        <v>4.5721853131055434</v>
      </c>
      <c r="S150" s="274">
        <f>IF(S$36=0,0,S$36/PPA!S$11*1000)</f>
        <v>4.5241528899562438</v>
      </c>
      <c r="T150" s="274">
        <f>IF(T$36=0,0,T$36/PPA!T$11*1000)</f>
        <v>4.4764838874229973</v>
      </c>
      <c r="U150" s="274">
        <f>IF(U$36=0,0,U$36/PPA!U$11*1000)</f>
        <v>4.595679782800099</v>
      </c>
      <c r="V150" s="274">
        <f>IF(V$36=0,0,V$36/PPA!V$11*1000)</f>
        <v>4.5794792596779565</v>
      </c>
      <c r="W150" s="274">
        <f>IF(W$36=0,0,W$36/PPA!W$11*1000)</f>
        <v>4.543453681747617</v>
      </c>
      <c r="X150" s="274">
        <f>IF(X$36=0,0,X$36/PPA!X$11*1000)</f>
        <v>4.6644319610466454</v>
      </c>
      <c r="Y150" s="274">
        <f>IF(Y$36=0,0,Y$36/PPA!Y$11*1000)</f>
        <v>4.9459692676948794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3.000392699290813</v>
      </c>
      <c r="C151" s="275">
        <f>IF(C$37=0,0,C$37/PPA!C$11*1000)</f>
        <v>3.0729500848432996</v>
      </c>
      <c r="D151" s="275">
        <f>IF(D$37=0,0,D$37/PPA!D$11*1000)</f>
        <v>3.0282149718050144</v>
      </c>
      <c r="E151" s="275">
        <f>IF(E$37=0,0,E$37/PPA!E$11*1000)</f>
        <v>2.9972409602017902</v>
      </c>
      <c r="F151" s="275">
        <f>IF(F$37=0,0,F$37/PPA!F$11*1000)</f>
        <v>2.96305429476784</v>
      </c>
      <c r="G151" s="275">
        <f>IF(G$37=0,0,G$37/PPA!G$11*1000)</f>
        <v>2.9545600204232714</v>
      </c>
      <c r="H151" s="275">
        <f>IF(H$37=0,0,H$37/PPA!H$11*1000)</f>
        <v>2.8102372740280281</v>
      </c>
      <c r="I151" s="275">
        <f>IF(I$37=0,0,I$37/PPA!I$11*1000)</f>
        <v>2.8408431938925425</v>
      </c>
      <c r="J151" s="275">
        <f>IF(J$37=0,0,J$37/PPA!J$11*1000)</f>
        <v>2.7126291453665727</v>
      </c>
      <c r="K151" s="275">
        <f>IF(K$37=0,0,K$37/PPA!K$11*1000)</f>
        <v>2.7833109984825906</v>
      </c>
      <c r="L151" s="275">
        <f>IF(L$37=0,0,L$37/PPA!L$11*1000)</f>
        <v>2.637687110271262</v>
      </c>
      <c r="M151" s="275">
        <f>IF(M$37=0,0,M$37/PPA!M$11*1000)</f>
        <v>2.6313260450330009</v>
      </c>
      <c r="N151" s="275">
        <f>IF(N$37=0,0,N$37/PPA!N$11*1000)</f>
        <v>2.6373390194523196</v>
      </c>
      <c r="O151" s="275">
        <f>IF(O$37=0,0,O$37/PPA!O$11*1000)</f>
        <v>2.5874132522018591</v>
      </c>
      <c r="P151" s="275">
        <f>IF(P$37=0,0,P$37/PPA!P$11*1000)</f>
        <v>2.574177427871374</v>
      </c>
      <c r="Q151" s="275">
        <f>IF(Q$37=0,0,Q$37/PPA!Q$11*1000)</f>
        <v>2.5265743634587881</v>
      </c>
      <c r="R151" s="275">
        <f>IF(R$37=0,0,R$37/PPA!R$11*1000)</f>
        <v>2.5068055769592266</v>
      </c>
      <c r="S151" s="275">
        <f>IF(S$37=0,0,S$37/PPA!S$11*1000)</f>
        <v>2.4931866715816935</v>
      </c>
      <c r="T151" s="275">
        <f>IF(T$37=0,0,T$37/PPA!T$11*1000)</f>
        <v>2.4723051931199245</v>
      </c>
      <c r="U151" s="275">
        <f>IF(U$37=0,0,U$37/PPA!U$11*1000)</f>
        <v>2.5632594643267566</v>
      </c>
      <c r="V151" s="275">
        <f>IF(V$37=0,0,V$37/PPA!V$11*1000)</f>
        <v>2.532611768389406</v>
      </c>
      <c r="W151" s="275">
        <f>IF(W$37=0,0,W$37/PPA!W$11*1000)</f>
        <v>2.5336909432303387</v>
      </c>
      <c r="X151" s="275">
        <f>IF(X$37=0,0,X$37/PPA!X$11*1000)</f>
        <v>2.6409952036554616</v>
      </c>
      <c r="Y151" s="275">
        <f>IF(Y$37=0,0,Y$37/PPA!Y$11*1000)</f>
        <v>2.7183505846760498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15.719667612094437</v>
      </c>
      <c r="C152" s="276">
        <f>IF(C$43=0,0,C$43/PPA!C$11*1000)</f>
        <v>16.38294418496687</v>
      </c>
      <c r="D152" s="276">
        <f>IF(D$43=0,0,D$43/PPA!D$11*1000)</f>
        <v>16.053205072880573</v>
      </c>
      <c r="E152" s="276">
        <f>IF(E$43=0,0,E$43/PPA!E$11*1000)</f>
        <v>15.487410768918847</v>
      </c>
      <c r="F152" s="276">
        <f>IF(F$43=0,0,F$43/PPA!F$11*1000)</f>
        <v>15.600980794205705</v>
      </c>
      <c r="G152" s="276">
        <f>IF(G$43=0,0,G$43/PPA!G$11*1000)</f>
        <v>15.556598404376889</v>
      </c>
      <c r="H152" s="276">
        <f>IF(H$43=0,0,H$43/PPA!H$11*1000)</f>
        <v>14.883297879518928</v>
      </c>
      <c r="I152" s="276">
        <f>IF(I$43=0,0,I$43/PPA!I$11*1000)</f>
        <v>15.012250440129529</v>
      </c>
      <c r="J152" s="276">
        <f>IF(J$43=0,0,J$43/PPA!J$11*1000)</f>
        <v>14.433759026318295</v>
      </c>
      <c r="K152" s="276">
        <f>IF(K$43=0,0,K$43/PPA!K$11*1000)</f>
        <v>14.781868712866753</v>
      </c>
      <c r="L152" s="276">
        <f>IF(L$43=0,0,L$43/PPA!L$11*1000)</f>
        <v>13.913337147815779</v>
      </c>
      <c r="M152" s="276">
        <f>IF(M$43=0,0,M$43/PPA!M$11*1000)</f>
        <v>13.924116897731839</v>
      </c>
      <c r="N152" s="276">
        <f>IF(N$43=0,0,N$43/PPA!N$11*1000)</f>
        <v>13.844076243718536</v>
      </c>
      <c r="O152" s="276">
        <f>IF(O$43=0,0,O$43/PPA!O$11*1000)</f>
        <v>13.64017202283047</v>
      </c>
      <c r="P152" s="276">
        <f>IF(P$43=0,0,P$43/PPA!P$11*1000)</f>
        <v>13.501273159850111</v>
      </c>
      <c r="Q152" s="276">
        <f>IF(Q$43=0,0,Q$43/PPA!Q$11*1000)</f>
        <v>13.288718346120753</v>
      </c>
      <c r="R152" s="276">
        <f>IF(R$43=0,0,R$43/PPA!R$11*1000)</f>
        <v>13.167923782864554</v>
      </c>
      <c r="S152" s="276">
        <f>IF(S$43=0,0,S$43/PPA!S$11*1000)</f>
        <v>12.988688118258207</v>
      </c>
      <c r="T152" s="276">
        <f>IF(T$43=0,0,T$43/PPA!T$11*1000)</f>
        <v>12.858528526629833</v>
      </c>
      <c r="U152" s="276">
        <f>IF(U$43=0,0,U$43/PPA!U$11*1000)</f>
        <v>13.221872897673661</v>
      </c>
      <c r="V152" s="276">
        <f>IF(V$43=0,0,V$43/PPA!V$11*1000)</f>
        <v>13.061204350094584</v>
      </c>
      <c r="W152" s="276">
        <f>IF(W$43=0,0,W$43/PPA!W$11*1000)</f>
        <v>12.864905484615086</v>
      </c>
      <c r="X152" s="276">
        <f>IF(X$43=0,0,X$43/PPA!X$11*1000)</f>
        <v>13.261111185173037</v>
      </c>
      <c r="Y152" s="276">
        <f>IF(Y$43=0,0,Y$43/PPA!Y$11*1000)</f>
        <v>13.439917111935225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177.35184291893663</v>
      </c>
      <c r="C153" s="276">
        <f>IF(C$56=0,0,C$56/PPA!C$11*1000)</f>
        <v>176.99380786332478</v>
      </c>
      <c r="D153" s="276">
        <f>IF(D$56=0,0,D$56/PPA!D$11*1000)</f>
        <v>174.19057369717919</v>
      </c>
      <c r="E153" s="276">
        <f>IF(E$56=0,0,E$56/PPA!E$11*1000)</f>
        <v>176.07093627877916</v>
      </c>
      <c r="F153" s="276">
        <f>IF(F$56=0,0,F$56/PPA!F$11*1000)</f>
        <v>169.26694614832678</v>
      </c>
      <c r="G153" s="276">
        <f>IF(G$56=0,0,G$56/PPA!G$11*1000)</f>
        <v>171.5454109263359</v>
      </c>
      <c r="H153" s="276">
        <f>IF(H$56=0,0,H$56/PPA!H$11*1000)</f>
        <v>166.48581759629616</v>
      </c>
      <c r="I153" s="276">
        <f>IF(I$56=0,0,I$56/PPA!I$11*1000)</f>
        <v>169.63339501112753</v>
      </c>
      <c r="J153" s="276">
        <f>IF(J$56=0,0,J$56/PPA!J$11*1000)</f>
        <v>164.20683988017748</v>
      </c>
      <c r="K153" s="276">
        <f>IF(K$56=0,0,K$56/PPA!K$11*1000)</f>
        <v>171.19599376149225</v>
      </c>
      <c r="L153" s="276">
        <f>IF(L$56=0,0,L$56/PPA!L$11*1000)</f>
        <v>166.86871390141692</v>
      </c>
      <c r="M153" s="276">
        <f>IF(M$56=0,0,M$56/PPA!M$11*1000)</f>
        <v>164.51359735904848</v>
      </c>
      <c r="N153" s="276">
        <f>IF(N$56=0,0,N$56/PPA!N$11*1000)</f>
        <v>164.73286412223007</v>
      </c>
      <c r="O153" s="276">
        <f>IF(O$56=0,0,O$56/PPA!O$11*1000)</f>
        <v>165.02284063376368</v>
      </c>
      <c r="P153" s="276">
        <f>IF(P$56=0,0,P$56/PPA!P$11*1000)</f>
        <v>166.03579977748456</v>
      </c>
      <c r="Q153" s="276">
        <f>IF(Q$56=0,0,Q$56/PPA!Q$11*1000)</f>
        <v>165.52588811549344</v>
      </c>
      <c r="R153" s="276">
        <f>IF(R$56=0,0,R$56/PPA!R$11*1000)</f>
        <v>166.177975191603</v>
      </c>
      <c r="S153" s="276">
        <f>IF(S$56=0,0,S$56/PPA!S$11*1000)</f>
        <v>164.44840692149751</v>
      </c>
      <c r="T153" s="276">
        <f>IF(T$56=0,0,T$56/PPA!T$11*1000)</f>
        <v>162.70639478131065</v>
      </c>
      <c r="U153" s="276">
        <f>IF(U$56=0,0,U$56/PPA!U$11*1000)</f>
        <v>167.00237293688707</v>
      </c>
      <c r="V153" s="276">
        <f>IF(V$56=0,0,V$56/PPA!V$11*1000)</f>
        <v>166.50954947987108</v>
      </c>
      <c r="W153" s="276">
        <f>IF(W$56=0,0,W$56/PPA!W$11*1000)</f>
        <v>165.24387591072474</v>
      </c>
      <c r="X153" s="276">
        <f>IF(X$56=0,0,X$56/PPA!X$11*1000)</f>
        <v>169.57232896829467</v>
      </c>
      <c r="Y153" s="276">
        <f>IF(Y$56=0,0,Y$56/PPA!Y$11*1000)</f>
        <v>180.29824033730435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22.679559441538604</v>
      </c>
      <c r="C154" s="277">
        <f>IF(C$69=0,0,C$69/PPA!C$11*1000)</f>
        <v>22.476615570240746</v>
      </c>
      <c r="D154" s="277">
        <f>IF(D$69=0,0,D$69/PPA!D$11*1000)</f>
        <v>22.136761658768226</v>
      </c>
      <c r="E154" s="277">
        <f>IF(E$69=0,0,E$69/PPA!E$11*1000)</f>
        <v>22.543257464685784</v>
      </c>
      <c r="F154" s="277">
        <f>IF(F$69=0,0,F$69/PPA!F$11*1000)</f>
        <v>21.511117122746676</v>
      </c>
      <c r="G154" s="277">
        <f>IF(G$69=0,0,G$69/PPA!G$11*1000)</f>
        <v>21.857795150285522</v>
      </c>
      <c r="H154" s="277">
        <f>IF(H$69=0,0,H$69/PPA!H$11*1000)</f>
        <v>21.26094151874636</v>
      </c>
      <c r="I154" s="277">
        <f>IF(I$69=0,0,I$69/PPA!I$11*1000)</f>
        <v>21.69726075327468</v>
      </c>
      <c r="J154" s="277">
        <f>IF(J$69=0,0,J$69/PPA!J$11*1000)</f>
        <v>21.024848665329756</v>
      </c>
      <c r="K154" s="277">
        <f>IF(K$69=0,0,K$69/PPA!K$11*1000)</f>
        <v>21.979634386787122</v>
      </c>
      <c r="L154" s="277">
        <f>IF(L$69=0,0,L$69/PPA!L$11*1000)</f>
        <v>21.535573641846671</v>
      </c>
      <c r="M154" s="277">
        <f>IF(M$69=0,0,M$69/PPA!M$11*1000)</f>
        <v>21.18494043800224</v>
      </c>
      <c r="N154" s="277">
        <f>IF(N$69=0,0,N$69/PPA!N$11*1000)</f>
        <v>21.235750823406715</v>
      </c>
      <c r="O154" s="277">
        <f>IF(O$69=0,0,O$69/PPA!O$11*1000)</f>
        <v>21.324162498927581</v>
      </c>
      <c r="P154" s="277">
        <f>IF(P$69=0,0,P$69/PPA!P$11*1000)</f>
        <v>21.505317253725028</v>
      </c>
      <c r="Q154" s="277">
        <f>IF(Q$69=0,0,Q$69/PPA!Q$11*1000)</f>
        <v>21.477544469499346</v>
      </c>
      <c r="R154" s="277">
        <f>IF(R$69=0,0,R$69/PPA!R$11*1000)</f>
        <v>21.601100141572282</v>
      </c>
      <c r="S154" s="277">
        <f>IF(S$69=0,0,S$69/PPA!S$11*1000)</f>
        <v>21.38616883499769</v>
      </c>
      <c r="T154" s="277">
        <f>IF(T$69=0,0,T$69/PPA!T$11*1000)</f>
        <v>21.158039445020783</v>
      </c>
      <c r="U154" s="277">
        <f>IF(U$69=0,0,U$69/PPA!U$11*1000)</f>
        <v>21.711759917089445</v>
      </c>
      <c r="V154" s="277">
        <f>IF(V$69=0,0,V$69/PPA!V$11*1000)</f>
        <v>21.675006250137955</v>
      </c>
      <c r="W154" s="277">
        <f>IF(W$69=0,0,W$69/PPA!W$11*1000)</f>
        <v>21.532827806967695</v>
      </c>
      <c r="X154" s="277">
        <f>IF(X$69=0,0,X$69/PPA!X$11*1000)</f>
        <v>22.084174851989218</v>
      </c>
      <c r="Y154" s="277">
        <f>IF(Y$69=0,0,Y$69/PPA!Y$11*1000)</f>
        <v>23.629992511680143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183.12025391772269</v>
      </c>
      <c r="C156" s="320">
        <f t="shared" si="39"/>
        <v>180.17319728097203</v>
      </c>
      <c r="D156" s="320">
        <f t="shared" si="39"/>
        <v>184.44932988511073</v>
      </c>
      <c r="E156" s="320">
        <f t="shared" si="39"/>
        <v>192.50428168827625</v>
      </c>
      <c r="F156" s="320">
        <f t="shared" si="39"/>
        <v>188.18266408851633</v>
      </c>
      <c r="G156" s="320">
        <f t="shared" si="39"/>
        <v>190.19912396094199</v>
      </c>
      <c r="H156" s="320">
        <f t="shared" si="39"/>
        <v>185.94867645970308</v>
      </c>
      <c r="I156" s="320">
        <f t="shared" si="39"/>
        <v>185.65146598071289</v>
      </c>
      <c r="J156" s="320">
        <f t="shared" si="39"/>
        <v>176.215459681666</v>
      </c>
      <c r="K156" s="320">
        <f t="shared" si="39"/>
        <v>178.14664242183278</v>
      </c>
      <c r="L156" s="320">
        <f t="shared" si="39"/>
        <v>177.5760783849887</v>
      </c>
      <c r="M156" s="320">
        <f t="shared" si="39"/>
        <v>174.55167349039161</v>
      </c>
      <c r="N156" s="320">
        <f t="shared" si="39"/>
        <v>178.15050419827401</v>
      </c>
      <c r="O156" s="320">
        <f t="shared" si="39"/>
        <v>172.21422163773889</v>
      </c>
      <c r="P156" s="320">
        <f t="shared" si="39"/>
        <v>173.38682607343947</v>
      </c>
      <c r="Q156" s="320">
        <f t="shared" si="39"/>
        <v>172.24279114735052</v>
      </c>
      <c r="R156" s="320">
        <f t="shared" si="39"/>
        <v>167.04826711620166</v>
      </c>
      <c r="S156" s="320">
        <f t="shared" si="39"/>
        <v>165.11496225972917</v>
      </c>
      <c r="T156" s="320">
        <f t="shared" si="39"/>
        <v>157.69648447096941</v>
      </c>
      <c r="U156" s="320">
        <f t="shared" si="39"/>
        <v>156.52774691133627</v>
      </c>
      <c r="V156" s="320">
        <f t="shared" si="39"/>
        <v>157.83125774723388</v>
      </c>
      <c r="W156" s="320">
        <f t="shared" si="39"/>
        <v>155.84429062511515</v>
      </c>
      <c r="X156" s="320">
        <f t="shared" si="39"/>
        <v>148.41183693545969</v>
      </c>
      <c r="Y156" s="320">
        <f t="shared" si="39"/>
        <v>153.97193629109239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6.780517611026708</v>
      </c>
      <c r="C157" s="330">
        <f>IF(C$84=0,0,C$84/PPA!C$12*1000)</f>
        <v>6.6713937409534845</v>
      </c>
      <c r="D157" s="330">
        <f>IF(D$84=0,0,D$84/PPA!D$12*1000)</f>
        <v>6.8297293901924014</v>
      </c>
      <c r="E157" s="330">
        <f>IF(E$84=0,0,E$84/PPA!E$12*1000)</f>
        <v>7.1279853523436252</v>
      </c>
      <c r="F157" s="330">
        <f>IF(F$84=0,0,F$84/PPA!F$12*1000)</f>
        <v>6.9679648599562976</v>
      </c>
      <c r="G157" s="330">
        <f>IF(G$84=0,0,G$84/PPA!G$12*1000)</f>
        <v>7.0426301201395125</v>
      </c>
      <c r="H157" s="330">
        <f>IF(H$84=0,0,H$84/PPA!H$12*1000)</f>
        <v>6.8852438064765353</v>
      </c>
      <c r="I157" s="330">
        <f>IF(I$84=0,0,I$84/PPA!I$12*1000)</f>
        <v>6.8742390204356614</v>
      </c>
      <c r="J157" s="330">
        <f>IF(J$84=0,0,J$84/PPA!J$12*1000)</f>
        <v>6.5248423383020304</v>
      </c>
      <c r="K157" s="330">
        <f>IF(K$84=0,0,K$84/PPA!K$12*1000)</f>
        <v>6.5963479650184116</v>
      </c>
      <c r="L157" s="330">
        <f>IF(L$84=0,0,L$84/PPA!L$12*1000)</f>
        <v>6.5752029258793758</v>
      </c>
      <c r="M157" s="330">
        <f>IF(M$84=0,0,M$84/PPA!M$12*1000)</f>
        <v>6.4632153477186218</v>
      </c>
      <c r="N157" s="330">
        <f>IF(N$84=0,0,N$84/PPA!N$12*1000)</f>
        <v>6.5964700246960835</v>
      </c>
      <c r="O157" s="330">
        <f>IF(O$84=0,0,O$84/PPA!O$12*1000)</f>
        <v>6.3766673954986937</v>
      </c>
      <c r="P157" s="330">
        <f>IF(P$84=0,0,P$84/PPA!P$12*1000)</f>
        <v>6.4200849014370842</v>
      </c>
      <c r="Q157" s="330">
        <f>IF(Q$84=0,0,Q$84/PPA!Q$12*1000)</f>
        <v>6.3777229361770225</v>
      </c>
      <c r="R157" s="330">
        <f>IF(R$84=0,0,R$84/PPA!R$12*1000)</f>
        <v>6.1853826992461576</v>
      </c>
      <c r="S157" s="330">
        <f>IF(S$84=0,0,S$84/PPA!S$12*1000)</f>
        <v>6.113794491820074</v>
      </c>
      <c r="T157" s="330">
        <f>IF(T$84=0,0,T$84/PPA!T$12*1000)</f>
        <v>5.8391309911971172</v>
      </c>
      <c r="U157" s="330">
        <f>IF(U$84=0,0,U$84/PPA!U$12*1000)</f>
        <v>5.7958543542509684</v>
      </c>
      <c r="V157" s="330">
        <f>IF(V$84=0,0,V$84/PPA!V$12*1000)</f>
        <v>5.8441212793824668</v>
      </c>
      <c r="W157" s="330">
        <f>IF(W$84=0,0,W$84/PPA!W$12*1000)</f>
        <v>5.7705507709705879</v>
      </c>
      <c r="X157" s="330">
        <f>IF(X$84=0,0,X$84/PPA!X$12*1000)</f>
        <v>5.4953575833289952</v>
      </c>
      <c r="Y157" s="330">
        <f>IF(Y$84=0,0,Y$84/PPA!Y$12*1000)</f>
        <v>5.7012355967750725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2.9897815116415836</v>
      </c>
      <c r="C158" s="331">
        <f>IF(C$85=0,0,C$85/PPA!C$12*1000)</f>
        <v>2.9416647530193316</v>
      </c>
      <c r="D158" s="331">
        <f>IF(D$85=0,0,D$85/PPA!D$12*1000)</f>
        <v>3.0114808089437997</v>
      </c>
      <c r="E158" s="331">
        <f>IF(E$85=0,0,E$85/PPA!E$12*1000)</f>
        <v>3.1429929165042099</v>
      </c>
      <c r="F158" s="331">
        <f>IF(F$85=0,0,F$85/PPA!F$12*1000)</f>
        <v>3.0724339507925968</v>
      </c>
      <c r="G158" s="331">
        <f>IF(G$85=0,0,G$85/PPA!G$12*1000)</f>
        <v>3.1053566312225773</v>
      </c>
      <c r="H158" s="331">
        <f>IF(H$85=0,0,H$85/PPA!H$12*1000)</f>
        <v>3.035959172537452</v>
      </c>
      <c r="I158" s="331">
        <f>IF(I$85=0,0,I$85/PPA!I$12*1000)</f>
        <v>3.0311067545168764</v>
      </c>
      <c r="J158" s="331">
        <f>IF(J$85=0,0,J$85/PPA!J$12*1000)</f>
        <v>2.8770448081584976</v>
      </c>
      <c r="K158" s="331">
        <f>IF(K$85=0,0,K$85/PPA!K$12*1000)</f>
        <v>2.908574289091828</v>
      </c>
      <c r="L158" s="331">
        <f>IF(L$85=0,0,L$85/PPA!L$12*1000)</f>
        <v>2.8992506576661059</v>
      </c>
      <c r="M158" s="331">
        <f>IF(M$85=0,0,M$85/PPA!M$12*1000)</f>
        <v>2.8498711840144129</v>
      </c>
      <c r="N158" s="331">
        <f>IF(N$85=0,0,N$85/PPA!N$12*1000)</f>
        <v>2.9086281097274433</v>
      </c>
      <c r="O158" s="331">
        <f>IF(O$85=0,0,O$85/PPA!O$12*1000)</f>
        <v>2.8117089842736771</v>
      </c>
      <c r="P158" s="331">
        <f>IF(P$85=0,0,P$85/PPA!P$12*1000)</f>
        <v>2.8308533717648459</v>
      </c>
      <c r="Q158" s="331">
        <f>IF(Q$85=0,0,Q$85/PPA!Q$12*1000)</f>
        <v>2.8121744112787952</v>
      </c>
      <c r="R158" s="331">
        <f>IF(R$85=0,0,R$85/PPA!R$12*1000)</f>
        <v>2.7273644723759767</v>
      </c>
      <c r="S158" s="331">
        <f>IF(S$85=0,0,S$85/PPA!S$12*1000)</f>
        <v>2.6957985785471634</v>
      </c>
      <c r="T158" s="331">
        <f>IF(T$85=0,0,T$85/PPA!T$12*1000)</f>
        <v>2.5746892616493153</v>
      </c>
      <c r="U158" s="331">
        <f>IF(U$85=0,0,U$85/PPA!U$12*1000)</f>
        <v>2.5556069885176589</v>
      </c>
      <c r="V158" s="331">
        <f>IF(V$85=0,0,V$85/PPA!V$12*1000)</f>
        <v>2.5768896646583812</v>
      </c>
      <c r="W158" s="331">
        <f>IF(W$85=0,0,W$85/PPA!W$12*1000)</f>
        <v>2.5444497008576525</v>
      </c>
      <c r="X158" s="331">
        <f>IF(X$85=0,0,X$85/PPA!X$12*1000)</f>
        <v>2.4231068253222312</v>
      </c>
      <c r="Y158" s="331">
        <f>IF(Y$85=0,0,Y$85/PPA!Y$12*1000)</f>
        <v>2.5138860716224811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23.19065870375227</v>
      </c>
      <c r="C159" s="331">
        <f>IF(C$86=0,0,C$86/PPA!C$12*1000)</f>
        <v>22.817434331738955</v>
      </c>
      <c r="D159" s="331">
        <f>IF(D$86=0,0,D$86/PPA!D$12*1000)</f>
        <v>23.358972340012148</v>
      </c>
      <c r="E159" s="331">
        <f>IF(E$86=0,0,E$86/PPA!E$12*1000)</f>
        <v>24.379064406930468</v>
      </c>
      <c r="F159" s="331">
        <f>IF(F$86=0,0,F$86/PPA!F$12*1000)</f>
        <v>23.831763914925848</v>
      </c>
      <c r="G159" s="331">
        <f>IF(G$86=0,0,G$86/PPA!G$12*1000)</f>
        <v>24.087133293086588</v>
      </c>
      <c r="H159" s="331">
        <f>IF(H$86=0,0,H$86/PPA!H$12*1000)</f>
        <v>23.548842192881455</v>
      </c>
      <c r="I159" s="331">
        <f>IF(I$86=0,0,I$86/PPA!I$12*1000)</f>
        <v>23.511203733427156</v>
      </c>
      <c r="J159" s="331">
        <f>IF(J$86=0,0,J$86/PPA!J$12*1000)</f>
        <v>22.316200686107074</v>
      </c>
      <c r="K159" s="331">
        <f>IF(K$86=0,0,K$86/PPA!K$12*1000)</f>
        <v>22.560763517399003</v>
      </c>
      <c r="L159" s="331">
        <f>IF(L$86=0,0,L$86/PPA!L$12*1000)</f>
        <v>22.488443465438163</v>
      </c>
      <c r="M159" s="331">
        <f>IF(M$86=0,0,M$86/PPA!M$12*1000)</f>
        <v>22.105424667586739</v>
      </c>
      <c r="N159" s="331">
        <f>IF(N$86=0,0,N$86/PPA!N$12*1000)</f>
        <v>22.561180984691148</v>
      </c>
      <c r="O159" s="331">
        <f>IF(O$86=0,0,O$86/PPA!O$12*1000)</f>
        <v>21.80941422464107</v>
      </c>
      <c r="P159" s="331">
        <f>IF(P$86=0,0,P$86/PPA!P$12*1000)</f>
        <v>21.957910345401512</v>
      </c>
      <c r="Q159" s="331">
        <f>IF(Q$86=0,0,Q$86/PPA!Q$12*1000)</f>
        <v>21.813024374341019</v>
      </c>
      <c r="R159" s="331">
        <f>IF(R$86=0,0,R$86/PPA!R$12*1000)</f>
        <v>21.155184214408585</v>
      </c>
      <c r="S159" s="331">
        <f>IF(S$86=0,0,S$86/PPA!S$12*1000)</f>
        <v>20.910338941396997</v>
      </c>
      <c r="T159" s="331">
        <f>IF(T$86=0,0,T$86/PPA!T$12*1000)</f>
        <v>19.97093757608436</v>
      </c>
      <c r="U159" s="331">
        <f>IF(U$86=0,0,U$86/PPA!U$12*1000)</f>
        <v>19.822923254046142</v>
      </c>
      <c r="V159" s="331">
        <f>IF(V$86=0,0,V$86/PPA!V$12*1000)</f>
        <v>19.988005309962322</v>
      </c>
      <c r="W159" s="331">
        <f>IF(W$86=0,0,W$86/PPA!W$12*1000)</f>
        <v>19.736380190890763</v>
      </c>
      <c r="X159" s="331">
        <f>IF(X$86=0,0,X$86/PPA!X$12*1000)</f>
        <v>18.795167195320133</v>
      </c>
      <c r="Y159" s="331">
        <f>IF(Y$86=0,0,Y$86/PPA!Y$12*1000)</f>
        <v>19.499309123462925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10.239973868751196</v>
      </c>
      <c r="C160" s="331">
        <f>IF(C$87=0,0,C$87/PPA!C$12*1000)</f>
        <v>10.075174418014628</v>
      </c>
      <c r="D160" s="331">
        <f>IF(D$87=0,0,D$87/PPA!D$12*1000)</f>
        <v>10.3142937601813</v>
      </c>
      <c r="E160" s="331">
        <f>IF(E$87=0,0,E$87/PPA!E$12*1000)</f>
        <v>10.764721505352412</v>
      </c>
      <c r="F160" s="331">
        <f>IF(F$87=0,0,F$87/PPA!F$12*1000)</f>
        <v>10.52305770407474</v>
      </c>
      <c r="G160" s="331">
        <f>IF(G$87=0,0,G$87/PPA!G$12*1000)</f>
        <v>10.635817578326265</v>
      </c>
      <c r="H160" s="331">
        <f>IF(H$87=0,0,H$87/PPA!H$12*1000)</f>
        <v>10.398131927810875</v>
      </c>
      <c r="I160" s="331">
        <f>IF(I$87=0,0,I$87/PPA!I$12*1000)</f>
        <v>10.381512441223816</v>
      </c>
      <c r="J160" s="331">
        <f>IF(J$87=0,0,J$87/PPA!J$12*1000)</f>
        <v>9.8538517079107173</v>
      </c>
      <c r="K160" s="331">
        <f>IF(K$87=0,0,K$87/PPA!K$12*1000)</f>
        <v>9.9618398868446718</v>
      </c>
      <c r="L160" s="331">
        <f>IF(L$87=0,0,L$87/PPA!L$12*1000)</f>
        <v>9.929906535932739</v>
      </c>
      <c r="M160" s="331">
        <f>IF(M$87=0,0,M$87/PPA!M$12*1000)</f>
        <v>9.7607822979651377</v>
      </c>
      <c r="N160" s="331">
        <f>IF(N$87=0,0,N$87/PPA!N$12*1000)</f>
        <v>9.9620242220210571</v>
      </c>
      <c r="O160" s="331">
        <f>IF(O$87=0,0,O$87/PPA!O$12*1000)</f>
        <v>9.6300771188081988</v>
      </c>
      <c r="P160" s="331">
        <f>IF(P$87=0,0,P$87/PPA!P$12*1000)</f>
        <v>9.6956464678992571</v>
      </c>
      <c r="Q160" s="331">
        <f>IF(Q$87=0,0,Q$87/PPA!Q$12*1000)</f>
        <v>9.6316712019716881</v>
      </c>
      <c r="R160" s="331">
        <f>IF(R$87=0,0,R$87/PPA!R$12*1000)</f>
        <v>9.3411979500655988</v>
      </c>
      <c r="S160" s="331">
        <f>IF(S$87=0,0,S$87/PPA!S$12*1000)</f>
        <v>9.2330850573032954</v>
      </c>
      <c r="T160" s="331">
        <f>IF(T$87=0,0,T$87/PPA!T$12*1000)</f>
        <v>8.8182867733927939</v>
      </c>
      <c r="U160" s="331">
        <f>IF(U$87=0,0,U$87/PPA!U$12*1000)</f>
        <v>8.7529301654053278</v>
      </c>
      <c r="V160" s="331">
        <f>IF(V$87=0,0,V$87/PPA!V$12*1000)</f>
        <v>8.8258231332324044</v>
      </c>
      <c r="W160" s="331">
        <f>IF(W$87=0,0,W$87/PPA!W$12*1000)</f>
        <v>8.714716558946213</v>
      </c>
      <c r="X160" s="331">
        <f>IF(X$87=0,0,X$87/PPA!X$12*1000)</f>
        <v>8.2991183388744041</v>
      </c>
      <c r="Y160" s="331">
        <f>IF(Y$87=0,0,Y$87/PPA!Y$12*1000)</f>
        <v>8.6100364130948481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42.628379858796478</v>
      </c>
      <c r="C161" s="332">
        <f>IF(C$88=0,0,C$88/PPA!C$12*1000)</f>
        <v>37.279076435403951</v>
      </c>
      <c r="D161" s="332">
        <f>IF(D$88=0,0,D$88/PPA!D$12*1000)</f>
        <v>39.614712010400709</v>
      </c>
      <c r="E161" s="332">
        <f>IF(E$88=0,0,E$88/PPA!E$12*1000)</f>
        <v>43.867302045312719</v>
      </c>
      <c r="F161" s="332">
        <f>IF(F$88=0,0,F$88/PPA!F$12*1000)</f>
        <v>38.67337173188541</v>
      </c>
      <c r="G161" s="332">
        <f>IF(G$88=0,0,G$88/PPA!G$12*1000)</f>
        <v>39.266501919947807</v>
      </c>
      <c r="H161" s="332">
        <f>IF(H$88=0,0,H$88/PPA!H$12*1000)</f>
        <v>37.488745578110127</v>
      </c>
      <c r="I161" s="332">
        <f>IF(I$88=0,0,I$88/PPA!I$12*1000)</f>
        <v>38.188582105521739</v>
      </c>
      <c r="J161" s="332">
        <f>IF(J$88=0,0,J$88/PPA!J$12*1000)</f>
        <v>35.172472224741384</v>
      </c>
      <c r="K161" s="332">
        <f>IF(K$88=0,0,K$88/PPA!K$12*1000)</f>
        <v>36.204354842808996</v>
      </c>
      <c r="L161" s="332">
        <f>IF(L$88=0,0,L$88/PPA!L$12*1000)</f>
        <v>36.347668235761326</v>
      </c>
      <c r="M161" s="332">
        <f>IF(M$88=0,0,M$88/PPA!M$12*1000)</f>
        <v>35.154447831882948</v>
      </c>
      <c r="N161" s="332">
        <f>IF(N$88=0,0,N$88/PPA!N$12*1000)</f>
        <v>37.096482311773286</v>
      </c>
      <c r="O161" s="332">
        <f>IF(O$88=0,0,O$88/PPA!O$12*1000)</f>
        <v>35.491576993339535</v>
      </c>
      <c r="P161" s="332">
        <f>IF(P$88=0,0,P$88/PPA!P$12*1000)</f>
        <v>36.117538738567468</v>
      </c>
      <c r="Q161" s="332">
        <f>IF(Q$88=0,0,Q$88/PPA!Q$12*1000)</f>
        <v>36.00040813908619</v>
      </c>
      <c r="R161" s="332">
        <f>IF(R$88=0,0,R$88/PPA!R$12*1000)</f>
        <v>35.409710939548333</v>
      </c>
      <c r="S161" s="332">
        <f>IF(S$88=0,0,S$88/PPA!S$12*1000)</f>
        <v>35.877489049730585</v>
      </c>
      <c r="T161" s="332">
        <f>IF(T$88=0,0,T$88/PPA!T$12*1000)</f>
        <v>34.041052693645057</v>
      </c>
      <c r="U161" s="332">
        <f>IF(U$88=0,0,U$88/PPA!U$12*1000)</f>
        <v>34.330460415773992</v>
      </c>
      <c r="V161" s="332">
        <f>IF(V$88=0,0,V$88/PPA!V$12*1000)</f>
        <v>35.032356375470066</v>
      </c>
      <c r="W161" s="332">
        <f>IF(W$88=0,0,W$88/PPA!W$12*1000)</f>
        <v>36.127227392561835</v>
      </c>
      <c r="X161" s="332">
        <f>IF(X$88=0,0,X$88/PPA!X$12*1000)</f>
        <v>33.778231705187117</v>
      </c>
      <c r="Y161" s="332">
        <f>IF(Y$88=0,0,Y$88/PPA!Y$12*1000)</f>
        <v>35.87940256485642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97.290942363754453</v>
      </c>
      <c r="C162" s="333">
        <f>IF(C$94=0,0,C$94/PPA!C$12*1000)</f>
        <v>100.3884536018417</v>
      </c>
      <c r="D162" s="333">
        <f>IF(D$94=0,0,D$94/PPA!D$12*1000)</f>
        <v>101.32014157538036</v>
      </c>
      <c r="E162" s="333">
        <f>IF(E$94=0,0,E$94/PPA!E$12*1000)</f>
        <v>103.2222154618328</v>
      </c>
      <c r="F162" s="333">
        <f>IF(F$94=0,0,F$94/PPA!F$12*1000)</f>
        <v>105.11407192688144</v>
      </c>
      <c r="G162" s="333">
        <f>IF(G$94=0,0,G$94/PPA!G$12*1000)</f>
        <v>106.06168441821924</v>
      </c>
      <c r="H162" s="333">
        <f>IF(H$94=0,0,H$94/PPA!H$12*1000)</f>
        <v>104.59175378188664</v>
      </c>
      <c r="I162" s="333">
        <f>IF(I$94=0,0,I$94/PPA!I$12*1000)</f>
        <v>103.66482192558765</v>
      </c>
      <c r="J162" s="333">
        <f>IF(J$94=0,0,J$94/PPA!J$12*1000)</f>
        <v>99.47104791644631</v>
      </c>
      <c r="K162" s="333">
        <f>IF(K$94=0,0,K$94/PPA!K$12*1000)</f>
        <v>99.914761920669861</v>
      </c>
      <c r="L162" s="333">
        <f>IF(L$94=0,0,L$94/PPA!L$12*1000)</f>
        <v>99.335606564311007</v>
      </c>
      <c r="M162" s="333">
        <f>IF(M$94=0,0,M$94/PPA!M$12*1000)</f>
        <v>98.217932161223757</v>
      </c>
      <c r="N162" s="333">
        <f>IF(N$94=0,0,N$94/PPA!N$12*1000)</f>
        <v>99.025718545364967</v>
      </c>
      <c r="O162" s="333">
        <f>IF(O$94=0,0,O$94/PPA!O$12*1000)</f>
        <v>96.094776921177726</v>
      </c>
      <c r="P162" s="333">
        <f>IF(P$94=0,0,P$94/PPA!P$12*1000)</f>
        <v>96.364792248369312</v>
      </c>
      <c r="Q162" s="333">
        <f>IF(Q$94=0,0,Q$94/PPA!Q$12*1000)</f>
        <v>95.607790084495804</v>
      </c>
      <c r="R162" s="333">
        <f>IF(R$94=0,0,R$94/PPA!R$12*1000)</f>
        <v>92.229426840556997</v>
      </c>
      <c r="S162" s="333">
        <f>IF(S$94=0,0,S$94/PPA!S$12*1000)</f>
        <v>90.28445614093107</v>
      </c>
      <c r="T162" s="333">
        <f>IF(T$94=0,0,T$94/PPA!T$12*1000)</f>
        <v>86.452387175000766</v>
      </c>
      <c r="U162" s="333">
        <f>IF(U$94=0,0,U$94/PPA!U$12*1000)</f>
        <v>85.269971733342175</v>
      </c>
      <c r="V162" s="333">
        <f>IF(V$94=0,0,V$94/PPA!V$12*1000)</f>
        <v>85.564061984528237</v>
      </c>
      <c r="W162" s="333">
        <f>IF(W$94=0,0,W$94/PPA!W$12*1000)</f>
        <v>82.950966010888095</v>
      </c>
      <c r="X162" s="333">
        <f>IF(X$94=0,0,X$94/PPA!X$12*1000)</f>
        <v>79.620855287426821</v>
      </c>
      <c r="Y162" s="333">
        <f>IF(Y$94=0,0,Y$94/PPA!Y$12*1000)</f>
        <v>81.768066521280645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EU27: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6944.0311544828091</v>
      </c>
      <c r="C5" s="223">
        <v>6615.3404137069192</v>
      </c>
      <c r="D5" s="223">
        <v>6692.8026319373485</v>
      </c>
      <c r="E5" s="223">
        <v>6934.6502494417919</v>
      </c>
      <c r="F5" s="223">
        <v>6866.5216923737426</v>
      </c>
      <c r="G5" s="223">
        <v>6852.1284654972387</v>
      </c>
      <c r="H5" s="223">
        <v>7255.8321437560899</v>
      </c>
      <c r="I5" s="223">
        <v>7617.1903930859908</v>
      </c>
      <c r="J5" s="223">
        <v>7251.1266210665544</v>
      </c>
      <c r="K5" s="223">
        <v>6507.0385762141022</v>
      </c>
      <c r="L5" s="223">
        <v>6923.9980312563785</v>
      </c>
      <c r="M5" s="223">
        <v>6924.1819194415066</v>
      </c>
      <c r="N5" s="223">
        <v>6869.9285227904656</v>
      </c>
      <c r="O5" s="223">
        <v>6948.5954742489903</v>
      </c>
      <c r="P5" s="223">
        <v>6955.1837177069729</v>
      </c>
      <c r="Q5" s="223">
        <v>6985.978882691642</v>
      </c>
      <c r="R5" s="223">
        <v>7155.1622155419836</v>
      </c>
      <c r="S5" s="223">
        <v>7423.2524570026317</v>
      </c>
      <c r="T5" s="223">
        <v>7556.7625952189701</v>
      </c>
      <c r="U5" s="223">
        <v>7801.9416838739089</v>
      </c>
      <c r="V5" s="223">
        <v>7751.0747449552318</v>
      </c>
      <c r="W5" s="223">
        <v>7710.8294029226254</v>
      </c>
      <c r="X5" s="223">
        <v>7385.6082032255963</v>
      </c>
      <c r="Y5" s="223">
        <v>7416.8231803000272</v>
      </c>
      <c r="DA5" s="89" t="s">
        <v>1941</v>
      </c>
    </row>
    <row r="6" spans="1:105" ht="12" customHeight="1" x14ac:dyDescent="0.25">
      <c r="A6" s="55" t="s">
        <v>91</v>
      </c>
      <c r="B6" s="259">
        <v>26.317440615525761</v>
      </c>
      <c r="C6" s="259">
        <v>25.06097078186777</v>
      </c>
      <c r="D6" s="259">
        <v>25.35019673724274</v>
      </c>
      <c r="E6" s="259">
        <v>26.195940172105601</v>
      </c>
      <c r="F6" s="259">
        <v>25.943572344649169</v>
      </c>
      <c r="G6" s="259">
        <v>25.877595996938169</v>
      </c>
      <c r="H6" s="259">
        <v>27.452167894546619</v>
      </c>
      <c r="I6" s="259">
        <v>28.777568431876631</v>
      </c>
      <c r="J6" s="259">
        <v>27.371236489039511</v>
      </c>
      <c r="K6" s="259">
        <v>24.62942703438652</v>
      </c>
      <c r="L6" s="259">
        <v>26.189581441946181</v>
      </c>
      <c r="M6" s="259">
        <v>26.17609330734631</v>
      </c>
      <c r="N6" s="259">
        <v>25.953874847404411</v>
      </c>
      <c r="O6" s="259">
        <v>26.265901272024401</v>
      </c>
      <c r="P6" s="259">
        <v>26.279901097897181</v>
      </c>
      <c r="Q6" s="259">
        <v>26.511179951602749</v>
      </c>
      <c r="R6" s="259">
        <v>27.154679732904921</v>
      </c>
      <c r="S6" s="259">
        <v>28.118799251131129</v>
      </c>
      <c r="T6" s="259">
        <v>28.612056178200501</v>
      </c>
      <c r="U6" s="259">
        <v>29.68614808263418</v>
      </c>
      <c r="V6" s="259">
        <v>29.515947688983871</v>
      </c>
      <c r="W6" s="259">
        <v>29.186799836332941</v>
      </c>
      <c r="X6" s="259">
        <v>27.99031377822066</v>
      </c>
      <c r="Y6" s="259">
        <v>28.297524737797321</v>
      </c>
      <c r="DA6" s="67" t="s">
        <v>1942</v>
      </c>
    </row>
    <row r="7" spans="1:105" ht="12" customHeight="1" x14ac:dyDescent="0.25">
      <c r="A7" s="173" t="s">
        <v>92</v>
      </c>
      <c r="B7" s="224">
        <v>9.5815860196497304</v>
      </c>
      <c r="C7" s="224">
        <v>9.1241655929795602</v>
      </c>
      <c r="D7" s="224">
        <v>9.2305951641053277</v>
      </c>
      <c r="E7" s="224">
        <v>9.5387307694367305</v>
      </c>
      <c r="F7" s="224">
        <v>9.4484745947155222</v>
      </c>
      <c r="G7" s="224">
        <v>9.4258433964648791</v>
      </c>
      <c r="H7" s="224">
        <v>10.01400283801631</v>
      </c>
      <c r="I7" s="224">
        <v>10.48322824611274</v>
      </c>
      <c r="J7" s="224">
        <v>9.9756714088947369</v>
      </c>
      <c r="K7" s="224">
        <v>8.9758926196431066</v>
      </c>
      <c r="L7" s="224">
        <v>9.5412367264401894</v>
      </c>
      <c r="M7" s="224">
        <v>9.5365017644564993</v>
      </c>
      <c r="N7" s="224">
        <v>9.4562058747922872</v>
      </c>
      <c r="O7" s="224">
        <v>9.5716215685045274</v>
      </c>
      <c r="P7" s="224">
        <v>9.611718607687461</v>
      </c>
      <c r="Q7" s="224">
        <v>9.6658877872902238</v>
      </c>
      <c r="R7" s="224">
        <v>9.923991001139898</v>
      </c>
      <c r="S7" s="224">
        <v>10.30416768709107</v>
      </c>
      <c r="T7" s="224">
        <v>10.49964864260377</v>
      </c>
      <c r="U7" s="224">
        <v>10.82964695467242</v>
      </c>
      <c r="V7" s="224">
        <v>10.7609790809296</v>
      </c>
      <c r="W7" s="224">
        <v>10.75528034035119</v>
      </c>
      <c r="X7" s="224">
        <v>10.290202540551791</v>
      </c>
      <c r="Y7" s="224">
        <v>10.35600922375005</v>
      </c>
      <c r="DA7" s="177" t="s">
        <v>1943</v>
      </c>
    </row>
    <row r="8" spans="1:105" ht="12" customHeight="1" x14ac:dyDescent="0.25">
      <c r="A8" s="173" t="s">
        <v>93</v>
      </c>
      <c r="B8" s="224">
        <v>300.87397440838498</v>
      </c>
      <c r="C8" s="224">
        <v>286.50904335215591</v>
      </c>
      <c r="D8" s="224">
        <v>289.80330697794471</v>
      </c>
      <c r="E8" s="224">
        <v>299.46869989427938</v>
      </c>
      <c r="F8" s="224">
        <v>296.56137977941711</v>
      </c>
      <c r="G8" s="224">
        <v>295.80808478900212</v>
      </c>
      <c r="H8" s="224">
        <v>313.52276083939938</v>
      </c>
      <c r="I8" s="224">
        <v>328.95135347604992</v>
      </c>
      <c r="J8" s="224">
        <v>312.83901252586259</v>
      </c>
      <c r="K8" s="224">
        <v>281.52008481099818</v>
      </c>
      <c r="L8" s="224">
        <v>299.38287814523437</v>
      </c>
      <c r="M8" s="224">
        <v>299.22848746647497</v>
      </c>
      <c r="N8" s="224">
        <v>296.68726060681092</v>
      </c>
      <c r="O8" s="224">
        <v>300.24487998749072</v>
      </c>
      <c r="P8" s="224">
        <v>300.0845838585584</v>
      </c>
      <c r="Q8" s="224">
        <v>302.50953440936269</v>
      </c>
      <c r="R8" s="224">
        <v>309.96299890307091</v>
      </c>
      <c r="S8" s="224">
        <v>320.93973312185051</v>
      </c>
      <c r="T8" s="224">
        <v>325.94601906665372</v>
      </c>
      <c r="U8" s="224">
        <v>337.89619420161051</v>
      </c>
      <c r="V8" s="224">
        <v>336.73282034569291</v>
      </c>
      <c r="W8" s="224">
        <v>332.53654150807762</v>
      </c>
      <c r="X8" s="224">
        <v>318.35000607500751</v>
      </c>
      <c r="Y8" s="224">
        <v>321.84942878316679</v>
      </c>
      <c r="DA8" s="177" t="s">
        <v>1944</v>
      </c>
    </row>
    <row r="9" spans="1:105" ht="12" customHeight="1" x14ac:dyDescent="0.25">
      <c r="A9" s="173" t="s">
        <v>94</v>
      </c>
      <c r="B9" s="224">
        <v>105.7066827811191</v>
      </c>
      <c r="C9" s="224">
        <v>100.660295279043</v>
      </c>
      <c r="D9" s="224">
        <v>101.8344554744898</v>
      </c>
      <c r="E9" s="224">
        <v>105.2338919163833</v>
      </c>
      <c r="F9" s="224">
        <v>104.23816106235491</v>
      </c>
      <c r="G9" s="224">
        <v>103.9884874812243</v>
      </c>
      <c r="H9" s="224">
        <v>110.4774475073721</v>
      </c>
      <c r="I9" s="224">
        <v>115.65441940102841</v>
      </c>
      <c r="J9" s="224">
        <v>110.05566344981089</v>
      </c>
      <c r="K9" s="224">
        <v>99.026511918346756</v>
      </c>
      <c r="L9" s="224">
        <v>105.2636804709322</v>
      </c>
      <c r="M9" s="224">
        <v>105.2119400309429</v>
      </c>
      <c r="N9" s="224">
        <v>104.3265733480293</v>
      </c>
      <c r="O9" s="224">
        <v>105.6007404125273</v>
      </c>
      <c r="P9" s="224">
        <v>106.04355125007569</v>
      </c>
      <c r="Q9" s="224">
        <v>106.64122874745181</v>
      </c>
      <c r="R9" s="224">
        <v>109.488741486436</v>
      </c>
      <c r="S9" s="224">
        <v>113.6823044655398</v>
      </c>
      <c r="T9" s="224">
        <v>115.83500123056849</v>
      </c>
      <c r="U9" s="224">
        <v>119.4756330446136</v>
      </c>
      <c r="V9" s="224">
        <v>118.71902561415909</v>
      </c>
      <c r="W9" s="224">
        <v>118.6877493359984</v>
      </c>
      <c r="X9" s="224">
        <v>113.5254361759625</v>
      </c>
      <c r="Y9" s="224">
        <v>114.2510735598341</v>
      </c>
      <c r="DA9" s="177" t="s">
        <v>1945</v>
      </c>
    </row>
    <row r="10" spans="1:105" ht="12" customHeight="1" x14ac:dyDescent="0.25">
      <c r="A10" s="56" t="s">
        <v>95</v>
      </c>
      <c r="B10" s="260">
        <v>97.866966587996174</v>
      </c>
      <c r="C10" s="260">
        <v>95.380311554985184</v>
      </c>
      <c r="D10" s="260">
        <v>96.996970158334534</v>
      </c>
      <c r="E10" s="260">
        <v>100.9627966621515</v>
      </c>
      <c r="F10" s="260">
        <v>102.5100759644088</v>
      </c>
      <c r="G10" s="260">
        <v>101.55299351808119</v>
      </c>
      <c r="H10" s="260">
        <v>106.83372230735991</v>
      </c>
      <c r="I10" s="260">
        <v>109.078816541303</v>
      </c>
      <c r="J10" s="260">
        <v>103.103704400653</v>
      </c>
      <c r="K10" s="260">
        <v>90.258962784212542</v>
      </c>
      <c r="L10" s="260">
        <v>94.488884591748075</v>
      </c>
      <c r="M10" s="260">
        <v>95.003537816047157</v>
      </c>
      <c r="N10" s="260">
        <v>94.236306219323083</v>
      </c>
      <c r="O10" s="260">
        <v>92.281004115966454</v>
      </c>
      <c r="P10" s="260">
        <v>92.682472902227758</v>
      </c>
      <c r="Q10" s="260">
        <v>90.423142756620408</v>
      </c>
      <c r="R10" s="260">
        <v>91.161081407798079</v>
      </c>
      <c r="S10" s="260">
        <v>96.423531789451118</v>
      </c>
      <c r="T10" s="260">
        <v>96.743520419884106</v>
      </c>
      <c r="U10" s="260">
        <v>97.95568801871508</v>
      </c>
      <c r="V10" s="260">
        <v>93.810706947968129</v>
      </c>
      <c r="W10" s="260">
        <v>94.676379297609401</v>
      </c>
      <c r="X10" s="260">
        <v>88.493418607745156</v>
      </c>
      <c r="Y10" s="260">
        <v>84.931208652736501</v>
      </c>
      <c r="DA10" s="68" t="s">
        <v>1946</v>
      </c>
    </row>
    <row r="11" spans="1:105" ht="12" customHeight="1" x14ac:dyDescent="0.25">
      <c r="A11" s="37" t="s">
        <v>159</v>
      </c>
      <c r="B11" s="226">
        <v>1.464395189118495</v>
      </c>
      <c r="C11" s="226">
        <v>1.126768384641341</v>
      </c>
      <c r="D11" s="226">
        <v>0.75790961716037675</v>
      </c>
      <c r="E11" s="226">
        <v>1.079467250443177</v>
      </c>
      <c r="F11" s="226">
        <v>0.95436356139697842</v>
      </c>
      <c r="G11" s="226">
        <v>0.8610878200155756</v>
      </c>
      <c r="H11" s="226">
        <v>0.76879211242895817</v>
      </c>
      <c r="I11" s="226">
        <v>0.84019097228715334</v>
      </c>
      <c r="J11" s="226">
        <v>0.71497247715818735</v>
      </c>
      <c r="K11" s="226">
        <v>0.77022499260199462</v>
      </c>
      <c r="L11" s="226">
        <v>0.70919351233252426</v>
      </c>
      <c r="M11" s="226">
        <v>0.64984994959528775</v>
      </c>
      <c r="N11" s="226">
        <v>0.57014547798544457</v>
      </c>
      <c r="O11" s="226">
        <v>0.58668257152644865</v>
      </c>
      <c r="P11" s="226">
        <v>0.58254894352707554</v>
      </c>
      <c r="Q11" s="226">
        <v>0.7835793415147887</v>
      </c>
      <c r="R11" s="226">
        <v>1.011940536619929</v>
      </c>
      <c r="S11" s="226">
        <v>1.1501145718339181</v>
      </c>
      <c r="T11" s="226">
        <v>1.3144735053279251</v>
      </c>
      <c r="U11" s="226">
        <v>1.441117559240664</v>
      </c>
      <c r="V11" s="226">
        <v>2.7748214839472349</v>
      </c>
      <c r="W11" s="226">
        <v>3.559334442088621</v>
      </c>
      <c r="X11" s="226">
        <v>3.4361601224940168</v>
      </c>
      <c r="Y11" s="226">
        <v>5.1630512107130411</v>
      </c>
      <c r="DA11" s="69" t="s">
        <v>1947</v>
      </c>
    </row>
    <row r="12" spans="1:105" ht="12" customHeight="1" x14ac:dyDescent="0.25">
      <c r="A12" s="37" t="s">
        <v>35</v>
      </c>
      <c r="B12" s="226">
        <v>23.810074340305292</v>
      </c>
      <c r="C12" s="226">
        <v>21.38618965412951</v>
      </c>
      <c r="D12" s="226">
        <v>22.184898430217331</v>
      </c>
      <c r="E12" s="226">
        <v>26.53069403343989</v>
      </c>
      <c r="F12" s="226">
        <v>21.859180071857359</v>
      </c>
      <c r="G12" s="226">
        <v>23.662194567975419</v>
      </c>
      <c r="H12" s="226">
        <v>23.353698745774231</v>
      </c>
      <c r="I12" s="226">
        <v>25.60030716141565</v>
      </c>
      <c r="J12" s="226">
        <v>25.551745906229058</v>
      </c>
      <c r="K12" s="226">
        <v>23.73301930481248</v>
      </c>
      <c r="L12" s="226">
        <v>27.296758504699358</v>
      </c>
      <c r="M12" s="226">
        <v>27.551076994742509</v>
      </c>
      <c r="N12" s="226">
        <v>28.52517241999152</v>
      </c>
      <c r="O12" s="226">
        <v>29.60069418522399</v>
      </c>
      <c r="P12" s="226">
        <v>28.889340752473331</v>
      </c>
      <c r="Q12" s="226">
        <v>28.45375398105886</v>
      </c>
      <c r="R12" s="226">
        <v>30.482045574776539</v>
      </c>
      <c r="S12" s="226">
        <v>34.552991874961293</v>
      </c>
      <c r="T12" s="226">
        <v>35.263306524321862</v>
      </c>
      <c r="U12" s="226">
        <v>38.773414942345227</v>
      </c>
      <c r="V12" s="226">
        <v>38.926209565013608</v>
      </c>
      <c r="W12" s="226">
        <v>39.251828612254897</v>
      </c>
      <c r="X12" s="226">
        <v>34.313958054900638</v>
      </c>
      <c r="Y12" s="226">
        <v>32.934638619169867</v>
      </c>
      <c r="DA12" s="69" t="s">
        <v>1948</v>
      </c>
    </row>
    <row r="13" spans="1:105" ht="12" customHeight="1" x14ac:dyDescent="0.25">
      <c r="A13" s="37" t="s">
        <v>96</v>
      </c>
      <c r="B13" s="226">
        <v>6.3576213944704118E-5</v>
      </c>
      <c r="C13" s="226">
        <v>8.7419425920198508E-5</v>
      </c>
      <c r="D13" s="226">
        <v>5.7400771166323309E-4</v>
      </c>
      <c r="E13" s="226">
        <v>5.5279850115374672E-4</v>
      </c>
      <c r="F13" s="226">
        <v>1.013076003163189E-3</v>
      </c>
      <c r="G13" s="226">
        <v>9.8666248043845304E-4</v>
      </c>
      <c r="H13" s="226">
        <v>9.2883831571532961E-4</v>
      </c>
      <c r="I13" s="226">
        <v>1.549756568097791E-3</v>
      </c>
      <c r="J13" s="226">
        <v>1.63876698192992E-3</v>
      </c>
      <c r="K13" s="226">
        <v>2.4096796152056959E-3</v>
      </c>
      <c r="L13" s="226">
        <v>2.132355334977585E-3</v>
      </c>
      <c r="M13" s="226">
        <v>2.3701729793605521E-3</v>
      </c>
      <c r="N13" s="226">
        <v>2.2334883173998669E-3</v>
      </c>
      <c r="O13" s="226">
        <v>2.3405700260599061E-3</v>
      </c>
      <c r="P13" s="226">
        <v>2.4886726586594819E-3</v>
      </c>
      <c r="Q13" s="226">
        <v>2.4409634670701529E-3</v>
      </c>
      <c r="R13" s="226">
        <v>2.5933131178155142E-3</v>
      </c>
      <c r="S13" s="226">
        <v>2.7598201212956411E-3</v>
      </c>
      <c r="T13" s="226">
        <v>2.5973933419760329E-3</v>
      </c>
      <c r="U13" s="226">
        <v>2.483537018128229E-3</v>
      </c>
      <c r="V13" s="226">
        <v>2.8816978958468849E-3</v>
      </c>
      <c r="W13" s="226">
        <v>3.082048722499535E-3</v>
      </c>
      <c r="X13" s="226">
        <v>2.5639825925363462E-3</v>
      </c>
      <c r="Y13" s="226">
        <v>2.136777885132213E-3</v>
      </c>
      <c r="DA13" s="69" t="s">
        <v>1949</v>
      </c>
    </row>
    <row r="14" spans="1:105" ht="12" customHeight="1" x14ac:dyDescent="0.25">
      <c r="A14" s="37" t="s">
        <v>78</v>
      </c>
      <c r="B14" s="226">
        <v>9.7136766462798145E-4</v>
      </c>
      <c r="C14" s="226">
        <v>2.0487174179373811E-3</v>
      </c>
      <c r="D14" s="226">
        <v>4.628412403708382E-3</v>
      </c>
      <c r="E14" s="226">
        <v>4.7396716576065699E-3</v>
      </c>
      <c r="F14" s="226">
        <v>7.9946072108879381E-3</v>
      </c>
      <c r="G14" s="226">
        <v>0.1388257935955817</v>
      </c>
      <c r="H14" s="226">
        <v>0.1421621846361229</v>
      </c>
      <c r="I14" s="226">
        <v>0.140944316698738</v>
      </c>
      <c r="J14" s="226">
        <v>7.9245566201260012E-2</v>
      </c>
      <c r="K14" s="226">
        <v>0.12615721045875619</v>
      </c>
      <c r="L14" s="226">
        <v>0.1468933578151384</v>
      </c>
      <c r="M14" s="226">
        <v>0.20626501064196101</v>
      </c>
      <c r="N14" s="226">
        <v>0.23214107601561221</v>
      </c>
      <c r="O14" s="226">
        <v>0.27354618542528419</v>
      </c>
      <c r="P14" s="226">
        <v>1.549604941319531</v>
      </c>
      <c r="Q14" s="226">
        <v>1.5752613933844259</v>
      </c>
      <c r="R14" s="226">
        <v>1.8727608161632161</v>
      </c>
      <c r="S14" s="226">
        <v>2.1891086423349679</v>
      </c>
      <c r="T14" s="226">
        <v>2.4037778262473508</v>
      </c>
      <c r="U14" s="226">
        <v>2.756920116552148</v>
      </c>
      <c r="V14" s="226">
        <v>3.273300679964088</v>
      </c>
      <c r="W14" s="226">
        <v>3.88651241565718</v>
      </c>
      <c r="X14" s="226">
        <v>4.4249049767116908</v>
      </c>
      <c r="Y14" s="226">
        <v>5.3731080374328153</v>
      </c>
      <c r="DA14" s="69" t="s">
        <v>1950</v>
      </c>
    </row>
    <row r="15" spans="1:105" ht="12" customHeight="1" x14ac:dyDescent="0.25">
      <c r="A15" s="37" t="s">
        <v>40</v>
      </c>
      <c r="B15" s="226">
        <v>72.591462114693812</v>
      </c>
      <c r="C15" s="226">
        <v>72.865217379370478</v>
      </c>
      <c r="D15" s="226">
        <v>74.048959690841457</v>
      </c>
      <c r="E15" s="226">
        <v>73.347342908109709</v>
      </c>
      <c r="F15" s="226">
        <v>79.68752464794045</v>
      </c>
      <c r="G15" s="226">
        <v>76.889898674014219</v>
      </c>
      <c r="H15" s="226">
        <v>82.568140426204877</v>
      </c>
      <c r="I15" s="226">
        <v>82.495824334333349</v>
      </c>
      <c r="J15" s="226">
        <v>76.756101684082523</v>
      </c>
      <c r="K15" s="226">
        <v>65.627151596724104</v>
      </c>
      <c r="L15" s="226">
        <v>66.333906861566078</v>
      </c>
      <c r="M15" s="226">
        <v>66.593975688088051</v>
      </c>
      <c r="N15" s="226">
        <v>64.906613757013105</v>
      </c>
      <c r="O15" s="226">
        <v>61.817740603764669</v>
      </c>
      <c r="P15" s="226">
        <v>61.658489592249168</v>
      </c>
      <c r="Q15" s="226">
        <v>59.608107077195271</v>
      </c>
      <c r="R15" s="226">
        <v>57.791741167120577</v>
      </c>
      <c r="S15" s="226">
        <v>58.528556880199638</v>
      </c>
      <c r="T15" s="226">
        <v>57.759365170644998</v>
      </c>
      <c r="U15" s="226">
        <v>54.98175186355892</v>
      </c>
      <c r="V15" s="226">
        <v>48.833493521147354</v>
      </c>
      <c r="W15" s="226">
        <v>47.975621778886193</v>
      </c>
      <c r="X15" s="226">
        <v>46.31583147104628</v>
      </c>
      <c r="Y15" s="226">
        <v>41.458274007535643</v>
      </c>
      <c r="DA15" s="69" t="s">
        <v>1951</v>
      </c>
    </row>
    <row r="16" spans="1:105" ht="12" customHeight="1" x14ac:dyDescent="0.25">
      <c r="A16" s="57" t="s">
        <v>1853</v>
      </c>
      <c r="B16" s="261">
        <v>170.90338442820169</v>
      </c>
      <c r="C16" s="261">
        <v>173.6795747933954</v>
      </c>
      <c r="D16" s="261">
        <v>175.08152191594431</v>
      </c>
      <c r="E16" s="261">
        <v>176.84434608933279</v>
      </c>
      <c r="F16" s="261">
        <v>187.37620034662211</v>
      </c>
      <c r="G16" s="261">
        <v>182.85428539621981</v>
      </c>
      <c r="H16" s="261">
        <v>193.53363654664739</v>
      </c>
      <c r="I16" s="261">
        <v>194.5806407240529</v>
      </c>
      <c r="J16" s="261">
        <v>183.64946080276781</v>
      </c>
      <c r="K16" s="261">
        <v>158.29166718997061</v>
      </c>
      <c r="L16" s="261">
        <v>162.2674640331966</v>
      </c>
      <c r="M16" s="261">
        <v>163.0967470143477</v>
      </c>
      <c r="N16" s="261">
        <v>159.89314093975599</v>
      </c>
      <c r="O16" s="261">
        <v>156.84808160542059</v>
      </c>
      <c r="P16" s="261">
        <v>155.55068372727831</v>
      </c>
      <c r="Q16" s="261">
        <v>151.06973391937541</v>
      </c>
      <c r="R16" s="261">
        <v>149.32665395105599</v>
      </c>
      <c r="S16" s="261">
        <v>154.9127031053761</v>
      </c>
      <c r="T16" s="261">
        <v>154.38155005863291</v>
      </c>
      <c r="U16" s="261">
        <v>153.0375408027393</v>
      </c>
      <c r="V16" s="261">
        <v>143.97806320149709</v>
      </c>
      <c r="W16" s="261">
        <v>143.98950319721681</v>
      </c>
      <c r="X16" s="261">
        <v>135.1213979249905</v>
      </c>
      <c r="Y16" s="261">
        <v>124.93729156036819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5854.9450560217929</v>
      </c>
      <c r="C17" s="294">
        <f t="shared" si="0"/>
        <v>5540.9634874896938</v>
      </c>
      <c r="D17" s="294">
        <f t="shared" si="0"/>
        <v>5607.434347077914</v>
      </c>
      <c r="E17" s="294">
        <f t="shared" si="0"/>
        <v>5825.4520327700793</v>
      </c>
      <c r="F17" s="294">
        <f t="shared" si="0"/>
        <v>5726.1887154585984</v>
      </c>
      <c r="G17" s="294">
        <f t="shared" si="0"/>
        <v>5728.3113299975194</v>
      </c>
      <c r="H17" s="294">
        <f t="shared" si="0"/>
        <v>6065.3809286760361</v>
      </c>
      <c r="I17" s="294">
        <f t="shared" si="0"/>
        <v>6399.3406906117216</v>
      </c>
      <c r="J17" s="294">
        <f t="shared" si="0"/>
        <v>6097.8748219181625</v>
      </c>
      <c r="K17" s="294">
        <f t="shared" si="0"/>
        <v>5494.2159101811039</v>
      </c>
      <c r="L17" s="294">
        <f t="shared" si="0"/>
        <v>5867.9083325353768</v>
      </c>
      <c r="M17" s="294">
        <f t="shared" si="0"/>
        <v>5865.1585498177419</v>
      </c>
      <c r="N17" s="294">
        <f t="shared" si="0"/>
        <v>5825.6380069593124</v>
      </c>
      <c r="O17" s="294">
        <f t="shared" si="0"/>
        <v>5910.8541130827161</v>
      </c>
      <c r="P17" s="294">
        <f t="shared" si="0"/>
        <v>5919.4514171516003</v>
      </c>
      <c r="Q17" s="294">
        <f t="shared" si="0"/>
        <v>5964.8432943684984</v>
      </c>
      <c r="R17" s="294">
        <f t="shared" si="0"/>
        <v>6126.9176715607891</v>
      </c>
      <c r="S17" s="294">
        <f t="shared" si="0"/>
        <v>6354.1247673915686</v>
      </c>
      <c r="T17" s="294">
        <f t="shared" si="0"/>
        <v>6481.0297378997675</v>
      </c>
      <c r="U17" s="294">
        <f t="shared" si="0"/>
        <v>6714.3403286000903</v>
      </c>
      <c r="V17" s="294">
        <f t="shared" si="0"/>
        <v>6699.0298087823267</v>
      </c>
      <c r="W17" s="294">
        <f t="shared" si="0"/>
        <v>6658.4447588211497</v>
      </c>
      <c r="X17" s="294">
        <f t="shared" si="0"/>
        <v>6390.1527317949249</v>
      </c>
      <c r="Y17" s="294">
        <f t="shared" si="0"/>
        <v>6454.6022120374237</v>
      </c>
      <c r="DA17" s="70"/>
    </row>
    <row r="18" spans="1:105" ht="12" customHeight="1" x14ac:dyDescent="0.25">
      <c r="A18" s="60" t="s">
        <v>1856</v>
      </c>
      <c r="B18" s="329">
        <v>4252.725827007409</v>
      </c>
      <c r="C18" s="329">
        <v>3912.7174738016188</v>
      </c>
      <c r="D18" s="329">
        <v>3966.0450791159428</v>
      </c>
      <c r="E18" s="329">
        <v>4167.5362881825913</v>
      </c>
      <c r="F18" s="329">
        <v>3969.5368372090229</v>
      </c>
      <c r="G18" s="329">
        <v>4014.0524044079662</v>
      </c>
      <c r="H18" s="329">
        <v>4251.0030860512252</v>
      </c>
      <c r="I18" s="329">
        <v>4575.1471838237321</v>
      </c>
      <c r="J18" s="329">
        <v>4376.1611268922215</v>
      </c>
      <c r="K18" s="329">
        <v>4010.2315302751358</v>
      </c>
      <c r="L18" s="329">
        <v>4346.6508572241646</v>
      </c>
      <c r="M18" s="329">
        <v>4336.1265465582392</v>
      </c>
      <c r="N18" s="329">
        <v>4326.6398106491069</v>
      </c>
      <c r="O18" s="329">
        <v>4440.403348031904</v>
      </c>
      <c r="P18" s="329">
        <v>4461.1637572083719</v>
      </c>
      <c r="Q18" s="329">
        <v>4548.5645388743606</v>
      </c>
      <c r="R18" s="329">
        <v>4726.9802907696449</v>
      </c>
      <c r="S18" s="329">
        <v>4901.8181757786733</v>
      </c>
      <c r="T18" s="329">
        <v>5033.7027061000908</v>
      </c>
      <c r="U18" s="329">
        <v>5279.6133835744158</v>
      </c>
      <c r="V18" s="329">
        <v>5349.2354662682974</v>
      </c>
      <c r="W18" s="329">
        <v>5308.5431663472491</v>
      </c>
      <c r="X18" s="329">
        <v>5123.3896262481449</v>
      </c>
      <c r="Y18" s="329">
        <v>5283.315103658977</v>
      </c>
      <c r="DA18" s="72" t="s">
        <v>1953</v>
      </c>
    </row>
    <row r="19" spans="1:105" ht="12" customHeight="1" x14ac:dyDescent="0.25">
      <c r="A19" s="64" t="s">
        <v>28</v>
      </c>
      <c r="B19" s="229">
        <v>238.87135477958901</v>
      </c>
      <c r="C19" s="229">
        <v>209.08776655132931</v>
      </c>
      <c r="D19" s="229">
        <v>203.93297212382379</v>
      </c>
      <c r="E19" s="229">
        <v>205.140724460554</v>
      </c>
      <c r="F19" s="229">
        <v>178.5067957186788</v>
      </c>
      <c r="G19" s="229">
        <v>184.86234627248791</v>
      </c>
      <c r="H19" s="229">
        <v>194.25719715040501</v>
      </c>
      <c r="I19" s="229">
        <v>181.4414262503592</v>
      </c>
      <c r="J19" s="229">
        <v>165.85413985401951</v>
      </c>
      <c r="K19" s="229">
        <v>159.8892229401346</v>
      </c>
      <c r="L19" s="229">
        <v>147.16735582494121</v>
      </c>
      <c r="M19" s="229">
        <v>138.66309117167751</v>
      </c>
      <c r="N19" s="229">
        <v>133.499175750641</v>
      </c>
      <c r="O19" s="229">
        <v>132.15393725670421</v>
      </c>
      <c r="P19" s="229">
        <v>133.1274739832767</v>
      </c>
      <c r="Q19" s="229">
        <v>137.15431536941179</v>
      </c>
      <c r="R19" s="229">
        <v>142.36520536317889</v>
      </c>
      <c r="S19" s="229">
        <v>136.04771294195331</v>
      </c>
      <c r="T19" s="229">
        <v>135.73205506752359</v>
      </c>
      <c r="U19" s="229">
        <v>131.43579767498869</v>
      </c>
      <c r="V19" s="229">
        <v>115.6638537516028</v>
      </c>
      <c r="W19" s="229">
        <v>112.0837166411654</v>
      </c>
      <c r="X19" s="229">
        <v>82.619982122170327</v>
      </c>
      <c r="Y19" s="229">
        <v>52.044620339009313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40.377080437378311</v>
      </c>
      <c r="C21" s="229">
        <v>40.080087156389638</v>
      </c>
      <c r="D21" s="229">
        <v>44.071515571526092</v>
      </c>
      <c r="E21" s="229">
        <v>49.716710774584207</v>
      </c>
      <c r="F21" s="229">
        <v>50.624963254191002</v>
      </c>
      <c r="G21" s="229">
        <v>47.672008038381783</v>
      </c>
      <c r="H21" s="229">
        <v>51.097214501212413</v>
      </c>
      <c r="I21" s="229">
        <v>53.42560189970969</v>
      </c>
      <c r="J21" s="229">
        <v>52.352321410930337</v>
      </c>
      <c r="K21" s="229">
        <v>42.989737727158527</v>
      </c>
      <c r="L21" s="229">
        <v>48.838335614887107</v>
      </c>
      <c r="M21" s="229">
        <v>48.710932282296653</v>
      </c>
      <c r="N21" s="229">
        <v>43.984592169481523</v>
      </c>
      <c r="O21" s="229">
        <v>43.786471514132067</v>
      </c>
      <c r="P21" s="229">
        <v>45.404636788949936</v>
      </c>
      <c r="Q21" s="229">
        <v>44.649520562640937</v>
      </c>
      <c r="R21" s="229">
        <v>40.84299952302883</v>
      </c>
      <c r="S21" s="229">
        <v>40.626358857362042</v>
      </c>
      <c r="T21" s="229">
        <v>41.827329742586699</v>
      </c>
      <c r="U21" s="229">
        <v>42.156126955542298</v>
      </c>
      <c r="V21" s="229">
        <v>37.117521288023291</v>
      </c>
      <c r="W21" s="229">
        <v>35.177034539655281</v>
      </c>
      <c r="X21" s="229">
        <v>37.095241510186597</v>
      </c>
      <c r="Y21" s="229">
        <v>34.798486192534597</v>
      </c>
      <c r="DA21" s="73" t="s">
        <v>1956</v>
      </c>
    </row>
    <row r="22" spans="1:105" ht="12" customHeight="1" x14ac:dyDescent="0.25">
      <c r="A22" s="64" t="s">
        <v>159</v>
      </c>
      <c r="B22" s="229">
        <v>31.650370348615631</v>
      </c>
      <c r="C22" s="229">
        <v>23.847962438934761</v>
      </c>
      <c r="D22" s="229">
        <v>20.156979681309771</v>
      </c>
      <c r="E22" s="229">
        <v>33.266671194441997</v>
      </c>
      <c r="F22" s="229">
        <v>29.551956961766638</v>
      </c>
      <c r="G22" s="229">
        <v>28.75896163979824</v>
      </c>
      <c r="H22" s="229">
        <v>22.094348204929709</v>
      </c>
      <c r="I22" s="229">
        <v>25.538289273395819</v>
      </c>
      <c r="J22" s="229">
        <v>23.241308726452811</v>
      </c>
      <c r="K22" s="229">
        <v>23.91037960271612</v>
      </c>
      <c r="L22" s="229">
        <v>23.595739419597571</v>
      </c>
      <c r="M22" s="229">
        <v>19.70673610613353</v>
      </c>
      <c r="N22" s="229">
        <v>16.5159397001146</v>
      </c>
      <c r="O22" s="229">
        <v>15.74832643266836</v>
      </c>
      <c r="P22" s="229">
        <v>16.816799742858571</v>
      </c>
      <c r="Q22" s="229">
        <v>19.784244432874029</v>
      </c>
      <c r="R22" s="229">
        <v>21.748730799731661</v>
      </c>
      <c r="S22" s="229">
        <v>24.819686159343501</v>
      </c>
      <c r="T22" s="229">
        <v>28.81952377118143</v>
      </c>
      <c r="U22" s="229">
        <v>28.819968157665091</v>
      </c>
      <c r="V22" s="229">
        <v>43.988781873082473</v>
      </c>
      <c r="W22" s="229">
        <v>52.343277136002108</v>
      </c>
      <c r="X22" s="229">
        <v>46.730926472118412</v>
      </c>
      <c r="Y22" s="229">
        <v>54.19658251996367</v>
      </c>
      <c r="DA22" s="73" t="s">
        <v>1957</v>
      </c>
    </row>
    <row r="23" spans="1:105" ht="12" customHeight="1" x14ac:dyDescent="0.25">
      <c r="A23" s="64" t="s">
        <v>32</v>
      </c>
      <c r="B23" s="229">
        <v>410.34008058923871</v>
      </c>
      <c r="C23" s="229">
        <v>371.08948373584218</v>
      </c>
      <c r="D23" s="229">
        <v>345.03918174206808</v>
      </c>
      <c r="E23" s="229">
        <v>355.3239071800885</v>
      </c>
      <c r="F23" s="229">
        <v>301.23512995807658</v>
      </c>
      <c r="G23" s="229">
        <v>273.12391776003039</v>
      </c>
      <c r="H23" s="229">
        <v>278.67750428852747</v>
      </c>
      <c r="I23" s="229">
        <v>239.31854427148721</v>
      </c>
      <c r="J23" s="229">
        <v>235.6185438994159</v>
      </c>
      <c r="K23" s="229">
        <v>173.7625601276531</v>
      </c>
      <c r="L23" s="229">
        <v>165.93829934986931</v>
      </c>
      <c r="M23" s="229">
        <v>156.13559769786681</v>
      </c>
      <c r="N23" s="229">
        <v>139.3374368674786</v>
      </c>
      <c r="O23" s="229">
        <v>109.6937102874095</v>
      </c>
      <c r="P23" s="229">
        <v>86.139493150068915</v>
      </c>
      <c r="Q23" s="229">
        <v>88.162517214560467</v>
      </c>
      <c r="R23" s="229">
        <v>102.25353138809341</v>
      </c>
      <c r="S23" s="229">
        <v>101.9774163808644</v>
      </c>
      <c r="T23" s="229">
        <v>97.150082883339465</v>
      </c>
      <c r="U23" s="229">
        <v>85.653805635158875</v>
      </c>
      <c r="V23" s="229">
        <v>89.585183075812878</v>
      </c>
      <c r="W23" s="229">
        <v>88.326790990838902</v>
      </c>
      <c r="X23" s="229">
        <v>98.765548838096635</v>
      </c>
      <c r="Y23" s="229">
        <v>111.2284618285268</v>
      </c>
      <c r="DA23" s="73" t="s">
        <v>1958</v>
      </c>
    </row>
    <row r="24" spans="1:105" ht="12" customHeight="1" x14ac:dyDescent="0.25">
      <c r="A24" s="64" t="s">
        <v>33</v>
      </c>
      <c r="B24" s="229">
        <v>0.39790931505278548</v>
      </c>
      <c r="C24" s="229">
        <v>0.22139974824084829</v>
      </c>
      <c r="D24" s="229">
        <v>1.16505255255754E-4</v>
      </c>
      <c r="E24" s="229">
        <v>1.885711017655566</v>
      </c>
      <c r="F24" s="229">
        <v>0.2303132177664278</v>
      </c>
      <c r="G24" s="229">
        <v>0.17318092334707799</v>
      </c>
      <c r="H24" s="229">
        <v>0.86183284283002271</v>
      </c>
      <c r="I24" s="229">
        <v>1.047649751019927</v>
      </c>
      <c r="J24" s="229">
        <v>5.8120454256028353E-2</v>
      </c>
      <c r="K24" s="229">
        <v>6.136112516445158E-2</v>
      </c>
      <c r="L24" s="229">
        <v>5.9835219947495813E-2</v>
      </c>
      <c r="M24" s="229">
        <v>4.940035729922105E-2</v>
      </c>
      <c r="N24" s="229">
        <v>4.8772603511330608E-2</v>
      </c>
      <c r="O24" s="229">
        <v>4.9233795049322147E-2</v>
      </c>
      <c r="P24" s="229">
        <v>4.9814778247738729E-2</v>
      </c>
      <c r="Q24" s="229">
        <v>4.7287819957195942E-2</v>
      </c>
      <c r="R24" s="229">
        <v>5.266649395870255E-2</v>
      </c>
      <c r="S24" s="229">
        <v>0.6690086337207336</v>
      </c>
      <c r="T24" s="229">
        <v>8.0000999901234895</v>
      </c>
      <c r="U24" s="229">
        <v>7.7592459073903806</v>
      </c>
      <c r="V24" s="229">
        <v>0.43027800831481022</v>
      </c>
      <c r="W24" s="229">
        <v>5.5581589765216793E-2</v>
      </c>
      <c r="X24" s="229">
        <v>2.0905353353522722</v>
      </c>
      <c r="Y24" s="229">
        <v>0.63526651304540682</v>
      </c>
      <c r="DA24" s="73" t="s">
        <v>1959</v>
      </c>
    </row>
    <row r="25" spans="1:105" ht="12" customHeight="1" x14ac:dyDescent="0.25">
      <c r="A25" s="64" t="s">
        <v>35</v>
      </c>
      <c r="B25" s="229">
        <v>911.17392529024971</v>
      </c>
      <c r="C25" s="229">
        <v>809.90392015896145</v>
      </c>
      <c r="D25" s="229">
        <v>825.98824164740086</v>
      </c>
      <c r="E25" s="229">
        <v>958.17942803932601</v>
      </c>
      <c r="F25" s="229">
        <v>842.92017031675721</v>
      </c>
      <c r="G25" s="229">
        <v>877.97825612590577</v>
      </c>
      <c r="H25" s="229">
        <v>821.43798223383578</v>
      </c>
      <c r="I25" s="229">
        <v>821.52327041056094</v>
      </c>
      <c r="J25" s="229">
        <v>800.44163576480491</v>
      </c>
      <c r="K25" s="229">
        <v>708.89751729206932</v>
      </c>
      <c r="L25" s="229">
        <v>773.82977149297324</v>
      </c>
      <c r="M25" s="229">
        <v>752.80281367376142</v>
      </c>
      <c r="N25" s="229">
        <v>780.04733388584884</v>
      </c>
      <c r="O25" s="229">
        <v>814.34538699289089</v>
      </c>
      <c r="P25" s="229">
        <v>796.14641415639107</v>
      </c>
      <c r="Q25" s="229">
        <v>719.10860354935471</v>
      </c>
      <c r="R25" s="229">
        <v>726.94292663449801</v>
      </c>
      <c r="S25" s="229">
        <v>791.31736403441732</v>
      </c>
      <c r="T25" s="229">
        <v>790.79748403213762</v>
      </c>
      <c r="U25" s="229">
        <v>824.20952056636168</v>
      </c>
      <c r="V25" s="229">
        <v>826.3170855863317</v>
      </c>
      <c r="W25" s="229">
        <v>873.43969473970162</v>
      </c>
      <c r="X25" s="229">
        <v>727.06813652859012</v>
      </c>
      <c r="Y25" s="229">
        <v>642.05646059637036</v>
      </c>
      <c r="DA25" s="73" t="s">
        <v>1960</v>
      </c>
    </row>
    <row r="26" spans="1:105" ht="12" customHeight="1" x14ac:dyDescent="0.25">
      <c r="A26" s="64" t="s">
        <v>36</v>
      </c>
      <c r="B26" s="229">
        <v>1.150098601281059</v>
      </c>
      <c r="C26" s="229">
        <v>0.97505685452385493</v>
      </c>
      <c r="D26" s="229">
        <v>0.89446355367845554</v>
      </c>
      <c r="E26" s="229">
        <v>0</v>
      </c>
      <c r="F26" s="229">
        <v>0</v>
      </c>
      <c r="G26" s="229">
        <v>2.0420741005606562E-3</v>
      </c>
      <c r="H26" s="229">
        <v>2.292663112606274E-3</v>
      </c>
      <c r="I26" s="229">
        <v>2.228281286704035E-3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2573.9738000790139</v>
      </c>
      <c r="C27" s="229">
        <v>2401.33483666335</v>
      </c>
      <c r="D27" s="229">
        <v>2469.4359034416548</v>
      </c>
      <c r="E27" s="229">
        <v>2481.1551809873172</v>
      </c>
      <c r="F27" s="229">
        <v>2461.3544678765438</v>
      </c>
      <c r="G27" s="229">
        <v>2485.9321108773611</v>
      </c>
      <c r="H27" s="229">
        <v>2765.1632043791419</v>
      </c>
      <c r="I27" s="229">
        <v>2931.874900373703</v>
      </c>
      <c r="J27" s="229">
        <v>2775.89210575368</v>
      </c>
      <c r="K27" s="229">
        <v>2660.2852034865782</v>
      </c>
      <c r="L27" s="229">
        <v>2877.0694491505469</v>
      </c>
      <c r="M27" s="229">
        <v>2868.3123061397218</v>
      </c>
      <c r="N27" s="229">
        <v>2853.2424408897969</v>
      </c>
      <c r="O27" s="229">
        <v>2978.1423391261269</v>
      </c>
      <c r="P27" s="229">
        <v>3088.3970209884669</v>
      </c>
      <c r="Q27" s="229">
        <v>3229.119127811136</v>
      </c>
      <c r="R27" s="229">
        <v>3383.5641649732079</v>
      </c>
      <c r="S27" s="229">
        <v>3496.7490203394959</v>
      </c>
      <c r="T27" s="229">
        <v>3639.7274427259172</v>
      </c>
      <c r="U27" s="229">
        <v>3867.483687790213</v>
      </c>
      <c r="V27" s="229">
        <v>3932.982787022554</v>
      </c>
      <c r="W27" s="229">
        <v>3845.7970986499749</v>
      </c>
      <c r="X27" s="229">
        <v>3822.2207851124249</v>
      </c>
      <c r="Y27" s="229">
        <v>4112.5882619321837</v>
      </c>
      <c r="DA27" s="73" t="s">
        <v>1962</v>
      </c>
    </row>
    <row r="28" spans="1:105" ht="12" customHeight="1" x14ac:dyDescent="0.25">
      <c r="A28" s="64" t="s">
        <v>39</v>
      </c>
      <c r="B28" s="229">
        <v>44.791207566989392</v>
      </c>
      <c r="C28" s="229">
        <v>56.176960494046291</v>
      </c>
      <c r="D28" s="229">
        <v>56.525704849225143</v>
      </c>
      <c r="E28" s="229">
        <v>82.867954528624182</v>
      </c>
      <c r="F28" s="229">
        <v>105.113039905243</v>
      </c>
      <c r="G28" s="229">
        <v>115.54958069655341</v>
      </c>
      <c r="H28" s="229">
        <v>117.4115097872302</v>
      </c>
      <c r="I28" s="229">
        <v>320.97527331220988</v>
      </c>
      <c r="J28" s="229">
        <v>322.70295102866191</v>
      </c>
      <c r="K28" s="229">
        <v>240.4355479736613</v>
      </c>
      <c r="L28" s="229">
        <v>310.15207115140248</v>
      </c>
      <c r="M28" s="229">
        <v>351.74566912948222</v>
      </c>
      <c r="N28" s="229">
        <v>359.96411878223381</v>
      </c>
      <c r="O28" s="229">
        <v>346.48394262692238</v>
      </c>
      <c r="P28" s="229">
        <v>295.08210362011101</v>
      </c>
      <c r="Q28" s="229">
        <v>310.53892211442502</v>
      </c>
      <c r="R28" s="229">
        <v>309.21006559394749</v>
      </c>
      <c r="S28" s="229">
        <v>309.61160843151532</v>
      </c>
      <c r="T28" s="229">
        <v>291.6486878872808</v>
      </c>
      <c r="U28" s="229">
        <v>292.09523088709437</v>
      </c>
      <c r="V28" s="229">
        <v>303.14997566257517</v>
      </c>
      <c r="W28" s="229">
        <v>301.31997206014489</v>
      </c>
      <c r="X28" s="229">
        <v>306.79847032920532</v>
      </c>
      <c r="Y28" s="229">
        <v>275.76696373734268</v>
      </c>
      <c r="DA28" s="73" t="s">
        <v>1963</v>
      </c>
    </row>
    <row r="29" spans="1:105" ht="12" customHeight="1" x14ac:dyDescent="0.25">
      <c r="A29" s="60" t="s">
        <v>1868</v>
      </c>
      <c r="B29" s="262">
        <v>1602.2192290143839</v>
      </c>
      <c r="C29" s="262">
        <v>1628.246013688075</v>
      </c>
      <c r="D29" s="262">
        <v>1641.389267961971</v>
      </c>
      <c r="E29" s="262">
        <v>1657.915744587488</v>
      </c>
      <c r="F29" s="262">
        <v>1756.651878249575</v>
      </c>
      <c r="G29" s="262">
        <v>1714.258925589553</v>
      </c>
      <c r="H29" s="262">
        <v>1814.3778426248109</v>
      </c>
      <c r="I29" s="262">
        <v>1824.193506787989</v>
      </c>
      <c r="J29" s="262">
        <v>1721.713695025941</v>
      </c>
      <c r="K29" s="262">
        <v>1483.9843799059679</v>
      </c>
      <c r="L29" s="262">
        <v>1521.2574753112119</v>
      </c>
      <c r="M29" s="262">
        <v>1529.032003259503</v>
      </c>
      <c r="N29" s="262">
        <v>1498.9981963102059</v>
      </c>
      <c r="O29" s="262">
        <v>1470.4507650508119</v>
      </c>
      <c r="P29" s="262">
        <v>1458.2876599432279</v>
      </c>
      <c r="Q29" s="262">
        <v>1416.2787554941381</v>
      </c>
      <c r="R29" s="262">
        <v>1399.9373807911441</v>
      </c>
      <c r="S29" s="262">
        <v>1452.3065916128951</v>
      </c>
      <c r="T29" s="262">
        <v>1447.3270317996769</v>
      </c>
      <c r="U29" s="262">
        <v>1434.7269450256749</v>
      </c>
      <c r="V29" s="262">
        <v>1349.794342514029</v>
      </c>
      <c r="W29" s="262">
        <v>1349.901592473901</v>
      </c>
      <c r="X29" s="262">
        <v>1266.76310554678</v>
      </c>
      <c r="Y29" s="262">
        <v>1171.2871083784471</v>
      </c>
      <c r="DA29" s="72" t="s">
        <v>1964</v>
      </c>
    </row>
    <row r="30" spans="1:105" ht="12" customHeight="1" x14ac:dyDescent="0.25">
      <c r="A30" s="132" t="s">
        <v>1870</v>
      </c>
      <c r="B30" s="316">
        <v>377.8360636201391</v>
      </c>
      <c r="C30" s="316">
        <v>383.96256486279958</v>
      </c>
      <c r="D30" s="316">
        <v>387.07123843137322</v>
      </c>
      <c r="E30" s="316">
        <v>390.95381116802332</v>
      </c>
      <c r="F30" s="316">
        <v>414.25511282297771</v>
      </c>
      <c r="G30" s="316">
        <v>404.30984492178982</v>
      </c>
      <c r="H30" s="316">
        <v>428.61747714671242</v>
      </c>
      <c r="I30" s="316">
        <v>430.32367565384408</v>
      </c>
      <c r="J30" s="316">
        <v>406.25705007136179</v>
      </c>
      <c r="K30" s="316">
        <v>350.12011967544049</v>
      </c>
      <c r="L30" s="316">
        <v>358.9559733115027</v>
      </c>
      <c r="M30" s="316">
        <v>360.77006222414849</v>
      </c>
      <c r="N30" s="316">
        <v>353.73715399503658</v>
      </c>
      <c r="O30" s="316">
        <v>346.92913220433991</v>
      </c>
      <c r="P30" s="316">
        <v>345.47938911164812</v>
      </c>
      <c r="Q30" s="316">
        <v>334.31488075144023</v>
      </c>
      <c r="R30" s="316">
        <v>331.22639749878948</v>
      </c>
      <c r="S30" s="316">
        <v>344.74645019062478</v>
      </c>
      <c r="T30" s="316">
        <v>343.71506172265953</v>
      </c>
      <c r="U30" s="316">
        <v>338.72050416883297</v>
      </c>
      <c r="V30" s="316">
        <v>318.52739329367438</v>
      </c>
      <c r="W30" s="316">
        <v>322.55239058588791</v>
      </c>
      <c r="X30" s="316">
        <v>301.68469632819313</v>
      </c>
      <c r="Y30" s="316">
        <v>277.59843174495097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12503.40273949593</v>
      </c>
      <c r="C32" s="223">
        <v>12323.277748161059</v>
      </c>
      <c r="D32" s="223">
        <v>12498.291374854651</v>
      </c>
      <c r="E32" s="223">
        <v>12936.7685921636</v>
      </c>
      <c r="F32" s="223">
        <v>13167.24981471142</v>
      </c>
      <c r="G32" s="223">
        <v>13591.912327210061</v>
      </c>
      <c r="H32" s="223">
        <v>13839.324203038101</v>
      </c>
      <c r="I32" s="223">
        <v>14284.137571924741</v>
      </c>
      <c r="J32" s="223">
        <v>13395.353266482231</v>
      </c>
      <c r="K32" s="223">
        <v>12589.50010724495</v>
      </c>
      <c r="L32" s="223">
        <v>13277.75552109931</v>
      </c>
      <c r="M32" s="223">
        <v>13023.84543725203</v>
      </c>
      <c r="N32" s="223">
        <v>13050.995166274721</v>
      </c>
      <c r="O32" s="223">
        <v>13099.93742875201</v>
      </c>
      <c r="P32" s="223">
        <v>13005.36599472377</v>
      </c>
      <c r="Q32" s="223">
        <v>13043.793847560921</v>
      </c>
      <c r="R32" s="223">
        <v>13136.838669993749</v>
      </c>
      <c r="S32" s="223">
        <v>13270.34069046613</v>
      </c>
      <c r="T32" s="223">
        <v>13228.43427674399</v>
      </c>
      <c r="U32" s="223">
        <v>13244.973170373771</v>
      </c>
      <c r="V32" s="223">
        <v>12655.539200745799</v>
      </c>
      <c r="W32" s="223">
        <v>13453.77493292512</v>
      </c>
      <c r="X32" s="223">
        <v>13014.24910921292</v>
      </c>
      <c r="Y32" s="223">
        <v>12065.072422444689</v>
      </c>
      <c r="DA32" s="89" t="s">
        <v>1966</v>
      </c>
    </row>
    <row r="33" spans="1:105" ht="12" customHeight="1" x14ac:dyDescent="0.25">
      <c r="A33" s="55" t="s">
        <v>91</v>
      </c>
      <c r="B33" s="259">
        <v>43.672853171018289</v>
      </c>
      <c r="C33" s="259">
        <v>43.077550098482106</v>
      </c>
      <c r="D33" s="259">
        <v>43.682479616146573</v>
      </c>
      <c r="E33" s="259">
        <v>45.228997509728089</v>
      </c>
      <c r="F33" s="259">
        <v>46.129943216398821</v>
      </c>
      <c r="G33" s="259">
        <v>47.585309289646489</v>
      </c>
      <c r="H33" s="259">
        <v>48.589658368403207</v>
      </c>
      <c r="I33" s="259">
        <v>49.998170859004119</v>
      </c>
      <c r="J33" s="259">
        <v>46.876624217828763</v>
      </c>
      <c r="K33" s="259">
        <v>44.11749668465837</v>
      </c>
      <c r="L33" s="259">
        <v>46.45286414584011</v>
      </c>
      <c r="M33" s="259">
        <v>45.540621188254441</v>
      </c>
      <c r="N33" s="259">
        <v>45.50901512590756</v>
      </c>
      <c r="O33" s="259">
        <v>45.716387761750539</v>
      </c>
      <c r="P33" s="259">
        <v>45.349775075004928</v>
      </c>
      <c r="Q33" s="259">
        <v>45.506191990415623</v>
      </c>
      <c r="R33" s="259">
        <v>45.880988983878233</v>
      </c>
      <c r="S33" s="259">
        <v>46.348168087911738</v>
      </c>
      <c r="T33" s="259">
        <v>46.200336391225868</v>
      </c>
      <c r="U33" s="259">
        <v>46.336322867266851</v>
      </c>
      <c r="V33" s="259">
        <v>44.232615001833743</v>
      </c>
      <c r="W33" s="259">
        <v>46.717953239834927</v>
      </c>
      <c r="X33" s="259">
        <v>45.330300404056644</v>
      </c>
      <c r="Y33" s="259">
        <v>42.17278065115719</v>
      </c>
      <c r="DA33" s="67" t="s">
        <v>1967</v>
      </c>
    </row>
    <row r="34" spans="1:105" ht="12" customHeight="1" x14ac:dyDescent="0.25">
      <c r="A34" s="173" t="s">
        <v>92</v>
      </c>
      <c r="B34" s="224">
        <v>16.107757468659301</v>
      </c>
      <c r="C34" s="224">
        <v>15.8881932126852</v>
      </c>
      <c r="D34" s="224">
        <v>16.111307968160769</v>
      </c>
      <c r="E34" s="224">
        <v>16.681706587486239</v>
      </c>
      <c r="F34" s="224">
        <v>17.014000309599009</v>
      </c>
      <c r="G34" s="224">
        <v>17.550779613762838</v>
      </c>
      <c r="H34" s="224">
        <v>17.921311542921458</v>
      </c>
      <c r="I34" s="224">
        <v>18.44071467280034</v>
      </c>
      <c r="J34" s="224">
        <v>17.289396937119339</v>
      </c>
      <c r="K34" s="224">
        <v>16.276426255172069</v>
      </c>
      <c r="L34" s="224">
        <v>17.133609903685201</v>
      </c>
      <c r="M34" s="224">
        <v>16.805051310659529</v>
      </c>
      <c r="N34" s="224">
        <v>16.812982958282578</v>
      </c>
      <c r="O34" s="224">
        <v>16.86696031121172</v>
      </c>
      <c r="P34" s="224">
        <v>16.729726809174281</v>
      </c>
      <c r="Q34" s="224">
        <v>16.800198465440602</v>
      </c>
      <c r="R34" s="224">
        <v>16.942235569129551</v>
      </c>
      <c r="S34" s="224">
        <v>17.11326964232833</v>
      </c>
      <c r="T34" s="224">
        <v>17.113052656575661</v>
      </c>
      <c r="U34" s="224">
        <v>17.118768311137451</v>
      </c>
      <c r="V34" s="224">
        <v>16.346689618950201</v>
      </c>
      <c r="W34" s="224">
        <v>17.31689714430772</v>
      </c>
      <c r="X34" s="224">
        <v>16.82284539198486</v>
      </c>
      <c r="Y34" s="224">
        <v>15.60457035432896</v>
      </c>
      <c r="DA34" s="177" t="s">
        <v>1968</v>
      </c>
    </row>
    <row r="35" spans="1:105" ht="12" customHeight="1" x14ac:dyDescent="0.25">
      <c r="A35" s="173" t="s">
        <v>93</v>
      </c>
      <c r="B35" s="224">
        <v>314.2142927229512</v>
      </c>
      <c r="C35" s="224">
        <v>309.93124913154043</v>
      </c>
      <c r="D35" s="224">
        <v>314.2835523757513</v>
      </c>
      <c r="E35" s="224">
        <v>325.41032772546862</v>
      </c>
      <c r="F35" s="224">
        <v>331.89238688690631</v>
      </c>
      <c r="G35" s="224">
        <v>342.36067399023909</v>
      </c>
      <c r="H35" s="224">
        <v>349.58889107251161</v>
      </c>
      <c r="I35" s="224">
        <v>359.72040579718879</v>
      </c>
      <c r="J35" s="224">
        <v>337.26455347824918</v>
      </c>
      <c r="K35" s="224">
        <v>317.39224640660422</v>
      </c>
      <c r="L35" s="224">
        <v>334.1712508395791</v>
      </c>
      <c r="M35" s="224">
        <v>327.63128686239497</v>
      </c>
      <c r="N35" s="224">
        <v>327.26824574845159</v>
      </c>
      <c r="O35" s="224">
        <v>328.63967863855243</v>
      </c>
      <c r="P35" s="224">
        <v>326.06492799807592</v>
      </c>
      <c r="Q35" s="224">
        <v>327.23459885187299</v>
      </c>
      <c r="R35" s="224">
        <v>329.7964563451946</v>
      </c>
      <c r="S35" s="224">
        <v>333.2301452533851</v>
      </c>
      <c r="T35" s="224">
        <v>331.8628058827822</v>
      </c>
      <c r="U35" s="224">
        <v>332.84961678358007</v>
      </c>
      <c r="V35" s="224">
        <v>317.86840762665452</v>
      </c>
      <c r="W35" s="224">
        <v>335.35497173287871</v>
      </c>
      <c r="X35" s="224">
        <v>325.0588707030771</v>
      </c>
      <c r="Y35" s="224">
        <v>302.37956136970348</v>
      </c>
      <c r="DA35" s="177" t="s">
        <v>1969</v>
      </c>
    </row>
    <row r="36" spans="1:105" ht="12" customHeight="1" x14ac:dyDescent="0.25">
      <c r="A36" s="173" t="s">
        <v>94</v>
      </c>
      <c r="B36" s="224">
        <v>175.42797297517239</v>
      </c>
      <c r="C36" s="224">
        <v>173.03672065849949</v>
      </c>
      <c r="D36" s="224">
        <v>175.46664110956689</v>
      </c>
      <c r="E36" s="224">
        <v>181.6787953322015</v>
      </c>
      <c r="F36" s="224">
        <v>185.2977729717667</v>
      </c>
      <c r="G36" s="224">
        <v>191.14378260083541</v>
      </c>
      <c r="H36" s="224">
        <v>195.17920872277381</v>
      </c>
      <c r="I36" s="224">
        <v>200.8359761783864</v>
      </c>
      <c r="J36" s="224">
        <v>188.29709005386769</v>
      </c>
      <c r="K36" s="224">
        <v>177.26492783246329</v>
      </c>
      <c r="L36" s="224">
        <v>186.60042907890951</v>
      </c>
      <c r="M36" s="224">
        <v>183.02534400812189</v>
      </c>
      <c r="N36" s="224">
        <v>183.10851313575969</v>
      </c>
      <c r="O36" s="224">
        <v>183.6963750792579</v>
      </c>
      <c r="P36" s="224">
        <v>182.20177875611651</v>
      </c>
      <c r="Q36" s="224">
        <v>182.96927850492119</v>
      </c>
      <c r="R36" s="224">
        <v>184.516190372442</v>
      </c>
      <c r="S36" s="224">
        <v>186.38103776022839</v>
      </c>
      <c r="T36" s="224">
        <v>186.37654215998899</v>
      </c>
      <c r="U36" s="224">
        <v>186.43879078124829</v>
      </c>
      <c r="V36" s="224">
        <v>178.0332043010954</v>
      </c>
      <c r="W36" s="224">
        <v>188.597745868001</v>
      </c>
      <c r="X36" s="224">
        <v>183.21592391322869</v>
      </c>
      <c r="Y36" s="224">
        <v>169.94781252043811</v>
      </c>
      <c r="DA36" s="177" t="s">
        <v>1970</v>
      </c>
    </row>
    <row r="37" spans="1:105" ht="12" customHeight="1" x14ac:dyDescent="0.25">
      <c r="A37" s="56" t="s">
        <v>95</v>
      </c>
      <c r="B37" s="260">
        <v>174.71326205548851</v>
      </c>
      <c r="C37" s="260">
        <v>177.74438490044011</v>
      </c>
      <c r="D37" s="260">
        <v>180.32552503100339</v>
      </c>
      <c r="E37" s="260">
        <v>181.42855367812109</v>
      </c>
      <c r="F37" s="260">
        <v>192.34239255955521</v>
      </c>
      <c r="G37" s="260">
        <v>194.05584260906539</v>
      </c>
      <c r="H37" s="260">
        <v>194.34258224608391</v>
      </c>
      <c r="I37" s="260">
        <v>197.3283922822892</v>
      </c>
      <c r="J37" s="260">
        <v>182.68941558544159</v>
      </c>
      <c r="K37" s="260">
        <v>168.77602250458619</v>
      </c>
      <c r="L37" s="260">
        <v>171.69264198840361</v>
      </c>
      <c r="M37" s="260">
        <v>171.22342527607219</v>
      </c>
      <c r="N37" s="260">
        <v>171.96023990262839</v>
      </c>
      <c r="O37" s="260">
        <v>167.33222476790959</v>
      </c>
      <c r="P37" s="260">
        <v>164.569859052629</v>
      </c>
      <c r="Q37" s="260">
        <v>162.60972341086489</v>
      </c>
      <c r="R37" s="260">
        <v>162.25259035777529</v>
      </c>
      <c r="S37" s="260">
        <v>164.28110603161869</v>
      </c>
      <c r="T37" s="260">
        <v>164.81531879975191</v>
      </c>
      <c r="U37" s="260">
        <v>166.3480849855292</v>
      </c>
      <c r="V37" s="260">
        <v>156.7929500381309</v>
      </c>
      <c r="W37" s="260">
        <v>167.17445957856731</v>
      </c>
      <c r="X37" s="260">
        <v>166.81409137857119</v>
      </c>
      <c r="Y37" s="260">
        <v>149.34986495665751</v>
      </c>
      <c r="DA37" s="68" t="s">
        <v>1971</v>
      </c>
    </row>
    <row r="38" spans="1:105" ht="12" customHeight="1" x14ac:dyDescent="0.25">
      <c r="A38" s="37" t="s">
        <v>159</v>
      </c>
      <c r="B38" s="226">
        <v>2.0551335129251669</v>
      </c>
      <c r="C38" s="226">
        <v>1.750181996950168</v>
      </c>
      <c r="D38" s="226">
        <v>1.4989308032058859</v>
      </c>
      <c r="E38" s="226">
        <v>2.165504572264128</v>
      </c>
      <c r="F38" s="226">
        <v>1.833724282706177</v>
      </c>
      <c r="G38" s="226">
        <v>1.745349937971252</v>
      </c>
      <c r="H38" s="226">
        <v>1.5885375328164739</v>
      </c>
      <c r="I38" s="226">
        <v>1.741303986892432</v>
      </c>
      <c r="J38" s="226">
        <v>1.5218938969608189</v>
      </c>
      <c r="K38" s="226">
        <v>1.543809633266426</v>
      </c>
      <c r="L38" s="226">
        <v>1.6746249599279659</v>
      </c>
      <c r="M38" s="226">
        <v>1.3874019451419211</v>
      </c>
      <c r="N38" s="226">
        <v>1.110805901542756</v>
      </c>
      <c r="O38" s="226">
        <v>1.0708541357529959</v>
      </c>
      <c r="P38" s="226">
        <v>1.0109734038212901</v>
      </c>
      <c r="Q38" s="226">
        <v>1.311606452190212</v>
      </c>
      <c r="R38" s="226">
        <v>1.419776357252031</v>
      </c>
      <c r="S38" s="226">
        <v>1.5029898032240701</v>
      </c>
      <c r="T38" s="226">
        <v>1.726123898234684</v>
      </c>
      <c r="U38" s="226">
        <v>1.745183772282304</v>
      </c>
      <c r="V38" s="226">
        <v>2.3725325764675311</v>
      </c>
      <c r="W38" s="226">
        <v>2.930867831721975</v>
      </c>
      <c r="X38" s="226">
        <v>3.057671630083445</v>
      </c>
      <c r="Y38" s="226">
        <v>3.542847080644989</v>
      </c>
      <c r="DA38" s="69" t="s">
        <v>1972</v>
      </c>
    </row>
    <row r="39" spans="1:105" ht="12" customHeight="1" x14ac:dyDescent="0.25">
      <c r="A39" s="37" t="s">
        <v>35</v>
      </c>
      <c r="B39" s="226">
        <v>56.161533636212269</v>
      </c>
      <c r="C39" s="226">
        <v>52.476713727422698</v>
      </c>
      <c r="D39" s="226">
        <v>54.289134963002248</v>
      </c>
      <c r="E39" s="226">
        <v>60.804033775702798</v>
      </c>
      <c r="F39" s="226">
        <v>54.165961249237967</v>
      </c>
      <c r="G39" s="226">
        <v>58.406348676875027</v>
      </c>
      <c r="H39" s="226">
        <v>58.470496191093019</v>
      </c>
      <c r="I39" s="226">
        <v>61.856548488711248</v>
      </c>
      <c r="J39" s="226">
        <v>58.180169328961668</v>
      </c>
      <c r="K39" s="226">
        <v>56.174077760060371</v>
      </c>
      <c r="L39" s="226">
        <v>63.474252851212277</v>
      </c>
      <c r="M39" s="226">
        <v>59.279087208779998</v>
      </c>
      <c r="N39" s="226">
        <v>60.175777615305918</v>
      </c>
      <c r="O39" s="226">
        <v>62.756129406084668</v>
      </c>
      <c r="P39" s="226">
        <v>63.856231323437306</v>
      </c>
      <c r="Q39" s="226">
        <v>63.652005323962683</v>
      </c>
      <c r="R39" s="226">
        <v>64.826737278183799</v>
      </c>
      <c r="S39" s="226">
        <v>67.734334792336668</v>
      </c>
      <c r="T39" s="226">
        <v>66.462902778925468</v>
      </c>
      <c r="U39" s="226">
        <v>67.873386454695421</v>
      </c>
      <c r="V39" s="226">
        <v>65.266075833979741</v>
      </c>
      <c r="W39" s="226">
        <v>74.2615106036735</v>
      </c>
      <c r="X39" s="226">
        <v>68.572398408229631</v>
      </c>
      <c r="Y39" s="226">
        <v>64.311923910007977</v>
      </c>
      <c r="DA39" s="69" t="s">
        <v>1973</v>
      </c>
    </row>
    <row r="40" spans="1:105" ht="12" customHeight="1" x14ac:dyDescent="0.25">
      <c r="A40" s="37" t="s">
        <v>96</v>
      </c>
      <c r="B40" s="226">
        <v>9.6069629861755896E-5</v>
      </c>
      <c r="C40" s="226">
        <v>1.760213957051855E-4</v>
      </c>
      <c r="D40" s="226">
        <v>1.1644976204035441E-3</v>
      </c>
      <c r="E40" s="226">
        <v>1.0002991247850461E-3</v>
      </c>
      <c r="F40" s="226">
        <v>1.8677212283999859E-3</v>
      </c>
      <c r="G40" s="226">
        <v>1.798362360476998E-3</v>
      </c>
      <c r="H40" s="226">
        <v>1.9901836347996568E-3</v>
      </c>
      <c r="I40" s="226">
        <v>3.1993651660173852E-3</v>
      </c>
      <c r="J40" s="226">
        <v>3.46606912121853E-3</v>
      </c>
      <c r="K40" s="226">
        <v>5.1601913802156877E-3</v>
      </c>
      <c r="L40" s="226">
        <v>4.2583286867847519E-3</v>
      </c>
      <c r="M40" s="226">
        <v>4.6958242577781828E-3</v>
      </c>
      <c r="N40" s="226">
        <v>4.203711917790634E-3</v>
      </c>
      <c r="O40" s="226">
        <v>4.8472509713084521E-3</v>
      </c>
      <c r="P40" s="226">
        <v>5.1284722947731679E-3</v>
      </c>
      <c r="Q40" s="226">
        <v>6.2051278588109576E-3</v>
      </c>
      <c r="R40" s="226">
        <v>6.5144582639333516E-3</v>
      </c>
      <c r="S40" s="226">
        <v>6.8905826190379183E-3</v>
      </c>
      <c r="T40" s="226">
        <v>6.2043543852292769E-3</v>
      </c>
      <c r="U40" s="226">
        <v>7.4368595599390123E-3</v>
      </c>
      <c r="V40" s="226">
        <v>6.9752485518840678E-3</v>
      </c>
      <c r="W40" s="226">
        <v>8.3666155055870921E-3</v>
      </c>
      <c r="X40" s="226">
        <v>1.090522202297519E-2</v>
      </c>
      <c r="Y40" s="226">
        <v>7.4979781495886017E-3</v>
      </c>
      <c r="DA40" s="69" t="s">
        <v>1974</v>
      </c>
    </row>
    <row r="41" spans="1:105" ht="12" customHeight="1" x14ac:dyDescent="0.25">
      <c r="A41" s="37" t="s">
        <v>78</v>
      </c>
      <c r="B41" s="226">
        <v>0.21997029631065501</v>
      </c>
      <c r="C41" s="226">
        <v>0.22558659330355491</v>
      </c>
      <c r="D41" s="226">
        <v>0.25118538361392628</v>
      </c>
      <c r="E41" s="226">
        <v>0.25948592875048743</v>
      </c>
      <c r="F41" s="226">
        <v>0.26990102030831498</v>
      </c>
      <c r="G41" s="226">
        <v>0.50585136821975585</v>
      </c>
      <c r="H41" s="226">
        <v>0.55370166051160497</v>
      </c>
      <c r="I41" s="226">
        <v>0.58165505911863558</v>
      </c>
      <c r="J41" s="226">
        <v>0.45567194800702399</v>
      </c>
      <c r="K41" s="226">
        <v>0.53905208868242238</v>
      </c>
      <c r="L41" s="226">
        <v>0.56927873970162213</v>
      </c>
      <c r="M41" s="226">
        <v>0.69555254474031392</v>
      </c>
      <c r="N41" s="226">
        <v>0.65621114983085083</v>
      </c>
      <c r="O41" s="226">
        <v>0.89502147479443495</v>
      </c>
      <c r="P41" s="226">
        <v>3.492171528133067</v>
      </c>
      <c r="Q41" s="226">
        <v>4.1832550345610517</v>
      </c>
      <c r="R41" s="226">
        <v>4.62971466916862</v>
      </c>
      <c r="S41" s="226">
        <v>5.3883425456254939</v>
      </c>
      <c r="T41" s="226">
        <v>6.1097532878940468</v>
      </c>
      <c r="U41" s="226">
        <v>7.8950927799913808</v>
      </c>
      <c r="V41" s="226">
        <v>7.8528198122837063</v>
      </c>
      <c r="W41" s="226">
        <v>10.381826401693401</v>
      </c>
      <c r="X41" s="226">
        <v>15.74676515660029</v>
      </c>
      <c r="Y41" s="226">
        <v>16.69115339881796</v>
      </c>
      <c r="DA41" s="69" t="s">
        <v>1975</v>
      </c>
    </row>
    <row r="42" spans="1:105" ht="12" customHeight="1" x14ac:dyDescent="0.25">
      <c r="A42" s="37" t="s">
        <v>40</v>
      </c>
      <c r="B42" s="226">
        <v>116.2765285404106</v>
      </c>
      <c r="C42" s="226">
        <v>123.29172656136789</v>
      </c>
      <c r="D42" s="226">
        <v>124.28510938356089</v>
      </c>
      <c r="E42" s="226">
        <v>118.1985291022789</v>
      </c>
      <c r="F42" s="226">
        <v>136.07093828607429</v>
      </c>
      <c r="G42" s="226">
        <v>133.3964942636388</v>
      </c>
      <c r="H42" s="226">
        <v>133.72785667802799</v>
      </c>
      <c r="I42" s="226">
        <v>133.1456853824009</v>
      </c>
      <c r="J42" s="226">
        <v>122.5282143423908</v>
      </c>
      <c r="K42" s="226">
        <v>110.51392283119679</v>
      </c>
      <c r="L42" s="226">
        <v>105.97022710887499</v>
      </c>
      <c r="M42" s="226">
        <v>109.8566877531522</v>
      </c>
      <c r="N42" s="226">
        <v>110.0132415240311</v>
      </c>
      <c r="O42" s="226">
        <v>102.6053725003062</v>
      </c>
      <c r="P42" s="226">
        <v>96.205354324942533</v>
      </c>
      <c r="Q42" s="226">
        <v>93.456651472292123</v>
      </c>
      <c r="R42" s="226">
        <v>91.369847594906901</v>
      </c>
      <c r="S42" s="226">
        <v>89.648548307813471</v>
      </c>
      <c r="T42" s="226">
        <v>90.510334480312423</v>
      </c>
      <c r="U42" s="226">
        <v>88.826985119000128</v>
      </c>
      <c r="V42" s="226">
        <v>81.294546566848013</v>
      </c>
      <c r="W42" s="226">
        <v>79.591888125972815</v>
      </c>
      <c r="X42" s="226">
        <v>79.426350961634895</v>
      </c>
      <c r="Y42" s="226">
        <v>64.796442589037028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771.28991122971388</v>
      </c>
      <c r="C43" s="261">
        <f t="shared" si="1"/>
        <v>792.22117329425714</v>
      </c>
      <c r="D43" s="261">
        <f t="shared" si="1"/>
        <v>799.92425298975104</v>
      </c>
      <c r="E43" s="261">
        <f t="shared" si="1"/>
        <v>791.93639470933977</v>
      </c>
      <c r="F43" s="261">
        <f t="shared" si="1"/>
        <v>842.49052811236663</v>
      </c>
      <c r="G43" s="261">
        <f t="shared" si="1"/>
        <v>854.20726511453199</v>
      </c>
      <c r="H43" s="261">
        <f t="shared" si="1"/>
        <v>859.77568056671305</v>
      </c>
      <c r="I43" s="261">
        <f t="shared" si="1"/>
        <v>876.43920307615122</v>
      </c>
      <c r="J43" s="261">
        <f t="shared" si="1"/>
        <v>817.17471601361183</v>
      </c>
      <c r="K43" s="261">
        <f t="shared" si="1"/>
        <v>756.52023575198928</v>
      </c>
      <c r="L43" s="261">
        <f t="shared" si="1"/>
        <v>772.45136216847345</v>
      </c>
      <c r="M43" s="261">
        <f t="shared" si="1"/>
        <v>767.48593355416097</v>
      </c>
      <c r="N43" s="261">
        <f t="shared" si="1"/>
        <v>765.23572627602152</v>
      </c>
      <c r="O43" s="261">
        <f t="shared" si="1"/>
        <v>753.53578969820796</v>
      </c>
      <c r="P43" s="261">
        <f t="shared" si="1"/>
        <v>738.78026071819909</v>
      </c>
      <c r="Q43" s="261">
        <f t="shared" si="1"/>
        <v>732.87987504150431</v>
      </c>
      <c r="R43" s="261">
        <f t="shared" si="1"/>
        <v>730.88360490016748</v>
      </c>
      <c r="S43" s="261">
        <f t="shared" si="1"/>
        <v>735.77570755766965</v>
      </c>
      <c r="T43" s="261">
        <f t="shared" si="1"/>
        <v>732.90854416334594</v>
      </c>
      <c r="U43" s="261">
        <f t="shared" si="1"/>
        <v>734.56306112433094</v>
      </c>
      <c r="V43" s="261">
        <f t="shared" si="1"/>
        <v>695.62498289679729</v>
      </c>
      <c r="W43" s="261">
        <f t="shared" si="1"/>
        <v>735.40100965783517</v>
      </c>
      <c r="X43" s="261">
        <f t="shared" si="1"/>
        <v>715.51644782449603</v>
      </c>
      <c r="Y43" s="261">
        <f t="shared" si="1"/>
        <v>635.63489430397999</v>
      </c>
      <c r="DA43" s="70"/>
    </row>
    <row r="44" spans="1:105" ht="12" customHeight="1" x14ac:dyDescent="0.25">
      <c r="A44" s="60" t="s">
        <v>1884</v>
      </c>
      <c r="B44" s="262">
        <v>275.95550994946223</v>
      </c>
      <c r="C44" s="262">
        <v>268.84200143808931</v>
      </c>
      <c r="D44" s="262">
        <v>272.98902136851819</v>
      </c>
      <c r="E44" s="262">
        <v>286.03871259917162</v>
      </c>
      <c r="F44" s="262">
        <v>287.49427527573653</v>
      </c>
      <c r="G44" s="262">
        <v>298.34302003871352</v>
      </c>
      <c r="H44" s="262">
        <v>304.71764018867259</v>
      </c>
      <c r="I44" s="262">
        <v>315.70228493694191</v>
      </c>
      <c r="J44" s="262">
        <v>296.57123327479587</v>
      </c>
      <c r="K44" s="262">
        <v>279.84350798161267</v>
      </c>
      <c r="L44" s="262">
        <v>297.71829274560758</v>
      </c>
      <c r="M44" s="262">
        <v>291.04584124544971</v>
      </c>
      <c r="N44" s="262">
        <v>292.0600153873238</v>
      </c>
      <c r="O44" s="262">
        <v>294.64887830686502</v>
      </c>
      <c r="P44" s="262">
        <v>293.44564341679131</v>
      </c>
      <c r="Q44" s="262">
        <v>295.11305264264848</v>
      </c>
      <c r="R44" s="262">
        <v>297.90513311703882</v>
      </c>
      <c r="S44" s="262">
        <v>301.15280906017563</v>
      </c>
      <c r="T44" s="262">
        <v>300.20994823675221</v>
      </c>
      <c r="U44" s="262">
        <v>300.45211004792429</v>
      </c>
      <c r="V44" s="262">
        <v>287.73786915401217</v>
      </c>
      <c r="W44" s="262">
        <v>306.40325955148171</v>
      </c>
      <c r="X44" s="262">
        <v>295.78703555124957</v>
      </c>
      <c r="Y44" s="262">
        <v>276.8660828179847</v>
      </c>
      <c r="DA44" s="72" t="s">
        <v>1977</v>
      </c>
    </row>
    <row r="45" spans="1:105" ht="12" customHeight="1" x14ac:dyDescent="0.25">
      <c r="A45" s="64" t="s">
        <v>28</v>
      </c>
      <c r="B45" s="229">
        <v>17.075509061020831</v>
      </c>
      <c r="C45" s="229">
        <v>15.34695664539756</v>
      </c>
      <c r="D45" s="229">
        <v>15.665677638035019</v>
      </c>
      <c r="E45" s="229">
        <v>17.257235741461901</v>
      </c>
      <c r="F45" s="229">
        <v>16.38392426728894</v>
      </c>
      <c r="G45" s="229">
        <v>16.857786654012809</v>
      </c>
      <c r="H45" s="229">
        <v>16.21283338532082</v>
      </c>
      <c r="I45" s="229">
        <v>14.156166239939999</v>
      </c>
      <c r="J45" s="229">
        <v>13.827927388789879</v>
      </c>
      <c r="K45" s="229">
        <v>13.87543177444909</v>
      </c>
      <c r="L45" s="229">
        <v>13.95691320222106</v>
      </c>
      <c r="M45" s="229">
        <v>13.492356213831719</v>
      </c>
      <c r="N45" s="229">
        <v>13.36372843976924</v>
      </c>
      <c r="O45" s="229">
        <v>13.679853534648711</v>
      </c>
      <c r="P45" s="229">
        <v>13.73411543266209</v>
      </c>
      <c r="Q45" s="229">
        <v>14.00870946447511</v>
      </c>
      <c r="R45" s="229">
        <v>13.889187031694719</v>
      </c>
      <c r="S45" s="229">
        <v>12.97505571042592</v>
      </c>
      <c r="T45" s="229">
        <v>12.584617832348419</v>
      </c>
      <c r="U45" s="229">
        <v>11.14025645970975</v>
      </c>
      <c r="V45" s="229">
        <v>9.2920915358910268</v>
      </c>
      <c r="W45" s="229">
        <v>9.3389170666348047</v>
      </c>
      <c r="X45" s="229">
        <v>8.0530822771945676</v>
      </c>
      <c r="Y45" s="229">
        <v>5.6122532376106911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2.9811985515537822</v>
      </c>
      <c r="C47" s="229">
        <v>3.4170504101958472</v>
      </c>
      <c r="D47" s="229">
        <v>3.3814100948499002</v>
      </c>
      <c r="E47" s="229">
        <v>3.6802689924975742</v>
      </c>
      <c r="F47" s="229">
        <v>2.9965521734310872</v>
      </c>
      <c r="G47" s="229">
        <v>2.677204681419223</v>
      </c>
      <c r="H47" s="229">
        <v>2.8761573367838449</v>
      </c>
      <c r="I47" s="229">
        <v>2.7441959886178502</v>
      </c>
      <c r="J47" s="229">
        <v>2.7492958439619501</v>
      </c>
      <c r="K47" s="229">
        <v>2.3841970575144491</v>
      </c>
      <c r="L47" s="229">
        <v>2.4737552230572</v>
      </c>
      <c r="M47" s="229">
        <v>2.30005628246774</v>
      </c>
      <c r="N47" s="229">
        <v>2.019811762740062</v>
      </c>
      <c r="O47" s="229">
        <v>1.8955337958476901</v>
      </c>
      <c r="P47" s="229">
        <v>1.7999965708554899</v>
      </c>
      <c r="Q47" s="229">
        <v>2.051646859796084</v>
      </c>
      <c r="R47" s="229">
        <v>1.6982482807315309</v>
      </c>
      <c r="S47" s="229">
        <v>1.6607941598673099</v>
      </c>
      <c r="T47" s="229">
        <v>1.656394432786678</v>
      </c>
      <c r="U47" s="229">
        <v>1.6310142499706151</v>
      </c>
      <c r="V47" s="229">
        <v>1.579648670393593</v>
      </c>
      <c r="W47" s="229">
        <v>1.908811829111515</v>
      </c>
      <c r="X47" s="229">
        <v>2.560527162643953</v>
      </c>
      <c r="Y47" s="229">
        <v>2.1585554425029838</v>
      </c>
      <c r="DA47" s="73" t="s">
        <v>1980</v>
      </c>
    </row>
    <row r="48" spans="1:105" ht="12" customHeight="1" x14ac:dyDescent="0.25">
      <c r="A48" s="64" t="s">
        <v>159</v>
      </c>
      <c r="B48" s="229">
        <v>3.6568798800177431</v>
      </c>
      <c r="C48" s="229">
        <v>3.5442701475527829</v>
      </c>
      <c r="D48" s="229">
        <v>3.2779031145918989</v>
      </c>
      <c r="E48" s="229">
        <v>4.8487668345190524</v>
      </c>
      <c r="F48" s="229">
        <v>3.8930190173252628</v>
      </c>
      <c r="G48" s="229">
        <v>3.736605114111299</v>
      </c>
      <c r="H48" s="229">
        <v>3.1580540240490871</v>
      </c>
      <c r="I48" s="229">
        <v>3.3773560890426428</v>
      </c>
      <c r="J48" s="229">
        <v>3.108620888684785</v>
      </c>
      <c r="K48" s="229">
        <v>3.0567784308280239</v>
      </c>
      <c r="L48" s="229">
        <v>3.237769340361814</v>
      </c>
      <c r="M48" s="229">
        <v>2.649668494222305</v>
      </c>
      <c r="N48" s="229">
        <v>2.091122717023139</v>
      </c>
      <c r="O48" s="229">
        <v>1.9132500124955121</v>
      </c>
      <c r="P48" s="229">
        <v>1.8335209800030989</v>
      </c>
      <c r="Q48" s="229">
        <v>2.1569102618613352</v>
      </c>
      <c r="R48" s="229">
        <v>2.089836254827071</v>
      </c>
      <c r="S48" s="229">
        <v>2.168110856034025</v>
      </c>
      <c r="T48" s="229">
        <v>2.5313565673122391</v>
      </c>
      <c r="U48" s="229">
        <v>2.4133970487202601</v>
      </c>
      <c r="V48" s="229">
        <v>2.888160015306342</v>
      </c>
      <c r="W48" s="229">
        <v>3.5600239623957188</v>
      </c>
      <c r="X48" s="229">
        <v>4.0399012245124153</v>
      </c>
      <c r="Y48" s="229">
        <v>3.4507849705664801</v>
      </c>
      <c r="DA48" s="73" t="s">
        <v>1981</v>
      </c>
    </row>
    <row r="49" spans="1:105" ht="12" customHeight="1" x14ac:dyDescent="0.25">
      <c r="A49" s="64" t="s">
        <v>32</v>
      </c>
      <c r="B49" s="229">
        <v>19.99189663955265</v>
      </c>
      <c r="C49" s="229">
        <v>19.651542727600919</v>
      </c>
      <c r="D49" s="229">
        <v>19.61069112821977</v>
      </c>
      <c r="E49" s="229">
        <v>18.497256724415159</v>
      </c>
      <c r="F49" s="229">
        <v>16.958533987679338</v>
      </c>
      <c r="G49" s="229">
        <v>15.33436595125019</v>
      </c>
      <c r="H49" s="229">
        <v>16.081518420326251</v>
      </c>
      <c r="I49" s="229">
        <v>14.63094237503876</v>
      </c>
      <c r="J49" s="229">
        <v>14.296394642729521</v>
      </c>
      <c r="K49" s="229">
        <v>10.20703755108735</v>
      </c>
      <c r="L49" s="229">
        <v>8.1355414169462836</v>
      </c>
      <c r="M49" s="229">
        <v>7.441438747010138</v>
      </c>
      <c r="N49" s="229">
        <v>6.8577100893646152</v>
      </c>
      <c r="O49" s="229">
        <v>5.8299124303714001</v>
      </c>
      <c r="P49" s="229">
        <v>4.4792863918579142</v>
      </c>
      <c r="Q49" s="229">
        <v>4.4669432015664592</v>
      </c>
      <c r="R49" s="229">
        <v>4.7974766263566346</v>
      </c>
      <c r="S49" s="229">
        <v>4.1156594572085963</v>
      </c>
      <c r="T49" s="229">
        <v>3.8577439450155899</v>
      </c>
      <c r="U49" s="229">
        <v>3.3324774894180531</v>
      </c>
      <c r="V49" s="229">
        <v>3.326529908765274</v>
      </c>
      <c r="W49" s="229">
        <v>4.4753480983623319</v>
      </c>
      <c r="X49" s="229">
        <v>4.9400208191977493</v>
      </c>
      <c r="Y49" s="229">
        <v>4.576582138152542</v>
      </c>
      <c r="DA49" s="73" t="s">
        <v>1982</v>
      </c>
    </row>
    <row r="50" spans="1:105" ht="12" customHeight="1" x14ac:dyDescent="0.25">
      <c r="A50" s="64" t="s">
        <v>33</v>
      </c>
      <c r="B50" s="229">
        <v>2.3671672756859129E-2</v>
      </c>
      <c r="C50" s="229">
        <v>1.164926078671797E-2</v>
      </c>
      <c r="D50" s="229">
        <v>3.2339787347424069E-3</v>
      </c>
      <c r="E50" s="229">
        <v>6.6331022701388187E-2</v>
      </c>
      <c r="F50" s="229">
        <v>1.1963808887410429E-2</v>
      </c>
      <c r="G50" s="229">
        <v>1.85583361403884E-2</v>
      </c>
      <c r="H50" s="229">
        <v>9.2798568715343546E-2</v>
      </c>
      <c r="I50" s="229">
        <v>7.9545374574280167E-2</v>
      </c>
      <c r="J50" s="229">
        <v>1.959525922348359E-2</v>
      </c>
      <c r="K50" s="229">
        <v>1.9660209747423239E-2</v>
      </c>
      <c r="L50" s="229">
        <v>2.072149899291463E-2</v>
      </c>
      <c r="M50" s="229">
        <v>1.9022151199110781E-2</v>
      </c>
      <c r="N50" s="229">
        <v>1.958500342925492E-2</v>
      </c>
      <c r="O50" s="229">
        <v>2.2099148083520471E-2</v>
      </c>
      <c r="P50" s="229">
        <v>2.418475092537134E-2</v>
      </c>
      <c r="Q50" s="229">
        <v>1.8043678012668929E-2</v>
      </c>
      <c r="R50" s="229">
        <v>1.8641774842094599E-2</v>
      </c>
      <c r="S50" s="229">
        <v>2.1457743071929981E-2</v>
      </c>
      <c r="T50" s="229">
        <v>0.21201911483093169</v>
      </c>
      <c r="U50" s="229">
        <v>0.19252576710000499</v>
      </c>
      <c r="V50" s="229">
        <v>3.1797210975050588E-2</v>
      </c>
      <c r="W50" s="229">
        <v>2.2445449355366721E-2</v>
      </c>
      <c r="X50" s="229">
        <v>7.3706601230787414E-2</v>
      </c>
      <c r="Y50" s="229">
        <v>4.5874080406878417E-2</v>
      </c>
      <c r="DA50" s="73" t="s">
        <v>1983</v>
      </c>
    </row>
    <row r="51" spans="1:105" ht="12" customHeight="1" x14ac:dyDescent="0.25">
      <c r="A51" s="64" t="s">
        <v>35</v>
      </c>
      <c r="B51" s="229">
        <v>132.5597004282067</v>
      </c>
      <c r="C51" s="229">
        <v>129.02982936774021</v>
      </c>
      <c r="D51" s="229">
        <v>131.49906905345449</v>
      </c>
      <c r="E51" s="229">
        <v>130.5142209994421</v>
      </c>
      <c r="F51" s="229">
        <v>117.9807428180233</v>
      </c>
      <c r="G51" s="229">
        <v>124.3527235691331</v>
      </c>
      <c r="H51" s="229">
        <v>118.6679976317633</v>
      </c>
      <c r="I51" s="229">
        <v>123.605760224139</v>
      </c>
      <c r="J51" s="229">
        <v>115.3602834655283</v>
      </c>
      <c r="K51" s="229">
        <v>108.5091920641556</v>
      </c>
      <c r="L51" s="229">
        <v>117.35649983663561</v>
      </c>
      <c r="M51" s="229">
        <v>106.9676085451418</v>
      </c>
      <c r="N51" s="229">
        <v>107.834415649627</v>
      </c>
      <c r="O51" s="229">
        <v>111.31523347495791</v>
      </c>
      <c r="P51" s="229">
        <v>111.9413350948651</v>
      </c>
      <c r="Q51" s="229">
        <v>108.2778024331006</v>
      </c>
      <c r="R51" s="229">
        <v>108.3845930451033</v>
      </c>
      <c r="S51" s="229">
        <v>111.0613057903321</v>
      </c>
      <c r="T51" s="229">
        <v>107.7636749887879</v>
      </c>
      <c r="U51" s="229">
        <v>109.31043398032971</v>
      </c>
      <c r="V51" s="229">
        <v>106.2187848593319</v>
      </c>
      <c r="W51" s="229">
        <v>132.66545526251079</v>
      </c>
      <c r="X51" s="229">
        <v>119.35429817326509</v>
      </c>
      <c r="Y51" s="229">
        <v>105.7248246091453</v>
      </c>
      <c r="DA51" s="73" t="s">
        <v>1984</v>
      </c>
    </row>
    <row r="52" spans="1:105" ht="12" customHeight="1" x14ac:dyDescent="0.25">
      <c r="A52" s="64" t="s">
        <v>36</v>
      </c>
      <c r="B52" s="229">
        <v>0.46821670096142848</v>
      </c>
      <c r="C52" s="229">
        <v>0.41867333626547432</v>
      </c>
      <c r="D52" s="229">
        <v>0.40007367304463731</v>
      </c>
      <c r="E52" s="229">
        <v>0</v>
      </c>
      <c r="F52" s="229">
        <v>0</v>
      </c>
      <c r="G52" s="229">
        <v>3.8374728860979382E-4</v>
      </c>
      <c r="H52" s="229">
        <v>3.7637924670566489E-4</v>
      </c>
      <c r="I52" s="229">
        <v>3.7827225864209589E-4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91.834722558185859</v>
      </c>
      <c r="C53" s="229">
        <v>89.931940420967919</v>
      </c>
      <c r="D53" s="229">
        <v>91.618823240847519</v>
      </c>
      <c r="E53" s="229">
        <v>99.40704564708598</v>
      </c>
      <c r="F53" s="229">
        <v>103.97254991355879</v>
      </c>
      <c r="G53" s="229">
        <v>109.90259714913201</v>
      </c>
      <c r="H53" s="229">
        <v>120.1901054129346</v>
      </c>
      <c r="I53" s="229">
        <v>122.4827105604936</v>
      </c>
      <c r="J53" s="229">
        <v>113.7654021815093</v>
      </c>
      <c r="K53" s="229">
        <v>113.59998639597239</v>
      </c>
      <c r="L53" s="229">
        <v>122.0341394310372</v>
      </c>
      <c r="M53" s="229">
        <v>117.9701833931862</v>
      </c>
      <c r="N53" s="229">
        <v>115.5172382934944</v>
      </c>
      <c r="O53" s="229">
        <v>118.4608808285784</v>
      </c>
      <c r="P53" s="229">
        <v>117.4846842121796</v>
      </c>
      <c r="Q53" s="229">
        <v>120.9562711799371</v>
      </c>
      <c r="R53" s="229">
        <v>124.9167443106047</v>
      </c>
      <c r="S53" s="229">
        <v>128.38300296994541</v>
      </c>
      <c r="T53" s="229">
        <v>133.1767296268508</v>
      </c>
      <c r="U53" s="229">
        <v>135.39598906155851</v>
      </c>
      <c r="V53" s="229">
        <v>129.55366840744821</v>
      </c>
      <c r="W53" s="229">
        <v>127.4138020250136</v>
      </c>
      <c r="X53" s="229">
        <v>129.73814463799101</v>
      </c>
      <c r="Y53" s="229">
        <v>130.9392772748393</v>
      </c>
      <c r="DA53" s="73" t="s">
        <v>1986</v>
      </c>
    </row>
    <row r="54" spans="1:105" ht="12" customHeight="1" x14ac:dyDescent="0.25">
      <c r="A54" s="64" t="s">
        <v>39</v>
      </c>
      <c r="B54" s="229">
        <v>7.3637144572063642</v>
      </c>
      <c r="C54" s="229">
        <v>7.4900891215818648</v>
      </c>
      <c r="D54" s="229">
        <v>7.5321394467402243</v>
      </c>
      <c r="E54" s="229">
        <v>11.767586637048391</v>
      </c>
      <c r="F54" s="229">
        <v>25.29698928954236</v>
      </c>
      <c r="G54" s="229">
        <v>25.462794836225779</v>
      </c>
      <c r="H54" s="229">
        <v>27.437799029532631</v>
      </c>
      <c r="I54" s="229">
        <v>34.625229812837112</v>
      </c>
      <c r="J54" s="229">
        <v>33.443713604368689</v>
      </c>
      <c r="K54" s="229">
        <v>28.191224497858361</v>
      </c>
      <c r="L54" s="229">
        <v>30.502952796355611</v>
      </c>
      <c r="M54" s="229">
        <v>40.205507418390653</v>
      </c>
      <c r="N54" s="229">
        <v>44.356403431876018</v>
      </c>
      <c r="O54" s="229">
        <v>41.53211508188177</v>
      </c>
      <c r="P54" s="229">
        <v>42.148519983442633</v>
      </c>
      <c r="Q54" s="229">
        <v>43.176725563899048</v>
      </c>
      <c r="R54" s="229">
        <v>42.110405792878737</v>
      </c>
      <c r="S54" s="229">
        <v>40.767422373290309</v>
      </c>
      <c r="T54" s="229">
        <v>38.427411728819592</v>
      </c>
      <c r="U54" s="229">
        <v>37.036015991117473</v>
      </c>
      <c r="V54" s="229">
        <v>34.847188545900863</v>
      </c>
      <c r="W54" s="229">
        <v>27.018455858097521</v>
      </c>
      <c r="X54" s="229">
        <v>27.027354655214079</v>
      </c>
      <c r="Y54" s="229">
        <v>24.357931064760471</v>
      </c>
      <c r="DA54" s="73" t="s">
        <v>1987</v>
      </c>
    </row>
    <row r="55" spans="1:105" ht="12" customHeight="1" x14ac:dyDescent="0.25">
      <c r="A55" s="60" t="s">
        <v>1896</v>
      </c>
      <c r="B55" s="262">
        <v>495.33440128025171</v>
      </c>
      <c r="C55" s="262">
        <v>523.37917185616777</v>
      </c>
      <c r="D55" s="262">
        <v>526.9352316212329</v>
      </c>
      <c r="E55" s="262">
        <v>505.8976821101682</v>
      </c>
      <c r="F55" s="262">
        <v>554.99625283663011</v>
      </c>
      <c r="G55" s="262">
        <v>555.86424507581842</v>
      </c>
      <c r="H55" s="262">
        <v>555.05804037804046</v>
      </c>
      <c r="I55" s="262">
        <v>560.73691813920937</v>
      </c>
      <c r="J55" s="262">
        <v>520.60348273881596</v>
      </c>
      <c r="K55" s="262">
        <v>476.6767277703766</v>
      </c>
      <c r="L55" s="262">
        <v>474.73306942286592</v>
      </c>
      <c r="M55" s="262">
        <v>476.44009230871131</v>
      </c>
      <c r="N55" s="262">
        <v>473.17571088869778</v>
      </c>
      <c r="O55" s="262">
        <v>458.88691139134289</v>
      </c>
      <c r="P55" s="262">
        <v>445.33461730140772</v>
      </c>
      <c r="Q55" s="262">
        <v>437.76682239885582</v>
      </c>
      <c r="R55" s="262">
        <v>432.97847178312873</v>
      </c>
      <c r="S55" s="262">
        <v>434.62289849749402</v>
      </c>
      <c r="T55" s="262">
        <v>432.69859592659373</v>
      </c>
      <c r="U55" s="262">
        <v>434.11095107640671</v>
      </c>
      <c r="V55" s="262">
        <v>407.88711374278517</v>
      </c>
      <c r="W55" s="262">
        <v>428.99775010635341</v>
      </c>
      <c r="X55" s="262">
        <v>419.72941227324651</v>
      </c>
      <c r="Y55" s="262">
        <v>358.76881148599529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9790.607681555628</v>
      </c>
      <c r="C56" s="261">
        <f t="shared" si="2"/>
        <v>9622.6803283238041</v>
      </c>
      <c r="D56" s="261">
        <f t="shared" si="2"/>
        <v>9761.7675113545974</v>
      </c>
      <c r="E56" s="261">
        <f t="shared" si="2"/>
        <v>10132.755532713312</v>
      </c>
      <c r="F56" s="261">
        <f t="shared" si="2"/>
        <v>10280.587414242131</v>
      </c>
      <c r="G56" s="261">
        <f t="shared" si="2"/>
        <v>10626.99067863428</v>
      </c>
      <c r="H56" s="261">
        <f t="shared" si="2"/>
        <v>10827.810387798494</v>
      </c>
      <c r="I56" s="261">
        <f t="shared" si="2"/>
        <v>11188.485316219121</v>
      </c>
      <c r="J56" s="261">
        <f t="shared" si="2"/>
        <v>10497.747675661301</v>
      </c>
      <c r="K56" s="261">
        <f t="shared" si="2"/>
        <v>9875.5017299908268</v>
      </c>
      <c r="L56" s="261">
        <f t="shared" si="2"/>
        <v>10439.2671295906</v>
      </c>
      <c r="M56" s="261">
        <f t="shared" si="2"/>
        <v>10230.850897510494</v>
      </c>
      <c r="N56" s="261">
        <f t="shared" si="2"/>
        <v>10256.31107651688</v>
      </c>
      <c r="O56" s="261">
        <f t="shared" si="2"/>
        <v>10308.978696557433</v>
      </c>
      <c r="P56" s="261">
        <f t="shared" si="2"/>
        <v>10242.715445968372</v>
      </c>
      <c r="Q56" s="261">
        <f t="shared" si="2"/>
        <v>10280.020681990749</v>
      </c>
      <c r="R56" s="261">
        <f t="shared" si="2"/>
        <v>10358.802086055128</v>
      </c>
      <c r="S56" s="261">
        <f t="shared" si="2"/>
        <v>10465.366258490552</v>
      </c>
      <c r="T56" s="261">
        <f t="shared" si="2"/>
        <v>10431.434732210817</v>
      </c>
      <c r="U56" s="261">
        <f t="shared" si="2"/>
        <v>10442.04942218143</v>
      </c>
      <c r="V56" s="261">
        <f t="shared" si="2"/>
        <v>9983.9220816005763</v>
      </c>
      <c r="W56" s="261">
        <f t="shared" si="2"/>
        <v>10620.505533888931</v>
      </c>
      <c r="X56" s="261">
        <f t="shared" si="2"/>
        <v>10264.105954515693</v>
      </c>
      <c r="Y56" s="261">
        <f t="shared" si="2"/>
        <v>9536.9457958814528</v>
      </c>
      <c r="DA56" s="70"/>
    </row>
    <row r="57" spans="1:105" ht="12" customHeight="1" x14ac:dyDescent="0.25">
      <c r="A57" s="60" t="s">
        <v>1899</v>
      </c>
      <c r="B57" s="262">
        <v>8765.6456101593903</v>
      </c>
      <c r="C57" s="262">
        <v>8539.6871045040134</v>
      </c>
      <c r="D57" s="262">
        <v>8671.4159728823433</v>
      </c>
      <c r="E57" s="262">
        <v>9085.9355766795688</v>
      </c>
      <c r="F57" s="262">
        <v>9132.1710969939832</v>
      </c>
      <c r="G57" s="262">
        <v>9476.7782835826638</v>
      </c>
      <c r="H57" s="262">
        <v>9679.2662177578368</v>
      </c>
      <c r="I57" s="262">
        <v>10028.190227408741</v>
      </c>
      <c r="J57" s="262">
        <v>9420.4979981405777</v>
      </c>
      <c r="K57" s="262">
        <v>8889.1467241218161</v>
      </c>
      <c r="L57" s="262">
        <v>9456.9340048604772</v>
      </c>
      <c r="M57" s="262">
        <v>9244.9855454436965</v>
      </c>
      <c r="N57" s="262">
        <v>9277.2004887738149</v>
      </c>
      <c r="O57" s="262">
        <v>9359.4349579827704</v>
      </c>
      <c r="P57" s="262">
        <v>9321.2145555921961</v>
      </c>
      <c r="Q57" s="262">
        <v>9374.1793192370715</v>
      </c>
      <c r="R57" s="262">
        <v>9462.8689343059395</v>
      </c>
      <c r="S57" s="262">
        <v>9566.0304054408716</v>
      </c>
      <c r="T57" s="262">
        <v>9536.0807086968307</v>
      </c>
      <c r="U57" s="262">
        <v>9543.7729074046547</v>
      </c>
      <c r="V57" s="262">
        <v>9139.9087848921536</v>
      </c>
      <c r="W57" s="262">
        <v>9732.8094210470626</v>
      </c>
      <c r="X57" s="262">
        <v>9395.5881880985198</v>
      </c>
      <c r="Y57" s="262">
        <v>8794.5696895124547</v>
      </c>
      <c r="DA57" s="72" t="s">
        <v>1989</v>
      </c>
    </row>
    <row r="58" spans="1:105" ht="12" customHeight="1" x14ac:dyDescent="0.25">
      <c r="A58" s="64" t="s">
        <v>28</v>
      </c>
      <c r="B58" s="229">
        <v>542.39852311477955</v>
      </c>
      <c r="C58" s="229">
        <v>487.49156403027553</v>
      </c>
      <c r="D58" s="229">
        <v>497.61564261993601</v>
      </c>
      <c r="E58" s="229">
        <v>548.17101766996643</v>
      </c>
      <c r="F58" s="229">
        <v>520.43053554917833</v>
      </c>
      <c r="G58" s="229">
        <v>535.48263489217163</v>
      </c>
      <c r="H58" s="229">
        <v>514.99588400430855</v>
      </c>
      <c r="I58" s="229">
        <v>449.66645703338821</v>
      </c>
      <c r="J58" s="229">
        <v>439.24004646744339</v>
      </c>
      <c r="K58" s="229">
        <v>440.74900930603008</v>
      </c>
      <c r="L58" s="229">
        <v>443.33724289408087</v>
      </c>
      <c r="M58" s="229">
        <v>428.58072679230179</v>
      </c>
      <c r="N58" s="229">
        <v>424.49490338090521</v>
      </c>
      <c r="O58" s="229">
        <v>434.53652404178268</v>
      </c>
      <c r="P58" s="229">
        <v>436.26013727279599</v>
      </c>
      <c r="Q58" s="229">
        <v>444.98253593038601</v>
      </c>
      <c r="R58" s="229">
        <v>441.18594100677382</v>
      </c>
      <c r="S58" s="229">
        <v>412.14882844882328</v>
      </c>
      <c r="T58" s="229">
        <v>399.7466840863616</v>
      </c>
      <c r="U58" s="229">
        <v>353.86696989666268</v>
      </c>
      <c r="V58" s="229">
        <v>295.16055466947978</v>
      </c>
      <c r="W58" s="229">
        <v>296.64795388134092</v>
      </c>
      <c r="X58" s="229">
        <v>255.80378998147449</v>
      </c>
      <c r="Y58" s="229">
        <v>178.27157342998669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94.696895167002495</v>
      </c>
      <c r="C60" s="229">
        <v>108.54160126504451</v>
      </c>
      <c r="D60" s="229">
        <v>107.4094971305262</v>
      </c>
      <c r="E60" s="229">
        <v>116.9026621146288</v>
      </c>
      <c r="F60" s="229">
        <v>95.184598450163918</v>
      </c>
      <c r="G60" s="229">
        <v>85.040619292140022</v>
      </c>
      <c r="H60" s="229">
        <v>91.360291874310406</v>
      </c>
      <c r="I60" s="229">
        <v>87.168578461978768</v>
      </c>
      <c r="J60" s="229">
        <v>87.330573867026644</v>
      </c>
      <c r="K60" s="229">
        <v>75.733318297517783</v>
      </c>
      <c r="L60" s="229">
        <v>78.57810708534636</v>
      </c>
      <c r="M60" s="229">
        <v>73.060611325445848</v>
      </c>
      <c r="N60" s="229">
        <v>64.158726581154923</v>
      </c>
      <c r="O60" s="229">
        <v>60.211073515161907</v>
      </c>
      <c r="P60" s="229">
        <v>57.176361662468501</v>
      </c>
      <c r="Q60" s="229">
        <v>65.16995907587561</v>
      </c>
      <c r="R60" s="229">
        <v>53.944357152648649</v>
      </c>
      <c r="S60" s="229">
        <v>52.754638019314569</v>
      </c>
      <c r="T60" s="229">
        <v>52.614881982635652</v>
      </c>
      <c r="U60" s="229">
        <v>51.808687940243047</v>
      </c>
      <c r="V60" s="229">
        <v>50.177075412502347</v>
      </c>
      <c r="W60" s="229">
        <v>60.632846336483411</v>
      </c>
      <c r="X60" s="229">
        <v>81.334392225160855</v>
      </c>
      <c r="Y60" s="229">
        <v>68.56587876185948</v>
      </c>
      <c r="DA60" s="73" t="s">
        <v>1992</v>
      </c>
    </row>
    <row r="61" spans="1:105" ht="12" customHeight="1" x14ac:dyDescent="0.25">
      <c r="A61" s="64" t="s">
        <v>159</v>
      </c>
      <c r="B61" s="229">
        <v>116.1597138358577</v>
      </c>
      <c r="C61" s="229">
        <v>112.58269880461781</v>
      </c>
      <c r="D61" s="229">
        <v>104.1216283458603</v>
      </c>
      <c r="E61" s="229">
        <v>154.01965239060519</v>
      </c>
      <c r="F61" s="229">
        <v>123.66060407974371</v>
      </c>
      <c r="G61" s="229">
        <v>118.69216244824131</v>
      </c>
      <c r="H61" s="229">
        <v>100.3146572345004</v>
      </c>
      <c r="I61" s="229">
        <v>107.2807228284134</v>
      </c>
      <c r="J61" s="229">
        <v>98.744428228810847</v>
      </c>
      <c r="K61" s="229">
        <v>97.097667802772506</v>
      </c>
      <c r="L61" s="229">
        <v>102.84679081149289</v>
      </c>
      <c r="M61" s="229">
        <v>84.16594040470855</v>
      </c>
      <c r="N61" s="229">
        <v>66.423898070146777</v>
      </c>
      <c r="O61" s="229">
        <v>60.773823926328049</v>
      </c>
      <c r="P61" s="229">
        <v>58.241254658921967</v>
      </c>
      <c r="Q61" s="229">
        <v>68.513620082654199</v>
      </c>
      <c r="R61" s="229">
        <v>66.383033976859906</v>
      </c>
      <c r="S61" s="229">
        <v>68.869403662257284</v>
      </c>
      <c r="T61" s="229">
        <v>80.407796844035829</v>
      </c>
      <c r="U61" s="229">
        <v>76.660847429937675</v>
      </c>
      <c r="V61" s="229">
        <v>91.741553427377951</v>
      </c>
      <c r="W61" s="229">
        <v>113.0831140996288</v>
      </c>
      <c r="X61" s="229">
        <v>128.3262741903944</v>
      </c>
      <c r="Y61" s="229">
        <v>109.6131696532882</v>
      </c>
      <c r="DA61" s="73" t="s">
        <v>1993</v>
      </c>
    </row>
    <row r="62" spans="1:105" ht="12" customHeight="1" x14ac:dyDescent="0.25">
      <c r="A62" s="64" t="s">
        <v>32</v>
      </c>
      <c r="B62" s="229">
        <v>635.0367167857903</v>
      </c>
      <c r="C62" s="229">
        <v>624.22547487673523</v>
      </c>
      <c r="D62" s="229">
        <v>622.92783583756943</v>
      </c>
      <c r="E62" s="229">
        <v>587.55991948142275</v>
      </c>
      <c r="F62" s="229">
        <v>538.68284431452025</v>
      </c>
      <c r="G62" s="229">
        <v>487.09162433382949</v>
      </c>
      <c r="H62" s="229">
        <v>510.82470276330469</v>
      </c>
      <c r="I62" s="229">
        <v>464.74758132476092</v>
      </c>
      <c r="J62" s="229">
        <v>454.12077100434948</v>
      </c>
      <c r="K62" s="229">
        <v>324.2235457404218</v>
      </c>
      <c r="L62" s="229">
        <v>258.42308030299972</v>
      </c>
      <c r="M62" s="229">
        <v>236.3751131403221</v>
      </c>
      <c r="N62" s="229">
        <v>217.83314401511129</v>
      </c>
      <c r="O62" s="229">
        <v>185.185453670621</v>
      </c>
      <c r="P62" s="229">
        <v>142.28321480019261</v>
      </c>
      <c r="Q62" s="229">
        <v>141.8911369909346</v>
      </c>
      <c r="R62" s="229">
        <v>152.39043401368141</v>
      </c>
      <c r="S62" s="229">
        <v>130.73271217015539</v>
      </c>
      <c r="T62" s="229">
        <v>122.5401017828482</v>
      </c>
      <c r="U62" s="229">
        <v>105.8551673109264</v>
      </c>
      <c r="V62" s="229">
        <v>105.6662441607793</v>
      </c>
      <c r="W62" s="229">
        <v>142.1581160656271</v>
      </c>
      <c r="X62" s="229">
        <v>156.91830837451681</v>
      </c>
      <c r="Y62" s="229">
        <v>145.37378556484541</v>
      </c>
      <c r="DA62" s="73" t="s">
        <v>1994</v>
      </c>
    </row>
    <row r="63" spans="1:105" ht="12" customHeight="1" x14ac:dyDescent="0.25">
      <c r="A63" s="64" t="s">
        <v>33</v>
      </c>
      <c r="B63" s="229">
        <v>0.75192372286493681</v>
      </c>
      <c r="C63" s="229">
        <v>0.37003534263692378</v>
      </c>
      <c r="D63" s="229">
        <v>0.1027263833388765</v>
      </c>
      <c r="E63" s="229">
        <v>2.1069854269852719</v>
      </c>
      <c r="F63" s="229">
        <v>0.38002687054127249</v>
      </c>
      <c r="G63" s="229">
        <v>0.58950008916527896</v>
      </c>
      <c r="H63" s="229">
        <v>2.9477192415462081</v>
      </c>
      <c r="I63" s="229">
        <v>2.5267354276536058</v>
      </c>
      <c r="J63" s="229">
        <v>0.62243764592242012</v>
      </c>
      <c r="K63" s="229">
        <v>0.62450078021226763</v>
      </c>
      <c r="L63" s="229">
        <v>0.65821232095140625</v>
      </c>
      <c r="M63" s="229">
        <v>0.60423303808940121</v>
      </c>
      <c r="N63" s="229">
        <v>0.62211187363515652</v>
      </c>
      <c r="O63" s="229">
        <v>0.70197293912359138</v>
      </c>
      <c r="P63" s="229">
        <v>0.76822149998238409</v>
      </c>
      <c r="Q63" s="229">
        <v>0.57315212510830704</v>
      </c>
      <c r="R63" s="229">
        <v>0.59215049498418149</v>
      </c>
      <c r="S63" s="229">
        <v>0.68159889757895242</v>
      </c>
      <c r="T63" s="229">
        <v>6.7347248240413631</v>
      </c>
      <c r="U63" s="229">
        <v>6.1155243667060422</v>
      </c>
      <c r="V63" s="229">
        <v>1.0100290545016071</v>
      </c>
      <c r="W63" s="229">
        <v>0.71297309717047253</v>
      </c>
      <c r="X63" s="229">
        <v>2.341268509683835</v>
      </c>
      <c r="Y63" s="229">
        <v>1.4571766717479031</v>
      </c>
      <c r="DA63" s="73" t="s">
        <v>1995</v>
      </c>
    </row>
    <row r="64" spans="1:105" ht="12" customHeight="1" x14ac:dyDescent="0.25">
      <c r="A64" s="64" t="s">
        <v>35</v>
      </c>
      <c r="B64" s="229">
        <v>4210.7198959548023</v>
      </c>
      <c r="C64" s="229">
        <v>4098.5945799164529</v>
      </c>
      <c r="D64" s="229">
        <v>4177.029252286201</v>
      </c>
      <c r="E64" s="229">
        <v>4145.7458435116914</v>
      </c>
      <c r="F64" s="229">
        <v>3747.623595396034</v>
      </c>
      <c r="G64" s="229">
        <v>3950.027689843052</v>
      </c>
      <c r="H64" s="229">
        <v>3769.4540424207171</v>
      </c>
      <c r="I64" s="229">
        <v>3926.3006188844151</v>
      </c>
      <c r="J64" s="229">
        <v>3664.3854747873711</v>
      </c>
      <c r="K64" s="229">
        <v>3446.762571449648</v>
      </c>
      <c r="L64" s="229">
        <v>3727.7947006931299</v>
      </c>
      <c r="M64" s="229">
        <v>3397.794624375093</v>
      </c>
      <c r="N64" s="229">
        <v>3425.328497105801</v>
      </c>
      <c r="O64" s="229">
        <v>3535.8956515574878</v>
      </c>
      <c r="P64" s="229">
        <v>3555.7835853663041</v>
      </c>
      <c r="Q64" s="229">
        <v>3439.412547874962</v>
      </c>
      <c r="R64" s="229">
        <v>3442.804720256222</v>
      </c>
      <c r="S64" s="229">
        <v>3527.829713339961</v>
      </c>
      <c r="T64" s="229">
        <v>3423.08144082032</v>
      </c>
      <c r="U64" s="229">
        <v>3472.2137852575311</v>
      </c>
      <c r="V64" s="229">
        <v>3374.0084602376019</v>
      </c>
      <c r="W64" s="229">
        <v>4214.0791671621073</v>
      </c>
      <c r="X64" s="229">
        <v>3791.254177268419</v>
      </c>
      <c r="Y64" s="229">
        <v>3358.3179581728509</v>
      </c>
      <c r="DA64" s="73" t="s">
        <v>1996</v>
      </c>
    </row>
    <row r="65" spans="1:105" ht="12" customHeight="1" x14ac:dyDescent="0.25">
      <c r="A65" s="64" t="s">
        <v>36</v>
      </c>
      <c r="B65" s="229">
        <v>14.87276579524538</v>
      </c>
      <c r="C65" s="229">
        <v>13.299035387256239</v>
      </c>
      <c r="D65" s="229">
        <v>12.70822255553554</v>
      </c>
      <c r="E65" s="229">
        <v>0</v>
      </c>
      <c r="F65" s="229">
        <v>0</v>
      </c>
      <c r="G65" s="229">
        <v>1.218961975584051E-2</v>
      </c>
      <c r="H65" s="229">
        <v>1.195557607182701E-2</v>
      </c>
      <c r="I65" s="229">
        <v>1.201570703921952E-2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2917.1029518482569</v>
      </c>
      <c r="C66" s="229">
        <v>2856.661636901335</v>
      </c>
      <c r="D66" s="229">
        <v>2910.2449735328041</v>
      </c>
      <c r="E66" s="229">
        <v>3157.6355676133189</v>
      </c>
      <c r="F66" s="229">
        <v>3302.6574678424581</v>
      </c>
      <c r="G66" s="229">
        <v>3491.0236741489011</v>
      </c>
      <c r="H66" s="229">
        <v>3817.8033484108641</v>
      </c>
      <c r="I66" s="229">
        <v>3890.6272766274451</v>
      </c>
      <c r="J66" s="229">
        <v>3613.7245398832379</v>
      </c>
      <c r="K66" s="229">
        <v>3608.4701561073589</v>
      </c>
      <c r="L66" s="229">
        <v>3876.378546632945</v>
      </c>
      <c r="M66" s="229">
        <v>3747.288178371798</v>
      </c>
      <c r="N66" s="229">
        <v>3669.371098734528</v>
      </c>
      <c r="O66" s="229">
        <v>3762.8750380842539</v>
      </c>
      <c r="P66" s="229">
        <v>3731.866439681</v>
      </c>
      <c r="Q66" s="229">
        <v>3842.1403786568271</v>
      </c>
      <c r="R66" s="229">
        <v>3967.9436428074441</v>
      </c>
      <c r="S66" s="229">
        <v>4078.0483296335592</v>
      </c>
      <c r="T66" s="229">
        <v>4230.3196469705535</v>
      </c>
      <c r="U66" s="229">
        <v>4300.8137701906808</v>
      </c>
      <c r="V66" s="229">
        <v>4115.2341729424707</v>
      </c>
      <c r="W66" s="229">
        <v>4047.2619466769029</v>
      </c>
      <c r="X66" s="229">
        <v>4121.0940061479514</v>
      </c>
      <c r="Y66" s="229">
        <v>4159.2476310831316</v>
      </c>
      <c r="DA66" s="73" t="s">
        <v>1998</v>
      </c>
    </row>
    <row r="67" spans="1:105" ht="12" customHeight="1" x14ac:dyDescent="0.25">
      <c r="A67" s="64" t="s">
        <v>39</v>
      </c>
      <c r="B67" s="229">
        <v>233.9062239347904</v>
      </c>
      <c r="C67" s="229">
        <v>237.92047797965921</v>
      </c>
      <c r="D67" s="229">
        <v>239.2561941905719</v>
      </c>
      <c r="E67" s="229">
        <v>373.79392847094869</v>
      </c>
      <c r="F67" s="229">
        <v>803.55142449134553</v>
      </c>
      <c r="G67" s="229">
        <v>808.81818891540718</v>
      </c>
      <c r="H67" s="229">
        <v>871.55361623221324</v>
      </c>
      <c r="I67" s="229">
        <v>1099.860241113649</v>
      </c>
      <c r="J67" s="229">
        <v>1062.329726256417</v>
      </c>
      <c r="K67" s="229">
        <v>895.48595463785364</v>
      </c>
      <c r="L67" s="229">
        <v>968.91732411953114</v>
      </c>
      <c r="M67" s="229">
        <v>1277.1161179959381</v>
      </c>
      <c r="N67" s="229">
        <v>1408.968109012533</v>
      </c>
      <c r="O67" s="229">
        <v>1319.2554202480101</v>
      </c>
      <c r="P67" s="229">
        <v>1338.835340650531</v>
      </c>
      <c r="Q67" s="229">
        <v>1371.4959885003229</v>
      </c>
      <c r="R67" s="229">
        <v>1337.6246545973249</v>
      </c>
      <c r="S67" s="229">
        <v>1294.9651812692221</v>
      </c>
      <c r="T67" s="229">
        <v>1220.635431386034</v>
      </c>
      <c r="U67" s="229">
        <v>1176.438155011967</v>
      </c>
      <c r="V67" s="229">
        <v>1106.910694987439</v>
      </c>
      <c r="W67" s="229">
        <v>858.23330372780379</v>
      </c>
      <c r="X67" s="229">
        <v>858.51597140091769</v>
      </c>
      <c r="Y67" s="229">
        <v>773.72251617474433</v>
      </c>
      <c r="DA67" s="73" t="s">
        <v>1999</v>
      </c>
    </row>
    <row r="68" spans="1:105" ht="12" customHeight="1" x14ac:dyDescent="0.25">
      <c r="A68" s="60" t="s">
        <v>1911</v>
      </c>
      <c r="B68" s="262">
        <v>1024.962071396237</v>
      </c>
      <c r="C68" s="262">
        <v>1082.99322381979</v>
      </c>
      <c r="D68" s="262">
        <v>1090.3515384722541</v>
      </c>
      <c r="E68" s="262">
        <v>1046.819956033743</v>
      </c>
      <c r="F68" s="262">
        <v>1148.4163172481469</v>
      </c>
      <c r="G68" s="262">
        <v>1150.2123950516161</v>
      </c>
      <c r="H68" s="262">
        <v>1148.5441700406579</v>
      </c>
      <c r="I68" s="262">
        <v>1160.295088810381</v>
      </c>
      <c r="J68" s="262">
        <v>1077.2496775207239</v>
      </c>
      <c r="K68" s="262">
        <v>986.35500586901094</v>
      </c>
      <c r="L68" s="262">
        <v>982.33312473012336</v>
      </c>
      <c r="M68" s="262">
        <v>985.86535206679685</v>
      </c>
      <c r="N68" s="262">
        <v>979.11058774306593</v>
      </c>
      <c r="O68" s="262">
        <v>949.54373857466294</v>
      </c>
      <c r="P68" s="262">
        <v>921.50089037617533</v>
      </c>
      <c r="Q68" s="262">
        <v>905.84136275367734</v>
      </c>
      <c r="R68" s="262">
        <v>895.93315174918803</v>
      </c>
      <c r="S68" s="262">
        <v>899.33585304968074</v>
      </c>
      <c r="T68" s="262">
        <v>895.3540235139867</v>
      </c>
      <c r="U68" s="262">
        <v>898.27651477677421</v>
      </c>
      <c r="V68" s="262">
        <v>844.01329670842267</v>
      </c>
      <c r="W68" s="262">
        <v>887.69611284186806</v>
      </c>
      <c r="X68" s="262">
        <v>868.51776641717368</v>
      </c>
      <c r="Y68" s="262">
        <v>742.37610636899797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1217.3690083173065</v>
      </c>
      <c r="C69" s="261">
        <f t="shared" si="3"/>
        <v>1188.6981485413548</v>
      </c>
      <c r="D69" s="261">
        <f t="shared" si="3"/>
        <v>1206.730104409668</v>
      </c>
      <c r="E69" s="261">
        <f t="shared" si="3"/>
        <v>1261.6482839079495</v>
      </c>
      <c r="F69" s="261">
        <f t="shared" si="3"/>
        <v>1271.4953764126933</v>
      </c>
      <c r="G69" s="261">
        <f t="shared" si="3"/>
        <v>1318.0179953576971</v>
      </c>
      <c r="H69" s="261">
        <f t="shared" si="3"/>
        <v>1346.1164827202026</v>
      </c>
      <c r="I69" s="261">
        <f t="shared" si="3"/>
        <v>1392.8893928397943</v>
      </c>
      <c r="J69" s="261">
        <f t="shared" si="3"/>
        <v>1308.0137945348069</v>
      </c>
      <c r="K69" s="261">
        <f t="shared" si="3"/>
        <v>1233.6510218186531</v>
      </c>
      <c r="L69" s="261">
        <f t="shared" si="3"/>
        <v>1309.986233383818</v>
      </c>
      <c r="M69" s="261">
        <f t="shared" si="3"/>
        <v>1281.2828775418755</v>
      </c>
      <c r="N69" s="261">
        <f t="shared" si="3"/>
        <v>1284.7893666107896</v>
      </c>
      <c r="O69" s="261">
        <f t="shared" si="3"/>
        <v>1295.1713159376845</v>
      </c>
      <c r="P69" s="261">
        <f t="shared" si="3"/>
        <v>1288.9542203462029</v>
      </c>
      <c r="Q69" s="261">
        <f t="shared" si="3"/>
        <v>1295.7732993051518</v>
      </c>
      <c r="R69" s="261">
        <f t="shared" si="3"/>
        <v>1307.7645174100351</v>
      </c>
      <c r="S69" s="261">
        <f t="shared" si="3"/>
        <v>1321.8449976424349</v>
      </c>
      <c r="T69" s="261">
        <f t="shared" si="3"/>
        <v>1317.7229444795037</v>
      </c>
      <c r="U69" s="261">
        <f t="shared" si="3"/>
        <v>1319.2691033392421</v>
      </c>
      <c r="V69" s="261">
        <f t="shared" si="3"/>
        <v>1262.7182696617592</v>
      </c>
      <c r="W69" s="261">
        <f t="shared" si="3"/>
        <v>1342.7063618147643</v>
      </c>
      <c r="X69" s="261">
        <f t="shared" si="3"/>
        <v>1297.3846750818109</v>
      </c>
      <c r="Y69" s="261">
        <f t="shared" si="3"/>
        <v>1213.0371424069754</v>
      </c>
      <c r="DA69" s="70"/>
    </row>
    <row r="70" spans="1:105" ht="12" customHeight="1" x14ac:dyDescent="0.25">
      <c r="A70" s="60" t="s">
        <v>1914</v>
      </c>
      <c r="B70" s="262">
        <v>994.25146967085414</v>
      </c>
      <c r="C70" s="262">
        <v>968.62191694605463</v>
      </c>
      <c r="D70" s="262">
        <v>983.56338581304112</v>
      </c>
      <c r="E70" s="262">
        <v>1030.5806556881889</v>
      </c>
      <c r="F70" s="262">
        <v>1035.824962390519</v>
      </c>
      <c r="G70" s="262">
        <v>1074.9123516100681</v>
      </c>
      <c r="H70" s="262">
        <v>1097.879733032715</v>
      </c>
      <c r="I70" s="262">
        <v>1137.456761905155</v>
      </c>
      <c r="J70" s="262">
        <v>1068.528708122424</v>
      </c>
      <c r="K70" s="262">
        <v>1008.259697874926</v>
      </c>
      <c r="L70" s="262">
        <v>1072.661495921672</v>
      </c>
      <c r="M70" s="262">
        <v>1048.62104566375</v>
      </c>
      <c r="N70" s="262">
        <v>1052.27505543962</v>
      </c>
      <c r="O70" s="262">
        <v>1061.602576252672</v>
      </c>
      <c r="P70" s="262">
        <v>1057.2673917222601</v>
      </c>
      <c r="Q70" s="262">
        <v>1063.2749690801279</v>
      </c>
      <c r="R70" s="262">
        <v>1073.3346707893279</v>
      </c>
      <c r="S70" s="262">
        <v>1085.0358561726889</v>
      </c>
      <c r="T70" s="262">
        <v>1081.6387840882951</v>
      </c>
      <c r="U70" s="262">
        <v>1082.511278849136</v>
      </c>
      <c r="V70" s="262">
        <v>1036.702616804894</v>
      </c>
      <c r="W70" s="262">
        <v>1103.952920442835</v>
      </c>
      <c r="X70" s="262">
        <v>1065.703289853765</v>
      </c>
      <c r="Y70" s="262">
        <v>997.53221015303075</v>
      </c>
      <c r="DA70" s="72" t="s">
        <v>2001</v>
      </c>
    </row>
    <row r="71" spans="1:105" ht="12" customHeight="1" x14ac:dyDescent="0.25">
      <c r="A71" s="64" t="s">
        <v>28</v>
      </c>
      <c r="B71" s="229">
        <v>61.522054705148463</v>
      </c>
      <c r="C71" s="229">
        <v>55.294182031211662</v>
      </c>
      <c r="D71" s="229">
        <v>56.442515019390747</v>
      </c>
      <c r="E71" s="229">
        <v>62.176805244972897</v>
      </c>
      <c r="F71" s="229">
        <v>59.030315374790902</v>
      </c>
      <c r="G71" s="229">
        <v>60.737613679898942</v>
      </c>
      <c r="H71" s="229">
        <v>58.413884991229267</v>
      </c>
      <c r="I71" s="229">
        <v>51.003834246842509</v>
      </c>
      <c r="J71" s="229">
        <v>49.82120897431637</v>
      </c>
      <c r="K71" s="229">
        <v>49.992364481470879</v>
      </c>
      <c r="L71" s="229">
        <v>50.285937272708132</v>
      </c>
      <c r="M71" s="229">
        <v>48.612165770422997</v>
      </c>
      <c r="N71" s="229">
        <v>48.148727466815508</v>
      </c>
      <c r="O71" s="229">
        <v>49.28770758807245</v>
      </c>
      <c r="P71" s="229">
        <v>49.483210014738297</v>
      </c>
      <c r="Q71" s="229">
        <v>50.472556158770502</v>
      </c>
      <c r="R71" s="229">
        <v>50.041923864194118</v>
      </c>
      <c r="S71" s="229">
        <v>46.748362486093257</v>
      </c>
      <c r="T71" s="229">
        <v>45.341637778314052</v>
      </c>
      <c r="U71" s="229">
        <v>40.137688715130608</v>
      </c>
      <c r="V71" s="229">
        <v>33.478859210195537</v>
      </c>
      <c r="W71" s="229">
        <v>33.647568843022377</v>
      </c>
      <c r="X71" s="229">
        <v>29.014781734009759</v>
      </c>
      <c r="Y71" s="229">
        <v>20.22061828256788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10.74108301662757</v>
      </c>
      <c r="C73" s="229">
        <v>12.3114316249703</v>
      </c>
      <c r="D73" s="229">
        <v>12.18302166526799</v>
      </c>
      <c r="E73" s="229">
        <v>13.259792693557401</v>
      </c>
      <c r="F73" s="229">
        <v>10.796401213097271</v>
      </c>
      <c r="G73" s="229">
        <v>9.6458109845251183</v>
      </c>
      <c r="H73" s="229">
        <v>10.362625698706481</v>
      </c>
      <c r="I73" s="229">
        <v>9.8871767236966424</v>
      </c>
      <c r="J73" s="229">
        <v>9.9055512025099421</v>
      </c>
      <c r="K73" s="229">
        <v>8.5901217513388026</v>
      </c>
      <c r="L73" s="229">
        <v>8.9127945536619499</v>
      </c>
      <c r="M73" s="229">
        <v>8.2869674883028672</v>
      </c>
      <c r="N73" s="229">
        <v>7.277262968695795</v>
      </c>
      <c r="O73" s="229">
        <v>6.8294967644512186</v>
      </c>
      <c r="P73" s="229">
        <v>6.4852817626410886</v>
      </c>
      <c r="Q73" s="229">
        <v>7.3919629507358726</v>
      </c>
      <c r="R73" s="229">
        <v>6.1186886585180034</v>
      </c>
      <c r="S73" s="229">
        <v>5.9837436642277968</v>
      </c>
      <c r="T73" s="229">
        <v>5.9678917063637522</v>
      </c>
      <c r="U73" s="229">
        <v>5.8764484006294069</v>
      </c>
      <c r="V73" s="229">
        <v>5.6913812389180762</v>
      </c>
      <c r="W73" s="229">
        <v>6.8773367372399994</v>
      </c>
      <c r="X73" s="229">
        <v>9.2254287477612795</v>
      </c>
      <c r="Y73" s="229">
        <v>7.7771482854886731</v>
      </c>
      <c r="DA73" s="73" t="s">
        <v>2004</v>
      </c>
    </row>
    <row r="74" spans="1:105" ht="12" customHeight="1" x14ac:dyDescent="0.25">
      <c r="A74" s="64" t="s">
        <v>159</v>
      </c>
      <c r="B74" s="229">
        <v>13.175523097122721</v>
      </c>
      <c r="C74" s="229">
        <v>12.76979685515338</v>
      </c>
      <c r="D74" s="229">
        <v>11.81009210404431</v>
      </c>
      <c r="E74" s="229">
        <v>17.469821683193612</v>
      </c>
      <c r="F74" s="229">
        <v>14.026318518304221</v>
      </c>
      <c r="G74" s="229">
        <v>13.46276842584215</v>
      </c>
      <c r="H74" s="229">
        <v>11.37828288076506</v>
      </c>
      <c r="I74" s="229">
        <v>12.168415320815379</v>
      </c>
      <c r="J74" s="229">
        <v>11.20017820187898</v>
      </c>
      <c r="K74" s="229">
        <v>11.013392875777409</v>
      </c>
      <c r="L74" s="229">
        <v>11.665492476303561</v>
      </c>
      <c r="M74" s="229">
        <v>9.5465997218303418</v>
      </c>
      <c r="N74" s="229">
        <v>7.5341921422157014</v>
      </c>
      <c r="O74" s="229">
        <v>6.8933272509029333</v>
      </c>
      <c r="P74" s="229">
        <v>6.6060682367758563</v>
      </c>
      <c r="Q74" s="229">
        <v>7.7712207964121447</v>
      </c>
      <c r="R74" s="229">
        <v>7.5295570945975161</v>
      </c>
      <c r="S74" s="229">
        <v>7.811575878357865</v>
      </c>
      <c r="T74" s="229">
        <v>9.1203288086984848</v>
      </c>
      <c r="U74" s="229">
        <v>8.6953276020067971</v>
      </c>
      <c r="V74" s="229">
        <v>10.405870643383119</v>
      </c>
      <c r="W74" s="229">
        <v>12.82655692333749</v>
      </c>
      <c r="X74" s="229">
        <v>14.55552647066969</v>
      </c>
      <c r="Y74" s="229">
        <v>12.43297526159979</v>
      </c>
      <c r="DA74" s="73" t="s">
        <v>2005</v>
      </c>
    </row>
    <row r="75" spans="1:105" ht="12" customHeight="1" x14ac:dyDescent="0.25">
      <c r="A75" s="64" t="s">
        <v>32</v>
      </c>
      <c r="B75" s="229">
        <v>72.029627598388075</v>
      </c>
      <c r="C75" s="229">
        <v>70.803352474444338</v>
      </c>
      <c r="D75" s="229">
        <v>70.656166564909313</v>
      </c>
      <c r="E75" s="229">
        <v>66.644527904142691</v>
      </c>
      <c r="F75" s="229">
        <v>61.100600396785701</v>
      </c>
      <c r="G75" s="229">
        <v>55.248818500827753</v>
      </c>
      <c r="H75" s="229">
        <v>57.940764896763582</v>
      </c>
      <c r="I75" s="229">
        <v>52.714424733595429</v>
      </c>
      <c r="J75" s="229">
        <v>51.509068933363586</v>
      </c>
      <c r="K75" s="229">
        <v>36.775355882594042</v>
      </c>
      <c r="L75" s="229">
        <v>29.311877163997568</v>
      </c>
      <c r="M75" s="229">
        <v>26.81106607378646</v>
      </c>
      <c r="N75" s="229">
        <v>24.707926057269511</v>
      </c>
      <c r="O75" s="229">
        <v>21.004831550602791</v>
      </c>
      <c r="P75" s="229">
        <v>16.138605382429208</v>
      </c>
      <c r="Q75" s="229">
        <v>16.094133593879121</v>
      </c>
      <c r="R75" s="229">
        <v>17.285026080255481</v>
      </c>
      <c r="S75" s="229">
        <v>14.82847892670741</v>
      </c>
      <c r="T75" s="229">
        <v>13.899224507776729</v>
      </c>
      <c r="U75" s="229">
        <v>12.006720366285601</v>
      </c>
      <c r="V75" s="229">
        <v>11.985291583051319</v>
      </c>
      <c r="W75" s="229">
        <v>16.124415942628961</v>
      </c>
      <c r="X75" s="229">
        <v>17.798604422109499</v>
      </c>
      <c r="Y75" s="229">
        <v>16.48915623304956</v>
      </c>
      <c r="DA75" s="73" t="s">
        <v>2006</v>
      </c>
    </row>
    <row r="76" spans="1:105" ht="12" customHeight="1" x14ac:dyDescent="0.25">
      <c r="A76" s="64" t="s">
        <v>33</v>
      </c>
      <c r="B76" s="229">
        <v>8.528764449162457E-2</v>
      </c>
      <c r="C76" s="229">
        <v>4.1971601363910233E-2</v>
      </c>
      <c r="D76" s="229">
        <v>1.1651835147233639E-2</v>
      </c>
      <c r="E76" s="229">
        <v>0.2389867729682362</v>
      </c>
      <c r="F76" s="229">
        <v>4.3104899667875701E-2</v>
      </c>
      <c r="G76" s="229">
        <v>6.6864593446987447E-2</v>
      </c>
      <c r="H76" s="229">
        <v>0.33434778434204582</v>
      </c>
      <c r="I76" s="229">
        <v>0.28659730545145001</v>
      </c>
      <c r="J76" s="229">
        <v>7.0600566319903926E-2</v>
      </c>
      <c r="K76" s="229">
        <v>7.0834579237039424E-2</v>
      </c>
      <c r="L76" s="229">
        <v>7.4658341959765784E-2</v>
      </c>
      <c r="M76" s="229">
        <v>6.8535691820325401E-2</v>
      </c>
      <c r="N76" s="229">
        <v>7.0563615296580048E-2</v>
      </c>
      <c r="O76" s="229">
        <v>7.9621930595036777E-2</v>
      </c>
      <c r="P76" s="229">
        <v>8.7136234951705346E-2</v>
      </c>
      <c r="Q76" s="229">
        <v>6.5010310486821682E-2</v>
      </c>
      <c r="R76" s="229">
        <v>6.7165218181075959E-2</v>
      </c>
      <c r="S76" s="229">
        <v>7.731098606798284E-2</v>
      </c>
      <c r="T76" s="229">
        <v>0.76389239902320805</v>
      </c>
      <c r="U76" s="229">
        <v>0.69365901381619299</v>
      </c>
      <c r="V76" s="229">
        <v>0.11456348071893201</v>
      </c>
      <c r="W76" s="229">
        <v>8.0869633706835795E-2</v>
      </c>
      <c r="X76" s="229">
        <v>0.26556054855210098</v>
      </c>
      <c r="Y76" s="229">
        <v>0.16528161323066451</v>
      </c>
      <c r="DA76" s="73" t="s">
        <v>2007</v>
      </c>
    </row>
    <row r="77" spans="1:105" ht="12" customHeight="1" x14ac:dyDescent="0.25">
      <c r="A77" s="64" t="s">
        <v>35</v>
      </c>
      <c r="B77" s="229">
        <v>477.60480301339072</v>
      </c>
      <c r="C77" s="229">
        <v>464.88688522200391</v>
      </c>
      <c r="D77" s="229">
        <v>473.7834105602393</v>
      </c>
      <c r="E77" s="229">
        <v>470.2350609538712</v>
      </c>
      <c r="F77" s="229">
        <v>425.07767632964158</v>
      </c>
      <c r="G77" s="229">
        <v>448.03554815349321</v>
      </c>
      <c r="H77" s="229">
        <v>427.55381499679322</v>
      </c>
      <c r="I77" s="229">
        <v>445.34428316049957</v>
      </c>
      <c r="J77" s="229">
        <v>415.63631542727018</v>
      </c>
      <c r="K77" s="229">
        <v>390.95223611350082</v>
      </c>
      <c r="L77" s="229">
        <v>422.82856558787722</v>
      </c>
      <c r="M77" s="229">
        <v>385.39800137587758</v>
      </c>
      <c r="N77" s="229">
        <v>388.52105638468458</v>
      </c>
      <c r="O77" s="229">
        <v>401.06223825536227</v>
      </c>
      <c r="P77" s="229">
        <v>403.31804556238058</v>
      </c>
      <c r="Q77" s="229">
        <v>390.11855288396453</v>
      </c>
      <c r="R77" s="229">
        <v>390.50331317720952</v>
      </c>
      <c r="S77" s="229">
        <v>400.14735174457792</v>
      </c>
      <c r="T77" s="229">
        <v>388.26618194489652</v>
      </c>
      <c r="U77" s="229">
        <v>393.83906360559871</v>
      </c>
      <c r="V77" s="229">
        <v>382.70003368435658</v>
      </c>
      <c r="W77" s="229">
        <v>477.98583146051561</v>
      </c>
      <c r="X77" s="229">
        <v>430.02651547720387</v>
      </c>
      <c r="Y77" s="229">
        <v>380.92032395941959</v>
      </c>
      <c r="DA77" s="73" t="s">
        <v>2008</v>
      </c>
    </row>
    <row r="78" spans="1:105" ht="12" customHeight="1" x14ac:dyDescent="0.25">
      <c r="A78" s="64" t="s">
        <v>36</v>
      </c>
      <c r="B78" s="229">
        <v>1.6869572314051431</v>
      </c>
      <c r="C78" s="229">
        <v>1.5084554027211901</v>
      </c>
      <c r="D78" s="229">
        <v>1.4414419102343521</v>
      </c>
      <c r="E78" s="229">
        <v>0</v>
      </c>
      <c r="F78" s="229">
        <v>0</v>
      </c>
      <c r="G78" s="229">
        <v>1.3826189074911651E-3</v>
      </c>
      <c r="H78" s="229">
        <v>1.356072285924819E-3</v>
      </c>
      <c r="I78" s="229">
        <v>1.362892696578136E-3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330.87510333463939</v>
      </c>
      <c r="C79" s="229">
        <v>324.01949122260419</v>
      </c>
      <c r="D79" s="229">
        <v>330.09723079422929</v>
      </c>
      <c r="E79" s="229">
        <v>358.15773799317662</v>
      </c>
      <c r="F79" s="229">
        <v>374.60698130620369</v>
      </c>
      <c r="G79" s="229">
        <v>395.97259266966603</v>
      </c>
      <c r="H79" s="229">
        <v>433.03787979660149</v>
      </c>
      <c r="I79" s="229">
        <v>441.29800128413041</v>
      </c>
      <c r="J79" s="229">
        <v>409.89005197749577</v>
      </c>
      <c r="K79" s="229">
        <v>409.29406863254673</v>
      </c>
      <c r="L79" s="229">
        <v>439.68182589123569</v>
      </c>
      <c r="M79" s="229">
        <v>425.03963134309629</v>
      </c>
      <c r="N79" s="229">
        <v>416.20181443979487</v>
      </c>
      <c r="O79" s="229">
        <v>426.80758533825917</v>
      </c>
      <c r="P79" s="229">
        <v>423.29040635270502</v>
      </c>
      <c r="Q79" s="229">
        <v>435.79832998653723</v>
      </c>
      <c r="R79" s="229">
        <v>450.06768170732471</v>
      </c>
      <c r="S79" s="229">
        <v>462.55640775936098</v>
      </c>
      <c r="T79" s="229">
        <v>479.82792292027</v>
      </c>
      <c r="U79" s="229">
        <v>487.82378411884918</v>
      </c>
      <c r="V79" s="229">
        <v>466.77424646801057</v>
      </c>
      <c r="W79" s="229">
        <v>459.06443376659212</v>
      </c>
      <c r="X79" s="229">
        <v>467.4389034751137</v>
      </c>
      <c r="Y79" s="229">
        <v>471.76651371081698</v>
      </c>
      <c r="DA79" s="73" t="s">
        <v>2010</v>
      </c>
    </row>
    <row r="80" spans="1:105" ht="12" customHeight="1" x14ac:dyDescent="0.25">
      <c r="A80" s="64" t="s">
        <v>39</v>
      </c>
      <c r="B80" s="229">
        <v>26.531030029640512</v>
      </c>
      <c r="C80" s="229">
        <v>26.986350511581652</v>
      </c>
      <c r="D80" s="229">
        <v>27.13785535957869</v>
      </c>
      <c r="E80" s="229">
        <v>42.397922442306587</v>
      </c>
      <c r="F80" s="229">
        <v>91.143564352027354</v>
      </c>
      <c r="G80" s="229">
        <v>91.740951983460292</v>
      </c>
      <c r="H80" s="229">
        <v>98.85677591522763</v>
      </c>
      <c r="I80" s="229">
        <v>124.7526662374275</v>
      </c>
      <c r="J80" s="229">
        <v>120.49573283926919</v>
      </c>
      <c r="K80" s="229">
        <v>101.57132355845999</v>
      </c>
      <c r="L80" s="229">
        <v>109.900344633928</v>
      </c>
      <c r="M80" s="229">
        <v>144.85807819861299</v>
      </c>
      <c r="N80" s="229">
        <v>159.81351236484701</v>
      </c>
      <c r="O80" s="229">
        <v>149.63776757442659</v>
      </c>
      <c r="P80" s="229">
        <v>151.8586381756385</v>
      </c>
      <c r="Q80" s="229">
        <v>155.56320239934169</v>
      </c>
      <c r="R80" s="229">
        <v>151.72131498904801</v>
      </c>
      <c r="S80" s="229">
        <v>146.88262472729559</v>
      </c>
      <c r="T80" s="229">
        <v>138.45170402295261</v>
      </c>
      <c r="U80" s="229">
        <v>133.43858702681999</v>
      </c>
      <c r="V80" s="229">
        <v>125.5523704962601</v>
      </c>
      <c r="W80" s="229">
        <v>97.345907135792288</v>
      </c>
      <c r="X80" s="229">
        <v>97.377968978344583</v>
      </c>
      <c r="Y80" s="229">
        <v>87.760192806857361</v>
      </c>
      <c r="DA80" s="73" t="s">
        <v>2011</v>
      </c>
    </row>
    <row r="81" spans="1:105" ht="12" customHeight="1" x14ac:dyDescent="0.25">
      <c r="A81" s="61" t="s">
        <v>1926</v>
      </c>
      <c r="B81" s="263">
        <v>223.1175386464522</v>
      </c>
      <c r="C81" s="263">
        <v>220.07623159530019</v>
      </c>
      <c r="D81" s="263">
        <v>223.16671859662691</v>
      </c>
      <c r="E81" s="263">
        <v>231.06762821976059</v>
      </c>
      <c r="F81" s="263">
        <v>235.6704140221743</v>
      </c>
      <c r="G81" s="263">
        <v>243.10564374762899</v>
      </c>
      <c r="H81" s="263">
        <v>248.23674968748759</v>
      </c>
      <c r="I81" s="263">
        <v>255.43263093463929</v>
      </c>
      <c r="J81" s="263">
        <v>239.48508641238291</v>
      </c>
      <c r="K81" s="263">
        <v>225.39132394372709</v>
      </c>
      <c r="L81" s="263">
        <v>237.324737462146</v>
      </c>
      <c r="M81" s="263">
        <v>232.66183187812541</v>
      </c>
      <c r="N81" s="263">
        <v>232.5143111711696</v>
      </c>
      <c r="O81" s="263">
        <v>233.5687396850127</v>
      </c>
      <c r="P81" s="263">
        <v>231.6868286239428</v>
      </c>
      <c r="Q81" s="263">
        <v>232.49833022502401</v>
      </c>
      <c r="R81" s="263">
        <v>234.4298466207072</v>
      </c>
      <c r="S81" s="263">
        <v>236.80914146974601</v>
      </c>
      <c r="T81" s="263">
        <v>236.08416039120851</v>
      </c>
      <c r="U81" s="263">
        <v>236.75782449010609</v>
      </c>
      <c r="V81" s="263">
        <v>226.0156528568653</v>
      </c>
      <c r="W81" s="263">
        <v>238.7534413719292</v>
      </c>
      <c r="X81" s="263">
        <v>231.68138522804591</v>
      </c>
      <c r="Y81" s="263">
        <v>215.5049322539445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1296.534779849505</v>
      </c>
      <c r="C83" s="223">
        <v>1277.724037832347</v>
      </c>
      <c r="D83" s="223">
        <v>1314.3952707237461</v>
      </c>
      <c r="E83" s="223">
        <v>1385.8729880325559</v>
      </c>
      <c r="F83" s="223">
        <v>1385.9833432702001</v>
      </c>
      <c r="G83" s="223">
        <v>1425.1348225878121</v>
      </c>
      <c r="H83" s="223">
        <v>1408.5529250822569</v>
      </c>
      <c r="I83" s="223">
        <v>1424.3472164253949</v>
      </c>
      <c r="J83" s="223">
        <v>1317.127456817024</v>
      </c>
      <c r="K83" s="223">
        <v>1230.7727250597829</v>
      </c>
      <c r="L83" s="223">
        <v>1272.4640678429021</v>
      </c>
      <c r="M83" s="223">
        <v>1235.335073796783</v>
      </c>
      <c r="N83" s="223">
        <v>1240.2263072176411</v>
      </c>
      <c r="O83" s="223">
        <v>1221.427001304239</v>
      </c>
      <c r="P83" s="223">
        <v>1226.0094131850749</v>
      </c>
      <c r="Q83" s="223">
        <v>1195.4939671489919</v>
      </c>
      <c r="R83" s="223">
        <v>1247.592038094715</v>
      </c>
      <c r="S83" s="223">
        <v>1222.713926529013</v>
      </c>
      <c r="T83" s="223">
        <v>1186.0832864317749</v>
      </c>
      <c r="U83" s="223">
        <v>1103.8642447769821</v>
      </c>
      <c r="V83" s="223">
        <v>1046.6478311318349</v>
      </c>
      <c r="W83" s="223">
        <v>1095.85823851852</v>
      </c>
      <c r="X83" s="223">
        <v>967.54676975764187</v>
      </c>
      <c r="Y83" s="223">
        <v>893.03622149152909</v>
      </c>
      <c r="DA83" s="89" t="s">
        <v>2013</v>
      </c>
    </row>
    <row r="84" spans="1:105" ht="12" customHeight="1" x14ac:dyDescent="0.25">
      <c r="A84" s="55" t="s">
        <v>91</v>
      </c>
      <c r="B84" s="259">
        <v>35.663790904470353</v>
      </c>
      <c r="C84" s="259">
        <v>35.135000266375677</v>
      </c>
      <c r="D84" s="259">
        <v>36.152467341855981</v>
      </c>
      <c r="E84" s="259">
        <v>38.135041323729652</v>
      </c>
      <c r="F84" s="259">
        <v>38.034032649080707</v>
      </c>
      <c r="G84" s="259">
        <v>39.121891560897403</v>
      </c>
      <c r="H84" s="259">
        <v>38.67133099745076</v>
      </c>
      <c r="I84" s="259">
        <v>39.160240165997259</v>
      </c>
      <c r="J84" s="259">
        <v>36.111515706021308</v>
      </c>
      <c r="K84" s="259">
        <v>33.746496627132103</v>
      </c>
      <c r="L84" s="259">
        <v>34.949157980213784</v>
      </c>
      <c r="M84" s="259">
        <v>33.875565831527197</v>
      </c>
      <c r="N84" s="259">
        <v>34.035658169664792</v>
      </c>
      <c r="O84" s="259">
        <v>33.46571474244427</v>
      </c>
      <c r="P84" s="259">
        <v>33.52153802965541</v>
      </c>
      <c r="Q84" s="259">
        <v>32.672067814538622</v>
      </c>
      <c r="R84" s="259">
        <v>33.961033610278143</v>
      </c>
      <c r="S84" s="259">
        <v>33.218273266719741</v>
      </c>
      <c r="T84" s="259">
        <v>32.192872044544188</v>
      </c>
      <c r="U84" s="259">
        <v>29.948320707046651</v>
      </c>
      <c r="V84" s="259">
        <v>28.284973802568</v>
      </c>
      <c r="W84" s="259">
        <v>29.67450601927067</v>
      </c>
      <c r="X84" s="259">
        <v>26.221581347921479</v>
      </c>
      <c r="Y84" s="259">
        <v>24.183652611122291</v>
      </c>
      <c r="DA84" s="67" t="s">
        <v>2014</v>
      </c>
    </row>
    <row r="85" spans="1:105" ht="12" customHeight="1" x14ac:dyDescent="0.25">
      <c r="A85" s="173" t="s">
        <v>92</v>
      </c>
      <c r="B85" s="224">
        <v>4.027384356554859</v>
      </c>
      <c r="C85" s="224">
        <v>3.9681239481213701</v>
      </c>
      <c r="D85" s="224">
        <v>4.0877141666945844</v>
      </c>
      <c r="E85" s="224">
        <v>4.3131679857720826</v>
      </c>
      <c r="F85" s="224">
        <v>4.307857192700089</v>
      </c>
      <c r="G85" s="224">
        <v>4.4293545620700527</v>
      </c>
      <c r="H85" s="224">
        <v>4.3777688468003824</v>
      </c>
      <c r="I85" s="224">
        <v>4.4279131460705896</v>
      </c>
      <c r="J85" s="224">
        <v>4.096445372201333</v>
      </c>
      <c r="K85" s="224">
        <v>3.8334816385496571</v>
      </c>
      <c r="L85" s="224">
        <v>3.9672227284908499</v>
      </c>
      <c r="M85" s="224">
        <v>3.843749642011125</v>
      </c>
      <c r="N85" s="224">
        <v>3.8558647614230548</v>
      </c>
      <c r="O85" s="224">
        <v>3.8032412423135629</v>
      </c>
      <c r="P85" s="224">
        <v>3.8198313858698549</v>
      </c>
      <c r="Q85" s="224">
        <v>3.723316136605558</v>
      </c>
      <c r="R85" s="224">
        <v>3.9039715351353999</v>
      </c>
      <c r="S85" s="224">
        <v>3.8331033386547362</v>
      </c>
      <c r="T85" s="224">
        <v>3.7061988476087682</v>
      </c>
      <c r="U85" s="224">
        <v>3.43689012344755</v>
      </c>
      <c r="V85" s="224">
        <v>3.2522843288166321</v>
      </c>
      <c r="W85" s="224">
        <v>3.4313802937766318</v>
      </c>
      <c r="X85" s="224">
        <v>3.0268800602359822</v>
      </c>
      <c r="Y85" s="224">
        <v>2.7848122768460901</v>
      </c>
      <c r="DA85" s="177" t="s">
        <v>2015</v>
      </c>
    </row>
    <row r="86" spans="1:105" ht="12" customHeight="1" x14ac:dyDescent="0.25">
      <c r="A86" s="173" t="s">
        <v>93</v>
      </c>
      <c r="B86" s="224">
        <v>171.6426847764547</v>
      </c>
      <c r="C86" s="224">
        <v>169.09899859160831</v>
      </c>
      <c r="D86" s="224">
        <v>173.9675773336003</v>
      </c>
      <c r="E86" s="224">
        <v>183.49373891005371</v>
      </c>
      <c r="F86" s="224">
        <v>182.97614669555969</v>
      </c>
      <c r="G86" s="224">
        <v>188.19604059800821</v>
      </c>
      <c r="H86" s="224">
        <v>186.01387953692091</v>
      </c>
      <c r="I86" s="224">
        <v>188.37391104850431</v>
      </c>
      <c r="J86" s="224">
        <v>173.6786974058428</v>
      </c>
      <c r="K86" s="224">
        <v>162.28069244370121</v>
      </c>
      <c r="L86" s="224">
        <v>168.07478437683039</v>
      </c>
      <c r="M86" s="224">
        <v>162.8957051174111</v>
      </c>
      <c r="N86" s="224">
        <v>163.6451612640636</v>
      </c>
      <c r="O86" s="224">
        <v>160.91934446354159</v>
      </c>
      <c r="P86" s="224">
        <v>161.133671714706</v>
      </c>
      <c r="Q86" s="224">
        <v>157.06268144641311</v>
      </c>
      <c r="R86" s="224">
        <v>163.11738069239519</v>
      </c>
      <c r="S86" s="224">
        <v>159.45526037808611</v>
      </c>
      <c r="T86" s="224">
        <v>154.57847014777329</v>
      </c>
      <c r="U86" s="224">
        <v>143.73875758039799</v>
      </c>
      <c r="V86" s="224">
        <v>135.795109750432</v>
      </c>
      <c r="W86" s="224">
        <v>142.38467186102599</v>
      </c>
      <c r="X86" s="224">
        <v>125.7904148220031</v>
      </c>
      <c r="Y86" s="224">
        <v>115.99275783115201</v>
      </c>
      <c r="DA86" s="177" t="s">
        <v>2016</v>
      </c>
    </row>
    <row r="87" spans="1:105" ht="12" customHeight="1" x14ac:dyDescent="0.25">
      <c r="A87" s="173" t="s">
        <v>94</v>
      </c>
      <c r="B87" s="224">
        <v>54.781727538469781</v>
      </c>
      <c r="C87" s="224">
        <v>53.974798631040308</v>
      </c>
      <c r="D87" s="224">
        <v>55.594679141344237</v>
      </c>
      <c r="E87" s="224">
        <v>58.657671437472281</v>
      </c>
      <c r="F87" s="224">
        <v>58.576640290288481</v>
      </c>
      <c r="G87" s="224">
        <v>60.231341163116127</v>
      </c>
      <c r="H87" s="224">
        <v>59.53229271806957</v>
      </c>
      <c r="I87" s="224">
        <v>60.225004301636119</v>
      </c>
      <c r="J87" s="224">
        <v>55.699204763189073</v>
      </c>
      <c r="K87" s="224">
        <v>52.117343129340547</v>
      </c>
      <c r="L87" s="224">
        <v>53.940635360036751</v>
      </c>
      <c r="M87" s="224">
        <v>52.272552576854338</v>
      </c>
      <c r="N87" s="224">
        <v>52.441924386539966</v>
      </c>
      <c r="O87" s="224">
        <v>51.704087805796888</v>
      </c>
      <c r="P87" s="224">
        <v>51.930545799391908</v>
      </c>
      <c r="Q87" s="224">
        <v>50.620445872964638</v>
      </c>
      <c r="R87" s="224">
        <v>53.054497169411221</v>
      </c>
      <c r="S87" s="224">
        <v>52.108843745391027</v>
      </c>
      <c r="T87" s="224">
        <v>50.392379470806269</v>
      </c>
      <c r="U87" s="224">
        <v>46.724919166112741</v>
      </c>
      <c r="V87" s="224">
        <v>44.195847327310886</v>
      </c>
      <c r="W87" s="224">
        <v>46.599622534530468</v>
      </c>
      <c r="X87" s="224">
        <v>41.130404719597493</v>
      </c>
      <c r="Y87" s="224">
        <v>37.837744680761382</v>
      </c>
      <c r="DA87" s="177" t="s">
        <v>2017</v>
      </c>
    </row>
    <row r="88" spans="1:105" ht="12" customHeight="1" x14ac:dyDescent="0.25">
      <c r="A88" s="56" t="s">
        <v>95</v>
      </c>
      <c r="B88" s="260">
        <v>357.22135616936669</v>
      </c>
      <c r="C88" s="260">
        <v>321.54900943770781</v>
      </c>
      <c r="D88" s="260">
        <v>339.96262678892089</v>
      </c>
      <c r="E88" s="260">
        <v>375.5506990778531</v>
      </c>
      <c r="F88" s="260">
        <v>348.59896120423502</v>
      </c>
      <c r="G88" s="260">
        <v>359.4358027349333</v>
      </c>
      <c r="H88" s="260">
        <v>348.24829714826598</v>
      </c>
      <c r="I88" s="260">
        <v>355.85854175466233</v>
      </c>
      <c r="J88" s="260">
        <v>324.30987403296382</v>
      </c>
      <c r="K88" s="260">
        <v>307.51836585491651</v>
      </c>
      <c r="L88" s="260">
        <v>317.73049961946731</v>
      </c>
      <c r="M88" s="260">
        <v>306.33574686573138</v>
      </c>
      <c r="N88" s="260">
        <v>314.78983946693182</v>
      </c>
      <c r="O88" s="260">
        <v>309.93672726189988</v>
      </c>
      <c r="P88" s="260">
        <v>314.92120422476592</v>
      </c>
      <c r="Q88" s="260">
        <v>308.53074866939193</v>
      </c>
      <c r="R88" s="260">
        <v>328.53894062457141</v>
      </c>
      <c r="S88" s="260">
        <v>329.95525494648632</v>
      </c>
      <c r="T88" s="260">
        <v>319.49832791192262</v>
      </c>
      <c r="U88" s="260">
        <v>301.69341276931658</v>
      </c>
      <c r="V88" s="260">
        <v>292.17485089046141</v>
      </c>
      <c r="W88" s="260">
        <v>314.22518007265819</v>
      </c>
      <c r="X88" s="260">
        <v>272.81439989191858</v>
      </c>
      <c r="Y88" s="260">
        <v>256.95213210052827</v>
      </c>
      <c r="DA88" s="68" t="s">
        <v>2018</v>
      </c>
    </row>
    <row r="89" spans="1:105" ht="12" customHeight="1" x14ac:dyDescent="0.25">
      <c r="A89" s="37" t="s">
        <v>159</v>
      </c>
      <c r="B89" s="226">
        <v>11.60892887010435</v>
      </c>
      <c r="C89" s="226">
        <v>8.493618980447641</v>
      </c>
      <c r="D89" s="226">
        <v>6.3783255649744133</v>
      </c>
      <c r="E89" s="226">
        <v>7.077353524046738</v>
      </c>
      <c r="F89" s="226">
        <v>5.625797849031188</v>
      </c>
      <c r="G89" s="226">
        <v>4.944891507541608</v>
      </c>
      <c r="H89" s="226">
        <v>3.945338801790307</v>
      </c>
      <c r="I89" s="226">
        <v>4.8137661993244514</v>
      </c>
      <c r="J89" s="226">
        <v>3.6368327775048028</v>
      </c>
      <c r="K89" s="226">
        <v>3.5883976956928558</v>
      </c>
      <c r="L89" s="226">
        <v>4.2390619373723242</v>
      </c>
      <c r="M89" s="226">
        <v>3.137049301691766</v>
      </c>
      <c r="N89" s="226">
        <v>2.7869718821020548</v>
      </c>
      <c r="O89" s="226">
        <v>2.400627586953803</v>
      </c>
      <c r="P89" s="226">
        <v>2.312436695632397</v>
      </c>
      <c r="Q89" s="226">
        <v>2.931547542053087</v>
      </c>
      <c r="R89" s="226">
        <v>2.6555034585302142</v>
      </c>
      <c r="S89" s="226">
        <v>2.74333757350175</v>
      </c>
      <c r="T89" s="226">
        <v>3.126552352934644</v>
      </c>
      <c r="U89" s="226">
        <v>3.3952570915614411</v>
      </c>
      <c r="V89" s="226">
        <v>4.6901720437994801</v>
      </c>
      <c r="W89" s="226">
        <v>4.2776970809712163</v>
      </c>
      <c r="X89" s="226">
        <v>3.864143192198414</v>
      </c>
      <c r="Y89" s="226">
        <v>4.0981093486037237</v>
      </c>
      <c r="DA89" s="69" t="s">
        <v>2019</v>
      </c>
    </row>
    <row r="90" spans="1:105" ht="12" customHeight="1" x14ac:dyDescent="0.25">
      <c r="A90" s="37" t="s">
        <v>35</v>
      </c>
      <c r="B90" s="226">
        <v>195.07631444273071</v>
      </c>
      <c r="C90" s="226">
        <v>154.02771700519759</v>
      </c>
      <c r="D90" s="226">
        <v>175.89134535327139</v>
      </c>
      <c r="E90" s="226">
        <v>212.2120929823225</v>
      </c>
      <c r="F90" s="226">
        <v>158.0324889476604</v>
      </c>
      <c r="G90" s="226">
        <v>161.1592173876453</v>
      </c>
      <c r="H90" s="226">
        <v>150.12048859856719</v>
      </c>
      <c r="I90" s="226">
        <v>159.33023448995721</v>
      </c>
      <c r="J90" s="226">
        <v>139.12905944393759</v>
      </c>
      <c r="K90" s="226">
        <v>142.97052679857671</v>
      </c>
      <c r="L90" s="226">
        <v>148.75826419670949</v>
      </c>
      <c r="M90" s="226">
        <v>133.61330400341649</v>
      </c>
      <c r="N90" s="226">
        <v>147.19207440351011</v>
      </c>
      <c r="O90" s="226">
        <v>148.59671002348381</v>
      </c>
      <c r="P90" s="226">
        <v>149.48365628683379</v>
      </c>
      <c r="Q90" s="226">
        <v>148.32780163536731</v>
      </c>
      <c r="R90" s="226">
        <v>161.0561705306973</v>
      </c>
      <c r="S90" s="226">
        <v>174.63408216387799</v>
      </c>
      <c r="T90" s="226">
        <v>161.15659051856181</v>
      </c>
      <c r="U90" s="226">
        <v>154.14826509029371</v>
      </c>
      <c r="V90" s="226">
        <v>152.60522273755629</v>
      </c>
      <c r="W90" s="226">
        <v>192.90062511442821</v>
      </c>
      <c r="X90" s="226">
        <v>158.42224065788801</v>
      </c>
      <c r="Y90" s="226">
        <v>150.02932261311841</v>
      </c>
      <c r="DA90" s="69" t="s">
        <v>2020</v>
      </c>
    </row>
    <row r="91" spans="1:105" ht="12" customHeight="1" x14ac:dyDescent="0.25">
      <c r="A91" s="37" t="s">
        <v>96</v>
      </c>
      <c r="B91" s="226">
        <v>5.8882995915833535E-4</v>
      </c>
      <c r="C91" s="226">
        <v>4.8779946975701358E-4</v>
      </c>
      <c r="D91" s="226">
        <v>3.6008696065818122E-3</v>
      </c>
      <c r="E91" s="226">
        <v>3.795233552738194E-3</v>
      </c>
      <c r="F91" s="226">
        <v>5.624509891359054E-3</v>
      </c>
      <c r="G91" s="226">
        <v>5.7678278684316691E-3</v>
      </c>
      <c r="H91" s="226">
        <v>5.6683917603436058E-3</v>
      </c>
      <c r="I91" s="226">
        <v>9.5857654258701963E-3</v>
      </c>
      <c r="J91" s="226">
        <v>9.2408264509355915E-3</v>
      </c>
      <c r="K91" s="226">
        <v>1.4231834809739821E-2</v>
      </c>
      <c r="L91" s="226">
        <v>1.5529649536085171E-2</v>
      </c>
      <c r="M91" s="226">
        <v>1.486927041108181E-2</v>
      </c>
      <c r="N91" s="226">
        <v>1.566770437836322E-2</v>
      </c>
      <c r="O91" s="226">
        <v>1.5003825459293629E-2</v>
      </c>
      <c r="P91" s="226">
        <v>1.46285489836071E-2</v>
      </c>
      <c r="Q91" s="226">
        <v>1.3951596646451009E-2</v>
      </c>
      <c r="R91" s="226">
        <v>1.3501040643887879E-2</v>
      </c>
      <c r="S91" s="226">
        <v>1.29715010139063E-2</v>
      </c>
      <c r="T91" s="226">
        <v>1.423900578371191E-2</v>
      </c>
      <c r="U91" s="226">
        <v>1.3464209284061539E-2</v>
      </c>
      <c r="V91" s="226">
        <v>1.3532441037635011E-2</v>
      </c>
      <c r="W91" s="226">
        <v>1.1555705487909511E-2</v>
      </c>
      <c r="X91" s="226">
        <v>2.714750529241244E-2</v>
      </c>
      <c r="Y91" s="226">
        <v>1.3152775612241209E-2</v>
      </c>
      <c r="DA91" s="69" t="s">
        <v>2021</v>
      </c>
    </row>
    <row r="92" spans="1:105" ht="12" customHeight="1" x14ac:dyDescent="0.25">
      <c r="A92" s="37" t="s">
        <v>78</v>
      </c>
      <c r="B92" s="226">
        <v>0.34807809622822361</v>
      </c>
      <c r="C92" s="226">
        <v>0.36874785782670449</v>
      </c>
      <c r="D92" s="226">
        <v>0.39095074250306538</v>
      </c>
      <c r="E92" s="226">
        <v>0.41498743397981502</v>
      </c>
      <c r="F92" s="226">
        <v>0.40526367143674979</v>
      </c>
      <c r="G92" s="226">
        <v>0.57702585876180712</v>
      </c>
      <c r="H92" s="226">
        <v>0.63039049718629614</v>
      </c>
      <c r="I92" s="226">
        <v>0.55806528476718786</v>
      </c>
      <c r="J92" s="226">
        <v>0.6279040771487705</v>
      </c>
      <c r="K92" s="226">
        <v>0.91042201924010335</v>
      </c>
      <c r="L92" s="226">
        <v>1.185446627363437</v>
      </c>
      <c r="M92" s="226">
        <v>1.3698511414997401</v>
      </c>
      <c r="N92" s="226">
        <v>1.358011566839237</v>
      </c>
      <c r="O92" s="226">
        <v>1.4232500894025319</v>
      </c>
      <c r="P92" s="226">
        <v>8.6740135465646127</v>
      </c>
      <c r="Q92" s="226">
        <v>8.9154787292778384</v>
      </c>
      <c r="R92" s="226">
        <v>9.3887513878136417</v>
      </c>
      <c r="S92" s="226">
        <v>10.09115400964345</v>
      </c>
      <c r="T92" s="226">
        <v>12.6197050628673</v>
      </c>
      <c r="U92" s="226">
        <v>13.975175946316829</v>
      </c>
      <c r="V92" s="226">
        <v>14.63083212221745</v>
      </c>
      <c r="W92" s="226">
        <v>14.847269370980159</v>
      </c>
      <c r="X92" s="226">
        <v>15.84862433857527</v>
      </c>
      <c r="Y92" s="226">
        <v>20.037787176933829</v>
      </c>
      <c r="DA92" s="69" t="s">
        <v>2022</v>
      </c>
    </row>
    <row r="93" spans="1:105" ht="12" customHeight="1" x14ac:dyDescent="0.25">
      <c r="A93" s="37" t="s">
        <v>40</v>
      </c>
      <c r="B93" s="226">
        <v>150.18744593034421</v>
      </c>
      <c r="C93" s="226">
        <v>158.65843779476609</v>
      </c>
      <c r="D93" s="226">
        <v>157.2984042585654</v>
      </c>
      <c r="E93" s="226">
        <v>155.8424699039513</v>
      </c>
      <c r="F93" s="226">
        <v>184.52978622621529</v>
      </c>
      <c r="G93" s="226">
        <v>192.7489001531161</v>
      </c>
      <c r="H93" s="226">
        <v>193.54641085896179</v>
      </c>
      <c r="I93" s="226">
        <v>191.14689001518761</v>
      </c>
      <c r="J93" s="226">
        <v>180.9068369079217</v>
      </c>
      <c r="K93" s="226">
        <v>160.0347875065971</v>
      </c>
      <c r="L93" s="226">
        <v>163.53219720848591</v>
      </c>
      <c r="M93" s="226">
        <v>168.20067314871241</v>
      </c>
      <c r="N93" s="226">
        <v>163.437113910102</v>
      </c>
      <c r="O93" s="226">
        <v>157.5011357366005</v>
      </c>
      <c r="P93" s="226">
        <v>154.43646914675151</v>
      </c>
      <c r="Q93" s="226">
        <v>148.34196916604719</v>
      </c>
      <c r="R93" s="226">
        <v>155.4250142068864</v>
      </c>
      <c r="S93" s="226">
        <v>142.4737096984492</v>
      </c>
      <c r="T93" s="226">
        <v>142.5812409717752</v>
      </c>
      <c r="U93" s="226">
        <v>130.16125043186059</v>
      </c>
      <c r="V93" s="226">
        <v>120.23509154585059</v>
      </c>
      <c r="W93" s="226">
        <v>102.18803280079069</v>
      </c>
      <c r="X93" s="226">
        <v>94.652244197964421</v>
      </c>
      <c r="Y93" s="226">
        <v>82.773760186260219</v>
      </c>
      <c r="DA93" s="69" t="s">
        <v>2023</v>
      </c>
    </row>
    <row r="94" spans="1:105" ht="12" customHeight="1" x14ac:dyDescent="0.25">
      <c r="A94" s="132" t="s">
        <v>1939</v>
      </c>
      <c r="B94" s="316">
        <v>673.1978361041887</v>
      </c>
      <c r="C94" s="316">
        <v>693.99810695749363</v>
      </c>
      <c r="D94" s="316">
        <v>704.6302059513298</v>
      </c>
      <c r="E94" s="316">
        <v>725.72266929767557</v>
      </c>
      <c r="F94" s="316">
        <v>753.48970523833611</v>
      </c>
      <c r="G94" s="316">
        <v>773.72039196878734</v>
      </c>
      <c r="H94" s="316">
        <v>771.70935583474966</v>
      </c>
      <c r="I94" s="316">
        <v>776.3016060085248</v>
      </c>
      <c r="J94" s="316">
        <v>723.23171953680628</v>
      </c>
      <c r="K94" s="316">
        <v>671.27634536614323</v>
      </c>
      <c r="L94" s="316">
        <v>693.80176777786289</v>
      </c>
      <c r="M94" s="316">
        <v>676.11175376324809</v>
      </c>
      <c r="N94" s="316">
        <v>671.45785916901775</v>
      </c>
      <c r="O94" s="316">
        <v>661.59788578824282</v>
      </c>
      <c r="P94" s="316">
        <v>660.68262203068582</v>
      </c>
      <c r="Q94" s="316">
        <v>642.88470720907787</v>
      </c>
      <c r="R94" s="316">
        <v>665.01621446292404</v>
      </c>
      <c r="S94" s="316">
        <v>644.14319085367515</v>
      </c>
      <c r="T94" s="316">
        <v>625.71503800911955</v>
      </c>
      <c r="U94" s="316">
        <v>578.32194443066078</v>
      </c>
      <c r="V94" s="316">
        <v>542.94476503224621</v>
      </c>
      <c r="W94" s="316">
        <v>559.54287773725821</v>
      </c>
      <c r="X94" s="316">
        <v>498.56308891596518</v>
      </c>
      <c r="Y94" s="316">
        <v>455.28512199111901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1.0000000000000002</v>
      </c>
      <c r="D98" s="232">
        <f t="shared" si="4"/>
        <v>1</v>
      </c>
      <c r="E98" s="232">
        <f t="shared" si="4"/>
        <v>1</v>
      </c>
      <c r="F98" s="232">
        <f t="shared" si="4"/>
        <v>1.0000000000000002</v>
      </c>
      <c r="G98" s="232">
        <f t="shared" si="4"/>
        <v>1.0000000000000002</v>
      </c>
      <c r="H98" s="232">
        <f t="shared" si="4"/>
        <v>1</v>
      </c>
      <c r="I98" s="232">
        <f t="shared" si="4"/>
        <v>0.99999999999999967</v>
      </c>
      <c r="J98" s="232">
        <f t="shared" si="4"/>
        <v>0.99999999999999989</v>
      </c>
      <c r="K98" s="232">
        <f t="shared" si="4"/>
        <v>0.99999999999999989</v>
      </c>
      <c r="L98" s="232">
        <f t="shared" si="4"/>
        <v>0.99999999999999978</v>
      </c>
      <c r="M98" s="232">
        <f t="shared" si="4"/>
        <v>1</v>
      </c>
      <c r="N98" s="232">
        <f t="shared" si="4"/>
        <v>1</v>
      </c>
      <c r="O98" s="232">
        <f t="shared" si="4"/>
        <v>0.99999999999999989</v>
      </c>
      <c r="P98" s="232">
        <f t="shared" si="4"/>
        <v>1</v>
      </c>
      <c r="Q98" s="232">
        <f t="shared" si="4"/>
        <v>1</v>
      </c>
      <c r="R98" s="232">
        <f t="shared" si="4"/>
        <v>1</v>
      </c>
      <c r="S98" s="232">
        <f t="shared" si="4"/>
        <v>1.0000000000000002</v>
      </c>
      <c r="T98" s="232">
        <f t="shared" si="4"/>
        <v>1</v>
      </c>
      <c r="U98" s="232">
        <f t="shared" si="4"/>
        <v>1</v>
      </c>
      <c r="V98" s="232">
        <f t="shared" si="4"/>
        <v>0.99999999999999989</v>
      </c>
      <c r="W98" s="232">
        <f t="shared" si="4"/>
        <v>0.99999999999999978</v>
      </c>
      <c r="X98" s="232">
        <f t="shared" si="4"/>
        <v>1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3.7899370020159254E-3</v>
      </c>
      <c r="C99" s="266">
        <f t="shared" si="5"/>
        <v>3.7883115931482058E-3</v>
      </c>
      <c r="D99" s="266">
        <f t="shared" si="5"/>
        <v>3.7876803084367487E-3</v>
      </c>
      <c r="E99" s="266">
        <f t="shared" si="5"/>
        <v>3.7775430958777276E-3</v>
      </c>
      <c r="F99" s="266">
        <f t="shared" si="5"/>
        <v>3.7782699169891546E-3</v>
      </c>
      <c r="G99" s="266">
        <f t="shared" si="5"/>
        <v>3.7765777637183149E-3</v>
      </c>
      <c r="H99" s="266">
        <f t="shared" si="5"/>
        <v>3.7834623721512382E-3</v>
      </c>
      <c r="I99" s="266">
        <f t="shared" si="5"/>
        <v>3.7779767797320122E-3</v>
      </c>
      <c r="J99" s="266">
        <f t="shared" si="5"/>
        <v>3.7747563819280718E-3</v>
      </c>
      <c r="K99" s="266">
        <f t="shared" si="5"/>
        <v>3.7850439560043777E-3</v>
      </c>
      <c r="L99" s="266">
        <f t="shared" si="5"/>
        <v>3.7824362924022974E-3</v>
      </c>
      <c r="M99" s="266">
        <f t="shared" si="5"/>
        <v>3.7803878655830623E-3</v>
      </c>
      <c r="N99" s="266">
        <f t="shared" si="5"/>
        <v>3.7778959069667763E-3</v>
      </c>
      <c r="O99" s="266">
        <f t="shared" si="5"/>
        <v>3.7800302765305591E-3</v>
      </c>
      <c r="P99" s="266">
        <f t="shared" si="5"/>
        <v>3.7784625344966872E-3</v>
      </c>
      <c r="Q99" s="266">
        <f t="shared" si="5"/>
        <v>3.7949126953828126E-3</v>
      </c>
      <c r="R99" s="266">
        <f t="shared" si="5"/>
        <v>3.7951172754576087E-3</v>
      </c>
      <c r="S99" s="266">
        <f t="shared" si="5"/>
        <v>3.7879351960616149E-3</v>
      </c>
      <c r="T99" s="266">
        <f t="shared" si="5"/>
        <v>3.7862849094006E-3</v>
      </c>
      <c r="U99" s="266">
        <f t="shared" si="5"/>
        <v>3.8049692352858083E-3</v>
      </c>
      <c r="V99" s="266">
        <f t="shared" si="5"/>
        <v>3.8079813006827541E-3</v>
      </c>
      <c r="W99" s="266">
        <f t="shared" si="5"/>
        <v>3.785169961777433E-3</v>
      </c>
      <c r="X99" s="266">
        <f t="shared" si="5"/>
        <v>3.7898454681086586E-3</v>
      </c>
      <c r="Y99" s="266">
        <f t="shared" si="5"/>
        <v>3.8153160793908294E-3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1.3798305057234966E-3</v>
      </c>
      <c r="C100" s="267">
        <f t="shared" si="6"/>
        <v>1.3792435494437113E-3</v>
      </c>
      <c r="D100" s="267">
        <f t="shared" si="6"/>
        <v>1.3791823353729124E-3</v>
      </c>
      <c r="E100" s="267">
        <f t="shared" si="6"/>
        <v>1.3755172108650404E-3</v>
      </c>
      <c r="F100" s="267">
        <f t="shared" si="6"/>
        <v>1.3760204974243959E-3</v>
      </c>
      <c r="G100" s="267">
        <f t="shared" si="6"/>
        <v>1.3756080966559744E-3</v>
      </c>
      <c r="H100" s="267">
        <f t="shared" si="6"/>
        <v>1.3801315465426978E-3</v>
      </c>
      <c r="I100" s="267">
        <f t="shared" si="6"/>
        <v>1.3762591854902574E-3</v>
      </c>
      <c r="J100" s="267">
        <f t="shared" si="6"/>
        <v>1.3757408924445777E-3</v>
      </c>
      <c r="K100" s="267">
        <f t="shared" si="6"/>
        <v>1.3794128487963294E-3</v>
      </c>
      <c r="L100" s="267">
        <f t="shared" si="6"/>
        <v>1.3779952974234029E-3</v>
      </c>
      <c r="M100" s="267">
        <f t="shared" si="6"/>
        <v>1.3772748716610406E-3</v>
      </c>
      <c r="N100" s="267">
        <f t="shared" si="6"/>
        <v>1.3764635022652774E-3</v>
      </c>
      <c r="O100" s="267">
        <f t="shared" si="6"/>
        <v>1.3774901135022593E-3</v>
      </c>
      <c r="P100" s="267">
        <f t="shared" si="6"/>
        <v>1.3819503549873605E-3</v>
      </c>
      <c r="Q100" s="267">
        <f t="shared" si="6"/>
        <v>1.3836125115176464E-3</v>
      </c>
      <c r="R100" s="267">
        <f t="shared" si="6"/>
        <v>1.386969393871133E-3</v>
      </c>
      <c r="S100" s="267">
        <f t="shared" si="6"/>
        <v>1.3880933925897621E-3</v>
      </c>
      <c r="T100" s="267">
        <f t="shared" si="6"/>
        <v>1.3894374092480702E-3</v>
      </c>
      <c r="U100" s="267">
        <f t="shared" si="6"/>
        <v>1.3880707384748305E-3</v>
      </c>
      <c r="V100" s="267">
        <f t="shared" si="6"/>
        <v>1.3883209019411608E-3</v>
      </c>
      <c r="W100" s="267">
        <f t="shared" si="6"/>
        <v>1.394827946300385E-3</v>
      </c>
      <c r="X100" s="267">
        <f t="shared" si="6"/>
        <v>1.3932776092912213E-3</v>
      </c>
      <c r="Y100" s="267">
        <f t="shared" si="6"/>
        <v>1.3962863846150267E-3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4.3328430952408944E-2</v>
      </c>
      <c r="C101" s="267">
        <f t="shared" si="7"/>
        <v>4.3309795934085578E-2</v>
      </c>
      <c r="D101" s="267">
        <f t="shared" si="7"/>
        <v>4.3300740050966673E-2</v>
      </c>
      <c r="E101" s="267">
        <f t="shared" si="7"/>
        <v>4.31843985092666E-2</v>
      </c>
      <c r="F101" s="267">
        <f t="shared" si="7"/>
        <v>4.3189462302113027E-2</v>
      </c>
      <c r="G101" s="267">
        <f t="shared" si="7"/>
        <v>4.3170247942445165E-2</v>
      </c>
      <c r="H101" s="267">
        <f t="shared" si="7"/>
        <v>4.3209759353266909E-2</v>
      </c>
      <c r="I101" s="267">
        <f t="shared" si="7"/>
        <v>4.3185392054087834E-2</v>
      </c>
      <c r="J101" s="267">
        <f t="shared" si="7"/>
        <v>4.3143504295867295E-2</v>
      </c>
      <c r="K101" s="267">
        <f t="shared" si="7"/>
        <v>4.3263933587249608E-2</v>
      </c>
      <c r="L101" s="267">
        <f t="shared" si="7"/>
        <v>4.3238440680334875E-2</v>
      </c>
      <c r="M101" s="267">
        <f t="shared" si="7"/>
        <v>4.3214995063360531E-2</v>
      </c>
      <c r="N101" s="267">
        <f t="shared" si="7"/>
        <v>4.3186367896343246E-2</v>
      </c>
      <c r="O101" s="267">
        <f t="shared" si="7"/>
        <v>4.3209434352622381E-2</v>
      </c>
      <c r="P101" s="267">
        <f t="shared" si="7"/>
        <v>4.3145457551981403E-2</v>
      </c>
      <c r="Q101" s="267">
        <f t="shared" si="7"/>
        <v>4.330238317193541E-2</v>
      </c>
      <c r="R101" s="267">
        <f t="shared" si="7"/>
        <v>4.3320191711347815E-2</v>
      </c>
      <c r="S101" s="267">
        <f t="shared" si="7"/>
        <v>4.3234382096098062E-2</v>
      </c>
      <c r="T101" s="267">
        <f t="shared" si="7"/>
        <v>4.3133023561289854E-2</v>
      </c>
      <c r="U101" s="267">
        <f t="shared" si="7"/>
        <v>4.3309243761718873E-2</v>
      </c>
      <c r="V101" s="267">
        <f t="shared" si="7"/>
        <v>4.3443371587256932E-2</v>
      </c>
      <c r="W101" s="267">
        <f t="shared" si="7"/>
        <v>4.3125910862719483E-2</v>
      </c>
      <c r="X101" s="267">
        <f t="shared" si="7"/>
        <v>4.3104101560108632E-2</v>
      </c>
      <c r="Y101" s="267">
        <f t="shared" si="7"/>
        <v>4.3394512847230539E-2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1.5222668278623546E-2</v>
      </c>
      <c r="C102" s="267">
        <f t="shared" si="8"/>
        <v>1.5216192816090896E-2</v>
      </c>
      <c r="D102" s="267">
        <f t="shared" si="8"/>
        <v>1.5215517485686269E-2</v>
      </c>
      <c r="E102" s="267">
        <f t="shared" si="8"/>
        <v>1.5175082827696199E-2</v>
      </c>
      <c r="F102" s="267">
        <f t="shared" si="8"/>
        <v>1.5180635222943566E-2</v>
      </c>
      <c r="G102" s="267">
        <f t="shared" si="8"/>
        <v>1.5176085504648834E-2</v>
      </c>
      <c r="H102" s="267">
        <f t="shared" si="8"/>
        <v>1.5226020299055844E-2</v>
      </c>
      <c r="I102" s="267">
        <f t="shared" si="8"/>
        <v>1.5183343652011926E-2</v>
      </c>
      <c r="J102" s="267">
        <f t="shared" si="8"/>
        <v>1.517773295118973E-2</v>
      </c>
      <c r="K102" s="267">
        <f t="shared" si="8"/>
        <v>1.5218368657030761E-2</v>
      </c>
      <c r="L102" s="267">
        <f t="shared" si="8"/>
        <v>1.5202731138245546E-2</v>
      </c>
      <c r="M102" s="267">
        <f t="shared" si="8"/>
        <v>1.5194854966986356E-2</v>
      </c>
      <c r="N102" s="267">
        <f t="shared" si="8"/>
        <v>1.518597653555402E-2</v>
      </c>
      <c r="O102" s="267">
        <f t="shared" si="8"/>
        <v>1.5197422386132028E-2</v>
      </c>
      <c r="P102" s="267">
        <f t="shared" si="8"/>
        <v>1.5246693049976943E-2</v>
      </c>
      <c r="Q102" s="267">
        <f t="shared" si="8"/>
        <v>1.5265037375315368E-2</v>
      </c>
      <c r="R102" s="267">
        <f t="shared" si="8"/>
        <v>1.5302062788822814E-2</v>
      </c>
      <c r="S102" s="267">
        <f t="shared" si="8"/>
        <v>1.531435245184192E-2</v>
      </c>
      <c r="T102" s="267">
        <f t="shared" si="8"/>
        <v>1.5328654271057191E-2</v>
      </c>
      <c r="U102" s="267">
        <f t="shared" si="8"/>
        <v>1.531357678455374E-2</v>
      </c>
      <c r="V102" s="267">
        <f t="shared" si="8"/>
        <v>1.5316459913049746E-2</v>
      </c>
      <c r="W102" s="267">
        <f t="shared" si="8"/>
        <v>1.5392345379994057E-2</v>
      </c>
      <c r="X102" s="267">
        <f t="shared" si="8"/>
        <v>1.5371169584433318E-2</v>
      </c>
      <c r="Y102" s="267">
        <f t="shared" si="8"/>
        <v>1.5404314055011945E-2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1.4093681956599069E-2</v>
      </c>
      <c r="C103" s="268">
        <f t="shared" si="9"/>
        <v>1.4418050408616635E-2</v>
      </c>
      <c r="D103" s="268">
        <f t="shared" si="9"/>
        <v>1.4492728307193047E-2</v>
      </c>
      <c r="E103" s="268">
        <f t="shared" si="9"/>
        <v>1.4559176458867345E-2</v>
      </c>
      <c r="F103" s="268">
        <f t="shared" si="9"/>
        <v>1.492896703119149E-2</v>
      </c>
      <c r="G103" s="268">
        <f t="shared" si="9"/>
        <v>1.482064938353601E-2</v>
      </c>
      <c r="H103" s="268">
        <f t="shared" si="9"/>
        <v>1.4723841482371425E-2</v>
      </c>
      <c r="I103" s="268">
        <f t="shared" si="9"/>
        <v>1.4320085348045415E-2</v>
      </c>
      <c r="J103" s="268">
        <f t="shared" si="9"/>
        <v>1.4218991032525601E-2</v>
      </c>
      <c r="K103" s="268">
        <f t="shared" si="9"/>
        <v>1.3870973981028191E-2</v>
      </c>
      <c r="L103" s="268">
        <f t="shared" si="9"/>
        <v>1.3646578777926488E-2</v>
      </c>
      <c r="M103" s="268">
        <f t="shared" si="9"/>
        <v>1.3720543296140029E-2</v>
      </c>
      <c r="N103" s="268">
        <f t="shared" si="9"/>
        <v>1.3717217858482997E-2</v>
      </c>
      <c r="O103" s="268">
        <f t="shared" si="9"/>
        <v>1.328052618085963E-2</v>
      </c>
      <c r="P103" s="268">
        <f t="shared" si="9"/>
        <v>1.3325668546507335E-2</v>
      </c>
      <c r="Q103" s="268">
        <f t="shared" si="9"/>
        <v>1.2943517905651196E-2</v>
      </c>
      <c r="R103" s="268">
        <f t="shared" si="9"/>
        <v>1.2740603030604092E-2</v>
      </c>
      <c r="S103" s="268">
        <f t="shared" si="9"/>
        <v>1.2989391422150973E-2</v>
      </c>
      <c r="T103" s="268">
        <f t="shared" si="9"/>
        <v>1.2802244241613733E-2</v>
      </c>
      <c r="U103" s="268">
        <f t="shared" si="9"/>
        <v>1.2555296102915371E-2</v>
      </c>
      <c r="V103" s="268">
        <f t="shared" si="9"/>
        <v>1.2102928953049331E-2</v>
      </c>
      <c r="W103" s="268">
        <f t="shared" si="9"/>
        <v>1.2278365186204785E-2</v>
      </c>
      <c r="X103" s="268">
        <f t="shared" si="9"/>
        <v>1.1981872876643589E-2</v>
      </c>
      <c r="Y103" s="268">
        <f t="shared" si="9"/>
        <v>1.1451157266135721E-2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2.4611552083529002E-2</v>
      </c>
      <c r="C104" s="269">
        <f t="shared" si="10"/>
        <v>2.6254064633398615E-2</v>
      </c>
      <c r="D104" s="269">
        <f t="shared" si="10"/>
        <v>2.6159672045381069E-2</v>
      </c>
      <c r="E104" s="269">
        <f t="shared" si="10"/>
        <v>2.5501552310236261E-2</v>
      </c>
      <c r="F104" s="269">
        <f t="shared" si="10"/>
        <v>2.7288372299869128E-2</v>
      </c>
      <c r="G104" s="269">
        <f t="shared" si="10"/>
        <v>2.6685764331032667E-2</v>
      </c>
      <c r="H104" s="269">
        <f t="shared" si="10"/>
        <v>2.6672838168285109E-2</v>
      </c>
      <c r="I104" s="269">
        <f t="shared" si="10"/>
        <v>2.5544935951800657E-2</v>
      </c>
      <c r="J104" s="269">
        <f t="shared" si="10"/>
        <v>2.5327024392211642E-2</v>
      </c>
      <c r="K104" s="269">
        <f t="shared" si="10"/>
        <v>2.4326222341541304E-2</v>
      </c>
      <c r="L104" s="269">
        <f t="shared" si="10"/>
        <v>2.3435515622720754E-2</v>
      </c>
      <c r="M104" s="269">
        <f t="shared" si="10"/>
        <v>2.3554659440187385E-2</v>
      </c>
      <c r="N104" s="269">
        <f t="shared" si="10"/>
        <v>2.3274352914928104E-2</v>
      </c>
      <c r="O104" s="269">
        <f t="shared" si="10"/>
        <v>2.2572630999557915E-2</v>
      </c>
      <c r="P104" s="269">
        <f t="shared" si="10"/>
        <v>2.2364712427547666E-2</v>
      </c>
      <c r="Q104" s="269">
        <f t="shared" si="10"/>
        <v>2.1624705206834155E-2</v>
      </c>
      <c r="R104" s="269">
        <f t="shared" si="10"/>
        <v>2.086977897254352E-2</v>
      </c>
      <c r="S104" s="269">
        <f t="shared" si="10"/>
        <v>2.0868575331725536E-2</v>
      </c>
      <c r="T104" s="269">
        <f t="shared" si="10"/>
        <v>2.0429588479636423E-2</v>
      </c>
      <c r="U104" s="269">
        <f t="shared" si="10"/>
        <v>1.9615314623417097E-2</v>
      </c>
      <c r="V104" s="269">
        <f t="shared" si="10"/>
        <v>1.8575238652575873E-2</v>
      </c>
      <c r="W104" s="269">
        <f t="shared" si="10"/>
        <v>1.8673672529007146E-2</v>
      </c>
      <c r="X104" s="269">
        <f t="shared" si="10"/>
        <v>1.8295229615074557E-2</v>
      </c>
      <c r="Y104" s="269">
        <f t="shared" si="10"/>
        <v>1.6845122031790734E-2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0.84316226781932813</v>
      </c>
      <c r="C105" s="269">
        <f t="shared" si="11"/>
        <v>0.83759310042592405</v>
      </c>
      <c r="D105" s="269">
        <f t="shared" si="11"/>
        <v>0.83783052563358562</v>
      </c>
      <c r="E105" s="269">
        <f t="shared" si="11"/>
        <v>0.84004986887968891</v>
      </c>
      <c r="F105" s="269">
        <f t="shared" si="11"/>
        <v>0.83392858451439145</v>
      </c>
      <c r="G105" s="269">
        <f t="shared" si="11"/>
        <v>0.83599006627524353</v>
      </c>
      <c r="H105" s="269">
        <f t="shared" si="11"/>
        <v>0.83593181436749731</v>
      </c>
      <c r="I105" s="269">
        <f t="shared" si="11"/>
        <v>0.84011825363067028</v>
      </c>
      <c r="J105" s="269">
        <f t="shared" si="11"/>
        <v>0.84095550120475449</v>
      </c>
      <c r="K105" s="269">
        <f t="shared" si="11"/>
        <v>0.8443496754829023</v>
      </c>
      <c r="L105" s="269">
        <f t="shared" si="11"/>
        <v>0.84747400360982317</v>
      </c>
      <c r="M105" s="269">
        <f t="shared" si="11"/>
        <v>0.84705436946272727</v>
      </c>
      <c r="N105" s="269">
        <f t="shared" si="11"/>
        <v>0.84799106535580404</v>
      </c>
      <c r="O105" s="269">
        <f t="shared" si="11"/>
        <v>0.85065451500061107</v>
      </c>
      <c r="P105" s="269">
        <f t="shared" si="11"/>
        <v>0.85108483936685442</v>
      </c>
      <c r="Q105" s="269">
        <f t="shared" si="11"/>
        <v>0.85383070784065862</v>
      </c>
      <c r="R105" s="269">
        <f t="shared" si="11"/>
        <v>0.85629332878747211</v>
      </c>
      <c r="S105" s="269">
        <f t="shared" si="11"/>
        <v>0.85597584134397653</v>
      </c>
      <c r="T105" s="269">
        <f t="shared" si="11"/>
        <v>0.85764633415904856</v>
      </c>
      <c r="U105" s="269">
        <f t="shared" si="11"/>
        <v>0.86059863052785723</v>
      </c>
      <c r="V105" s="269">
        <f t="shared" si="11"/>
        <v>0.8642710887470636</v>
      </c>
      <c r="W105" s="269">
        <f t="shared" si="11"/>
        <v>0.86351861918996786</v>
      </c>
      <c r="X105" s="269">
        <f t="shared" si="11"/>
        <v>0.86521685905354206</v>
      </c>
      <c r="Y105" s="269">
        <f t="shared" si="11"/>
        <v>0.87026507914893025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0.61242896703624472</v>
      </c>
      <c r="C106" s="318">
        <f t="shared" si="12"/>
        <v>0.59146124448781312</v>
      </c>
      <c r="D106" s="318">
        <f t="shared" si="12"/>
        <v>0.59258360020813905</v>
      </c>
      <c r="E106" s="318">
        <f t="shared" si="12"/>
        <v>0.60097281597122498</v>
      </c>
      <c r="F106" s="318">
        <f t="shared" si="12"/>
        <v>0.57810009420311936</v>
      </c>
      <c r="G106" s="318">
        <f t="shared" si="12"/>
        <v>0.58581102567181342</v>
      </c>
      <c r="H106" s="318">
        <f t="shared" si="12"/>
        <v>0.58587395653982566</v>
      </c>
      <c r="I106" s="318">
        <f t="shared" si="12"/>
        <v>0.60063447908253997</v>
      </c>
      <c r="J106" s="318">
        <f t="shared" si="12"/>
        <v>0.6035146475277714</v>
      </c>
      <c r="K106" s="318">
        <f t="shared" si="12"/>
        <v>0.61629134103095351</v>
      </c>
      <c r="L106" s="318">
        <f t="shared" si="12"/>
        <v>0.62776604464681696</v>
      </c>
      <c r="M106" s="318">
        <f t="shared" si="12"/>
        <v>0.62622943721097146</v>
      </c>
      <c r="N106" s="318">
        <f t="shared" si="12"/>
        <v>0.62979400677835418</v>
      </c>
      <c r="O106" s="318">
        <f t="shared" si="12"/>
        <v>0.63903609937975647</v>
      </c>
      <c r="P106" s="318">
        <f t="shared" si="12"/>
        <v>0.64141566035859587</v>
      </c>
      <c r="Q106" s="318">
        <f t="shared" si="12"/>
        <v>0.65109909652658937</v>
      </c>
      <c r="R106" s="318">
        <f t="shared" si="12"/>
        <v>0.66063915091987735</v>
      </c>
      <c r="S106" s="318">
        <f t="shared" si="12"/>
        <v>0.66033294760905037</v>
      </c>
      <c r="T106" s="318">
        <f t="shared" si="12"/>
        <v>0.66611894216245793</v>
      </c>
      <c r="U106" s="318">
        <f t="shared" si="12"/>
        <v>0.67670505593332275</v>
      </c>
      <c r="V106" s="318">
        <f t="shared" si="12"/>
        <v>0.6901282263791656</v>
      </c>
      <c r="W106" s="318">
        <f t="shared" si="12"/>
        <v>0.68845293923052675</v>
      </c>
      <c r="X106" s="318">
        <f t="shared" si="12"/>
        <v>0.69369908141221892</v>
      </c>
      <c r="Y106" s="318">
        <f t="shared" si="12"/>
        <v>0.71234206010089285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0.23073330078308341</v>
      </c>
      <c r="C107" s="318">
        <f t="shared" si="13"/>
        <v>0.24613185593811099</v>
      </c>
      <c r="D107" s="318">
        <f t="shared" si="13"/>
        <v>0.24524692542544652</v>
      </c>
      <c r="E107" s="318">
        <f t="shared" si="13"/>
        <v>0.23907705290846396</v>
      </c>
      <c r="F107" s="318">
        <f t="shared" si="13"/>
        <v>0.25582849031127203</v>
      </c>
      <c r="G107" s="318">
        <f t="shared" si="13"/>
        <v>0.2501790406034301</v>
      </c>
      <c r="H107" s="318">
        <f t="shared" si="13"/>
        <v>0.2500578578276717</v>
      </c>
      <c r="I107" s="318">
        <f t="shared" si="13"/>
        <v>0.23948377454813025</v>
      </c>
      <c r="J107" s="318">
        <f t="shared" si="13"/>
        <v>0.23744085367698314</v>
      </c>
      <c r="K107" s="318">
        <f t="shared" si="13"/>
        <v>0.2280583344519487</v>
      </c>
      <c r="L107" s="318">
        <f t="shared" si="13"/>
        <v>0.21970795896300618</v>
      </c>
      <c r="M107" s="318">
        <f t="shared" si="13"/>
        <v>0.22082493225175578</v>
      </c>
      <c r="N107" s="318">
        <f t="shared" si="13"/>
        <v>0.21819705857745003</v>
      </c>
      <c r="O107" s="318">
        <f t="shared" si="13"/>
        <v>0.21161841562085457</v>
      </c>
      <c r="P107" s="318">
        <f t="shared" si="13"/>
        <v>0.20966917900825846</v>
      </c>
      <c r="Q107" s="318">
        <f t="shared" si="13"/>
        <v>0.2027316113140693</v>
      </c>
      <c r="R107" s="318">
        <f t="shared" si="13"/>
        <v>0.19565417786759468</v>
      </c>
      <c r="S107" s="318">
        <f t="shared" si="13"/>
        <v>0.19564289373492613</v>
      </c>
      <c r="T107" s="318">
        <f t="shared" si="13"/>
        <v>0.19152739199659058</v>
      </c>
      <c r="U107" s="318">
        <f t="shared" si="13"/>
        <v>0.18389357459453451</v>
      </c>
      <c r="V107" s="318">
        <f t="shared" si="13"/>
        <v>0.174142862367898</v>
      </c>
      <c r="W107" s="318">
        <f t="shared" si="13"/>
        <v>0.17506567995944114</v>
      </c>
      <c r="X107" s="318">
        <f t="shared" si="13"/>
        <v>0.17151777764132314</v>
      </c>
      <c r="Y107" s="318">
        <f t="shared" si="13"/>
        <v>0.15792301904803749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5.4411631401771889E-2</v>
      </c>
      <c r="C108" s="319">
        <f t="shared" si="14"/>
        <v>5.8041240639292419E-2</v>
      </c>
      <c r="D108" s="319">
        <f t="shared" si="14"/>
        <v>5.783395383337768E-2</v>
      </c>
      <c r="E108" s="319">
        <f t="shared" si="14"/>
        <v>5.6376860707501919E-2</v>
      </c>
      <c r="F108" s="319">
        <f t="shared" si="14"/>
        <v>6.032968821507801E-2</v>
      </c>
      <c r="G108" s="319">
        <f t="shared" si="14"/>
        <v>5.9005000702719641E-2</v>
      </c>
      <c r="H108" s="319">
        <f t="shared" si="14"/>
        <v>5.9072132410829474E-2</v>
      </c>
      <c r="I108" s="319">
        <f t="shared" si="14"/>
        <v>5.64937533981614E-2</v>
      </c>
      <c r="J108" s="319">
        <f t="shared" si="14"/>
        <v>5.6026748849078323E-2</v>
      </c>
      <c r="K108" s="319">
        <f t="shared" si="14"/>
        <v>5.3806369145447099E-2</v>
      </c>
      <c r="L108" s="319">
        <f t="shared" si="14"/>
        <v>5.1842298581123249E-2</v>
      </c>
      <c r="M108" s="319">
        <f t="shared" si="14"/>
        <v>5.2102915033354243E-2</v>
      </c>
      <c r="N108" s="319">
        <f t="shared" si="14"/>
        <v>5.1490660029655397E-2</v>
      </c>
      <c r="O108" s="319">
        <f t="shared" si="14"/>
        <v>4.9927950690184089E-2</v>
      </c>
      <c r="P108" s="319">
        <f t="shared" si="14"/>
        <v>4.9672216167648241E-2</v>
      </c>
      <c r="Q108" s="319">
        <f t="shared" si="14"/>
        <v>4.7855123292704742E-2</v>
      </c>
      <c r="R108" s="319">
        <f t="shared" si="14"/>
        <v>4.6291948039881022E-2</v>
      </c>
      <c r="S108" s="319">
        <f t="shared" si="14"/>
        <v>4.6441428765555799E-2</v>
      </c>
      <c r="T108" s="319">
        <f t="shared" si="14"/>
        <v>4.5484432968705669E-2</v>
      </c>
      <c r="U108" s="319">
        <f t="shared" si="14"/>
        <v>4.3414898225777002E-2</v>
      </c>
      <c r="V108" s="319">
        <f t="shared" si="14"/>
        <v>4.1094609944380571E-2</v>
      </c>
      <c r="W108" s="319">
        <f t="shared" si="14"/>
        <v>4.1831088944028677E-2</v>
      </c>
      <c r="X108" s="319">
        <f t="shared" si="14"/>
        <v>4.0847644232797929E-2</v>
      </c>
      <c r="Y108" s="319">
        <f t="shared" si="14"/>
        <v>3.7428212186895023E-2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1.0000000000000004</v>
      </c>
      <c r="C110" s="232">
        <f t="shared" si="15"/>
        <v>1.0000000000000004</v>
      </c>
      <c r="D110" s="232">
        <f t="shared" si="15"/>
        <v>0.99999999999999956</v>
      </c>
      <c r="E110" s="232">
        <f t="shared" si="15"/>
        <v>1.0000000000000004</v>
      </c>
      <c r="F110" s="232">
        <f t="shared" si="15"/>
        <v>0.99999999999999967</v>
      </c>
      <c r="G110" s="232">
        <f t="shared" si="15"/>
        <v>0.99999999999999967</v>
      </c>
      <c r="H110" s="232">
        <f t="shared" si="15"/>
        <v>1.0000000000000002</v>
      </c>
      <c r="I110" s="232">
        <f t="shared" si="15"/>
        <v>0.99999999999999967</v>
      </c>
      <c r="J110" s="232">
        <f t="shared" si="15"/>
        <v>0.99999999999999978</v>
      </c>
      <c r="K110" s="232">
        <f t="shared" si="15"/>
        <v>1.0000000000000002</v>
      </c>
      <c r="L110" s="232">
        <f t="shared" si="15"/>
        <v>0.99999999999999989</v>
      </c>
      <c r="M110" s="232">
        <f t="shared" si="15"/>
        <v>1.0000000000000002</v>
      </c>
      <c r="N110" s="232">
        <f t="shared" si="15"/>
        <v>1</v>
      </c>
      <c r="O110" s="232">
        <f t="shared" si="15"/>
        <v>0.99999999999999989</v>
      </c>
      <c r="P110" s="232">
        <f t="shared" si="15"/>
        <v>1.0000000000000004</v>
      </c>
      <c r="Q110" s="232">
        <f t="shared" si="15"/>
        <v>0.99999999999999989</v>
      </c>
      <c r="R110" s="232">
        <f t="shared" si="15"/>
        <v>1</v>
      </c>
      <c r="S110" s="232">
        <f t="shared" si="15"/>
        <v>1.0000000000000002</v>
      </c>
      <c r="T110" s="232">
        <f t="shared" si="15"/>
        <v>1.0000000000000002</v>
      </c>
      <c r="U110" s="232">
        <f t="shared" si="15"/>
        <v>0.99999999999999956</v>
      </c>
      <c r="V110" s="232">
        <f t="shared" si="15"/>
        <v>0.99999999999999989</v>
      </c>
      <c r="W110" s="232">
        <f t="shared" si="15"/>
        <v>0.99999999999999989</v>
      </c>
      <c r="X110" s="232">
        <f t="shared" si="15"/>
        <v>1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3.4928774255238411E-3</v>
      </c>
      <c r="C111" s="299">
        <f t="shared" si="16"/>
        <v>3.4956243767945874E-3</v>
      </c>
      <c r="D111" s="299">
        <f t="shared" si="16"/>
        <v>3.4950761112860179E-3</v>
      </c>
      <c r="E111" s="299">
        <f t="shared" si="16"/>
        <v>3.4961588118013788E-3</v>
      </c>
      <c r="F111" s="299">
        <f t="shared" si="16"/>
        <v>3.5033848271686205E-3</v>
      </c>
      <c r="G111" s="299">
        <f t="shared" si="16"/>
        <v>3.5010017828311043E-3</v>
      </c>
      <c r="H111" s="299">
        <f t="shared" si="16"/>
        <v>3.5109849047207436E-3</v>
      </c>
      <c r="I111" s="299">
        <f t="shared" si="16"/>
        <v>3.5002582835154694E-3</v>
      </c>
      <c r="J111" s="299">
        <f t="shared" si="16"/>
        <v>3.4994690535801814E-3</v>
      </c>
      <c r="K111" s="299">
        <f t="shared" si="16"/>
        <v>3.5043088533173628E-3</v>
      </c>
      <c r="L111" s="299">
        <f t="shared" si="16"/>
        <v>3.49854793395037E-3</v>
      </c>
      <c r="M111" s="299">
        <f t="shared" si="16"/>
        <v>3.4967108146104734E-3</v>
      </c>
      <c r="N111" s="299">
        <f t="shared" si="16"/>
        <v>3.4870149399417534E-3</v>
      </c>
      <c r="O111" s="299">
        <f t="shared" si="16"/>
        <v>3.4898172613718964E-3</v>
      </c>
      <c r="P111" s="299">
        <f t="shared" si="16"/>
        <v>3.4870049096198574E-3</v>
      </c>
      <c r="Q111" s="299">
        <f t="shared" si="16"/>
        <v>3.4887236430009125E-3</v>
      </c>
      <c r="R111" s="299">
        <f t="shared" si="16"/>
        <v>3.4925441452422178E-3</v>
      </c>
      <c r="S111" s="299">
        <f t="shared" si="16"/>
        <v>3.4926132771564682E-3</v>
      </c>
      <c r="T111" s="299">
        <f t="shared" si="16"/>
        <v>3.4925022436289028E-3</v>
      </c>
      <c r="U111" s="299">
        <f t="shared" si="16"/>
        <v>3.4984082090035104E-3</v>
      </c>
      <c r="V111" s="299">
        <f t="shared" si="16"/>
        <v>3.4951189593902948E-3</v>
      </c>
      <c r="W111" s="299">
        <f t="shared" si="16"/>
        <v>3.4724791720354363E-3</v>
      </c>
      <c r="X111" s="299">
        <f t="shared" si="16"/>
        <v>3.4831283790293256E-3</v>
      </c>
      <c r="Y111" s="299">
        <f t="shared" si="16"/>
        <v>3.4954436388382588E-3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1.2882699057415693E-3</v>
      </c>
      <c r="C112" s="233">
        <f t="shared" si="17"/>
        <v>1.2892830574281356E-3</v>
      </c>
      <c r="D112" s="233">
        <f t="shared" si="17"/>
        <v>1.2890808419281342E-3</v>
      </c>
      <c r="E112" s="233">
        <f t="shared" si="17"/>
        <v>1.2894801718561404E-3</v>
      </c>
      <c r="F112" s="233">
        <f t="shared" si="17"/>
        <v>1.2921453263983582E-3</v>
      </c>
      <c r="G112" s="233">
        <f t="shared" si="17"/>
        <v>1.291266393664665E-3</v>
      </c>
      <c r="H112" s="233">
        <f t="shared" si="17"/>
        <v>1.2949556842513489E-3</v>
      </c>
      <c r="I112" s="233">
        <f t="shared" si="17"/>
        <v>1.2909925138949439E-3</v>
      </c>
      <c r="J112" s="233">
        <f t="shared" si="17"/>
        <v>1.2907010806785335E-3</v>
      </c>
      <c r="K112" s="233">
        <f t="shared" si="17"/>
        <v>1.2928572315437196E-3</v>
      </c>
      <c r="L112" s="233">
        <f t="shared" si="17"/>
        <v>1.2903995616170714E-3</v>
      </c>
      <c r="M112" s="233">
        <f t="shared" si="17"/>
        <v>1.290329449287853E-3</v>
      </c>
      <c r="N112" s="233">
        <f t="shared" si="17"/>
        <v>1.2882529450113712E-3</v>
      </c>
      <c r="O112" s="233">
        <f t="shared" si="17"/>
        <v>1.2875603721733641E-3</v>
      </c>
      <c r="P112" s="233">
        <f t="shared" si="17"/>
        <v>1.2863710883616402E-3</v>
      </c>
      <c r="Q112" s="233">
        <f t="shared" si="17"/>
        <v>1.2879840529358027E-3</v>
      </c>
      <c r="R112" s="233">
        <f t="shared" si="17"/>
        <v>1.2896737179111306E-3</v>
      </c>
      <c r="S112" s="233">
        <f t="shared" si="17"/>
        <v>1.2895878140207126E-3</v>
      </c>
      <c r="T112" s="233">
        <f t="shared" si="17"/>
        <v>1.2936567018109583E-3</v>
      </c>
      <c r="U112" s="233">
        <f t="shared" si="17"/>
        <v>1.2924728567535757E-3</v>
      </c>
      <c r="V112" s="233">
        <f t="shared" si="17"/>
        <v>1.2916628331400436E-3</v>
      </c>
      <c r="W112" s="233">
        <f t="shared" si="17"/>
        <v>1.2871403922425123E-3</v>
      </c>
      <c r="X112" s="233">
        <f t="shared" si="17"/>
        <v>1.2926481774561849E-3</v>
      </c>
      <c r="Y112" s="233">
        <f t="shared" si="17"/>
        <v>1.2933673174890961E-3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2.513030246801589E-2</v>
      </c>
      <c r="C113" s="233">
        <f t="shared" si="18"/>
        <v>2.515006603480879E-2</v>
      </c>
      <c r="D113" s="233">
        <f t="shared" si="18"/>
        <v>2.5146121413688539E-2</v>
      </c>
      <c r="E113" s="233">
        <f t="shared" si="18"/>
        <v>2.5153911149232794E-2</v>
      </c>
      <c r="F113" s="233">
        <f t="shared" si="18"/>
        <v>2.5205900363194426E-2</v>
      </c>
      <c r="G113" s="233">
        <f t="shared" si="18"/>
        <v>2.5188558147543148E-2</v>
      </c>
      <c r="H113" s="233">
        <f t="shared" si="18"/>
        <v>2.5260546392559223E-2</v>
      </c>
      <c r="I113" s="233">
        <f t="shared" si="18"/>
        <v>2.5183207875581783E-2</v>
      </c>
      <c r="J113" s="233">
        <f t="shared" si="18"/>
        <v>2.517772743792808E-2</v>
      </c>
      <c r="K113" s="233">
        <f t="shared" si="18"/>
        <v>2.5210869669396382E-2</v>
      </c>
      <c r="L113" s="233">
        <f t="shared" si="18"/>
        <v>2.5167751455323673E-2</v>
      </c>
      <c r="M113" s="233">
        <f t="shared" si="18"/>
        <v>2.5156263443151212E-2</v>
      </c>
      <c r="N113" s="233">
        <f t="shared" si="18"/>
        <v>2.5076114241015929E-2</v>
      </c>
      <c r="O113" s="233">
        <f t="shared" si="18"/>
        <v>2.5087118196247822E-2</v>
      </c>
      <c r="P113" s="233">
        <f t="shared" si="18"/>
        <v>2.5071568776331189E-2</v>
      </c>
      <c r="Q113" s="233">
        <f t="shared" si="18"/>
        <v>2.508737892335389E-2</v>
      </c>
      <c r="R113" s="233">
        <f t="shared" si="18"/>
        <v>2.5104704764205767E-2</v>
      </c>
      <c r="S113" s="233">
        <f t="shared" si="18"/>
        <v>2.5110896021892575E-2</v>
      </c>
      <c r="T113" s="233">
        <f t="shared" si="18"/>
        <v>2.508708127810769E-2</v>
      </c>
      <c r="U113" s="233">
        <f t="shared" si="18"/>
        <v>2.5130259797588334E-2</v>
      </c>
      <c r="V113" s="233">
        <f t="shared" si="18"/>
        <v>2.5116939119269002E-2</v>
      </c>
      <c r="W113" s="233">
        <f t="shared" si="18"/>
        <v>2.4926459183747161E-2</v>
      </c>
      <c r="X113" s="233">
        <f t="shared" si="18"/>
        <v>2.4977151426505629E-2</v>
      </c>
      <c r="Y113" s="233">
        <f t="shared" si="18"/>
        <v>2.5062390906762058E-2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1.4030418489282758E-2</v>
      </c>
      <c r="C114" s="233">
        <f t="shared" si="19"/>
        <v>1.4041452622807345E-2</v>
      </c>
      <c r="D114" s="233">
        <f t="shared" si="19"/>
        <v>1.4039250314054027E-2</v>
      </c>
      <c r="E114" s="233">
        <f t="shared" si="19"/>
        <v>1.4043599376296548E-2</v>
      </c>
      <c r="F114" s="233">
        <f t="shared" si="19"/>
        <v>1.4072625307430441E-2</v>
      </c>
      <c r="G114" s="233">
        <f t="shared" si="19"/>
        <v>1.4063052939076047E-2</v>
      </c>
      <c r="H114" s="233">
        <f t="shared" si="19"/>
        <v>1.4103232633276036E-2</v>
      </c>
      <c r="I114" s="233">
        <f t="shared" si="19"/>
        <v>1.4060070141940282E-2</v>
      </c>
      <c r="J114" s="233">
        <f t="shared" si="19"/>
        <v>1.405689617197506E-2</v>
      </c>
      <c r="K114" s="233">
        <f t="shared" si="19"/>
        <v>1.4080378595052526E-2</v>
      </c>
      <c r="L114" s="233">
        <f t="shared" si="19"/>
        <v>1.4053612358081754E-2</v>
      </c>
      <c r="M114" s="233">
        <f t="shared" si="19"/>
        <v>1.4053095523125263E-2</v>
      </c>
      <c r="N114" s="233">
        <f t="shared" si="19"/>
        <v>1.4030233771669247E-2</v>
      </c>
      <c r="O114" s="233">
        <f t="shared" si="19"/>
        <v>1.4022691030269912E-2</v>
      </c>
      <c r="P114" s="233">
        <f t="shared" si="19"/>
        <v>1.4009738659414515E-2</v>
      </c>
      <c r="Q114" s="233">
        <f t="shared" si="19"/>
        <v>1.4027305295010846E-2</v>
      </c>
      <c r="R114" s="233">
        <f t="shared" si="19"/>
        <v>1.4045707266992707E-2</v>
      </c>
      <c r="S114" s="233">
        <f t="shared" si="19"/>
        <v>1.4044932387766875E-2</v>
      </c>
      <c r="T114" s="233">
        <f t="shared" si="19"/>
        <v>1.4089085545645027E-2</v>
      </c>
      <c r="U114" s="233">
        <f t="shared" si="19"/>
        <v>1.4076192407718333E-2</v>
      </c>
      <c r="V114" s="233">
        <f t="shared" si="19"/>
        <v>1.4067611144581164E-2</v>
      </c>
      <c r="W114" s="233">
        <f t="shared" si="19"/>
        <v>1.4018202832161998E-2</v>
      </c>
      <c r="X114" s="233">
        <f t="shared" si="19"/>
        <v>1.4078101807927455E-2</v>
      </c>
      <c r="Y114" s="233">
        <f t="shared" si="19"/>
        <v>1.4085933889985086E-2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1.3973257176112685E-2</v>
      </c>
      <c r="C115" s="300">
        <f t="shared" si="20"/>
        <v>1.4423466591667466E-2</v>
      </c>
      <c r="D115" s="300">
        <f t="shared" si="20"/>
        <v>1.4428014167904651E-2</v>
      </c>
      <c r="E115" s="300">
        <f t="shared" si="20"/>
        <v>1.4024255932661637E-2</v>
      </c>
      <c r="F115" s="300">
        <f t="shared" si="20"/>
        <v>1.4607636011026093E-2</v>
      </c>
      <c r="G115" s="300">
        <f t="shared" si="20"/>
        <v>1.4277302408769893E-2</v>
      </c>
      <c r="H115" s="300">
        <f t="shared" si="20"/>
        <v>1.4042779791474249E-2</v>
      </c>
      <c r="I115" s="300">
        <f t="shared" si="20"/>
        <v>1.3814512166988311E-2</v>
      </c>
      <c r="J115" s="300">
        <f t="shared" si="20"/>
        <v>1.363826783445614E-2</v>
      </c>
      <c r="K115" s="300">
        <f t="shared" si="20"/>
        <v>1.3406094051936161E-2</v>
      </c>
      <c r="L115" s="300">
        <f t="shared" si="20"/>
        <v>1.2930848268411904E-2</v>
      </c>
      <c r="M115" s="300">
        <f t="shared" si="20"/>
        <v>1.3146917790219072E-2</v>
      </c>
      <c r="N115" s="300">
        <f t="shared" si="20"/>
        <v>1.3176025100905217E-2</v>
      </c>
      <c r="O115" s="300">
        <f t="shared" si="20"/>
        <v>1.2773513284166184E-2</v>
      </c>
      <c r="P115" s="300">
        <f t="shared" si="20"/>
        <v>1.2653996751755728E-2</v>
      </c>
      <c r="Q115" s="300">
        <f t="shared" si="20"/>
        <v>1.2466443836144462E-2</v>
      </c>
      <c r="R115" s="300">
        <f t="shared" si="20"/>
        <v>1.2350961630394484E-2</v>
      </c>
      <c r="S115" s="300">
        <f t="shared" si="20"/>
        <v>1.2379569587813515E-2</v>
      </c>
      <c r="T115" s="300">
        <f t="shared" si="20"/>
        <v>1.2459170552746555E-2</v>
      </c>
      <c r="U115" s="300">
        <f t="shared" si="20"/>
        <v>1.2559337255406073E-2</v>
      </c>
      <c r="V115" s="300">
        <f t="shared" si="20"/>
        <v>1.2389274573847552E-2</v>
      </c>
      <c r="W115" s="300">
        <f t="shared" si="20"/>
        <v>1.2425840361685033E-2</v>
      </c>
      <c r="X115" s="300">
        <f t="shared" si="20"/>
        <v>1.2817803776360926E-2</v>
      </c>
      <c r="Y115" s="300">
        <f t="shared" si="20"/>
        <v>1.2378696101220372E-2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6.1686400678221148E-2</v>
      </c>
      <c r="C116" s="301">
        <f t="shared" si="21"/>
        <v>6.4286563159909008E-2</v>
      </c>
      <c r="D116" s="301">
        <f t="shared" si="21"/>
        <v>6.4002688767451923E-2</v>
      </c>
      <c r="E116" s="301">
        <f t="shared" si="21"/>
        <v>6.1215935731358161E-2</v>
      </c>
      <c r="F116" s="301">
        <f t="shared" si="21"/>
        <v>6.3983788563886299E-2</v>
      </c>
      <c r="G116" s="301">
        <f t="shared" si="21"/>
        <v>6.2846731537877024E-2</v>
      </c>
      <c r="H116" s="301">
        <f t="shared" si="21"/>
        <v>6.2125553816997033E-2</v>
      </c>
      <c r="I116" s="301">
        <f t="shared" si="21"/>
        <v>6.1357516242267186E-2</v>
      </c>
      <c r="J116" s="301">
        <f t="shared" si="21"/>
        <v>6.1004342308637827E-2</v>
      </c>
      <c r="K116" s="301">
        <f t="shared" si="21"/>
        <v>6.0091364177091537E-2</v>
      </c>
      <c r="L116" s="301">
        <f t="shared" si="21"/>
        <v>5.8176350734956112E-2</v>
      </c>
      <c r="M116" s="301">
        <f t="shared" si="21"/>
        <v>5.8929287609550816E-2</v>
      </c>
      <c r="N116" s="301">
        <f t="shared" si="21"/>
        <v>5.8634281641102667E-2</v>
      </c>
      <c r="O116" s="301">
        <f t="shared" si="21"/>
        <v>5.7522090757802576E-2</v>
      </c>
      <c r="P116" s="301">
        <f t="shared" si="21"/>
        <v>5.6805803159858753E-2</v>
      </c>
      <c r="Q116" s="301">
        <f t="shared" si="21"/>
        <v>5.6186097665024554E-2</v>
      </c>
      <c r="R116" s="301">
        <f t="shared" si="21"/>
        <v>5.5636186396168574E-2</v>
      </c>
      <c r="S116" s="301">
        <f t="shared" si="21"/>
        <v>5.5445125691933161E-2</v>
      </c>
      <c r="T116" s="301">
        <f t="shared" si="21"/>
        <v>5.5404028083037959E-2</v>
      </c>
      <c r="U116" s="301">
        <f t="shared" si="21"/>
        <v>5.5459762105626198E-2</v>
      </c>
      <c r="V116" s="301">
        <f t="shared" si="21"/>
        <v>5.4966048610224652E-2</v>
      </c>
      <c r="W116" s="301">
        <f t="shared" si="21"/>
        <v>5.4661313521612798E-2</v>
      </c>
      <c r="X116" s="301">
        <f t="shared" si="21"/>
        <v>5.4979464571488383E-2</v>
      </c>
      <c r="Y116" s="301">
        <f t="shared" si="21"/>
        <v>5.2683885520778684E-2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2.207043280128616E-2</v>
      </c>
      <c r="C117" s="302">
        <f t="shared" si="22"/>
        <v>2.1815786914176079E-2</v>
      </c>
      <c r="D117" s="302">
        <f t="shared" si="22"/>
        <v>2.1842107307383282E-2</v>
      </c>
      <c r="E117" s="302">
        <f t="shared" si="22"/>
        <v>2.2110522466362931E-2</v>
      </c>
      <c r="F117" s="302">
        <f t="shared" si="22"/>
        <v>2.1834041225110408E-2</v>
      </c>
      <c r="G117" s="302">
        <f t="shared" si="22"/>
        <v>2.1950040057384095E-2</v>
      </c>
      <c r="H117" s="302">
        <f t="shared" si="22"/>
        <v>2.2018245668511686E-2</v>
      </c>
      <c r="I117" s="302">
        <f t="shared" si="22"/>
        <v>2.2101599298332861E-2</v>
      </c>
      <c r="J117" s="302">
        <f t="shared" si="22"/>
        <v>2.2139859052233774E-2</v>
      </c>
      <c r="K117" s="302">
        <f t="shared" si="22"/>
        <v>2.2228325636263313E-2</v>
      </c>
      <c r="L117" s="302">
        <f t="shared" si="22"/>
        <v>2.2422335783522429E-2</v>
      </c>
      <c r="M117" s="302">
        <f t="shared" si="22"/>
        <v>2.2347151050562453E-2</v>
      </c>
      <c r="N117" s="302">
        <f t="shared" si="22"/>
        <v>2.2378371278693032E-2</v>
      </c>
      <c r="O117" s="302">
        <f t="shared" si="22"/>
        <v>2.2492388220127193E-2</v>
      </c>
      <c r="P117" s="302">
        <f t="shared" si="22"/>
        <v>2.2563428321497537E-2</v>
      </c>
      <c r="Q117" s="302">
        <f t="shared" si="22"/>
        <v>2.2624786629683827E-2</v>
      </c>
      <c r="R117" s="302">
        <f t="shared" si="22"/>
        <v>2.2677079364420677E-2</v>
      </c>
      <c r="S117" s="302">
        <f t="shared" si="22"/>
        <v>2.2693675775523548E-2</v>
      </c>
      <c r="T117" s="302">
        <f t="shared" si="22"/>
        <v>2.2694291853158379E-2</v>
      </c>
      <c r="U117" s="302">
        <f t="shared" si="22"/>
        <v>2.2684236969235445E-2</v>
      </c>
      <c r="V117" s="302">
        <f t="shared" si="22"/>
        <v>2.2736120886659304E-2</v>
      </c>
      <c r="W117" s="302">
        <f t="shared" si="22"/>
        <v>2.2774519499477276E-2</v>
      </c>
      <c r="X117" s="302">
        <f t="shared" si="22"/>
        <v>2.2727937130222819E-2</v>
      </c>
      <c r="Y117" s="302">
        <f t="shared" si="22"/>
        <v>2.2947734843508268E-2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3.9615967876934992E-2</v>
      </c>
      <c r="C118" s="302">
        <f t="shared" si="23"/>
        <v>4.2470776245732922E-2</v>
      </c>
      <c r="D118" s="302">
        <f t="shared" si="23"/>
        <v>4.2160581460068652E-2</v>
      </c>
      <c r="E118" s="302">
        <f t="shared" si="23"/>
        <v>3.910541326499524E-2</v>
      </c>
      <c r="F118" s="302">
        <f t="shared" si="23"/>
        <v>4.2149747338775898E-2</v>
      </c>
      <c r="G118" s="302">
        <f t="shared" si="23"/>
        <v>4.0896691480492922E-2</v>
      </c>
      <c r="H118" s="302">
        <f t="shared" si="23"/>
        <v>4.0107308148485343E-2</v>
      </c>
      <c r="I118" s="302">
        <f t="shared" si="23"/>
        <v>3.9255916943934328E-2</v>
      </c>
      <c r="J118" s="302">
        <f t="shared" si="23"/>
        <v>3.8864483256404049E-2</v>
      </c>
      <c r="K118" s="302">
        <f t="shared" si="23"/>
        <v>3.7863038540828224E-2</v>
      </c>
      <c r="L118" s="302">
        <f t="shared" si="23"/>
        <v>3.5754014951433689E-2</v>
      </c>
      <c r="M118" s="302">
        <f t="shared" si="23"/>
        <v>3.6582136558988364E-2</v>
      </c>
      <c r="N118" s="302">
        <f t="shared" si="23"/>
        <v>3.6255910362409639E-2</v>
      </c>
      <c r="O118" s="302">
        <f t="shared" si="23"/>
        <v>3.5029702537675372E-2</v>
      </c>
      <c r="P118" s="302">
        <f t="shared" si="23"/>
        <v>3.4242374838361206E-2</v>
      </c>
      <c r="Q118" s="302">
        <f t="shared" si="23"/>
        <v>3.3561311035340727E-2</v>
      </c>
      <c r="R118" s="302">
        <f t="shared" si="23"/>
        <v>3.2959107031747904E-2</v>
      </c>
      <c r="S118" s="302">
        <f t="shared" si="23"/>
        <v>3.2751449916409617E-2</v>
      </c>
      <c r="T118" s="302">
        <f t="shared" si="23"/>
        <v>3.2709736229879577E-2</v>
      </c>
      <c r="U118" s="302">
        <f t="shared" si="23"/>
        <v>3.277552513639076E-2</v>
      </c>
      <c r="V118" s="302">
        <f t="shared" si="23"/>
        <v>3.2229927723565352E-2</v>
      </c>
      <c r="W118" s="302">
        <f t="shared" si="23"/>
        <v>3.1886794022135519E-2</v>
      </c>
      <c r="X118" s="302">
        <f t="shared" si="23"/>
        <v>3.2251527441265568E-2</v>
      </c>
      <c r="Y118" s="302">
        <f t="shared" si="23"/>
        <v>2.9736150677270416E-2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0.7830354572702769</v>
      </c>
      <c r="C119" s="301">
        <f t="shared" si="24"/>
        <v>0.78085396799238327</v>
      </c>
      <c r="D119" s="301">
        <f t="shared" si="24"/>
        <v>0.78104816239076702</v>
      </c>
      <c r="E119" s="301">
        <f t="shared" si="24"/>
        <v>0.78325243746349393</v>
      </c>
      <c r="F119" s="301">
        <f t="shared" si="24"/>
        <v>0.78076952734320437</v>
      </c>
      <c r="G119" s="301">
        <f t="shared" si="24"/>
        <v>0.7818613321511636</v>
      </c>
      <c r="H119" s="301">
        <f t="shared" si="24"/>
        <v>0.78239444563496108</v>
      </c>
      <c r="I119" s="301">
        <f t="shared" si="24"/>
        <v>0.7832804227683946</v>
      </c>
      <c r="J119" s="301">
        <f t="shared" si="24"/>
        <v>0.78368576526672873</v>
      </c>
      <c r="K119" s="301">
        <f t="shared" si="24"/>
        <v>0.78442365827597205</v>
      </c>
      <c r="L119" s="301">
        <f t="shared" si="24"/>
        <v>0.7862222732601043</v>
      </c>
      <c r="M119" s="301">
        <f t="shared" si="24"/>
        <v>0.78554762852507831</v>
      </c>
      <c r="N119" s="301">
        <f t="shared" si="24"/>
        <v>0.78586429202122254</v>
      </c>
      <c r="O119" s="301">
        <f t="shared" si="24"/>
        <v>0.78694869747477392</v>
      </c>
      <c r="P119" s="301">
        <f t="shared" si="24"/>
        <v>0.78757610128956035</v>
      </c>
      <c r="Q119" s="301">
        <f t="shared" si="24"/>
        <v>0.78811585050564303</v>
      </c>
      <c r="R119" s="301">
        <f t="shared" si="24"/>
        <v>0.78853081371212852</v>
      </c>
      <c r="S119" s="301">
        <f t="shared" si="24"/>
        <v>0.78862830296506492</v>
      </c>
      <c r="T119" s="301">
        <f t="shared" si="24"/>
        <v>0.78856155717155518</v>
      </c>
      <c r="U119" s="301">
        <f t="shared" si="24"/>
        <v>0.78837829928852599</v>
      </c>
      <c r="V119" s="301">
        <f t="shared" si="24"/>
        <v>0.78889740873405201</v>
      </c>
      <c r="W119" s="301">
        <f t="shared" si="24"/>
        <v>0.7894071059489487</v>
      </c>
      <c r="X119" s="301">
        <f t="shared" si="24"/>
        <v>0.78868214895699418</v>
      </c>
      <c r="Y119" s="301">
        <f t="shared" si="24"/>
        <v>0.79045905917148451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0.70106080662908998</v>
      </c>
      <c r="C120" s="302">
        <f t="shared" si="25"/>
        <v>0.69297205492088731</v>
      </c>
      <c r="D120" s="302">
        <f t="shared" si="25"/>
        <v>0.69380811446982193</v>
      </c>
      <c r="E120" s="302">
        <f t="shared" si="25"/>
        <v>0.70233424304917547</v>
      </c>
      <c r="F120" s="302">
        <f t="shared" si="25"/>
        <v>0.6935518977388011</v>
      </c>
      <c r="G120" s="302">
        <f t="shared" si="25"/>
        <v>0.69723656652867116</v>
      </c>
      <c r="H120" s="302">
        <f t="shared" si="25"/>
        <v>0.69940309770566544</v>
      </c>
      <c r="I120" s="302">
        <f t="shared" si="25"/>
        <v>0.70205080124116126</v>
      </c>
      <c r="J120" s="302">
        <f t="shared" si="25"/>
        <v>0.70326611107095538</v>
      </c>
      <c r="K120" s="302">
        <f t="shared" si="25"/>
        <v>0.70607622609307008</v>
      </c>
      <c r="L120" s="302">
        <f t="shared" si="25"/>
        <v>0.71223890135894785</v>
      </c>
      <c r="M120" s="302">
        <f t="shared" si="25"/>
        <v>0.70985068042963084</v>
      </c>
      <c r="N120" s="302">
        <f t="shared" si="25"/>
        <v>0.71084238179377868</v>
      </c>
      <c r="O120" s="302">
        <f t="shared" si="25"/>
        <v>0.71446409640404018</v>
      </c>
      <c r="P120" s="302">
        <f t="shared" si="25"/>
        <v>0.71672066432992187</v>
      </c>
      <c r="Q120" s="302">
        <f t="shared" si="25"/>
        <v>0.71866969294289818</v>
      </c>
      <c r="R120" s="302">
        <f t="shared" si="25"/>
        <v>0.72033075628159804</v>
      </c>
      <c r="S120" s="302">
        <f t="shared" si="25"/>
        <v>0.72085793639898321</v>
      </c>
      <c r="T120" s="302">
        <f t="shared" si="25"/>
        <v>0.72087750592385413</v>
      </c>
      <c r="U120" s="302">
        <f t="shared" si="25"/>
        <v>0.72055811549336124</v>
      </c>
      <c r="V120" s="302">
        <f t="shared" si="25"/>
        <v>0.72220619287035459</v>
      </c>
      <c r="W120" s="302">
        <f t="shared" si="25"/>
        <v>0.72342591351280727</v>
      </c>
      <c r="X120" s="302">
        <f t="shared" si="25"/>
        <v>0.72194623825413684</v>
      </c>
      <c r="Y120" s="302">
        <f t="shared" si="25"/>
        <v>0.72892804797026256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8.1974650641186808E-2</v>
      </c>
      <c r="C121" s="302">
        <f t="shared" si="26"/>
        <v>8.7881913071495912E-2</v>
      </c>
      <c r="D121" s="302">
        <f t="shared" si="26"/>
        <v>8.7240047920945071E-2</v>
      </c>
      <c r="E121" s="302">
        <f t="shared" si="26"/>
        <v>8.0918194414318453E-2</v>
      </c>
      <c r="F121" s="302">
        <f t="shared" si="26"/>
        <v>8.7217629604403171E-2</v>
      </c>
      <c r="G121" s="302">
        <f t="shared" si="26"/>
        <v>8.4624765622492368E-2</v>
      </c>
      <c r="H121" s="302">
        <f t="shared" si="26"/>
        <v>8.2991347929295703E-2</v>
      </c>
      <c r="I121" s="302">
        <f t="shared" si="26"/>
        <v>8.122962152723337E-2</v>
      </c>
      <c r="J121" s="302">
        <f t="shared" si="26"/>
        <v>8.0419654195773349E-2</v>
      </c>
      <c r="K121" s="302">
        <f t="shared" si="26"/>
        <v>7.834743218290198E-2</v>
      </c>
      <c r="L121" s="302">
        <f t="shared" si="26"/>
        <v>7.3983371901156433E-2</v>
      </c>
      <c r="M121" s="302">
        <f t="shared" si="26"/>
        <v>7.5696948095447442E-2</v>
      </c>
      <c r="N121" s="302">
        <f t="shared" si="26"/>
        <v>7.5021910227443867E-2</v>
      </c>
      <c r="O121" s="302">
        <f t="shared" si="26"/>
        <v>7.2484601070733748E-2</v>
      </c>
      <c r="P121" s="302">
        <f t="shared" si="26"/>
        <v>7.0855436959638418E-2</v>
      </c>
      <c r="Q121" s="302">
        <f t="shared" si="26"/>
        <v>6.9446157562744831E-2</v>
      </c>
      <c r="R121" s="302">
        <f t="shared" si="26"/>
        <v>6.8200057430530536E-2</v>
      </c>
      <c r="S121" s="302">
        <f t="shared" si="26"/>
        <v>6.7770366566081805E-2</v>
      </c>
      <c r="T121" s="302">
        <f t="shared" si="26"/>
        <v>6.7684051247701146E-2</v>
      </c>
      <c r="U121" s="302">
        <f t="shared" si="26"/>
        <v>6.782018379516469E-2</v>
      </c>
      <c r="V121" s="302">
        <f t="shared" si="26"/>
        <v>6.6691215863697403E-2</v>
      </c>
      <c r="W121" s="302">
        <f t="shared" si="26"/>
        <v>6.5981192436141423E-2</v>
      </c>
      <c r="X121" s="302">
        <f t="shared" si="26"/>
        <v>6.673591070285731E-2</v>
      </c>
      <c r="Y121" s="302">
        <f t="shared" si="26"/>
        <v>6.1531011201221925E-2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9.736301658682589E-2</v>
      </c>
      <c r="C122" s="301">
        <f t="shared" si="27"/>
        <v>9.6459576164201796E-2</v>
      </c>
      <c r="D122" s="301">
        <f t="shared" si="27"/>
        <v>9.6551605992919315E-2</v>
      </c>
      <c r="E122" s="301">
        <f t="shared" si="27"/>
        <v>9.7524221363299968E-2</v>
      </c>
      <c r="F122" s="301">
        <f t="shared" si="27"/>
        <v>9.6564992257691135E-2</v>
      </c>
      <c r="G122" s="301">
        <f t="shared" si="27"/>
        <v>9.6970754639074369E-2</v>
      </c>
      <c r="H122" s="301">
        <f t="shared" si="27"/>
        <v>9.7267501141760526E-2</v>
      </c>
      <c r="I122" s="301">
        <f t="shared" si="27"/>
        <v>9.7513020007417003E-2</v>
      </c>
      <c r="J122" s="301">
        <f t="shared" si="27"/>
        <v>9.7646830846015151E-2</v>
      </c>
      <c r="K122" s="301">
        <f t="shared" si="27"/>
        <v>9.799046914569047E-2</v>
      </c>
      <c r="L122" s="301">
        <f t="shared" si="27"/>
        <v>9.8660216427554751E-2</v>
      </c>
      <c r="M122" s="301">
        <f t="shared" si="27"/>
        <v>9.8379766844977248E-2</v>
      </c>
      <c r="N122" s="301">
        <f t="shared" si="27"/>
        <v>9.8443785339131354E-2</v>
      </c>
      <c r="O122" s="301">
        <f t="shared" si="27"/>
        <v>9.8868511623194183E-2</v>
      </c>
      <c r="P122" s="301">
        <f t="shared" si="27"/>
        <v>9.9109415365098291E-2</v>
      </c>
      <c r="Q122" s="301">
        <f t="shared" si="27"/>
        <v>9.9340216078886476E-2</v>
      </c>
      <c r="R122" s="301">
        <f t="shared" si="27"/>
        <v>9.9549408366956624E-2</v>
      </c>
      <c r="S122" s="301">
        <f t="shared" si="27"/>
        <v>9.9608972254351683E-2</v>
      </c>
      <c r="T122" s="301">
        <f t="shared" si="27"/>
        <v>9.9612918423467742E-2</v>
      </c>
      <c r="U122" s="301">
        <f t="shared" si="27"/>
        <v>9.9605268079377515E-2</v>
      </c>
      <c r="V122" s="301">
        <f t="shared" si="27"/>
        <v>9.9775936025495171E-2</v>
      </c>
      <c r="W122" s="301">
        <f t="shared" si="27"/>
        <v>9.9801458587566325E-2</v>
      </c>
      <c r="X122" s="301">
        <f t="shared" si="27"/>
        <v>9.9689552904237783E-2</v>
      </c>
      <c r="Y122" s="301">
        <f t="shared" si="27"/>
        <v>0.10054122345344225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7.9518471122280832E-2</v>
      </c>
      <c r="C123" s="302">
        <f t="shared" si="28"/>
        <v>7.8600996970193029E-2</v>
      </c>
      <c r="D123" s="302">
        <f t="shared" si="28"/>
        <v>7.8695827798660162E-2</v>
      </c>
      <c r="E123" s="302">
        <f t="shared" si="28"/>
        <v>7.9662911827336799E-2</v>
      </c>
      <c r="F123" s="302">
        <f t="shared" si="28"/>
        <v>7.8666766178706438E-2</v>
      </c>
      <c r="G123" s="302">
        <f t="shared" si="28"/>
        <v>7.9084703147927801E-2</v>
      </c>
      <c r="H123" s="302">
        <f t="shared" si="28"/>
        <v>7.9330443952725746E-2</v>
      </c>
      <c r="I123" s="302">
        <f t="shared" si="28"/>
        <v>7.9630762177816686E-2</v>
      </c>
      <c r="J123" s="302">
        <f t="shared" si="28"/>
        <v>7.9768609820547981E-2</v>
      </c>
      <c r="K123" s="302">
        <f t="shared" si="28"/>
        <v>8.0087349718889728E-2</v>
      </c>
      <c r="L123" s="302">
        <f t="shared" si="28"/>
        <v>8.0786356867102699E-2</v>
      </c>
      <c r="M123" s="302">
        <f t="shared" si="28"/>
        <v>8.0515470696879227E-2</v>
      </c>
      <c r="N123" s="302">
        <f t="shared" si="28"/>
        <v>8.0627955342349705E-2</v>
      </c>
      <c r="O123" s="302">
        <f t="shared" si="28"/>
        <v>8.1038751675458001E-2</v>
      </c>
      <c r="P123" s="302">
        <f t="shared" si="28"/>
        <v>8.1294704981865917E-2</v>
      </c>
      <c r="Q123" s="302">
        <f t="shared" si="28"/>
        <v>8.1515775356948872E-2</v>
      </c>
      <c r="R123" s="302">
        <f t="shared" si="28"/>
        <v>8.1704183004162489E-2</v>
      </c>
      <c r="S123" s="302">
        <f t="shared" si="28"/>
        <v>8.1763978897106696E-2</v>
      </c>
      <c r="T123" s="302">
        <f t="shared" si="28"/>
        <v>8.1766198588585096E-2</v>
      </c>
      <c r="U123" s="302">
        <f t="shared" si="28"/>
        <v>8.172997143327454E-2</v>
      </c>
      <c r="V123" s="302">
        <f t="shared" si="28"/>
        <v>8.191690613575757E-2</v>
      </c>
      <c r="W123" s="302">
        <f t="shared" si="28"/>
        <v>8.2055254078998746E-2</v>
      </c>
      <c r="X123" s="302">
        <f t="shared" si="28"/>
        <v>8.1887420542714431E-2</v>
      </c>
      <c r="Y123" s="302">
        <f t="shared" si="28"/>
        <v>8.2679338774404587E-2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1.7844545464545045E-2</v>
      </c>
      <c r="C124" s="303">
        <f t="shared" si="29"/>
        <v>1.7858579194008756E-2</v>
      </c>
      <c r="D124" s="303">
        <f t="shared" si="29"/>
        <v>1.7855778194259153E-2</v>
      </c>
      <c r="E124" s="303">
        <f t="shared" si="29"/>
        <v>1.7861309535963172E-2</v>
      </c>
      <c r="F124" s="303">
        <f t="shared" si="29"/>
        <v>1.7898226078984694E-2</v>
      </c>
      <c r="G124" s="303">
        <f t="shared" si="29"/>
        <v>1.7886051491146571E-2</v>
      </c>
      <c r="H124" s="303">
        <f t="shared" si="29"/>
        <v>1.793705718903478E-2</v>
      </c>
      <c r="I124" s="303">
        <f t="shared" si="29"/>
        <v>1.7882257829600321E-2</v>
      </c>
      <c r="J124" s="303">
        <f t="shared" si="29"/>
        <v>1.7878221025467166E-2</v>
      </c>
      <c r="K124" s="303">
        <f t="shared" si="29"/>
        <v>1.7903119426800743E-2</v>
      </c>
      <c r="L124" s="303">
        <f t="shared" si="29"/>
        <v>1.7873859560452059E-2</v>
      </c>
      <c r="M124" s="303">
        <f t="shared" si="29"/>
        <v>1.7864296148098018E-2</v>
      </c>
      <c r="N124" s="303">
        <f t="shared" si="29"/>
        <v>1.7815829996781659E-2</v>
      </c>
      <c r="O124" s="303">
        <f t="shared" si="29"/>
        <v>1.7829759947736182E-2</v>
      </c>
      <c r="P124" s="303">
        <f t="shared" si="29"/>
        <v>1.7814710383232374E-2</v>
      </c>
      <c r="Q124" s="303">
        <f t="shared" si="29"/>
        <v>1.78244407219376E-2</v>
      </c>
      <c r="R124" s="303">
        <f t="shared" si="29"/>
        <v>1.7845225362794134E-2</v>
      </c>
      <c r="S124" s="303">
        <f t="shared" si="29"/>
        <v>1.7844993357244994E-2</v>
      </c>
      <c r="T124" s="303">
        <f t="shared" si="29"/>
        <v>1.7846719834882653E-2</v>
      </c>
      <c r="U124" s="303">
        <f t="shared" si="29"/>
        <v>1.7875296646102969E-2</v>
      </c>
      <c r="V124" s="303">
        <f t="shared" si="29"/>
        <v>1.7859029889737612E-2</v>
      </c>
      <c r="W124" s="303">
        <f t="shared" si="29"/>
        <v>1.7746204508567575E-2</v>
      </c>
      <c r="X124" s="303">
        <f t="shared" si="29"/>
        <v>1.7802132361523362E-2</v>
      </c>
      <c r="Y124" s="303">
        <f t="shared" si="29"/>
        <v>1.7861884679037654E-2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0.99999999999999978</v>
      </c>
      <c r="E126" s="232">
        <f t="shared" si="30"/>
        <v>1.0000000000000004</v>
      </c>
      <c r="F126" s="232">
        <f t="shared" si="30"/>
        <v>1</v>
      </c>
      <c r="G126" s="232">
        <f t="shared" si="30"/>
        <v>1.0000000000000002</v>
      </c>
      <c r="H126" s="232">
        <f t="shared" si="30"/>
        <v>1.0000000000000002</v>
      </c>
      <c r="I126" s="232">
        <f t="shared" si="30"/>
        <v>1.0000000000000004</v>
      </c>
      <c r="J126" s="232">
        <f t="shared" si="30"/>
        <v>1.0000000000000004</v>
      </c>
      <c r="K126" s="232">
        <f t="shared" si="30"/>
        <v>1.0000000000000002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0.99999999999999989</v>
      </c>
      <c r="R126" s="232">
        <f t="shared" si="30"/>
        <v>1.0000000000000002</v>
      </c>
      <c r="S126" s="232">
        <f t="shared" si="30"/>
        <v>1</v>
      </c>
      <c r="T126" s="232">
        <f t="shared" si="30"/>
        <v>0.99999999999999978</v>
      </c>
      <c r="U126" s="232">
        <f t="shared" si="30"/>
        <v>1.0000000000000002</v>
      </c>
      <c r="V126" s="232">
        <f t="shared" si="30"/>
        <v>1.0000000000000002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2.7507006721879085E-2</v>
      </c>
      <c r="C127" s="299">
        <f t="shared" si="31"/>
        <v>2.7498113227940865E-2</v>
      </c>
      <c r="D127" s="299">
        <f t="shared" si="31"/>
        <v>2.7505019340148214E-2</v>
      </c>
      <c r="E127" s="299">
        <f t="shared" si="31"/>
        <v>2.751698146441816E-2</v>
      </c>
      <c r="F127" s="299">
        <f t="shared" si="31"/>
        <v>2.7441911790469405E-2</v>
      </c>
      <c r="G127" s="299">
        <f t="shared" si="31"/>
        <v>2.745136175246805E-2</v>
      </c>
      <c r="H127" s="299">
        <f t="shared" si="31"/>
        <v>2.7454652437140355E-2</v>
      </c>
      <c r="I127" s="299">
        <f t="shared" si="31"/>
        <v>2.7493464875984058E-2</v>
      </c>
      <c r="J127" s="299">
        <f t="shared" si="31"/>
        <v>2.7416872618606369E-2</v>
      </c>
      <c r="K127" s="299">
        <f t="shared" si="31"/>
        <v>2.7418950664098374E-2</v>
      </c>
      <c r="L127" s="299">
        <f t="shared" si="31"/>
        <v>2.7465732717671203E-2</v>
      </c>
      <c r="M127" s="299">
        <f t="shared" si="31"/>
        <v>2.7422167920328835E-2</v>
      </c>
      <c r="N127" s="299">
        <f t="shared" si="31"/>
        <v>2.7443102901132096E-2</v>
      </c>
      <c r="O127" s="299">
        <f t="shared" si="31"/>
        <v>2.7398866004034298E-2</v>
      </c>
      <c r="P127" s="299">
        <f t="shared" si="31"/>
        <v>2.7341990745869661E-2</v>
      </c>
      <c r="Q127" s="299">
        <f t="shared" si="31"/>
        <v>2.7329345619748133E-2</v>
      </c>
      <c r="R127" s="299">
        <f t="shared" si="31"/>
        <v>2.722126510372927E-2</v>
      </c>
      <c r="S127" s="299">
        <f t="shared" si="31"/>
        <v>2.7167657573851579E-2</v>
      </c>
      <c r="T127" s="299">
        <f t="shared" si="31"/>
        <v>2.7142168187356853E-2</v>
      </c>
      <c r="U127" s="299">
        <f t="shared" si="31"/>
        <v>2.7130438229836157E-2</v>
      </c>
      <c r="V127" s="299">
        <f t="shared" si="31"/>
        <v>2.702434664387629E-2</v>
      </c>
      <c r="W127" s="299">
        <f t="shared" si="31"/>
        <v>2.7078781703906651E-2</v>
      </c>
      <c r="X127" s="299">
        <f t="shared" si="31"/>
        <v>2.710109957215779E-2</v>
      </c>
      <c r="Y127" s="299">
        <f t="shared" si="31"/>
        <v>2.7080259489062265E-2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3.1062678912650047E-3</v>
      </c>
      <c r="C128" s="233">
        <f t="shared" si="32"/>
        <v>3.1056189213230067E-3</v>
      </c>
      <c r="D128" s="233">
        <f t="shared" si="32"/>
        <v>3.1099580603662432E-3</v>
      </c>
      <c r="E128" s="233">
        <f t="shared" si="32"/>
        <v>3.1122390168634708E-3</v>
      </c>
      <c r="F128" s="233">
        <f t="shared" si="32"/>
        <v>3.1081594260258466E-3</v>
      </c>
      <c r="G128" s="233">
        <f t="shared" si="32"/>
        <v>3.1080249334074009E-3</v>
      </c>
      <c r="H128" s="233">
        <f t="shared" si="32"/>
        <v>3.107990313210793E-3</v>
      </c>
      <c r="I128" s="233">
        <f t="shared" si="32"/>
        <v>3.1087315613836613E-3</v>
      </c>
      <c r="J128" s="233">
        <f t="shared" si="32"/>
        <v>3.110135887760491E-3</v>
      </c>
      <c r="K128" s="233">
        <f t="shared" si="32"/>
        <v>3.114694988356564E-3</v>
      </c>
      <c r="L128" s="233">
        <f t="shared" si="32"/>
        <v>3.1177483347063295E-3</v>
      </c>
      <c r="M128" s="233">
        <f t="shared" si="32"/>
        <v>3.1115036912191122E-3</v>
      </c>
      <c r="N128" s="233">
        <f t="shared" si="32"/>
        <v>3.1090009452173382E-3</v>
      </c>
      <c r="O128" s="233">
        <f t="shared" si="32"/>
        <v>3.1137687624822968E-3</v>
      </c>
      <c r="P128" s="233">
        <f t="shared" si="32"/>
        <v>3.1156623634285459E-3</v>
      </c>
      <c r="Q128" s="233">
        <f t="shared" si="32"/>
        <v>3.1144583234367163E-3</v>
      </c>
      <c r="R128" s="233">
        <f t="shared" si="32"/>
        <v>3.1292052337055852E-3</v>
      </c>
      <c r="S128" s="233">
        <f t="shared" si="32"/>
        <v>3.1349142718411519E-3</v>
      </c>
      <c r="T128" s="233">
        <f t="shared" si="32"/>
        <v>3.1247374362373273E-3</v>
      </c>
      <c r="U128" s="233">
        <f t="shared" si="32"/>
        <v>3.1135079695800076E-3</v>
      </c>
      <c r="V128" s="233">
        <f t="shared" si="32"/>
        <v>3.1073339399171574E-3</v>
      </c>
      <c r="W128" s="233">
        <f t="shared" si="32"/>
        <v>3.1312264425875751E-3</v>
      </c>
      <c r="X128" s="233">
        <f t="shared" si="32"/>
        <v>3.1284069719897645E-3</v>
      </c>
      <c r="Y128" s="233">
        <f t="shared" si="32"/>
        <v>3.1183643057556601E-3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0.13238571571244551</v>
      </c>
      <c r="C129" s="233">
        <f t="shared" si="33"/>
        <v>0.13234391275794105</v>
      </c>
      <c r="D129" s="233">
        <f t="shared" si="33"/>
        <v>0.13235560200837337</v>
      </c>
      <c r="E129" s="233">
        <f t="shared" si="33"/>
        <v>0.13240299832277502</v>
      </c>
      <c r="F129" s="233">
        <f t="shared" si="33"/>
        <v>0.13201900844192768</v>
      </c>
      <c r="G129" s="233">
        <f t="shared" si="33"/>
        <v>0.13205490288720539</v>
      </c>
      <c r="H129" s="233">
        <f t="shared" si="33"/>
        <v>0.1320602699583035</v>
      </c>
      <c r="I129" s="233">
        <f t="shared" si="33"/>
        <v>0.13225280246010229</v>
      </c>
      <c r="J129" s="233">
        <f t="shared" si="33"/>
        <v>0.13186172416871142</v>
      </c>
      <c r="K129" s="233">
        <f t="shared" si="33"/>
        <v>0.13185268826607988</v>
      </c>
      <c r="L129" s="233">
        <f t="shared" si="33"/>
        <v>0.13208607506045572</v>
      </c>
      <c r="M129" s="233">
        <f t="shared" si="33"/>
        <v>0.13186357982757965</v>
      </c>
      <c r="N129" s="233">
        <f t="shared" si="33"/>
        <v>0.13194782299948934</v>
      </c>
      <c r="O129" s="233">
        <f t="shared" si="33"/>
        <v>0.1317470010829235</v>
      </c>
      <c r="P129" s="233">
        <f t="shared" si="33"/>
        <v>0.13142939196208417</v>
      </c>
      <c r="Q129" s="233">
        <f t="shared" si="33"/>
        <v>0.13137889923524701</v>
      </c>
      <c r="R129" s="233">
        <f t="shared" si="33"/>
        <v>0.1307457692191617</v>
      </c>
      <c r="S129" s="233">
        <f t="shared" si="33"/>
        <v>0.13041093007809337</v>
      </c>
      <c r="T129" s="233">
        <f t="shared" si="33"/>
        <v>0.13032682604676837</v>
      </c>
      <c r="U129" s="233">
        <f t="shared" si="33"/>
        <v>0.13021416198641173</v>
      </c>
      <c r="V129" s="233">
        <f t="shared" si="33"/>
        <v>0.12974288553541879</v>
      </c>
      <c r="W129" s="233">
        <f t="shared" si="33"/>
        <v>0.1299298274688471</v>
      </c>
      <c r="X129" s="233">
        <f t="shared" si="33"/>
        <v>0.13000964785765551</v>
      </c>
      <c r="Y129" s="233">
        <f t="shared" si="33"/>
        <v>0.12988583781901197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4.2252416510437582E-2</v>
      </c>
      <c r="C130" s="233">
        <f t="shared" si="34"/>
        <v>4.2242923380081593E-2</v>
      </c>
      <c r="D130" s="233">
        <f t="shared" si="34"/>
        <v>4.229677356548317E-2</v>
      </c>
      <c r="E130" s="233">
        <f t="shared" si="34"/>
        <v>4.2325430933425723E-2</v>
      </c>
      <c r="F130" s="233">
        <f t="shared" si="34"/>
        <v>4.2263596149776275E-2</v>
      </c>
      <c r="G130" s="233">
        <f t="shared" si="34"/>
        <v>4.2263609174706604E-2</v>
      </c>
      <c r="H130" s="233">
        <f t="shared" si="34"/>
        <v>4.2264860381155359E-2</v>
      </c>
      <c r="I130" s="233">
        <f t="shared" si="34"/>
        <v>4.2282530275714277E-2</v>
      </c>
      <c r="J130" s="233">
        <f t="shared" si="34"/>
        <v>4.2288393940091429E-2</v>
      </c>
      <c r="K130" s="233">
        <f t="shared" si="34"/>
        <v>4.2345221069803138E-2</v>
      </c>
      <c r="L130" s="233">
        <f t="shared" si="34"/>
        <v>4.2390694341159378E-2</v>
      </c>
      <c r="M130" s="233">
        <f t="shared" si="34"/>
        <v>4.2314472960113945E-2</v>
      </c>
      <c r="N130" s="233">
        <f t="shared" si="34"/>
        <v>4.2284157400426112E-2</v>
      </c>
      <c r="O130" s="233">
        <f t="shared" si="34"/>
        <v>4.2330886537293916E-2</v>
      </c>
      <c r="P130" s="233">
        <f t="shared" si="34"/>
        <v>4.2357379348728227E-2</v>
      </c>
      <c r="Q130" s="233">
        <f t="shared" si="34"/>
        <v>4.2342702902703915E-2</v>
      </c>
      <c r="R130" s="233">
        <f t="shared" si="34"/>
        <v>4.2525517596629141E-2</v>
      </c>
      <c r="S130" s="233">
        <f t="shared" si="34"/>
        <v>4.2617363403486652E-2</v>
      </c>
      <c r="T130" s="233">
        <f t="shared" si="34"/>
        <v>4.2486375153643063E-2</v>
      </c>
      <c r="U130" s="233">
        <f t="shared" si="34"/>
        <v>4.2328501341714127E-2</v>
      </c>
      <c r="V130" s="233">
        <f t="shared" si="34"/>
        <v>4.2226091730890918E-2</v>
      </c>
      <c r="W130" s="233">
        <f t="shared" si="34"/>
        <v>4.2523403937290323E-2</v>
      </c>
      <c r="X130" s="233">
        <f t="shared" si="34"/>
        <v>4.2509991253342858E-2</v>
      </c>
      <c r="Y130" s="233">
        <f t="shared" si="34"/>
        <v>4.2369776018228722E-2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0.27552007221189323</v>
      </c>
      <c r="C131" s="300">
        <f t="shared" si="35"/>
        <v>0.25165763491717213</v>
      </c>
      <c r="D131" s="300">
        <f t="shared" si="35"/>
        <v>0.2586456558092507</v>
      </c>
      <c r="E131" s="300">
        <f t="shared" si="35"/>
        <v>0.27098493319434763</v>
      </c>
      <c r="F131" s="300">
        <f t="shared" si="35"/>
        <v>0.2515174247200711</v>
      </c>
      <c r="G131" s="300">
        <f t="shared" si="35"/>
        <v>0.25221178869396832</v>
      </c>
      <c r="H131" s="300">
        <f t="shared" si="35"/>
        <v>0.24723834720511401</v>
      </c>
      <c r="I131" s="300">
        <f t="shared" si="35"/>
        <v>0.24983974248058752</v>
      </c>
      <c r="J131" s="300">
        <f t="shared" si="35"/>
        <v>0.24622512601528518</v>
      </c>
      <c r="K131" s="300">
        <f t="shared" si="35"/>
        <v>0.24985796288261042</v>
      </c>
      <c r="L131" s="300">
        <f t="shared" si="35"/>
        <v>0.24969703086240247</v>
      </c>
      <c r="M131" s="300">
        <f t="shared" si="35"/>
        <v>0.24797785909551912</v>
      </c>
      <c r="N131" s="300">
        <f t="shared" si="35"/>
        <v>0.25381645078400272</v>
      </c>
      <c r="O131" s="300">
        <f t="shared" si="35"/>
        <v>0.2537496935395645</v>
      </c>
      <c r="P131" s="300">
        <f t="shared" si="35"/>
        <v>0.25686687299294519</v>
      </c>
      <c r="Q131" s="300">
        <f t="shared" si="35"/>
        <v>0.25807804735742373</v>
      </c>
      <c r="R131" s="300">
        <f t="shared" si="35"/>
        <v>0.26333843964434572</v>
      </c>
      <c r="S131" s="300">
        <f t="shared" si="35"/>
        <v>0.26985482686301687</v>
      </c>
      <c r="T131" s="300">
        <f t="shared" si="35"/>
        <v>0.26937259091906157</v>
      </c>
      <c r="U131" s="300">
        <f t="shared" si="35"/>
        <v>0.27330662642331427</v>
      </c>
      <c r="V131" s="300">
        <f t="shared" si="35"/>
        <v>0.27915297027320674</v>
      </c>
      <c r="W131" s="300">
        <f t="shared" si="35"/>
        <v>0.28673889471092184</v>
      </c>
      <c r="X131" s="300">
        <f t="shared" si="35"/>
        <v>0.28196507747140237</v>
      </c>
      <c r="Y131" s="300">
        <f t="shared" si="35"/>
        <v>0.28772867876666031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0.51922852095207972</v>
      </c>
      <c r="C132" s="235">
        <f t="shared" si="36"/>
        <v>0.54315179679554149</v>
      </c>
      <c r="D132" s="235">
        <f t="shared" si="36"/>
        <v>0.53608699121637815</v>
      </c>
      <c r="E132" s="235">
        <f t="shared" si="36"/>
        <v>0.52365741706817037</v>
      </c>
      <c r="F132" s="235">
        <f t="shared" si="36"/>
        <v>0.5436498994717297</v>
      </c>
      <c r="G132" s="235">
        <f t="shared" si="36"/>
        <v>0.54291031255824451</v>
      </c>
      <c r="H132" s="235">
        <f t="shared" si="36"/>
        <v>0.54787387970507617</v>
      </c>
      <c r="I132" s="235">
        <f t="shared" si="36"/>
        <v>0.54502272834622856</v>
      </c>
      <c r="J132" s="235">
        <f t="shared" si="36"/>
        <v>0.54909774736954553</v>
      </c>
      <c r="K132" s="235">
        <f t="shared" si="36"/>
        <v>0.54541048212905185</v>
      </c>
      <c r="L132" s="235">
        <f t="shared" si="36"/>
        <v>0.54524271868360485</v>
      </c>
      <c r="M132" s="235">
        <f t="shared" si="36"/>
        <v>0.54731041650523948</v>
      </c>
      <c r="N132" s="235">
        <f t="shared" si="36"/>
        <v>0.54139946496973235</v>
      </c>
      <c r="O132" s="235">
        <f t="shared" si="36"/>
        <v>0.54165978407370152</v>
      </c>
      <c r="P132" s="235">
        <f t="shared" si="36"/>
        <v>0.53888870258694421</v>
      </c>
      <c r="Q132" s="235">
        <f t="shared" si="36"/>
        <v>0.53775654656144034</v>
      </c>
      <c r="R132" s="235">
        <f t="shared" si="36"/>
        <v>0.53303980320242883</v>
      </c>
      <c r="S132" s="235">
        <f t="shared" si="36"/>
        <v>0.5268143078097105</v>
      </c>
      <c r="T132" s="235">
        <f t="shared" si="36"/>
        <v>0.52754730225693258</v>
      </c>
      <c r="U132" s="235">
        <f t="shared" si="36"/>
        <v>0.52390676404914394</v>
      </c>
      <c r="V132" s="235">
        <f t="shared" si="36"/>
        <v>0.51874637187669037</v>
      </c>
      <c r="W132" s="235">
        <f t="shared" si="36"/>
        <v>0.51059786573644661</v>
      </c>
      <c r="X132" s="235">
        <f t="shared" si="36"/>
        <v>0.51528577687345167</v>
      </c>
      <c r="Y132" s="235">
        <f t="shared" si="36"/>
        <v>0.50981708360128108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0.6098146244869278</v>
      </c>
      <c r="C136" s="322">
        <f>IF(C$5=0,0,C$5/PPA_fec!C$5)</f>
        <v>0.60864166090400651</v>
      </c>
      <c r="D136" s="322">
        <f>IF(D$5=0,0,D$5/PPA_fec!D$5)</f>
        <v>0.60814721992824317</v>
      </c>
      <c r="E136" s="322">
        <f>IF(E$5=0,0,E$5/PPA_fec!E$5)</f>
        <v>0.61191639689025679</v>
      </c>
      <c r="F136" s="322">
        <f>IF(F$5=0,0,F$5/PPA_fec!F$5)</f>
        <v>0.61337069550671997</v>
      </c>
      <c r="G136" s="322">
        <f>IF(G$5=0,0,G$5/PPA_fec!G$5)</f>
        <v>0.61241520777280434</v>
      </c>
      <c r="H136" s="322">
        <f>IF(H$5=0,0,H$5/PPA_fec!H$5)</f>
        <v>0.61767599788312999</v>
      </c>
      <c r="I136" s="322">
        <f>IF(I$5=0,0,I$5/PPA_fec!I$5)</f>
        <v>0.62116825744186643</v>
      </c>
      <c r="J136" s="322">
        <f>IF(J$5=0,0,J$5/PPA_fec!J$5)</f>
        <v>0.62279792131621081</v>
      </c>
      <c r="K136" s="322">
        <f>IF(K$5=0,0,K$5/PPA_fec!K$5)</f>
        <v>0.62048288700789067</v>
      </c>
      <c r="L136" s="322">
        <f>IF(L$5=0,0,L$5/PPA_fec!L$5)</f>
        <v>0.62014481156561818</v>
      </c>
      <c r="M136" s="322">
        <f>IF(M$5=0,0,M$5/PPA_fec!M$5)</f>
        <v>0.6217373130891608</v>
      </c>
      <c r="N136" s="322">
        <f>IF(N$5=0,0,N$5/PPA_fec!N$5)</f>
        <v>0.62281005296429692</v>
      </c>
      <c r="O136" s="322">
        <f>IF(O$5=0,0,O$5/PPA_fec!O$5)</f>
        <v>0.62315797357643554</v>
      </c>
      <c r="P136" s="322">
        <f>IF(P$5=0,0,P$5/PPA_fec!P$5)</f>
        <v>0.62748981401332649</v>
      </c>
      <c r="Q136" s="322">
        <f>IF(Q$5=0,0,Q$5/PPA_fec!Q$5)</f>
        <v>0.62669376046835179</v>
      </c>
      <c r="R136" s="322">
        <f>IF(R$5=0,0,R$5/PPA_fec!R$5)</f>
        <v>0.63159627768611304</v>
      </c>
      <c r="S136" s="322">
        <f>IF(S$5=0,0,S$5/PPA_fec!S$5)</f>
        <v>0.63607404889012353</v>
      </c>
      <c r="T136" s="322">
        <f>IF(T$5=0,0,T$5/PPA_fec!T$5)</f>
        <v>0.64259362926591879</v>
      </c>
      <c r="U136" s="322">
        <f>IF(U$5=0,0,U$5/PPA_fec!U$5)</f>
        <v>0.64248981138367223</v>
      </c>
      <c r="V136" s="322">
        <f>IF(V$5=0,0,V$5/PPA_fec!V$5)</f>
        <v>0.64355355522857838</v>
      </c>
      <c r="W136" s="322">
        <f>IF(W$5=0,0,W$5/PPA_fec!W$5)</f>
        <v>0.65074116826582074</v>
      </c>
      <c r="X136" s="322">
        <f>IF(X$5=0,0,X$5/PPA_fec!X$5)</f>
        <v>0.65588777443917612</v>
      </c>
      <c r="Y136" s="322">
        <f>IF(Y$5=0,0,Y$5/PPA_fec!Y$5)</f>
        <v>0.65733780266534236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0.46223180194271385</v>
      </c>
      <c r="C137" s="305">
        <f>IF(C$6=0,0,C$6/PPA_fec!C$6)</f>
        <v>0.46114485201515076</v>
      </c>
      <c r="D137" s="305">
        <f>IF(D$6=0,0,D$6/PPA_fec!D$6)</f>
        <v>0.46069344991057143</v>
      </c>
      <c r="E137" s="305">
        <f>IF(E$6=0,0,E$6/PPA_fec!E$6)</f>
        <v>0.46230811206545341</v>
      </c>
      <c r="F137" s="305">
        <f>IF(F$6=0,0,F$6/PPA_fec!F$6)</f>
        <v>0.46349600935915747</v>
      </c>
      <c r="G137" s="305">
        <f>IF(G$6=0,0,G$6/PPA_fec!G$6)</f>
        <v>0.46256673116755875</v>
      </c>
      <c r="H137" s="305">
        <f>IF(H$6=0,0,H$6/PPA_fec!H$6)</f>
        <v>0.46739077923436517</v>
      </c>
      <c r="I137" s="305">
        <f>IF(I$6=0,0,I$6/PPA_fec!I$6)</f>
        <v>0.46935185058440843</v>
      </c>
      <c r="J137" s="305">
        <f>IF(J$6=0,0,J$6/PPA_fec!J$6)</f>
        <v>0.47018208562799241</v>
      </c>
      <c r="K137" s="305">
        <f>IF(K$6=0,0,K$6/PPA_fec!K$6)</f>
        <v>0.46971100025468637</v>
      </c>
      <c r="L137" s="305">
        <f>IF(L$6=0,0,L$6/PPA_fec!L$6)</f>
        <v>0.46913164836217131</v>
      </c>
      <c r="M137" s="305">
        <f>IF(M$6=0,0,M$6/PPA_fec!M$6)</f>
        <v>0.47008163879650589</v>
      </c>
      <c r="N137" s="305">
        <f>IF(N$6=0,0,N$6/PPA_fec!N$6)</f>
        <v>0.47058230998232453</v>
      </c>
      <c r="O137" s="305">
        <f>IF(O$6=0,0,O$6/PPA_fec!O$6)</f>
        <v>0.47111120143607943</v>
      </c>
      <c r="P137" s="305">
        <f>IF(P$6=0,0,P$6/PPA_fec!P$6)</f>
        <v>0.47418935060554085</v>
      </c>
      <c r="Q137" s="305">
        <f>IF(Q$6=0,0,Q$6/PPA_fec!Q$6)</f>
        <v>0.47564962154372187</v>
      </c>
      <c r="R137" s="305">
        <f>IF(R$6=0,0,R$6/PPA_fec!R$6)</f>
        <v>0.47939638891227349</v>
      </c>
      <c r="S137" s="305">
        <f>IF(S$6=0,0,S$6/PPA_fec!S$6)</f>
        <v>0.48188145541848076</v>
      </c>
      <c r="T137" s="305">
        <f>IF(T$6=0,0,T$6/PPA_fec!T$6)</f>
        <v>0.4866085122733193</v>
      </c>
      <c r="U137" s="305">
        <f>IF(U$6=0,0,U$6/PPA_fec!U$6)</f>
        <v>0.4889307932599114</v>
      </c>
      <c r="V137" s="305">
        <f>IF(V$6=0,0,V$6/PPA_fec!V$6)</f>
        <v>0.49012798085968584</v>
      </c>
      <c r="W137" s="305">
        <f>IF(W$6=0,0,W$6/PPA_fec!W$6)</f>
        <v>0.49263318460236244</v>
      </c>
      <c r="X137" s="305">
        <f>IF(X$6=0,0,X$6/PPA_fec!X$6)</f>
        <v>0.49714266190924844</v>
      </c>
      <c r="Y137" s="305">
        <f>IF(Y$6=0,0,Y$6/PPA_fec!Y$6)</f>
        <v>0.50159029762011931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0.12020583167191766</v>
      </c>
      <c r="C138" s="306">
        <f>IF(C$7=0,0,C$7/PPA_fec!C$7)</f>
        <v>0.11992358353208628</v>
      </c>
      <c r="D138" s="306">
        <f>IF(D$7=0,0,D$7/PPA_fec!D$7)</f>
        <v>0.11982084329017348</v>
      </c>
      <c r="E138" s="306">
        <f>IF(E$7=0,0,E$7/PPA_fec!E$7)</f>
        <v>0.12024307650472978</v>
      </c>
      <c r="F138" s="306">
        <f>IF(F$7=0,0,F$7/PPA_fec!F$7)</f>
        <v>0.12057294993381661</v>
      </c>
      <c r="G138" s="306">
        <f>IF(G$7=0,0,G$7/PPA_fec!G$7)</f>
        <v>0.12034904547536471</v>
      </c>
      <c r="H138" s="306">
        <f>IF(H$7=0,0,H$7/PPA_fec!H$7)</f>
        <v>0.12178201860296592</v>
      </c>
      <c r="I138" s="306">
        <f>IF(I$7=0,0,I$7/PPA_fec!I$7)</f>
        <v>0.1221269314341961</v>
      </c>
      <c r="J138" s="306">
        <f>IF(J$7=0,0,J$7/PPA_fec!J$7)</f>
        <v>0.12240122401203041</v>
      </c>
      <c r="K138" s="306">
        <f>IF(K$7=0,0,K$7/PPA_fec!K$7)</f>
        <v>0.12227172382813575</v>
      </c>
      <c r="L138" s="306">
        <f>IF(L$7=0,0,L$7/PPA_fec!L$7)</f>
        <v>0.12207951915128183</v>
      </c>
      <c r="M138" s="306">
        <f>IF(M$7=0,0,M$7/PPA_fec!M$7)</f>
        <v>0.12232902544168171</v>
      </c>
      <c r="N138" s="306">
        <f>IF(N$7=0,0,N$7/PPA_fec!N$7)</f>
        <v>0.12246790096418217</v>
      </c>
      <c r="O138" s="306">
        <f>IF(O$7=0,0,O$7/PPA_fec!O$7)</f>
        <v>0.12262770682166524</v>
      </c>
      <c r="P138" s="306">
        <f>IF(P$7=0,0,P$7/PPA_fec!P$7)</f>
        <v>0.12387996731809853</v>
      </c>
      <c r="Q138" s="306">
        <f>IF(Q$7=0,0,Q$7/PPA_fec!Q$7)</f>
        <v>0.12387161826772554</v>
      </c>
      <c r="R138" s="306">
        <f>IF(R$7=0,0,R$7/PPA_fec!R$7)</f>
        <v>0.12514352949051441</v>
      </c>
      <c r="S138" s="306">
        <f>IF(S$7=0,0,S$7/PPA_fec!S$7)</f>
        <v>0.1261328834946043</v>
      </c>
      <c r="T138" s="306">
        <f>IF(T$7=0,0,T$7/PPA_fec!T$7)</f>
        <v>0.12754908963522629</v>
      </c>
      <c r="U138" s="306">
        <f>IF(U$7=0,0,U$7/PPA_fec!U$7)</f>
        <v>0.12740304384998941</v>
      </c>
      <c r="V138" s="306">
        <f>IF(V$7=0,0,V$7/PPA_fec!V$7)</f>
        <v>0.12763697889177367</v>
      </c>
      <c r="W138" s="306">
        <f>IF(W$7=0,0,W$7/PPA_fec!W$7)</f>
        <v>0.12966742390076502</v>
      </c>
      <c r="X138" s="306">
        <f>IF(X$7=0,0,X$7/PPA_fec!X$7)</f>
        <v>0.13054767861913938</v>
      </c>
      <c r="Y138" s="306">
        <f>IF(Y$7=0,0,Y$7/PPA_fec!Y$7)</f>
        <v>0.13111883199348659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0.66055777127130888</v>
      </c>
      <c r="C139" s="306">
        <f>IF(C$8=0,0,C$8/PPA_fec!C$8)</f>
        <v>0.65900365326842192</v>
      </c>
      <c r="D139" s="306">
        <f>IF(D$8=0,0,D$8/PPA_fec!D$8)</f>
        <v>0.65833061707080098</v>
      </c>
      <c r="E139" s="306">
        <f>IF(E$8=0,0,E$8/PPA_fec!E$8)</f>
        <v>0.66063103844161408</v>
      </c>
      <c r="F139" s="306">
        <f>IF(F$8=0,0,F$8/PPA_fec!F$8)</f>
        <v>0.66227876327021751</v>
      </c>
      <c r="G139" s="306">
        <f>IF(G$8=0,0,G$8/PPA_fec!G$8)</f>
        <v>0.6609529090819265</v>
      </c>
      <c r="H139" s="306">
        <f>IF(H$8=0,0,H$8/PPA_fec!H$8)</f>
        <v>0.66724078067048642</v>
      </c>
      <c r="I139" s="306">
        <f>IF(I$8=0,0,I$8/PPA_fec!I$8)</f>
        <v>0.67063486822956031</v>
      </c>
      <c r="J139" s="306">
        <f>IF(J$8=0,0,J$8/PPA_fec!J$8)</f>
        <v>0.67174211984409571</v>
      </c>
      <c r="K139" s="306">
        <f>IF(K$8=0,0,K$8/PPA_fec!K$8)</f>
        <v>0.67111326038837649</v>
      </c>
      <c r="L139" s="306">
        <f>IF(L$8=0,0,L$8/PPA_fec!L$8)</f>
        <v>0.67035236620245808</v>
      </c>
      <c r="M139" s="306">
        <f>IF(M$8=0,0,M$8/PPA_fec!M$8)</f>
        <v>0.6717093728963921</v>
      </c>
      <c r="N139" s="306">
        <f>IF(N$8=0,0,N$8/PPA_fec!N$8)</f>
        <v>0.67242260192144132</v>
      </c>
      <c r="O139" s="306">
        <f>IF(O$8=0,0,O$8/PPA_fec!O$8)</f>
        <v>0.67315758876411602</v>
      </c>
      <c r="P139" s="306">
        <f>IF(P$8=0,0,P$8/PPA_fec!P$8)</f>
        <v>0.67683337837033297</v>
      </c>
      <c r="Q139" s="306">
        <f>IF(Q$8=0,0,Q$8/PPA_fec!Q$8)</f>
        <v>0.67843333368156067</v>
      </c>
      <c r="R139" s="306">
        <f>IF(R$8=0,0,R$8/PPA_fec!R$8)</f>
        <v>0.6840217958384246</v>
      </c>
      <c r="S139" s="306">
        <f>IF(S$8=0,0,S$8/PPA_fec!S$8)</f>
        <v>0.6875067117782192</v>
      </c>
      <c r="T139" s="306">
        <f>IF(T$8=0,0,T$8/PPA_fec!T$8)</f>
        <v>0.69292515378656494</v>
      </c>
      <c r="U139" s="306">
        <f>IF(U$8=0,0,U$8/PPA_fec!U$8)</f>
        <v>0.69564369639093515</v>
      </c>
      <c r="V139" s="306">
        <f>IF(V$8=0,0,V$8/PPA_fec!V$8)</f>
        <v>0.69895340590241284</v>
      </c>
      <c r="W139" s="306">
        <f>IF(W$8=0,0,W$8/PPA_fec!W$8)</f>
        <v>0.70159514043336413</v>
      </c>
      <c r="X139" s="306">
        <f>IF(X$8=0,0,X$8/PPA_fec!X$8)</f>
        <v>0.70678633103651256</v>
      </c>
      <c r="Y139" s="306">
        <f>IF(Y$8=0,0,Y$8/PPA_fec!Y$8)</f>
        <v>0.71312134306830999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0.46415028700091748</v>
      </c>
      <c r="C140" s="306">
        <f>IF(C$9=0,0,C$9/PPA_fec!C$9)</f>
        <v>0.46306044341108427</v>
      </c>
      <c r="D140" s="306">
        <f>IF(D$9=0,0,D$9/PPA_fec!D$9)</f>
        <v>0.46266373293450336</v>
      </c>
      <c r="E140" s="306">
        <f>IF(E$9=0,0,E$9/PPA_fec!E$9)</f>
        <v>0.46429410032177382</v>
      </c>
      <c r="F140" s="306">
        <f>IF(F$9=0,0,F$9/PPA_fec!F$9)</f>
        <v>0.46556783924654194</v>
      </c>
      <c r="G140" s="306">
        <f>IF(G$9=0,0,G$9/PPA_fec!G$9)</f>
        <v>0.46470327787538585</v>
      </c>
      <c r="H140" s="306">
        <f>IF(H$9=0,0,H$9/PPA_fec!H$9)</f>
        <v>0.47023736410041278</v>
      </c>
      <c r="I140" s="306">
        <f>IF(I$9=0,0,I$9/PPA_fec!I$9)</f>
        <v>0.4715705559230785</v>
      </c>
      <c r="J140" s="306">
        <f>IF(J$9=0,0,J$9/PPA_fec!J$9)</f>
        <v>0.4726330266146877</v>
      </c>
      <c r="K140" s="306">
        <f>IF(K$9=0,0,K$9/PPA_fec!K$9)</f>
        <v>0.47213686599325583</v>
      </c>
      <c r="L140" s="306">
        <f>IF(L$9=0,0,L$9/PPA_fec!L$9)</f>
        <v>0.47139474185051783</v>
      </c>
      <c r="M140" s="306">
        <f>IF(M$9=0,0,M$9/PPA_fec!M$9)</f>
        <v>0.4723604149976891</v>
      </c>
      <c r="N140" s="306">
        <f>IF(N$9=0,0,N$9/PPA_fec!N$9)</f>
        <v>0.47289894252115727</v>
      </c>
      <c r="O140" s="306">
        <f>IF(O$9=0,0,O$9/PPA_fec!O$9)</f>
        <v>0.47351974688636767</v>
      </c>
      <c r="P140" s="306">
        <f>IF(P$9=0,0,P$9/PPA_fec!P$9)</f>
        <v>0.47835722931242669</v>
      </c>
      <c r="Q140" s="306">
        <f>IF(Q$9=0,0,Q$9/PPA_fec!Q$9)</f>
        <v>0.47832518382132966</v>
      </c>
      <c r="R140" s="306">
        <f>IF(R$9=0,0,R$9/PPA_fec!R$9)</f>
        <v>0.48323629491699954</v>
      </c>
      <c r="S140" s="306">
        <f>IF(S$9=0,0,S$9/PPA_fec!S$9)</f>
        <v>0.48705310850869188</v>
      </c>
      <c r="T140" s="306">
        <f>IF(T$9=0,0,T$9/PPA_fec!T$9)</f>
        <v>0.4925047789900755</v>
      </c>
      <c r="U140" s="306">
        <f>IF(U$9=0,0,U$9/PPA_fec!U$9)</f>
        <v>0.49194085299588641</v>
      </c>
      <c r="V140" s="306">
        <f>IF(V$9=0,0,V$9/PPA_fec!V$9)</f>
        <v>0.49284811152797781</v>
      </c>
      <c r="W140" s="306">
        <f>IF(W$9=0,0,W$9/PPA_fec!W$9)</f>
        <v>0.5008216407464321</v>
      </c>
      <c r="X140" s="306">
        <f>IF(X$9=0,0,X$9/PPA_fec!X$9)</f>
        <v>0.50408811046306767</v>
      </c>
      <c r="Y140" s="306">
        <f>IF(Y$9=0,0,Y$9/PPA_fec!Y$9)</f>
        <v>0.50629189762443627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0.77278030847521706</v>
      </c>
      <c r="C141" s="307">
        <f>IF(C$10=0,0,C$10/PPA_fec!C$10)</f>
        <v>0.77489866871076141</v>
      </c>
      <c r="D141" s="307">
        <f>IF(D$10=0,0,D$10/PPA_fec!D$10)</f>
        <v>0.77460231447752204</v>
      </c>
      <c r="E141" s="307">
        <f>IF(E$10=0,0,E$10/PPA_fec!E$10)</f>
        <v>0.76927583391618426</v>
      </c>
      <c r="F141" s="307">
        <f>IF(F$10=0,0,F$10/PPA_fec!F$10)</f>
        <v>0.78027024967345671</v>
      </c>
      <c r="G141" s="307">
        <f>IF(G$10=0,0,G$10/PPA_fec!G$10)</f>
        <v>0.77589970806198927</v>
      </c>
      <c r="H141" s="307">
        <f>IF(H$10=0,0,H$10/PPA_fec!H$10)</f>
        <v>0.78754920278421403</v>
      </c>
      <c r="I141" s="307">
        <f>IF(I$10=0,0,I$10/PPA_fec!I$10)</f>
        <v>0.78565256269651307</v>
      </c>
      <c r="J141" s="307">
        <f>IF(J$10=0,0,J$10/PPA_fec!J$10)</f>
        <v>0.78597993701385305</v>
      </c>
      <c r="K141" s="307">
        <f>IF(K$10=0,0,K$10/PPA_fec!K$10)</f>
        <v>0.78026026976504614</v>
      </c>
      <c r="L141" s="307">
        <f>IF(L$10=0,0,L$10/PPA_fec!L$10)</f>
        <v>0.77382246509494812</v>
      </c>
      <c r="M141" s="307">
        <f>IF(M$10=0,0,M$10/PPA_fec!M$10)</f>
        <v>0.77495773819069447</v>
      </c>
      <c r="N141" s="307">
        <f>IF(N$10=0,0,N$10/PPA_fec!N$10)</f>
        <v>0.77435580671678106</v>
      </c>
      <c r="O141" s="307">
        <f>IF(O$10=0,0,O$10/PPA_fec!O$10)</f>
        <v>0.77110515373162725</v>
      </c>
      <c r="P141" s="307">
        <f>IF(P$10=0,0,P$10/PPA_fec!P$10)</f>
        <v>0.78194503101536006</v>
      </c>
      <c r="Q141" s="307">
        <f>IF(Q$10=0,0,Q$10/PPA_fec!Q$10)</f>
        <v>0.77874957964048808</v>
      </c>
      <c r="R141" s="307">
        <f>IF(R$10=0,0,R$10/PPA_fec!R$10)</f>
        <v>0.78302132349282039</v>
      </c>
      <c r="S141" s="307">
        <f>IF(S$10=0,0,S$10/PPA_fec!S$10)</f>
        <v>0.78608199004069779</v>
      </c>
      <c r="T141" s="307">
        <f>IF(T$10=0,0,T$10/PPA_fec!T$10)</f>
        <v>0.79190037237517807</v>
      </c>
      <c r="U141" s="307">
        <f>IF(U$10=0,0,U$10/PPA_fec!U$10)</f>
        <v>0.78449768668919651</v>
      </c>
      <c r="V141" s="307">
        <f>IF(V$10=0,0,V$10/PPA_fec!V$10)</f>
        <v>0.77833761770106469</v>
      </c>
      <c r="W141" s="307">
        <f>IF(W$10=0,0,W$10/PPA_fec!W$10)</f>
        <v>0.78876581570950388</v>
      </c>
      <c r="X141" s="307">
        <f>IF(X$10=0,0,X$10/PPA_fec!X$10)</f>
        <v>0.79694067119180745</v>
      </c>
      <c r="Y141" s="307">
        <f>IF(Y$10=0,0,Y$10/PPA_fec!Y$10)</f>
        <v>0.79359751767924835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0.58308372194119484</v>
      </c>
      <c r="C142" s="308">
        <f>IF(C$16=0,0,C$16/PPA_fec!C$16)</f>
        <v>0.58223313877772875</v>
      </c>
      <c r="D142" s="308">
        <f>IF(D$16=0,0,D$16/PPA_fec!D$16)</f>
        <v>0.58281444376954117</v>
      </c>
      <c r="E142" s="308">
        <f>IF(E$16=0,0,E$16/PPA_fec!E$16)</f>
        <v>0.58442633529108268</v>
      </c>
      <c r="F142" s="308">
        <f>IF(F$16=0,0,F$16/PPA_fec!F$16)</f>
        <v>0.58241552130073482</v>
      </c>
      <c r="G142" s="308">
        <f>IF(G$16=0,0,G$16/PPA_fec!G$16)</f>
        <v>0.58377931253016369</v>
      </c>
      <c r="H142" s="308">
        <f>IF(H$16=0,0,H$16/PPA_fec!H$16)</f>
        <v>0.5892006450788182</v>
      </c>
      <c r="I142" s="308">
        <f>IF(I$16=0,0,I$16/PPA_fec!I$16)</f>
        <v>0.59185115234526298</v>
      </c>
      <c r="J142" s="308">
        <f>IF(J$16=0,0,J$16/PPA_fec!J$16)</f>
        <v>0.59206769113701063</v>
      </c>
      <c r="K142" s="308">
        <f>IF(K$16=0,0,K$16/PPA_fec!K$16)</f>
        <v>0.59127624101334331</v>
      </c>
      <c r="L142" s="308">
        <f>IF(L$16=0,0,L$16/PPA_fec!L$16)</f>
        <v>0.59137410541223923</v>
      </c>
      <c r="M142" s="308">
        <f>IF(M$16=0,0,M$16/PPA_fec!M$16)</f>
        <v>0.59234058934476919</v>
      </c>
      <c r="N142" s="308">
        <f>IF(N$16=0,0,N$16/PPA_fec!N$16)</f>
        <v>0.59281377435448712</v>
      </c>
      <c r="O142" s="308">
        <f>IF(O$16=0,0,O$16/PPA_fec!O$16)</f>
        <v>0.59246400818091627</v>
      </c>
      <c r="P142" s="308">
        <f>IF(P$16=0,0,P$16/PPA_fec!P$16)</f>
        <v>0.59584482556079488</v>
      </c>
      <c r="Q142" s="308">
        <f>IF(Q$16=0,0,Q$16/PPA_fec!Q$16)</f>
        <v>0.59784810608885686</v>
      </c>
      <c r="R142" s="308">
        <f>IF(R$16=0,0,R$16/PPA_fec!R$16)</f>
        <v>0.60129803067646881</v>
      </c>
      <c r="S142" s="308">
        <f>IF(S$16=0,0,S$16/PPA_fec!S$16)</f>
        <v>0.60437149819914826</v>
      </c>
      <c r="T142" s="308">
        <f>IF(T$16=0,0,T$16/PPA_fec!T$16)</f>
        <v>0.60916705478073641</v>
      </c>
      <c r="U142" s="308">
        <f>IF(U$16=0,0,U$16/PPA_fec!U$16)</f>
        <v>0.61231870771284125</v>
      </c>
      <c r="V142" s="308">
        <f>IF(V$16=0,0,V$16/PPA_fec!V$16)</f>
        <v>0.61145632174234765</v>
      </c>
      <c r="W142" s="308">
        <f>IF(W$16=0,0,W$16/PPA_fec!W$16)</f>
        <v>0.61343557486013367</v>
      </c>
      <c r="X142" s="308">
        <f>IF(X$16=0,0,X$16/PPA_fec!X$16)</f>
        <v>0.61769602491972897</v>
      </c>
      <c r="Y142" s="308">
        <f>IF(Y$16=0,0,Y$16/PPA_fec!Y$16)</f>
        <v>0.62182017329737105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0.61655915707614928</v>
      </c>
      <c r="C143" s="308">
        <f>IF(C$17=0,0,C$17/PPA_fec!C$17)</f>
        <v>0.61551348736308631</v>
      </c>
      <c r="D143" s="308">
        <f>IF(D$17=0,0,D$17/PPA_fec!D$17)</f>
        <v>0.61487333159210456</v>
      </c>
      <c r="E143" s="308">
        <f>IF(E$17=0,0,E$17/PPA_fec!E$17)</f>
        <v>0.61904063228531458</v>
      </c>
      <c r="F143" s="308">
        <f>IF(F$17=0,0,F$17/PPA_fec!F$17)</f>
        <v>0.62101629542721282</v>
      </c>
      <c r="G143" s="308">
        <f>IF(G$17=0,0,G$17/PPA_fec!G$17)</f>
        <v>0.61974948907677485</v>
      </c>
      <c r="H143" s="308">
        <f>IF(H$17=0,0,H$17/PPA_fec!H$17)</f>
        <v>0.62483619844070948</v>
      </c>
      <c r="I143" s="308">
        <f>IF(I$17=0,0,I$17/PPA_fec!I$17)</f>
        <v>0.62852168104873152</v>
      </c>
      <c r="J143" s="308">
        <f>IF(J$17=0,0,J$17/PPA_fec!J$17)</f>
        <v>0.63034407877552789</v>
      </c>
      <c r="K143" s="308">
        <f>IF(K$17=0,0,K$17/PPA_fec!K$17)</f>
        <v>0.62764623978323686</v>
      </c>
      <c r="L143" s="308">
        <f>IF(L$17=0,0,L$17/PPA_fec!L$17)</f>
        <v>0.62724918754545445</v>
      </c>
      <c r="M143" s="308">
        <f>IF(M$17=0,0,M$17/PPA_fec!M$17)</f>
        <v>0.6289600116169678</v>
      </c>
      <c r="N143" s="308">
        <f>IF(N$17=0,0,N$17/PPA_fec!N$17)</f>
        <v>0.63010209460330469</v>
      </c>
      <c r="O143" s="308">
        <f>IF(O$17=0,0,O$17/PPA_fec!O$17)</f>
        <v>0.63048762768530675</v>
      </c>
      <c r="P143" s="308">
        <f>IF(P$17=0,0,P$17/PPA_fec!P$17)</f>
        <v>0.63470103335845918</v>
      </c>
      <c r="Q143" s="308">
        <f>IF(Q$17=0,0,Q$17/PPA_fec!Q$17)</f>
        <v>0.63358631109957542</v>
      </c>
      <c r="R143" s="308">
        <f>IF(R$17=0,0,R$17/PPA_fec!R$17)</f>
        <v>0.63846005493329416</v>
      </c>
      <c r="S143" s="308">
        <f>IF(S$17=0,0,S$17/PPA_fec!S$17)</f>
        <v>0.64302805593369938</v>
      </c>
      <c r="T143" s="308">
        <f>IF(T$17=0,0,T$17/PPA_fec!T$17)</f>
        <v>0.64977262067531927</v>
      </c>
      <c r="U143" s="308">
        <f>IF(U$17=0,0,U$17/PPA_fec!U$17)</f>
        <v>0.64943272199474122</v>
      </c>
      <c r="V143" s="308">
        <f>IF(V$17=0,0,V$17/PPA_fec!V$17)</f>
        <v>0.65053376717735478</v>
      </c>
      <c r="W143" s="308">
        <f>IF(W$17=0,0,W$17/PPA_fec!W$17)</f>
        <v>0.6579632725072464</v>
      </c>
      <c r="X143" s="308">
        <f>IF(X$17=0,0,X$17/PPA_fec!X$17)</f>
        <v>0.66330437322507196</v>
      </c>
      <c r="Y143" s="308">
        <f>IF(Y$17=0,0,Y$17/PPA_fec!Y$17)</f>
        <v>0.66430642983133603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0.58009106459976689</v>
      </c>
      <c r="C144" s="309">
        <f>IF(C$30=0,0,C$30/PPA_fec!C$30)</f>
        <v>0.57922803133654788</v>
      </c>
      <c r="D144" s="309">
        <f>IF(D$30=0,0,D$30/PPA_fec!D$30)</f>
        <v>0.57982029014600012</v>
      </c>
      <c r="E144" s="309">
        <f>IF(E$30=0,0,E$30/PPA_fec!E$30)</f>
        <v>0.58140205599853634</v>
      </c>
      <c r="F144" s="309">
        <f>IF(F$30=0,0,F$30/PPA_fec!F$30)</f>
        <v>0.57942723338389968</v>
      </c>
      <c r="G144" s="309">
        <f>IF(G$30=0,0,G$30/PPA_fec!G$30)</f>
        <v>0.58085855227719463</v>
      </c>
      <c r="H144" s="309">
        <f>IF(H$30=0,0,H$30/PPA_fec!H$30)</f>
        <v>0.5872041901342212</v>
      </c>
      <c r="I144" s="309">
        <f>IF(I$30=0,0,I$30/PPA_fec!I$30)</f>
        <v>0.58900722634203262</v>
      </c>
      <c r="J144" s="309">
        <f>IF(J$30=0,0,J$30/PPA_fec!J$30)</f>
        <v>0.58937964024840173</v>
      </c>
      <c r="K144" s="309">
        <f>IF(K$30=0,0,K$30/PPA_fec!K$30)</f>
        <v>0.58852099022606796</v>
      </c>
      <c r="L144" s="309">
        <f>IF(L$30=0,0,L$30/PPA_fec!L$30)</f>
        <v>0.58868714679745815</v>
      </c>
      <c r="M144" s="309">
        <f>IF(M$30=0,0,M$30/PPA_fec!M$30)</f>
        <v>0.58961591714426553</v>
      </c>
      <c r="N144" s="309">
        <f>IF(N$30=0,0,N$30/PPA_fec!N$30)</f>
        <v>0.59017613432648974</v>
      </c>
      <c r="O144" s="309">
        <f>IF(O$30=0,0,O$30/PPA_fec!O$30)</f>
        <v>0.5897066763743789</v>
      </c>
      <c r="P144" s="309">
        <f>IF(P$30=0,0,P$30/PPA_fec!P$30)</f>
        <v>0.59551938720788511</v>
      </c>
      <c r="Q144" s="309">
        <f>IF(Q$30=0,0,Q$30/PPA_fec!Q$30)</f>
        <v>0.59536269045497869</v>
      </c>
      <c r="R144" s="309">
        <f>IF(R$30=0,0,R$30/PPA_fec!R$30)</f>
        <v>0.60019158579160048</v>
      </c>
      <c r="S144" s="309">
        <f>IF(S$30=0,0,S$30/PPA_fec!S$30)</f>
        <v>0.60524228156078319</v>
      </c>
      <c r="T144" s="309">
        <f>IF(T$30=0,0,T$30/PPA_fec!T$30)</f>
        <v>0.61031225097320996</v>
      </c>
      <c r="U144" s="309">
        <f>IF(U$30=0,0,U$30/PPA_fec!U$30)</f>
        <v>0.60986477654609283</v>
      </c>
      <c r="V144" s="309">
        <f>IF(V$30=0,0,V$30/PPA_fec!V$30)</f>
        <v>0.60873519740454973</v>
      </c>
      <c r="W144" s="309">
        <f>IF(W$30=0,0,W$30/PPA_fec!W$30)</f>
        <v>0.61837354832560743</v>
      </c>
      <c r="X144" s="309">
        <f>IF(X$30=0,0,X$30/PPA_fec!X$30)</f>
        <v>0.62060671554049429</v>
      </c>
      <c r="Y144" s="309">
        <f>IF(Y$30=0,0,Y$30/PPA_fec!Y$30)</f>
        <v>0.62173059981129208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0.64310174193517677</v>
      </c>
      <c r="C146" s="322">
        <f>IF(C$32=0,0,C$32/PPA_fec!C$32)</f>
        <v>0.64275315762868712</v>
      </c>
      <c r="D146" s="322">
        <f>IF(D$32=0,0,D$32/PPA_fec!D$32)</f>
        <v>0.64284019584087904</v>
      </c>
      <c r="E146" s="322">
        <f>IF(E$32=0,0,E$32/PPA_fec!E$32)</f>
        <v>0.64448043646267561</v>
      </c>
      <c r="F146" s="322">
        <f>IF(F$32=0,0,F$32/PPA_fec!F$32)</f>
        <v>0.64762094616613075</v>
      </c>
      <c r="G146" s="322">
        <f>IF(G$32=0,0,G$32/PPA_fec!G$32)</f>
        <v>0.65398239418953463</v>
      </c>
      <c r="H146" s="322">
        <f>IF(H$32=0,0,H$32/PPA_fec!H$32)</f>
        <v>0.6557559975963243</v>
      </c>
      <c r="I146" s="322">
        <f>IF(I$32=0,0,I$32/PPA_fec!I$32)</f>
        <v>0.66336369284228391</v>
      </c>
      <c r="J146" s="322">
        <f>IF(J$32=0,0,J$32/PPA_fec!J$32)</f>
        <v>0.66568364468217511</v>
      </c>
      <c r="K146" s="322">
        <f>IF(K$32=0,0,K$32/PPA_fec!K$32)</f>
        <v>0.66661103613987294</v>
      </c>
      <c r="L146" s="322">
        <f>IF(L$32=0,0,L$32/PPA_fec!L$32)</f>
        <v>0.67036200741908014</v>
      </c>
      <c r="M146" s="322">
        <f>IF(M$32=0,0,M$32/PPA_fec!M$32)</f>
        <v>0.67083254899607669</v>
      </c>
      <c r="N146" s="322">
        <f>IF(N$32=0,0,N$32/PPA_fec!N$32)</f>
        <v>0.67682466496748839</v>
      </c>
      <c r="O146" s="322">
        <f>IF(O$32=0,0,O$32/PPA_fec!O$32)</f>
        <v>0.68075994412081098</v>
      </c>
      <c r="P146" s="322">
        <f>IF(P$32=0,0,P$32/PPA_fec!P$32)</f>
        <v>0.68535539181446969</v>
      </c>
      <c r="Q146" s="322">
        <f>IF(Q$32=0,0,Q$32/PPA_fec!Q$32)</f>
        <v>0.68703971919587881</v>
      </c>
      <c r="R146" s="322">
        <f>IF(R$32=0,0,R$32/PPA_fec!R$32)</f>
        <v>0.69182062331929506</v>
      </c>
      <c r="S146" s="322">
        <f>IF(S$32=0,0,S$32/PPA_fec!S$32)</f>
        <v>0.6971832989660709</v>
      </c>
      <c r="T146" s="322">
        <f>IF(T$32=0,0,T$32/PPA_fec!T$32)</f>
        <v>0.70342495688912876</v>
      </c>
      <c r="U146" s="322">
        <f>IF(U$32=0,0,U$32/PPA_fec!U$32)</f>
        <v>0.7062832517914579</v>
      </c>
      <c r="V146" s="322">
        <f>IF(V$32=0,0,V$32/PPA_fec!V$32)</f>
        <v>0.70952114439048986</v>
      </c>
      <c r="W146" s="322">
        <f>IF(W$32=0,0,W$32/PPA_fec!W$32)</f>
        <v>0.7181950760937601</v>
      </c>
      <c r="X146" s="322">
        <f>IF(X$32=0,0,X$32/PPA_fec!X$32)</f>
        <v>0.72043193128055705</v>
      </c>
      <c r="Y146" s="322">
        <f>IF(Y$32=0,0,Y$32/PPA_fec!Y$32)</f>
        <v>0.72076043329453332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0.42558233889928437</v>
      </c>
      <c r="C147" s="305">
        <f>IF(C$33=0,0,C$33/PPA_fec!C$33)</f>
        <v>0.42568617305388218</v>
      </c>
      <c r="D147" s="305">
        <f>IF(D$33=0,0,D$33/PPA_fec!D$33)</f>
        <v>0.42567704211495982</v>
      </c>
      <c r="E147" s="305">
        <f>IF(E$33=0,0,E$33/PPA_fec!E$33)</f>
        <v>0.42689538170027946</v>
      </c>
      <c r="F147" s="305">
        <f>IF(F$33=0,0,F$33/PPA_fec!F$33)</f>
        <v>0.42986223984167382</v>
      </c>
      <c r="G147" s="305">
        <f>IF(G$33=0,0,G$33/PPA_fec!G$33)</f>
        <v>0.43378941904902596</v>
      </c>
      <c r="H147" s="305">
        <f>IF(H$33=0,0,H$33/PPA_fec!H$33)</f>
        <v>0.43620616509126908</v>
      </c>
      <c r="I147" s="305">
        <f>IF(I$33=0,0,I$33/PPA_fec!I$33)</f>
        <v>0.43991863169755374</v>
      </c>
      <c r="J147" s="305">
        <f>IF(J$33=0,0,J$33/PPA_fec!J$33)</f>
        <v>0.44135760052258954</v>
      </c>
      <c r="K147" s="305">
        <f>IF(K$33=0,0,K$33/PPA_fec!K$33)</f>
        <v>0.44258372630703163</v>
      </c>
      <c r="L147" s="305">
        <f>IF(L$33=0,0,L$33/PPA_fec!L$33)</f>
        <v>0.44434243142610558</v>
      </c>
      <c r="M147" s="305">
        <f>IF(M$33=0,0,M$33/PPA_fec!M$33)</f>
        <v>0.44442083294897178</v>
      </c>
      <c r="N147" s="305">
        <f>IF(N$33=0,0,N$33/PPA_fec!N$33)</f>
        <v>0.44714723625471192</v>
      </c>
      <c r="O147" s="305">
        <f>IF(O$33=0,0,O$33/PPA_fec!O$33)</f>
        <v>0.4501085329102002</v>
      </c>
      <c r="P147" s="305">
        <f>IF(P$33=0,0,P$33/PPA_fec!P$33)</f>
        <v>0.45278179660666779</v>
      </c>
      <c r="Q147" s="305">
        <f>IF(Q$33=0,0,Q$33/PPA_fec!Q$33)</f>
        <v>0.45411827495783946</v>
      </c>
      <c r="R147" s="305">
        <f>IF(R$33=0,0,R$33/PPA_fec!R$33)</f>
        <v>0.45777911399373505</v>
      </c>
      <c r="S147" s="305">
        <f>IF(S$33=0,0,S$33/PPA_fec!S$33)</f>
        <v>0.46133673896397004</v>
      </c>
      <c r="T147" s="305">
        <f>IF(T$33=0,0,T$33/PPA_fec!T$33)</f>
        <v>0.46545214082213127</v>
      </c>
      <c r="U147" s="305">
        <f>IF(U$33=0,0,U$33/PPA_fec!U$33)</f>
        <v>0.46813375474991065</v>
      </c>
      <c r="V147" s="305">
        <f>IF(V$33=0,0,V$33/PPA_fec!V$33)</f>
        <v>0.469837708863655</v>
      </c>
      <c r="W147" s="305">
        <f>IF(W$33=0,0,W$33/PPA_fec!W$33)</f>
        <v>0.47250089835184406</v>
      </c>
      <c r="X147" s="305">
        <f>IF(X$33=0,0,X$33/PPA_fec!X$33)</f>
        <v>0.4754260792131122</v>
      </c>
      <c r="Y147" s="305">
        <f>IF(Y$33=0,0,Y$33/PPA_fec!Y$33)</f>
        <v>0.47732458903464481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0.11061186634839029</v>
      </c>
      <c r="C148" s="306">
        <f>IF(C$34=0,0,C$34/PPA_fec!C$34)</f>
        <v>0.11063885358113222</v>
      </c>
      <c r="D148" s="306">
        <f>IF(D$34=0,0,D$34/PPA_fec!D$34)</f>
        <v>0.11063648038538755</v>
      </c>
      <c r="E148" s="306">
        <f>IF(E$34=0,0,E$34/PPA_fec!E$34)</f>
        <v>0.11095313547903379</v>
      </c>
      <c r="F148" s="306">
        <f>IF(F$34=0,0,F$34/PPA_fec!F$34)</f>
        <v>0.11172424293866033</v>
      </c>
      <c r="G148" s="306">
        <f>IF(G$34=0,0,G$34/PPA_fec!G$34)</f>
        <v>0.11274494464995144</v>
      </c>
      <c r="H148" s="306">
        <f>IF(H$34=0,0,H$34/PPA_fec!H$34)</f>
        <v>0.11337370783646131</v>
      </c>
      <c r="I148" s="306">
        <f>IF(I$34=0,0,I$34/PPA_fec!I$34)</f>
        <v>0.11433800087067447</v>
      </c>
      <c r="J148" s="306">
        <f>IF(J$34=0,0,J$34/PPA_fec!J$34)</f>
        <v>0.11471196865714903</v>
      </c>
      <c r="K148" s="306">
        <f>IF(K$34=0,0,K$34/PPA_fec!K$34)</f>
        <v>0.11506367504741177</v>
      </c>
      <c r="L148" s="306">
        <f>IF(L$34=0,0,L$34/PPA_fec!L$34)</f>
        <v>0.11549116765199585</v>
      </c>
      <c r="M148" s="306">
        <f>IF(M$34=0,0,M$34/PPA_fec!M$34)</f>
        <v>0.11556595391769549</v>
      </c>
      <c r="N148" s="306">
        <f>IF(N$34=0,0,N$34/PPA_fec!N$34)</f>
        <v>0.11641059083996023</v>
      </c>
      <c r="O148" s="306">
        <f>IF(O$34=0,0,O$34/PPA_fec!O$34)</f>
        <v>0.1170244930090391</v>
      </c>
      <c r="P148" s="306">
        <f>IF(P$34=0,0,P$34/PPA_fec!P$34)</f>
        <v>0.11770564106161241</v>
      </c>
      <c r="Q148" s="306">
        <f>IF(Q$34=0,0,Q$34/PPA_fec!Q$34)</f>
        <v>0.11814286643943511</v>
      </c>
      <c r="R148" s="306">
        <f>IF(R$34=0,0,R$34/PPA_fec!R$34)</f>
        <v>0.11912105369862798</v>
      </c>
      <c r="S148" s="306">
        <f>IF(S$34=0,0,S$34/PPA_fec!S$34)</f>
        <v>0.12003642934180417</v>
      </c>
      <c r="T148" s="306">
        <f>IF(T$34=0,0,T$34/PPA_fec!T$34)</f>
        <v>0.12149320472213331</v>
      </c>
      <c r="U148" s="306">
        <f>IF(U$34=0,0,U$34/PPA_fec!U$34)</f>
        <v>0.12187524779138006</v>
      </c>
      <c r="V148" s="306">
        <f>IF(V$34=0,0,V$34/PPA_fec!V$34)</f>
        <v>0.12235724170291086</v>
      </c>
      <c r="W148" s="306">
        <f>IF(W$34=0,0,W$34/PPA_fec!W$34)</f>
        <v>0.12341942398319139</v>
      </c>
      <c r="X148" s="306">
        <f>IF(X$34=0,0,X$34/PPA_fec!X$34)</f>
        <v>0.12433358734096141</v>
      </c>
      <c r="Y148" s="306">
        <f>IF(Y$34=0,0,Y$34/PPA_fec!Y$34)</f>
        <v>0.12445948302541725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0.60637059795412596</v>
      </c>
      <c r="C149" s="306">
        <f>IF(C$35=0,0,C$35/PPA_fec!C$35)</f>
        <v>0.60651854107266379</v>
      </c>
      <c r="D149" s="306">
        <f>IF(D$35=0,0,D$35/PPA_fec!D$35)</f>
        <v>0.60650553129197471</v>
      </c>
      <c r="E149" s="306">
        <f>IF(E$35=0,0,E$35/PPA_fec!E$35)</f>
        <v>0.60824142405663306</v>
      </c>
      <c r="F149" s="306">
        <f>IF(F$35=0,0,F$35/PPA_fec!F$35)</f>
        <v>0.61246860968161754</v>
      </c>
      <c r="G149" s="306">
        <f>IF(G$35=0,0,G$35/PPA_fec!G$35)</f>
        <v>0.6180592323323898</v>
      </c>
      <c r="H149" s="306">
        <f>IF(H$35=0,0,H$35/PPA_fec!H$35)</f>
        <v>0.62150659966334154</v>
      </c>
      <c r="I149" s="306">
        <f>IF(I$35=0,0,I$35/PPA_fec!I$35)</f>
        <v>0.62679205310943975</v>
      </c>
      <c r="J149" s="306">
        <f>IF(J$35=0,0,J$35/PPA_fec!J$35)</f>
        <v>0.62884722338963284</v>
      </c>
      <c r="K149" s="306">
        <f>IF(K$35=0,0,K$35/PPA_fec!K$35)</f>
        <v>0.63055222100813801</v>
      </c>
      <c r="L149" s="306">
        <f>IF(L$35=0,0,L$35/PPA_fec!L$35)</f>
        <v>0.63301578865537977</v>
      </c>
      <c r="M149" s="306">
        <f>IF(M$35=0,0,M$35/PPA_fec!M$35)</f>
        <v>0.6331709684113439</v>
      </c>
      <c r="N149" s="306">
        <f>IF(N$35=0,0,N$35/PPA_fec!N$35)</f>
        <v>0.63679134169463847</v>
      </c>
      <c r="O149" s="306">
        <f>IF(O$35=0,0,O$35/PPA_fec!O$35)</f>
        <v>0.64077491697332434</v>
      </c>
      <c r="P149" s="306">
        <f>IF(P$35=0,0,P$35/PPA_fec!P$35)</f>
        <v>0.64470060289010767</v>
      </c>
      <c r="Q149" s="306">
        <f>IF(Q$35=0,0,Q$35/PPA_fec!Q$35)</f>
        <v>0.64669256492054361</v>
      </c>
      <c r="R149" s="306">
        <f>IF(R$35=0,0,R$35/PPA_fec!R$35)</f>
        <v>0.65164243183480652</v>
      </c>
      <c r="S149" s="306">
        <f>IF(S$35=0,0,S$35/PPA_fec!S$35)</f>
        <v>0.65685561670095149</v>
      </c>
      <c r="T149" s="306">
        <f>IF(T$35=0,0,T$35/PPA_fec!T$35)</f>
        <v>0.66210770615511927</v>
      </c>
      <c r="U149" s="306">
        <f>IF(U$35=0,0,U$35/PPA_fec!U$35)</f>
        <v>0.66594232700662181</v>
      </c>
      <c r="V149" s="306">
        <f>IF(V$35=0,0,V$35/PPA_fec!V$35)</f>
        <v>0.66864066905882535</v>
      </c>
      <c r="W149" s="306">
        <f>IF(W$35=0,0,W$35/PPA_fec!W$35)</f>
        <v>0.67168205794574165</v>
      </c>
      <c r="X149" s="306">
        <f>IF(X$35=0,0,X$35/PPA_fec!X$35)</f>
        <v>0.67514428139506955</v>
      </c>
      <c r="Y149" s="306">
        <f>IF(Y$35=0,0,Y$35/PPA_fec!Y$35)</f>
        <v>0.67775724747405808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0.42737674336719766</v>
      </c>
      <c r="C150" s="306">
        <f>IF(C$36=0,0,C$36/PPA_fec!C$36)</f>
        <v>0.42748101532302407</v>
      </c>
      <c r="D150" s="306">
        <f>IF(D$36=0,0,D$36/PPA_fec!D$36)</f>
        <v>0.42747184588485937</v>
      </c>
      <c r="E150" s="306">
        <f>IF(E$36=0,0,E$36/PPA_fec!E$36)</f>
        <v>0.42869532241735853</v>
      </c>
      <c r="F150" s="306">
        <f>IF(F$36=0,0,F$36/PPA_fec!F$36)</f>
        <v>0.43167468987367963</v>
      </c>
      <c r="G150" s="306">
        <f>IF(G$36=0,0,G$36/PPA_fec!G$36)</f>
        <v>0.43561842744652735</v>
      </c>
      <c r="H150" s="306">
        <f>IF(H$36=0,0,H$36/PPA_fec!H$36)</f>
        <v>0.43804781203130039</v>
      </c>
      <c r="I150" s="306">
        <f>IF(I$36=0,0,I$36/PPA_fec!I$36)</f>
        <v>0.4417736005042629</v>
      </c>
      <c r="J150" s="306">
        <f>IF(J$36=0,0,J$36/PPA_fec!J$36)</f>
        <v>0.4432185190286852</v>
      </c>
      <c r="K150" s="306">
        <f>IF(K$36=0,0,K$36/PPA_fec!K$36)</f>
        <v>0.44457742505435965</v>
      </c>
      <c r="L150" s="306">
        <f>IF(L$36=0,0,L$36/PPA_fec!L$36)</f>
        <v>0.44622915016480352</v>
      </c>
      <c r="M150" s="306">
        <f>IF(M$36=0,0,M$36/PPA_fec!M$36)</f>
        <v>0.44652594602640389</v>
      </c>
      <c r="N150" s="306">
        <f>IF(N$36=0,0,N$36/PPA_fec!N$36)</f>
        <v>0.44978157271059899</v>
      </c>
      <c r="O150" s="306">
        <f>IF(O$36=0,0,O$36/PPA_fec!O$36)</f>
        <v>0.4521535380198235</v>
      </c>
      <c r="P150" s="306">
        <f>IF(P$36=0,0,P$36/PPA_fec!P$36)</f>
        <v>0.45478532469940841</v>
      </c>
      <c r="Q150" s="306">
        <f>IF(Q$36=0,0,Q$36/PPA_fec!Q$36)</f>
        <v>0.45647465482519062</v>
      </c>
      <c r="R150" s="306">
        <f>IF(R$36=0,0,R$36/PPA_fec!R$36)</f>
        <v>0.46025412712810232</v>
      </c>
      <c r="S150" s="306">
        <f>IF(S$36=0,0,S$36/PPA_fec!S$36)</f>
        <v>0.463796217371158</v>
      </c>
      <c r="T150" s="306">
        <f>IF(T$36=0,0,T$36/PPA_fec!T$36)</f>
        <v>0.46941952874973053</v>
      </c>
      <c r="U150" s="306">
        <f>IF(U$36=0,0,U$36/PPA_fec!U$36)</f>
        <v>0.47089564815853341</v>
      </c>
      <c r="V150" s="306">
        <f>IF(V$36=0,0,V$36/PPA_fec!V$36)</f>
        <v>0.4727660393072734</v>
      </c>
      <c r="W150" s="306">
        <f>IF(W$36=0,0,W$36/PPA_fec!W$36)</f>
        <v>0.47686487832786606</v>
      </c>
      <c r="X150" s="306">
        <f>IF(X$36=0,0,X$36/PPA_fec!X$36)</f>
        <v>0.48039406081058678</v>
      </c>
      <c r="Y150" s="306">
        <f>IF(Y$36=0,0,Y$36/PPA_fec!Y$36)</f>
        <v>0.4808804904261697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0.69737887345627214</v>
      </c>
      <c r="C151" s="307">
        <f>IF(C$37=0,0,C$37/PPA_fec!C$37)</f>
        <v>0.7030317213385322</v>
      </c>
      <c r="D151" s="307">
        <f>IF(D$37=0,0,D$37/PPA_fec!D$37)</f>
        <v>0.70227113271989305</v>
      </c>
      <c r="E151" s="307">
        <f>IF(E$37=0,0,E$37/PPA_fec!E$37)</f>
        <v>0.69685754265880395</v>
      </c>
      <c r="F151" s="307">
        <f>IF(F$37=0,0,F$37/PPA_fec!F$37)</f>
        <v>0.71143687537686251</v>
      </c>
      <c r="G151" s="307">
        <f>IF(G$37=0,0,G$37/PPA_fec!G$37)</f>
        <v>0.71285036685617986</v>
      </c>
      <c r="H151" s="307">
        <f>IF(H$37=0,0,H$37/PPA_fec!H$37)</f>
        <v>0.71656662834881646</v>
      </c>
      <c r="I151" s="307">
        <f>IF(I$37=0,0,I$37/PPA_fec!I$37)</f>
        <v>0.71826799377566553</v>
      </c>
      <c r="J151" s="307">
        <f>IF(J$37=0,0,J$37/PPA_fec!J$37)</f>
        <v>0.72097254258231713</v>
      </c>
      <c r="K151" s="307">
        <f>IF(K$37=0,0,K$37/PPA_fec!K$37)</f>
        <v>0.72024499489169103</v>
      </c>
      <c r="L151" s="307">
        <f>IF(L$37=0,0,L$37/PPA_fec!L$37)</f>
        <v>0.71695334062707883</v>
      </c>
      <c r="M151" s="307">
        <f>IF(M$37=0,0,M$37/PPA_fec!M$37)</f>
        <v>0.72157099963272098</v>
      </c>
      <c r="N151" s="307">
        <f>IF(N$37=0,0,N$37/PPA_fec!N$37)</f>
        <v>0.72867028430449932</v>
      </c>
      <c r="O151" s="307">
        <f>IF(O$37=0,0,O$37/PPA_fec!O$37)</f>
        <v>0.72467304543274635</v>
      </c>
      <c r="P151" s="307">
        <f>IF(P$37=0,0,P$37/PPA_fec!P$37)</f>
        <v>0.73019149434337116</v>
      </c>
      <c r="Q151" s="307">
        <f>IF(Q$37=0,0,Q$37/PPA_fec!Q$37)</f>
        <v>0.73184477517974422</v>
      </c>
      <c r="R151" s="307">
        <f>IF(R$37=0,0,R$37/PPA_fec!R$37)</f>
        <v>0.73817277433115402</v>
      </c>
      <c r="S151" s="307">
        <f>IF(S$37=0,0,S$37/PPA_fec!S$37)</f>
        <v>0.74181493280722854</v>
      </c>
      <c r="T151" s="307">
        <f>IF(T$37=0,0,T$37/PPA_fec!T$37)</f>
        <v>0.75162708656049348</v>
      </c>
      <c r="U151" s="307">
        <f>IF(U$37=0,0,U$37/PPA_fec!U$37)</f>
        <v>0.75329207026796063</v>
      </c>
      <c r="V151" s="307">
        <f>IF(V$37=0,0,V$37/PPA_fec!V$37)</f>
        <v>0.75286874957417349</v>
      </c>
      <c r="W151" s="307">
        <f>IF(W$37=0,0,W$37/PPA_fec!W$37)</f>
        <v>0.75798608587556726</v>
      </c>
      <c r="X151" s="307">
        <f>IF(X$37=0,0,X$37/PPA_fec!X$37)</f>
        <v>0.77249965976477963</v>
      </c>
      <c r="Y151" s="307">
        <f>IF(Y$37=0,0,Y$37/PPA_fec!Y$37)</f>
        <v>0.76890442432870942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0.58761829145792133</v>
      </c>
      <c r="C152" s="308">
        <f>IF(C$43=0,0,C$43/PPA_fec!C$43)</f>
        <v>0.58774511866694357</v>
      </c>
      <c r="D152" s="308">
        <f>IF(D$43=0,0,D$43/PPA_fec!D$43)</f>
        <v>0.58765363188379549</v>
      </c>
      <c r="E152" s="308">
        <f>IF(E$43=0,0,E$43/PPA_fec!E$43)</f>
        <v>0.5886694671881687</v>
      </c>
      <c r="F152" s="308">
        <f>IF(F$43=0,0,F$43/PPA_fec!F$43)</f>
        <v>0.59185332551252579</v>
      </c>
      <c r="G152" s="308">
        <f>IF(G$43=0,0,G$43/PPA_fec!G$43)</f>
        <v>0.59595448388948624</v>
      </c>
      <c r="H152" s="308">
        <f>IF(H$43=0,0,H$43/PPA_fec!H$43)</f>
        <v>0.59857363250939111</v>
      </c>
      <c r="I152" s="308">
        <f>IF(I$43=0,0,I$43/PPA_fec!I$43)</f>
        <v>0.60369863529616596</v>
      </c>
      <c r="J152" s="308">
        <f>IF(J$43=0,0,J$43/PPA_fec!J$43)</f>
        <v>0.60608178621702069</v>
      </c>
      <c r="K152" s="308">
        <f>IF(K$43=0,0,K$43/PPA_fec!K$43)</f>
        <v>0.60788642556467809</v>
      </c>
      <c r="L152" s="308">
        <f>IF(L$43=0,0,L$43/PPA_fec!L$43)</f>
        <v>0.61150824982743668</v>
      </c>
      <c r="M152" s="308">
        <f>IF(M$43=0,0,M$43/PPA_fec!M$43)</f>
        <v>0.61121403452591694</v>
      </c>
      <c r="N152" s="308">
        <f>IF(N$43=0,0,N$43/PPA_fec!N$43)</f>
        <v>0.61773218868895774</v>
      </c>
      <c r="O152" s="308">
        <f>IF(O$43=0,0,O$43/PPA_fec!O$43)</f>
        <v>0.61903094194350994</v>
      </c>
      <c r="P152" s="308">
        <f>IF(P$43=0,0,P$43/PPA_fec!P$43)</f>
        <v>0.62497912176923831</v>
      </c>
      <c r="Q152" s="308">
        <f>IF(Q$43=0,0,Q$43/PPA_fec!Q$43)</f>
        <v>0.62712519647935538</v>
      </c>
      <c r="R152" s="308">
        <f>IF(R$43=0,0,R$43/PPA_fec!R$43)</f>
        <v>0.63302075895559506</v>
      </c>
      <c r="S152" s="308">
        <f>IF(S$43=0,0,S$43/PPA_fec!S$43)</f>
        <v>0.63773889680529861</v>
      </c>
      <c r="T152" s="308">
        <f>IF(T$43=0,0,T$43/PPA_fec!T$43)</f>
        <v>0.64263657706232824</v>
      </c>
      <c r="U152" s="308">
        <f>IF(U$43=0,0,U$43/PPA_fec!U$43)</f>
        <v>0.64487310848746304</v>
      </c>
      <c r="V152" s="308">
        <f>IF(V$43=0,0,V$43/PPA_fec!V$43)</f>
        <v>0.64766929235291237</v>
      </c>
      <c r="W152" s="308">
        <f>IF(W$43=0,0,W$43/PPA_fec!W$43)</f>
        <v>0.65669327142917988</v>
      </c>
      <c r="X152" s="308">
        <f>IF(X$43=0,0,X$43/PPA_fec!X$43)</f>
        <v>0.65989202560741156</v>
      </c>
      <c r="Y152" s="308">
        <f>IF(Y$43=0,0,Y$43/PPA_fec!Y$43)</f>
        <v>0.6618874288876011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0.66114231910129118</v>
      </c>
      <c r="C153" s="308">
        <f>IF(C$56=0,0,C$56/PPA_fec!C$56)</f>
        <v>0.66080378645345184</v>
      </c>
      <c r="D153" s="308">
        <f>IF(D$56=0,0,D$56/PPA_fec!D$56)</f>
        <v>0.66090361060923308</v>
      </c>
      <c r="E153" s="308">
        <f>IF(E$56=0,0,E$56/PPA_fec!E$56)</f>
        <v>0.66252140904580881</v>
      </c>
      <c r="F153" s="308">
        <f>IF(F$56=0,0,F$56/PPA_fec!F$56)</f>
        <v>0.66565122985079384</v>
      </c>
      <c r="G153" s="308">
        <f>IF(G$56=0,0,G$56/PPA_fec!G$56)</f>
        <v>0.67235039821159326</v>
      </c>
      <c r="H153" s="308">
        <f>IF(H$56=0,0,H$56/PPA_fec!H$56)</f>
        <v>0.67389928894552198</v>
      </c>
      <c r="I153" s="308">
        <f>IF(I$56=0,0,I$56/PPA_fec!I$56)</f>
        <v>0.68203104238831747</v>
      </c>
      <c r="J153" s="308">
        <f>IF(J$56=0,0,J$56/PPA_fec!J$56)</f>
        <v>0.68438526282019208</v>
      </c>
      <c r="K153" s="308">
        <f>IF(K$56=0,0,K$56/PPA_fec!K$56)</f>
        <v>0.68516758587451354</v>
      </c>
      <c r="L153" s="308">
        <f>IF(L$56=0,0,L$56/PPA_fec!L$56)</f>
        <v>0.68906085435262698</v>
      </c>
      <c r="M153" s="308">
        <f>IF(M$56=0,0,M$56/PPA_fec!M$56)</f>
        <v>0.68960517257410736</v>
      </c>
      <c r="N153" s="308">
        <f>IF(N$56=0,0,N$56/PPA_fec!N$56)</f>
        <v>0.69579277088406799</v>
      </c>
      <c r="O153" s="308">
        <f>IF(O$56=0,0,O$56/PPA_fec!O$56)</f>
        <v>0.70000300488140166</v>
      </c>
      <c r="P153" s="308">
        <f>IF(P$56=0,0,P$56/PPA_fec!P$56)</f>
        <v>0.70459299250244078</v>
      </c>
      <c r="Q153" s="308">
        <f>IF(Q$56=0,0,Q$56/PPA_fec!Q$56)</f>
        <v>0.70620796644099115</v>
      </c>
      <c r="R153" s="308">
        <f>IF(R$56=0,0,R$56/PPA_fec!R$56)</f>
        <v>0.71092389081910068</v>
      </c>
      <c r="S153" s="308">
        <f>IF(S$56=0,0,S$56/PPA_fec!S$56)</f>
        <v>0.7164526795075481</v>
      </c>
      <c r="T153" s="308">
        <f>IF(T$56=0,0,T$56/PPA_fec!T$56)</f>
        <v>0.72284694797350135</v>
      </c>
      <c r="U153" s="308">
        <f>IF(U$56=0,0,U$56/PPA_fec!U$56)</f>
        <v>0.72577375934630017</v>
      </c>
      <c r="V153" s="308">
        <f>IF(V$56=0,0,V$56/PPA_fec!V$56)</f>
        <v>0.72916094149375887</v>
      </c>
      <c r="W153" s="308">
        <f>IF(W$56=0,0,W$56/PPA_fec!W$56)</f>
        <v>0.73835421939255585</v>
      </c>
      <c r="X153" s="308">
        <f>IF(X$56=0,0,X$56/PPA_fec!X$56)</f>
        <v>0.74028562561572409</v>
      </c>
      <c r="Y153" s="308">
        <f>IF(Y$56=0,0,Y$56/PPA_fec!Y$56)</f>
        <v>0.74027114024583374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0.64284850988963638</v>
      </c>
      <c r="C154" s="309">
        <f>IF(C$69=0,0,C$69/PPA_fec!C$69)</f>
        <v>0.64279901971852926</v>
      </c>
      <c r="D154" s="309">
        <f>IF(D$69=0,0,D$69/PPA_fec!D$69)</f>
        <v>0.64288067628524181</v>
      </c>
      <c r="E154" s="309">
        <f>IF(E$69=0,0,E$69/PPA_fec!E$69)</f>
        <v>0.64429039338546223</v>
      </c>
      <c r="F154" s="309">
        <f>IF(F$69=0,0,F$69/PPA_fec!F$69)</f>
        <v>0.64781766716172928</v>
      </c>
      <c r="G154" s="309">
        <f>IF(G$69=0,0,G$69/PPA_fec!G$69)</f>
        <v>0.65445450230475266</v>
      </c>
      <c r="H154" s="309">
        <f>IF(H$69=0,0,H$69/PPA_fec!H$69)</f>
        <v>0.65604215806858235</v>
      </c>
      <c r="I154" s="309">
        <f>IF(I$69=0,0,I$69/PPA_fec!I$69)</f>
        <v>0.66382854372844058</v>
      </c>
      <c r="J154" s="309">
        <f>IF(J$69=0,0,J$69/PPA_fec!J$69)</f>
        <v>0.66600150142423931</v>
      </c>
      <c r="K154" s="309">
        <f>IF(K$69=0,0,K$69/PPA_fec!K$69)</f>
        <v>0.66665800100764694</v>
      </c>
      <c r="L154" s="309">
        <f>IF(L$69=0,0,L$69/PPA_fec!L$69)</f>
        <v>0.66999686922999158</v>
      </c>
      <c r="M154" s="309">
        <f>IF(M$69=0,0,M$69/PPA_fec!M$69)</f>
        <v>0.67066914911463249</v>
      </c>
      <c r="N154" s="309">
        <f>IF(N$69=0,0,N$69/PPA_fec!N$69)</f>
        <v>0.67613480078782773</v>
      </c>
      <c r="O154" s="309">
        <f>IF(O$69=0,0,O$69/PPA_fec!O$69)</f>
        <v>0.68058685211586845</v>
      </c>
      <c r="P154" s="309">
        <f>IF(P$69=0,0,P$69/PPA_fec!P$69)</f>
        <v>0.68456799234465393</v>
      </c>
      <c r="Q154" s="309">
        <f>IF(Q$69=0,0,Q$69/PPA_fec!Q$69)</f>
        <v>0.68603922933248618</v>
      </c>
      <c r="R154" s="309">
        <f>IF(R$69=0,0,R$69/PPA_fec!R$69)</f>
        <v>0.69046348504858113</v>
      </c>
      <c r="S154" s="309">
        <f>IF(S$69=0,0,S$69/PPA_fec!S$69)</f>
        <v>0.69584144252980806</v>
      </c>
      <c r="T154" s="309">
        <f>IF(T$69=0,0,T$69/PPA_fec!T$69)</f>
        <v>0.70219157482701988</v>
      </c>
      <c r="U154" s="309">
        <f>IF(U$69=0,0,U$69/PPA_fec!U$69)</f>
        <v>0.70530428651513022</v>
      </c>
      <c r="V154" s="309">
        <f>IF(V$69=0,0,V$69/PPA_fec!V$69)</f>
        <v>0.708449001552233</v>
      </c>
      <c r="W154" s="309">
        <f>IF(W$69=0,0,W$69/PPA_fec!W$69)</f>
        <v>0.71634943675030738</v>
      </c>
      <c r="X154" s="309">
        <f>IF(X$69=0,0,X$69/PPA_fec!X$69)</f>
        <v>0.71849005580523506</v>
      </c>
      <c r="Y154" s="309">
        <f>IF(Y$69=0,0,Y$69/PPA_fec!Y$69)</f>
        <v>0.71842842536643803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0.62369068902696545</v>
      </c>
      <c r="C156" s="322">
        <f>IF(C$83=0,0,C$83/PPA_fec!C$83)</f>
        <v>0.62394303181454658</v>
      </c>
      <c r="D156" s="322">
        <f>IF(D$83=0,0,D$83/PPA_fec!D$83)</f>
        <v>0.62514716897931089</v>
      </c>
      <c r="E156" s="322">
        <f>IF(E$83=0,0,E$83/PPA_fec!E$83)</f>
        <v>0.62624081263270115</v>
      </c>
      <c r="F156" s="322">
        <f>IF(F$83=0,0,F$83/PPA_fec!F$83)</f>
        <v>0.62992067219810133</v>
      </c>
      <c r="G156" s="322">
        <f>IF(G$83=0,0,G$83/PPA_fec!G$83)</f>
        <v>0.6307646793778493</v>
      </c>
      <c r="H156" s="322">
        <f>IF(H$83=0,0,H$83/PPA_fec!H$83)</f>
        <v>0.63368216431238411</v>
      </c>
      <c r="I156" s="322">
        <f>IF(I$83=0,0,I$83/PPA_fec!I$83)</f>
        <v>0.63321641048692456</v>
      </c>
      <c r="J156" s="322">
        <f>IF(J$83=0,0,J$83/PPA_fec!J$83)</f>
        <v>0.63720022014210731</v>
      </c>
      <c r="K156" s="322">
        <f>IF(K$83=0,0,K$83/PPA_fec!K$83)</f>
        <v>0.63764292112166721</v>
      </c>
      <c r="L156" s="322">
        <f>IF(L$83=0,0,L$83/PPA_fec!L$83)</f>
        <v>0.64020471230564246</v>
      </c>
      <c r="M156" s="322">
        <f>IF(M$83=0,0,M$83/PPA_fec!M$83)</f>
        <v>0.6422174950822066</v>
      </c>
      <c r="N156" s="322">
        <f>IF(N$83=0,0,N$83/PPA_fec!N$83)</f>
        <v>0.64556086181255834</v>
      </c>
      <c r="O156" s="322">
        <f>IF(O$83=0,0,O$83/PPA_fec!O$83)</f>
        <v>0.65038059735227982</v>
      </c>
      <c r="P156" s="322">
        <f>IF(P$83=0,0,P$83/PPA_fec!P$83)</f>
        <v>0.65450312087510276</v>
      </c>
      <c r="Q156" s="322">
        <f>IF(Q$83=0,0,Q$83/PPA_fec!Q$83)</f>
        <v>0.65698275424694585</v>
      </c>
      <c r="R156" s="322">
        <f>IF(R$83=0,0,R$83/PPA_fec!R$83)</f>
        <v>0.66694789529621878</v>
      </c>
      <c r="S156" s="322">
        <f>IF(S$83=0,0,S$83/PPA_fec!S$83)</f>
        <v>0.6735071346648317</v>
      </c>
      <c r="T156" s="322">
        <f>IF(T$83=0,0,T$83/PPA_fec!T$83)</f>
        <v>0.6785143566771783</v>
      </c>
      <c r="U156" s="322">
        <f>IF(U$83=0,0,U$83/PPA_fec!U$83)</f>
        <v>0.68321949716291619</v>
      </c>
      <c r="V156" s="322">
        <f>IF(V$83=0,0,V$83/PPA_fec!V$83)</f>
        <v>0.68875734994703619</v>
      </c>
      <c r="W156" s="322">
        <f>IF(W$83=0,0,W$83/PPA_fec!W$83)</f>
        <v>0.69148832640733582</v>
      </c>
      <c r="X156" s="322">
        <f>IF(X$83=0,0,X$83/PPA_fec!X$83)</f>
        <v>0.69343874240427217</v>
      </c>
      <c r="Y156" s="322">
        <f>IF(Y$83=0,0,Y$83/PPA_fec!Y$83)</f>
        <v>0.69593099035014416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0.46332541961858337</v>
      </c>
      <c r="C157" s="334">
        <f>IF(C$84=0,0,C$84/PPA_fec!C$84)</f>
        <v>0.46336310143520248</v>
      </c>
      <c r="D157" s="334">
        <f>IF(D$84=0,0,D$84/PPA_fec!D$84)</f>
        <v>0.46437390703202031</v>
      </c>
      <c r="E157" s="334">
        <f>IF(E$84=0,0,E$84/PPA_fec!E$84)</f>
        <v>0.46538861397989967</v>
      </c>
      <c r="F157" s="334">
        <f>IF(F$84=0,0,F$84/PPA_fec!F$84)</f>
        <v>0.46684626177172639</v>
      </c>
      <c r="G157" s="334">
        <f>IF(G$84=0,0,G$84/PPA_fec!G$84)</f>
        <v>0.4676327209705296</v>
      </c>
      <c r="H157" s="334">
        <f>IF(H$84=0,0,H$84/PPA_fec!H$84)</f>
        <v>0.46985213214113652</v>
      </c>
      <c r="I157" s="334">
        <f>IF(I$84=0,0,I$84/PPA_fec!I$84)</f>
        <v>0.47017051584400144</v>
      </c>
      <c r="J157" s="334">
        <f>IF(J$84=0,0,J$84/PPA_fec!J$84)</f>
        <v>0.47181073323374972</v>
      </c>
      <c r="K157" s="334">
        <f>IF(K$84=0,0,K$84/PPA_fec!K$84)</f>
        <v>0.47217442179776331</v>
      </c>
      <c r="L157" s="334">
        <f>IF(L$84=0,0,L$84/PPA_fec!L$84)</f>
        <v>0.47488161469227164</v>
      </c>
      <c r="M157" s="334">
        <f>IF(M$84=0,0,M$84/PPA_fec!M$84)</f>
        <v>0.4756191240381582</v>
      </c>
      <c r="N157" s="334">
        <f>IF(N$84=0,0,N$84/PPA_fec!N$84)</f>
        <v>0.4784602570848252</v>
      </c>
      <c r="O157" s="334">
        <f>IF(O$84=0,0,O$84/PPA_fec!O$84)</f>
        <v>0.48125517566433951</v>
      </c>
      <c r="P157" s="334">
        <f>IF(P$84=0,0,P$84/PPA_fec!P$84)</f>
        <v>0.48330042724357047</v>
      </c>
      <c r="Q157" s="334">
        <f>IF(Q$84=0,0,Q$84/PPA_fec!Q$84)</f>
        <v>0.48490717299181429</v>
      </c>
      <c r="R157" s="334">
        <f>IF(R$84=0,0,R$84/PPA_fec!R$84)</f>
        <v>0.49031548703458361</v>
      </c>
      <c r="S157" s="334">
        <f>IF(S$84=0,0,S$84/PPA_fec!S$84)</f>
        <v>0.49416273119977466</v>
      </c>
      <c r="T157" s="334">
        <f>IF(T$84=0,0,T$84/PPA_fec!T$84)</f>
        <v>0.49736746447176433</v>
      </c>
      <c r="U157" s="334">
        <f>IF(U$84=0,0,U$84/PPA_fec!U$84)</f>
        <v>0.50060009858684795</v>
      </c>
      <c r="V157" s="334">
        <f>IF(V$84=0,0,V$84/PPA_fec!V$84)</f>
        <v>0.50268421361022664</v>
      </c>
      <c r="W157" s="334">
        <f>IF(W$84=0,0,W$84/PPA_fec!W$84)</f>
        <v>0.50569377090296064</v>
      </c>
      <c r="X157" s="334">
        <f>IF(X$84=0,0,X$84/PPA_fec!X$84)</f>
        <v>0.50753687009217208</v>
      </c>
      <c r="Y157" s="334">
        <f>IF(Y$84=0,0,Y$84/PPA_fec!Y$84)</f>
        <v>0.50896929276317593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0.11866020601397052</v>
      </c>
      <c r="C158" s="335">
        <f>IF(C$85=0,0,C$85/PPA_fec!C$85)</f>
        <v>0.11868343612667409</v>
      </c>
      <c r="D158" s="335">
        <f>IF(D$85=0,0,D$85/PPA_fec!D$85)</f>
        <v>0.11907861725629075</v>
      </c>
      <c r="E158" s="335">
        <f>IF(E$85=0,0,E$85/PPA_fec!E$85)</f>
        <v>0.11937442751162612</v>
      </c>
      <c r="F158" s="335">
        <f>IF(F$85=0,0,F$85/PPA_fec!F$85)</f>
        <v>0.11991850477174661</v>
      </c>
      <c r="G158" s="335">
        <f>IF(G$85=0,0,G$85/PPA_fec!G$85)</f>
        <v>0.12007397537642552</v>
      </c>
      <c r="H158" s="335">
        <f>IF(H$85=0,0,H$85/PPA_fec!H$85)</f>
        <v>0.12062804928292437</v>
      </c>
      <c r="I158" s="335">
        <f>IF(I$85=0,0,I$85/PPA_fec!I$85)</f>
        <v>0.12056813262049072</v>
      </c>
      <c r="J158" s="335">
        <f>IF(J$85=0,0,J$85/PPA_fec!J$85)</f>
        <v>0.12138154556194761</v>
      </c>
      <c r="K158" s="335">
        <f>IF(K$85=0,0,K$85/PPA_fec!K$85)</f>
        <v>0.12164395936684955</v>
      </c>
      <c r="L158" s="335">
        <f>IF(L$85=0,0,L$85/PPA_fec!L$85)</f>
        <v>0.12225274485473683</v>
      </c>
      <c r="M158" s="335">
        <f>IF(M$85=0,0,M$85/PPA_fec!M$85)</f>
        <v>0.12239149499841086</v>
      </c>
      <c r="N158" s="335">
        <f>IF(N$85=0,0,N$85/PPA_fec!N$85)</f>
        <v>0.12292972374777365</v>
      </c>
      <c r="O158" s="335">
        <f>IF(O$85=0,0,O$85/PPA_fec!O$85)</f>
        <v>0.12403737838313493</v>
      </c>
      <c r="P158" s="335">
        <f>IF(P$85=0,0,P$85/PPA_fec!P$85)</f>
        <v>0.12489953789527905</v>
      </c>
      <c r="Q158" s="335">
        <f>IF(Q$85=0,0,Q$85/PPA_fec!Q$85)</f>
        <v>0.12532430230373048</v>
      </c>
      <c r="R158" s="335">
        <f>IF(R$85=0,0,R$85/PPA_fec!R$85)</f>
        <v>0.1278276339150233</v>
      </c>
      <c r="S158" s="335">
        <f>IF(S$85=0,0,S$85/PPA_fec!S$85)</f>
        <v>0.12932034642225063</v>
      </c>
      <c r="T158" s="335">
        <f>IF(T$85=0,0,T$85/PPA_fec!T$85)</f>
        <v>0.12985831457640615</v>
      </c>
      <c r="U158" s="335">
        <f>IF(U$85=0,0,U$85/PPA_fec!U$85)</f>
        <v>0.13028892476998241</v>
      </c>
      <c r="V158" s="335">
        <f>IF(V$85=0,0,V$85/PPA_fec!V$85)</f>
        <v>0.13108450812407083</v>
      </c>
      <c r="W158" s="335">
        <f>IF(W$85=0,0,W$85/PPA_fec!W$85)</f>
        <v>0.13261613148926552</v>
      </c>
      <c r="X158" s="335">
        <f>IF(X$85=0,0,X$85/PPA_fec!X$85)</f>
        <v>0.13287011983818084</v>
      </c>
      <c r="Y158" s="335">
        <f>IF(Y$85=0,0,Y$85/PPA_fec!Y$85)</f>
        <v>0.13291959418121682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0.65197911740686765</v>
      </c>
      <c r="C159" s="335">
        <f>IF(C$86=0,0,C$86/PPA_fec!C$86)</f>
        <v>0.65203706736908706</v>
      </c>
      <c r="D159" s="335">
        <f>IF(D$86=0,0,D$86/PPA_fec!D$86)</f>
        <v>0.6533530846456429</v>
      </c>
      <c r="E159" s="335">
        <f>IF(E$86=0,0,E$86/PPA_fec!E$86)</f>
        <v>0.65473046045463557</v>
      </c>
      <c r="F159" s="335">
        <f>IF(F$86=0,0,F$86/PPA_fec!F$86)</f>
        <v>0.65666784689424951</v>
      </c>
      <c r="G159" s="335">
        <f>IF(G$86=0,0,G$86/PPA_fec!G$86)</f>
        <v>0.65772642854335794</v>
      </c>
      <c r="H159" s="335">
        <f>IF(H$86=0,0,H$86/PPA_fec!H$86)</f>
        <v>0.66079568205327266</v>
      </c>
      <c r="I159" s="335">
        <f>IF(I$86=0,0,I$86/PPA_fec!I$86)</f>
        <v>0.66127265370286903</v>
      </c>
      <c r="J159" s="335">
        <f>IF(J$86=0,0,J$86/PPA_fec!J$86)</f>
        <v>0.66346560923084752</v>
      </c>
      <c r="K159" s="335">
        <f>IF(K$86=0,0,K$86/PPA_fec!K$86)</f>
        <v>0.66388121431917679</v>
      </c>
      <c r="L159" s="335">
        <f>IF(L$86=0,0,L$86/PPA_fec!L$86)</f>
        <v>0.66773011822864092</v>
      </c>
      <c r="M159" s="335">
        <f>IF(M$86=0,0,M$86/PPA_fec!M$86)</f>
        <v>0.66870127064133633</v>
      </c>
      <c r="N159" s="335">
        <f>IF(N$86=0,0,N$86/PPA_fec!N$86)</f>
        <v>0.67261205738049579</v>
      </c>
      <c r="O159" s="335">
        <f>IF(O$86=0,0,O$86/PPA_fec!O$86)</f>
        <v>0.67660207738285139</v>
      </c>
      <c r="P159" s="335">
        <f>IF(P$86=0,0,P$86/PPA_fec!P$86)</f>
        <v>0.67924947222369592</v>
      </c>
      <c r="Q159" s="335">
        <f>IF(Q$86=0,0,Q$86/PPA_fec!Q$86)</f>
        <v>0.68156104188257127</v>
      </c>
      <c r="R159" s="335">
        <f>IF(R$86=0,0,R$86/PPA_fec!R$86)</f>
        <v>0.68856463643832522</v>
      </c>
      <c r="S159" s="335">
        <f>IF(S$86=0,0,S$86/PPA_fec!S$86)</f>
        <v>0.69355602699440255</v>
      </c>
      <c r="T159" s="335">
        <f>IF(T$86=0,0,T$86/PPA_fec!T$86)</f>
        <v>0.69825879966438043</v>
      </c>
      <c r="U159" s="335">
        <f>IF(U$86=0,0,U$86/PPA_fec!U$86)</f>
        <v>0.70249316993401867</v>
      </c>
      <c r="V159" s="335">
        <f>IF(V$86=0,0,V$86/PPA_fec!V$86)</f>
        <v>0.70562402668884294</v>
      </c>
      <c r="W159" s="335">
        <f>IF(W$86=0,0,W$86/PPA_fec!W$86)</f>
        <v>0.70944234747632795</v>
      </c>
      <c r="X159" s="335">
        <f>IF(X$86=0,0,X$86/PPA_fec!X$86)</f>
        <v>0.71187875312244775</v>
      </c>
      <c r="Y159" s="335">
        <f>IF(Y$86=0,0,Y$86/PPA_fec!Y$86)</f>
        <v>0.71375690645015444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0.47125757742308733</v>
      </c>
      <c r="C160" s="335">
        <f>IF(C$87=0,0,C$87/PPA_fec!C$87)</f>
        <v>0.47134240838395058</v>
      </c>
      <c r="D160" s="335">
        <f>IF(D$87=0,0,D$87/PPA_fec!D$87)</f>
        <v>0.47285402969814527</v>
      </c>
      <c r="E160" s="335">
        <f>IF(E$87=0,0,E$87/PPA_fec!E$87)</f>
        <v>0.47400219300624324</v>
      </c>
      <c r="F160" s="335">
        <f>IF(F$87=0,0,F$87/PPA_fec!F$87)</f>
        <v>0.47609099740336719</v>
      </c>
      <c r="G160" s="335">
        <f>IF(G$87=0,0,G$87/PPA_fec!G$87)</f>
        <v>0.47672900991651351</v>
      </c>
      <c r="H160" s="335">
        <f>IF(H$87=0,0,H$87/PPA_fec!H$87)</f>
        <v>0.47894835993532492</v>
      </c>
      <c r="I160" s="335">
        <f>IF(I$87=0,0,I$87/PPA_fec!I$87)</f>
        <v>0.47879640870391066</v>
      </c>
      <c r="J160" s="335">
        <f>IF(J$87=0,0,J$87/PPA_fec!J$87)</f>
        <v>0.48187577468688536</v>
      </c>
      <c r="K160" s="335">
        <f>IF(K$87=0,0,K$87/PPA_fec!K$87)</f>
        <v>0.48285866741608691</v>
      </c>
      <c r="L160" s="335">
        <f>IF(L$87=0,0,L$87/PPA_fec!L$87)</f>
        <v>0.48532056737452273</v>
      </c>
      <c r="M160" s="335">
        <f>IF(M$87=0,0,M$87/PPA_fec!M$87)</f>
        <v>0.48597111738214094</v>
      </c>
      <c r="N160" s="335">
        <f>IF(N$87=0,0,N$87/PPA_fec!N$87)</f>
        <v>0.48815117156278909</v>
      </c>
      <c r="O160" s="335">
        <f>IF(O$87=0,0,O$87/PPA_fec!O$87)</f>
        <v>0.49233894271206069</v>
      </c>
      <c r="P160" s="335">
        <f>IF(P$87=0,0,P$87/PPA_fec!P$87)</f>
        <v>0.4957698701443905</v>
      </c>
      <c r="Q160" s="335">
        <f>IF(Q$87=0,0,Q$87/PPA_fec!Q$87)</f>
        <v>0.49747579271912373</v>
      </c>
      <c r="R160" s="335">
        <f>IF(R$87=0,0,R$87/PPA_fec!R$87)</f>
        <v>0.50720194951082931</v>
      </c>
      <c r="S160" s="335">
        <f>IF(S$87=0,0,S$87/PPA_fec!S$87)</f>
        <v>0.51329658128895095</v>
      </c>
      <c r="T160" s="335">
        <f>IF(T$87=0,0,T$87/PPA_fec!T$87)</f>
        <v>0.51552118201952501</v>
      </c>
      <c r="U160" s="335">
        <f>IF(U$87=0,0,U$87/PPA_fec!U$87)</f>
        <v>0.51716724903486144</v>
      </c>
      <c r="V160" s="335">
        <f>IF(V$87=0,0,V$87/PPA_fec!V$87)</f>
        <v>0.52009769676459994</v>
      </c>
      <c r="W160" s="335">
        <f>IF(W$87=0,0,W$87/PPA_fec!W$87)</f>
        <v>0.52583622889231163</v>
      </c>
      <c r="X160" s="335">
        <f>IF(X$87=0,0,X$87/PPA_fec!X$87)</f>
        <v>0.52715180851540799</v>
      </c>
      <c r="Y160" s="335">
        <f>IF(Y$87=0,0,Y$87/PPA_fec!Y$87)</f>
        <v>0.52730140406306081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0.73817623439835278</v>
      </c>
      <c r="C161" s="336">
        <f>IF(C$88=0,0,C$88/PPA_fec!C$88)</f>
        <v>0.75889220267000568</v>
      </c>
      <c r="D161" s="336">
        <f>IF(D$88=0,0,D$88/PPA_fec!D$88)</f>
        <v>0.75284927396716861</v>
      </c>
      <c r="E161" s="336">
        <f>IF(E$88=0,0,E$88/PPA_fec!E$88)</f>
        <v>0.74470793407186986</v>
      </c>
      <c r="F161" s="336">
        <f>IF(F$88=0,0,F$88/PPA_fec!F$88)</f>
        <v>0.77094165788520019</v>
      </c>
      <c r="G161" s="336">
        <f>IF(G$88=0,0,G$88/PPA_fec!G$88)</f>
        <v>0.77058233196721693</v>
      </c>
      <c r="H161" s="336">
        <f>IF(H$88=0,0,H$88/PPA_fec!H$88)</f>
        <v>0.77710463294032139</v>
      </c>
      <c r="I161" s="336">
        <f>IF(I$88=0,0,I$88/PPA_fec!I$88)</f>
        <v>0.76909242556308488</v>
      </c>
      <c r="J161" s="336">
        <f>IF(J$88=0,0,J$88/PPA_fec!J$88)</f>
        <v>0.78604859785476233</v>
      </c>
      <c r="K161" s="336">
        <f>IF(K$88=0,0,K$88/PPA_fec!K$88)</f>
        <v>0.78394855900987581</v>
      </c>
      <c r="L161" s="336">
        <f>IF(L$88=0,0,L$88/PPA_fec!L$88)</f>
        <v>0.78098042769610565</v>
      </c>
      <c r="M161" s="336">
        <f>IF(M$88=0,0,M$88/PPA_fec!M$88)</f>
        <v>0.79074922426055938</v>
      </c>
      <c r="N161" s="336">
        <f>IF(N$88=0,0,N$88/PPA_fec!N$88)</f>
        <v>0.78688503505539886</v>
      </c>
      <c r="O161" s="336">
        <f>IF(O$88=0,0,O$88/PPA_fec!O$88)</f>
        <v>0.80078664078254247</v>
      </c>
      <c r="P161" s="336">
        <f>IF(P$88=0,0,P$88/PPA_fec!P$88)</f>
        <v>0.80708220153832988</v>
      </c>
      <c r="Q161" s="336">
        <f>IF(Q$88=0,0,Q$88/PPA_fec!Q$88)</f>
        <v>0.81122002692167039</v>
      </c>
      <c r="R161" s="336">
        <f>IF(R$88=0,0,R$88/PPA_fec!R$88)</f>
        <v>0.82856342338692701</v>
      </c>
      <c r="S161" s="336">
        <f>IF(S$88=0,0,S$88/PPA_fec!S$88)</f>
        <v>0.83644382699603892</v>
      </c>
      <c r="T161" s="336">
        <f>IF(T$88=0,0,T$88/PPA_fec!T$88)</f>
        <v>0.84670373330971294</v>
      </c>
      <c r="U161" s="336">
        <f>IF(U$88=0,0,U$88/PPA_fec!U$88)</f>
        <v>0.8513774026753107</v>
      </c>
      <c r="V161" s="336">
        <f>IF(V$88=0,0,V$88/PPA_fec!V$88)</f>
        <v>0.86622789838888037</v>
      </c>
      <c r="W161" s="336">
        <f>IF(W$88=0,0,W$88/PPA_fec!W$88)</f>
        <v>0.85531822003635849</v>
      </c>
      <c r="X161" s="336">
        <f>IF(X$88=0,0,X$88/PPA_fec!X$88)</f>
        <v>0.85908286054439276</v>
      </c>
      <c r="Y161" s="336">
        <f>IF(Y$88=0,0,Y$88/PPA_fec!Y$88)</f>
        <v>0.85930175005331011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0.60952534992273821</v>
      </c>
      <c r="C162" s="337">
        <f>IF(C$94=0,0,C$94/PPA_fec!C$94)</f>
        <v>0.60823664301736891</v>
      </c>
      <c r="D162" s="337">
        <f>IF(D$94=0,0,D$94/PPA_fec!D$94)</f>
        <v>0.61009691823575585</v>
      </c>
      <c r="E162" s="337">
        <f>IF(E$94=0,0,E$94/PPA_fec!E$94)</f>
        <v>0.61158361859316157</v>
      </c>
      <c r="F162" s="337">
        <f>IF(F$94=0,0,F$94/PPA_fec!F$94)</f>
        <v>0.61308956631721645</v>
      </c>
      <c r="G162" s="337">
        <f>IF(G$94=0,0,G$94/PPA_fec!G$94)</f>
        <v>0.61410898236021394</v>
      </c>
      <c r="H162" s="337">
        <f>IF(H$94=0,0,H$94/PPA_fec!H$94)</f>
        <v>0.61723099342676147</v>
      </c>
      <c r="I162" s="337">
        <f>IF(I$94=0,0,I$94/PPA_fec!I$94)</f>
        <v>0.61806443221230378</v>
      </c>
      <c r="J162" s="337">
        <f>IF(J$94=0,0,J$94/PPA_fec!J$94)</f>
        <v>0.61983042920575848</v>
      </c>
      <c r="K162" s="337">
        <f>IF(K$94=0,0,K$94/PPA_fec!K$94)</f>
        <v>0.62008183145643114</v>
      </c>
      <c r="L162" s="337">
        <f>IF(L$94=0,0,L$94/PPA_fec!L$94)</f>
        <v>0.62400526470769535</v>
      </c>
      <c r="M162" s="337">
        <f>IF(M$94=0,0,M$94/PPA_fec!M$94)</f>
        <v>0.62466773784507768</v>
      </c>
      <c r="N162" s="337">
        <f>IF(N$94=0,0,N$94/PPA_fec!N$94)</f>
        <v>0.62877326622657159</v>
      </c>
      <c r="O162" s="337">
        <f>IF(O$94=0,0,O$94/PPA_fec!O$94)</f>
        <v>0.63134013535343925</v>
      </c>
      <c r="P162" s="337">
        <f>IF(P$94=0,0,P$94/PPA_fec!P$94)</f>
        <v>0.63461233319960686</v>
      </c>
      <c r="Q162" s="337">
        <f>IF(Q$94=0,0,Q$94/PPA_fec!Q$94)</f>
        <v>0.63648394061669866</v>
      </c>
      <c r="R162" s="337">
        <f>IF(R$94=0,0,R$94/PPA_fec!R$94)</f>
        <v>0.64390828249491894</v>
      </c>
      <c r="S162" s="337">
        <f>IF(S$94=0,0,S$94/PPA_fec!S$94)</f>
        <v>0.64889317384299117</v>
      </c>
      <c r="T162" s="337">
        <f>IF(T$94=0,0,T$94/PPA_fec!T$94)</f>
        <v>0.65292826548058291</v>
      </c>
      <c r="U162" s="337">
        <f>IF(U$94=0,0,U$94/PPA_fec!U$94)</f>
        <v>0.6570667213782817</v>
      </c>
      <c r="V162" s="337">
        <f>IF(V$94=0,0,V$94/PPA_fec!V$94)</f>
        <v>0.6590569472562573</v>
      </c>
      <c r="W162" s="337">
        <f>IF(W$94=0,0,W$94/PPA_fec!W$94)</f>
        <v>0.66333558585482599</v>
      </c>
      <c r="X162" s="337">
        <f>IF(X$94=0,0,X$94/PPA_fec!X$94)</f>
        <v>0.66603639137356796</v>
      </c>
      <c r="Y162" s="337">
        <f>IF(Y$94=0,0,Y$94/PPA_fec!Y$94)</f>
        <v>0.66809527979436212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EU27: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7734.8599155911652</v>
      </c>
      <c r="C5" s="223">
        <v>6902.8416563447936</v>
      </c>
      <c r="D5" s="223">
        <v>6780.5267888021936</v>
      </c>
      <c r="E5" s="223">
        <v>7418.1423566568737</v>
      </c>
      <c r="F5" s="223">
        <v>6414.9097601588528</v>
      </c>
      <c r="G5" s="223">
        <v>6499.3155380585058</v>
      </c>
      <c r="H5" s="223">
        <v>6347.8849005220954</v>
      </c>
      <c r="I5" s="223">
        <v>6087.9295180349291</v>
      </c>
      <c r="J5" s="223">
        <v>5689.8086268717934</v>
      </c>
      <c r="K5" s="223">
        <v>5000.1744541013186</v>
      </c>
      <c r="L5" s="223">
        <v>5089.4689031021417</v>
      </c>
      <c r="M5" s="223">
        <v>4859.8973890545158</v>
      </c>
      <c r="N5" s="223">
        <v>4787.9628816031118</v>
      </c>
      <c r="O5" s="223">
        <v>4754.3064876694698</v>
      </c>
      <c r="P5" s="223">
        <v>4543.6517548111697</v>
      </c>
      <c r="Q5" s="223">
        <v>4316.3453969442253</v>
      </c>
      <c r="R5" s="223">
        <v>4398.9938432773488</v>
      </c>
      <c r="S5" s="223">
        <v>4527.4880450147366</v>
      </c>
      <c r="T5" s="223">
        <v>4512.9486177777708</v>
      </c>
      <c r="U5" s="223">
        <v>4545.0380268916379</v>
      </c>
      <c r="V5" s="223">
        <v>4378.9817866982876</v>
      </c>
      <c r="W5" s="223">
        <v>4491.9665100180446</v>
      </c>
      <c r="X5" s="223">
        <v>3839.037876756418</v>
      </c>
      <c r="Y5" s="223">
        <v>3417.3092429228668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95.833672710333133</v>
      </c>
      <c r="C10" s="260">
        <v>86.035995963710974</v>
      </c>
      <c r="D10" s="260">
        <v>87.449011008826361</v>
      </c>
      <c r="E10" s="260">
        <v>104.4269381308472</v>
      </c>
      <c r="F10" s="260">
        <v>85.609406462316329</v>
      </c>
      <c r="G10" s="260">
        <v>92.818300051074829</v>
      </c>
      <c r="H10" s="260">
        <v>90.963205706991246</v>
      </c>
      <c r="I10" s="260">
        <v>99.173369404374725</v>
      </c>
      <c r="J10" s="260">
        <v>97.429368864622006</v>
      </c>
      <c r="K10" s="260">
        <v>91.052643755055783</v>
      </c>
      <c r="L10" s="260">
        <v>104.32170235477609</v>
      </c>
      <c r="M10" s="260">
        <v>104.6490677324721</v>
      </c>
      <c r="N10" s="260">
        <v>107.14573615803209</v>
      </c>
      <c r="O10" s="260">
        <v>110.3236636700656</v>
      </c>
      <c r="P10" s="260">
        <v>105.9208652896144</v>
      </c>
      <c r="Q10" s="260">
        <v>105.6966072737183</v>
      </c>
      <c r="R10" s="260">
        <v>111.6063549064268</v>
      </c>
      <c r="S10" s="260">
        <v>121.2195768599431</v>
      </c>
      <c r="T10" s="260">
        <v>121.4351308921884</v>
      </c>
      <c r="U10" s="260">
        <v>132.3112377939041</v>
      </c>
      <c r="V10" s="260">
        <v>130.82178436221031</v>
      </c>
      <c r="W10" s="260">
        <v>130.3074698213824</v>
      </c>
      <c r="X10" s="260">
        <v>113.7520070697752</v>
      </c>
      <c r="Y10" s="260">
        <v>107.7034252288567</v>
      </c>
      <c r="DA10" s="68" t="s">
        <v>2030</v>
      </c>
    </row>
    <row r="11" spans="1:105" ht="12" customHeight="1" x14ac:dyDescent="0.25">
      <c r="A11" s="37" t="s">
        <v>159</v>
      </c>
      <c r="B11" s="226">
        <v>8.1142197996282661</v>
      </c>
      <c r="C11" s="226">
        <v>6.3810079739200258</v>
      </c>
      <c r="D11" s="226">
        <v>4.2076365221808079</v>
      </c>
      <c r="E11" s="226">
        <v>5.8300090818610686</v>
      </c>
      <c r="F11" s="226">
        <v>5.1533028872203017</v>
      </c>
      <c r="G11" s="226">
        <v>4.6271865121136102</v>
      </c>
      <c r="H11" s="226">
        <v>4.1172891067962691</v>
      </c>
      <c r="I11" s="226">
        <v>4.4742339843793166</v>
      </c>
      <c r="J11" s="226">
        <v>3.7880707452842048</v>
      </c>
      <c r="K11" s="226">
        <v>4.0079651431101624</v>
      </c>
      <c r="L11" s="226">
        <v>3.6270302478631882</v>
      </c>
      <c r="M11" s="226">
        <v>3.3715179066570409</v>
      </c>
      <c r="N11" s="226">
        <v>2.9698735758572821</v>
      </c>
      <c r="O11" s="226">
        <v>2.9997645281679182</v>
      </c>
      <c r="P11" s="226">
        <v>2.945289468823201</v>
      </c>
      <c r="Q11" s="226">
        <v>3.8907568019520888</v>
      </c>
      <c r="R11" s="226">
        <v>4.7808057887840674</v>
      </c>
      <c r="S11" s="226">
        <v>5.0096454993281032</v>
      </c>
      <c r="T11" s="226">
        <v>5.5423151402593991</v>
      </c>
      <c r="U11" s="226">
        <v>6.6090133451901014</v>
      </c>
      <c r="V11" s="226">
        <v>5.6320133925052849</v>
      </c>
      <c r="W11" s="226">
        <v>6.1202857919573539</v>
      </c>
      <c r="X11" s="226">
        <v>8.4420859311627119</v>
      </c>
      <c r="Y11" s="226">
        <v>10.72404590595756</v>
      </c>
      <c r="DA11" s="69" t="s">
        <v>2031</v>
      </c>
    </row>
    <row r="12" spans="1:105" ht="12" customHeight="1" x14ac:dyDescent="0.25">
      <c r="A12" s="37" t="s">
        <v>35</v>
      </c>
      <c r="B12" s="226">
        <v>87.719452910704874</v>
      </c>
      <c r="C12" s="226">
        <v>79.654987989790953</v>
      </c>
      <c r="D12" s="226">
        <v>83.241374486645554</v>
      </c>
      <c r="E12" s="226">
        <v>98.596929048986098</v>
      </c>
      <c r="F12" s="226">
        <v>80.456103575096023</v>
      </c>
      <c r="G12" s="226">
        <v>88.191113538961218</v>
      </c>
      <c r="H12" s="226">
        <v>86.845916600194982</v>
      </c>
      <c r="I12" s="226">
        <v>94.699135419995415</v>
      </c>
      <c r="J12" s="226">
        <v>93.641298119337804</v>
      </c>
      <c r="K12" s="226">
        <v>87.044678611945628</v>
      </c>
      <c r="L12" s="226">
        <v>100.6946721069129</v>
      </c>
      <c r="M12" s="226">
        <v>101.277549825815</v>
      </c>
      <c r="N12" s="226">
        <v>104.1758625821748</v>
      </c>
      <c r="O12" s="226">
        <v>107.3238991418977</v>
      </c>
      <c r="P12" s="226">
        <v>102.97557582079121</v>
      </c>
      <c r="Q12" s="226">
        <v>101.80585047176621</v>
      </c>
      <c r="R12" s="226">
        <v>106.82554911764279</v>
      </c>
      <c r="S12" s="226">
        <v>116.209931360615</v>
      </c>
      <c r="T12" s="226">
        <v>115.89281575192901</v>
      </c>
      <c r="U12" s="226">
        <v>125.70222444871401</v>
      </c>
      <c r="V12" s="226">
        <v>125.18977096970499</v>
      </c>
      <c r="W12" s="226">
        <v>124.1871840294251</v>
      </c>
      <c r="X12" s="226">
        <v>105.30992113861249</v>
      </c>
      <c r="Y12" s="226">
        <v>96.979379322899149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7639.026242880831</v>
      </c>
      <c r="C17" s="294">
        <f t="shared" si="0"/>
        <v>6816.8056603810828</v>
      </c>
      <c r="D17" s="294">
        <f t="shared" si="0"/>
        <v>6693.0777777933672</v>
      </c>
      <c r="E17" s="294">
        <f t="shared" si="0"/>
        <v>7313.715418526026</v>
      </c>
      <c r="F17" s="294">
        <f t="shared" si="0"/>
        <v>6329.3003536965352</v>
      </c>
      <c r="G17" s="294">
        <f t="shared" si="0"/>
        <v>6406.4972380074296</v>
      </c>
      <c r="H17" s="294">
        <f t="shared" si="0"/>
        <v>6256.9216948151034</v>
      </c>
      <c r="I17" s="294">
        <f t="shared" si="0"/>
        <v>5988.7561486305549</v>
      </c>
      <c r="J17" s="294">
        <f t="shared" si="0"/>
        <v>5592.3792580071704</v>
      </c>
      <c r="K17" s="294">
        <f t="shared" si="0"/>
        <v>4909.1218103462643</v>
      </c>
      <c r="L17" s="294">
        <f t="shared" si="0"/>
        <v>4985.1472007473658</v>
      </c>
      <c r="M17" s="294">
        <f t="shared" si="0"/>
        <v>4755.248321322043</v>
      </c>
      <c r="N17" s="294">
        <f t="shared" si="0"/>
        <v>4680.8171454450803</v>
      </c>
      <c r="O17" s="294">
        <f t="shared" si="0"/>
        <v>4643.9828239994049</v>
      </c>
      <c r="P17" s="294">
        <f t="shared" si="0"/>
        <v>4437.7308895215556</v>
      </c>
      <c r="Q17" s="294">
        <f t="shared" si="0"/>
        <v>4210.6487896705066</v>
      </c>
      <c r="R17" s="294">
        <f t="shared" si="0"/>
        <v>4287.3874883709223</v>
      </c>
      <c r="S17" s="294">
        <f t="shared" si="0"/>
        <v>4406.2684681547926</v>
      </c>
      <c r="T17" s="294">
        <f t="shared" si="0"/>
        <v>4391.5134868855821</v>
      </c>
      <c r="U17" s="294">
        <f t="shared" si="0"/>
        <v>4412.7267890977337</v>
      </c>
      <c r="V17" s="294">
        <f t="shared" si="0"/>
        <v>4248.160002336077</v>
      </c>
      <c r="W17" s="294">
        <f t="shared" si="0"/>
        <v>4361.6590401966623</v>
      </c>
      <c r="X17" s="294">
        <f t="shared" si="0"/>
        <v>3725.2858696866429</v>
      </c>
      <c r="Y17" s="294">
        <f t="shared" si="0"/>
        <v>3309.6058176940101</v>
      </c>
      <c r="DA17" s="70"/>
    </row>
    <row r="18" spans="1:105" ht="12" customHeight="1" x14ac:dyDescent="0.25">
      <c r="A18" s="60" t="s">
        <v>1856</v>
      </c>
      <c r="B18" s="329">
        <v>7639.026242880831</v>
      </c>
      <c r="C18" s="329">
        <v>6816.8056603810828</v>
      </c>
      <c r="D18" s="329">
        <v>6693.0777777933672</v>
      </c>
      <c r="E18" s="329">
        <v>7313.715418526026</v>
      </c>
      <c r="F18" s="329">
        <v>6329.3003536965352</v>
      </c>
      <c r="G18" s="329">
        <v>6406.4972380074296</v>
      </c>
      <c r="H18" s="329">
        <v>6256.9216948151034</v>
      </c>
      <c r="I18" s="329">
        <v>5988.7561486305549</v>
      </c>
      <c r="J18" s="329">
        <v>5592.3792580071704</v>
      </c>
      <c r="K18" s="329">
        <v>4909.1218103462643</v>
      </c>
      <c r="L18" s="329">
        <v>4985.1472007473658</v>
      </c>
      <c r="M18" s="329">
        <v>4755.248321322043</v>
      </c>
      <c r="N18" s="329">
        <v>4680.8171454450803</v>
      </c>
      <c r="O18" s="329">
        <v>4643.9828239994049</v>
      </c>
      <c r="P18" s="329">
        <v>4437.7308895215556</v>
      </c>
      <c r="Q18" s="329">
        <v>4210.6487896705066</v>
      </c>
      <c r="R18" s="329">
        <v>4287.3874883709223</v>
      </c>
      <c r="S18" s="329">
        <v>4406.2684681547926</v>
      </c>
      <c r="T18" s="329">
        <v>4391.5134868855821</v>
      </c>
      <c r="U18" s="329">
        <v>4412.7267890977337</v>
      </c>
      <c r="V18" s="329">
        <v>4248.160002336077</v>
      </c>
      <c r="W18" s="329">
        <v>4361.6590401966623</v>
      </c>
      <c r="X18" s="329">
        <v>3725.2858696866429</v>
      </c>
      <c r="Y18" s="329">
        <v>3309.6058176940101</v>
      </c>
      <c r="DA18" s="72" t="s">
        <v>2037</v>
      </c>
    </row>
    <row r="19" spans="1:105" ht="12" customHeight="1" x14ac:dyDescent="0.25">
      <c r="A19" s="64" t="s">
        <v>28</v>
      </c>
      <c r="B19" s="229">
        <v>1832.444485153268</v>
      </c>
      <c r="C19" s="229">
        <v>1613.615642772628</v>
      </c>
      <c r="D19" s="229">
        <v>1597.6309176364939</v>
      </c>
      <c r="E19" s="229">
        <v>1582.338945141769</v>
      </c>
      <c r="F19" s="229">
        <v>1337.5424431728211</v>
      </c>
      <c r="G19" s="229">
        <v>1418.5079090767199</v>
      </c>
      <c r="H19" s="229">
        <v>1477.994175137974</v>
      </c>
      <c r="I19" s="229">
        <v>1388.4683972109381</v>
      </c>
      <c r="J19" s="229">
        <v>1255.8923883128591</v>
      </c>
      <c r="K19" s="229">
        <v>1231.136220223281</v>
      </c>
      <c r="L19" s="229">
        <v>1110.8965875171209</v>
      </c>
      <c r="M19" s="229">
        <v>1045.332252157529</v>
      </c>
      <c r="N19" s="229">
        <v>1001.592117323244</v>
      </c>
      <c r="O19" s="229">
        <v>979.57898850346135</v>
      </c>
      <c r="P19" s="229">
        <v>981.33392009250508</v>
      </c>
      <c r="Q19" s="229">
        <v>997.25535413608952</v>
      </c>
      <c r="R19" s="229">
        <v>1015.527549557717</v>
      </c>
      <c r="S19" s="229">
        <v>965.28272477628093</v>
      </c>
      <c r="T19" s="229">
        <v>944.11319708346866</v>
      </c>
      <c r="U19" s="229">
        <v>920.77766075533248</v>
      </c>
      <c r="V19" s="229">
        <v>808.97670417268398</v>
      </c>
      <c r="W19" s="229">
        <v>774.72798034420703</v>
      </c>
      <c r="X19" s="229">
        <v>567.12283832318997</v>
      </c>
      <c r="Y19" s="229">
        <v>365.85336162815071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156.8216048817132</v>
      </c>
      <c r="C21" s="229">
        <v>155.92562030812971</v>
      </c>
      <c r="D21" s="229">
        <v>168.95812853831569</v>
      </c>
      <c r="E21" s="229">
        <v>190.1051198188247</v>
      </c>
      <c r="F21" s="229">
        <v>192.8294610442681</v>
      </c>
      <c r="G21" s="229">
        <v>181.30572039900241</v>
      </c>
      <c r="H21" s="229">
        <v>192.3796381296352</v>
      </c>
      <c r="I21" s="229">
        <v>200.68374016587799</v>
      </c>
      <c r="J21" s="229">
        <v>196.24345969541821</v>
      </c>
      <c r="K21" s="229">
        <v>161.08463803834869</v>
      </c>
      <c r="L21" s="229">
        <v>183.1710222957449</v>
      </c>
      <c r="M21" s="229">
        <v>182.41000162585291</v>
      </c>
      <c r="N21" s="229">
        <v>164.5537104689806</v>
      </c>
      <c r="O21" s="229">
        <v>163.453085748104</v>
      </c>
      <c r="P21" s="229">
        <v>167.57355668124941</v>
      </c>
      <c r="Q21" s="229">
        <v>164.9246444843414</v>
      </c>
      <c r="R21" s="229">
        <v>149.7354733489602</v>
      </c>
      <c r="S21" s="229">
        <v>147.93405060617229</v>
      </c>
      <c r="T21" s="229">
        <v>150.80786207271359</v>
      </c>
      <c r="U21" s="229">
        <v>151.57167897212881</v>
      </c>
      <c r="V21" s="229">
        <v>133.90768354804911</v>
      </c>
      <c r="W21" s="229">
        <v>125.0206118621288</v>
      </c>
      <c r="X21" s="229">
        <v>130.3403126971981</v>
      </c>
      <c r="Y21" s="229">
        <v>122.3656311639452</v>
      </c>
      <c r="DA21" s="73" t="s">
        <v>2040</v>
      </c>
    </row>
    <row r="22" spans="1:105" ht="12" customHeight="1" x14ac:dyDescent="0.25">
      <c r="A22" s="64" t="s">
        <v>159</v>
      </c>
      <c r="B22" s="229">
        <v>152.71832672535641</v>
      </c>
      <c r="C22" s="229">
        <v>116.1848626244126</v>
      </c>
      <c r="D22" s="229">
        <v>96.758699711380643</v>
      </c>
      <c r="E22" s="229">
        <v>157.4336697211015</v>
      </c>
      <c r="F22" s="229">
        <v>139.50589474188001</v>
      </c>
      <c r="G22" s="229">
        <v>135.13447832436631</v>
      </c>
      <c r="H22" s="229">
        <v>103.6008721964692</v>
      </c>
      <c r="I22" s="229">
        <v>119.65146663115139</v>
      </c>
      <c r="J22" s="229">
        <v>108.3008534110331</v>
      </c>
      <c r="K22" s="229">
        <v>110.83857217788039</v>
      </c>
      <c r="L22" s="229">
        <v>108.99828637261299</v>
      </c>
      <c r="M22" s="229">
        <v>91.647333538591752</v>
      </c>
      <c r="N22" s="229">
        <v>76.710715377957001</v>
      </c>
      <c r="O22" s="229">
        <v>71.891643338266846</v>
      </c>
      <c r="P22" s="229">
        <v>75.612219657018215</v>
      </c>
      <c r="Q22" s="229">
        <v>88.631738395031206</v>
      </c>
      <c r="R22" s="229">
        <v>94.067541361578961</v>
      </c>
      <c r="S22" s="229">
        <v>101.7169469437799</v>
      </c>
      <c r="T22" s="229">
        <v>113.7563394868324</v>
      </c>
      <c r="U22" s="229">
        <v>119.2740300155487</v>
      </c>
      <c r="V22" s="229">
        <v>100.96376878396831</v>
      </c>
      <c r="W22" s="229">
        <v>113.46020529209009</v>
      </c>
      <c r="X22" s="229">
        <v>127.91854170181659</v>
      </c>
      <c r="Y22" s="229">
        <v>131.5234973719852</v>
      </c>
      <c r="DA22" s="73" t="s">
        <v>2041</v>
      </c>
    </row>
    <row r="23" spans="1:105" ht="12" customHeight="1" x14ac:dyDescent="0.25">
      <c r="A23" s="64" t="s">
        <v>32</v>
      </c>
      <c r="B23" s="229">
        <v>2303.4643880965659</v>
      </c>
      <c r="C23" s="229">
        <v>2088.3146344590182</v>
      </c>
      <c r="D23" s="229">
        <v>1920.585670520949</v>
      </c>
      <c r="E23" s="229">
        <v>1953.6528798033451</v>
      </c>
      <c r="F23" s="229">
        <v>1631.5135953379311</v>
      </c>
      <c r="G23" s="229">
        <v>1487.860033451374</v>
      </c>
      <c r="H23" s="229">
        <v>1489.738964761669</v>
      </c>
      <c r="I23" s="229">
        <v>1287.5859267618371</v>
      </c>
      <c r="J23" s="229">
        <v>1261.928596363409</v>
      </c>
      <c r="K23" s="229">
        <v>928.05343740861883</v>
      </c>
      <c r="L23" s="229">
        <v>880.04785725544468</v>
      </c>
      <c r="M23" s="229">
        <v>830.55961148134816</v>
      </c>
      <c r="N23" s="229">
        <v>739.83630663453903</v>
      </c>
      <c r="O23" s="229">
        <v>580.2309921157464</v>
      </c>
      <c r="P23" s="229">
        <v>454.33151520991709</v>
      </c>
      <c r="Q23" s="229">
        <v>468.85298874924791</v>
      </c>
      <c r="R23" s="229">
        <v>537.65936065467497</v>
      </c>
      <c r="S23" s="229">
        <v>527.10464971026295</v>
      </c>
      <c r="T23" s="229">
        <v>496.29679706180798</v>
      </c>
      <c r="U23" s="229">
        <v>436.30702417779639</v>
      </c>
      <c r="V23" s="229">
        <v>458.29395296003429</v>
      </c>
      <c r="W23" s="229">
        <v>441.99913182101028</v>
      </c>
      <c r="X23" s="229">
        <v>497.20841885488028</v>
      </c>
      <c r="Y23" s="229">
        <v>559.26738874923603</v>
      </c>
      <c r="DA23" s="73" t="s">
        <v>2042</v>
      </c>
    </row>
    <row r="24" spans="1:105" ht="12" customHeight="1" x14ac:dyDescent="0.25">
      <c r="A24" s="64" t="s">
        <v>33</v>
      </c>
      <c r="B24" s="229">
        <v>2.2186924576356919</v>
      </c>
      <c r="C24" s="229">
        <v>1.3753591749404339</v>
      </c>
      <c r="D24" s="229">
        <v>5.3573107107498911E-4</v>
      </c>
      <c r="E24" s="229">
        <v>9.6242783145445294</v>
      </c>
      <c r="F24" s="229">
        <v>1.430738598635126</v>
      </c>
      <c r="G24" s="229">
        <v>0.94391844730186303</v>
      </c>
      <c r="H24" s="229">
        <v>5.149504680811444</v>
      </c>
      <c r="I24" s="229">
        <v>6.4795427736896567</v>
      </c>
      <c r="J24" s="229">
        <v>0.29154416595981492</v>
      </c>
      <c r="K24" s="229">
        <v>0.30449822210688049</v>
      </c>
      <c r="L24" s="229">
        <v>0.29905766929521849</v>
      </c>
      <c r="M24" s="229">
        <v>0.25216620650569133</v>
      </c>
      <c r="N24" s="229">
        <v>0.24898600068169169</v>
      </c>
      <c r="O24" s="229">
        <v>0.25204868171683148</v>
      </c>
      <c r="P24" s="229">
        <v>0.25492581636778061</v>
      </c>
      <c r="Q24" s="229">
        <v>0.2427401725219521</v>
      </c>
      <c r="R24" s="229">
        <v>0.26788671937077912</v>
      </c>
      <c r="S24" s="229">
        <v>3.234296868202573</v>
      </c>
      <c r="T24" s="229">
        <v>37.937483534097147</v>
      </c>
      <c r="U24" s="229">
        <v>36.79528638697186</v>
      </c>
      <c r="V24" s="229">
        <v>2.0601894586567959</v>
      </c>
      <c r="W24" s="229">
        <v>0.28168092567054698</v>
      </c>
      <c r="X24" s="229">
        <v>9.6957859026563931</v>
      </c>
      <c r="Y24" s="229">
        <v>2.9517962573626488</v>
      </c>
      <c r="DA24" s="73" t="s">
        <v>2043</v>
      </c>
    </row>
    <row r="25" spans="1:105" ht="12" customHeight="1" x14ac:dyDescent="0.25">
      <c r="A25" s="64" t="s">
        <v>35</v>
      </c>
      <c r="B25" s="229">
        <v>3138.843570354074</v>
      </c>
      <c r="C25" s="229">
        <v>2793.0183335223142</v>
      </c>
      <c r="D25" s="229">
        <v>2838.4754708676701</v>
      </c>
      <c r="E25" s="229">
        <v>3270.231509567353</v>
      </c>
      <c r="F25" s="229">
        <v>2876.325414080768</v>
      </c>
      <c r="G25" s="229">
        <v>3001.0452452612849</v>
      </c>
      <c r="H25" s="229">
        <v>2810.3588215357472</v>
      </c>
      <c r="I25" s="229">
        <v>2792.0900867390692</v>
      </c>
      <c r="J25" s="229">
        <v>2714.2908723521691</v>
      </c>
      <c r="K25" s="229">
        <v>2394.4489865529272</v>
      </c>
      <c r="L25" s="229">
        <v>2623.7287940860028</v>
      </c>
      <c r="M25" s="229">
        <v>2549.040317750289</v>
      </c>
      <c r="N25" s="229">
        <v>2629.9720482199568</v>
      </c>
      <c r="O25" s="229">
        <v>2736.847616204876</v>
      </c>
      <c r="P25" s="229">
        <v>2641.8812874321161</v>
      </c>
      <c r="Q25" s="229">
        <v>2389.1484711691742</v>
      </c>
      <c r="R25" s="229">
        <v>2390.03723529324</v>
      </c>
      <c r="S25" s="229">
        <v>2539.229189306267</v>
      </c>
      <c r="T25" s="229">
        <v>2507.6585150261471</v>
      </c>
      <c r="U25" s="229">
        <v>2588.157006291719</v>
      </c>
      <c r="V25" s="229">
        <v>2580.1300628831232</v>
      </c>
      <c r="W25" s="229">
        <v>2720.1058982335981</v>
      </c>
      <c r="X25" s="229">
        <v>2203.3858086488758</v>
      </c>
      <c r="Y25" s="229">
        <v>1903.755447779999</v>
      </c>
      <c r="DA25" s="73" t="s">
        <v>2044</v>
      </c>
    </row>
    <row r="26" spans="1:105" ht="12" customHeight="1" x14ac:dyDescent="0.25">
      <c r="A26" s="64" t="s">
        <v>36</v>
      </c>
      <c r="B26" s="229">
        <v>3.2926772698365969</v>
      </c>
      <c r="C26" s="229">
        <v>2.7905122628798691</v>
      </c>
      <c r="D26" s="229">
        <v>2.5668714225894291</v>
      </c>
      <c r="E26" s="229">
        <v>0</v>
      </c>
      <c r="F26" s="229">
        <v>0</v>
      </c>
      <c r="G26" s="229">
        <v>5.406414720690365E-3</v>
      </c>
      <c r="H26" s="229">
        <v>6.0698520186780926E-3</v>
      </c>
      <c r="I26" s="229">
        <v>5.8994003924578578E-3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49.222497942381587</v>
      </c>
      <c r="C27" s="229">
        <v>45.580695256759313</v>
      </c>
      <c r="D27" s="229">
        <v>68.10148336489749</v>
      </c>
      <c r="E27" s="229">
        <v>150.3290161590879</v>
      </c>
      <c r="F27" s="229">
        <v>150.15280672023269</v>
      </c>
      <c r="G27" s="229">
        <v>181.69452663266119</v>
      </c>
      <c r="H27" s="229">
        <v>177.69364852077871</v>
      </c>
      <c r="I27" s="229">
        <v>193.7910889476</v>
      </c>
      <c r="J27" s="229">
        <v>55.431543706321293</v>
      </c>
      <c r="K27" s="229">
        <v>83.255457723102268</v>
      </c>
      <c r="L27" s="229">
        <v>78.005595551143813</v>
      </c>
      <c r="M27" s="229">
        <v>56.00663856192697</v>
      </c>
      <c r="N27" s="229">
        <v>67.903261419720508</v>
      </c>
      <c r="O27" s="229">
        <v>111.7284494072332</v>
      </c>
      <c r="P27" s="229">
        <v>116.743464632382</v>
      </c>
      <c r="Q27" s="229">
        <v>101.59285256410131</v>
      </c>
      <c r="R27" s="229">
        <v>100.09244143538071</v>
      </c>
      <c r="S27" s="229">
        <v>121.7666099438282</v>
      </c>
      <c r="T27" s="229">
        <v>140.94329262051551</v>
      </c>
      <c r="U27" s="229">
        <v>159.84410249823711</v>
      </c>
      <c r="V27" s="229">
        <v>163.8276405295619</v>
      </c>
      <c r="W27" s="229">
        <v>186.06353171795709</v>
      </c>
      <c r="X27" s="229">
        <v>189.6141635580255</v>
      </c>
      <c r="Y27" s="229">
        <v>223.88869474333131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25225.007256815861</v>
      </c>
      <c r="C32" s="223">
        <v>24376.29043041377</v>
      </c>
      <c r="D32" s="223">
        <v>24680.376469928338</v>
      </c>
      <c r="E32" s="223">
        <v>25285.239365642621</v>
      </c>
      <c r="F32" s="223">
        <v>22642.805133504349</v>
      </c>
      <c r="G32" s="223">
        <v>22785.582307746768</v>
      </c>
      <c r="H32" s="223">
        <v>22146.867919797911</v>
      </c>
      <c r="I32" s="223">
        <v>21720.765909515059</v>
      </c>
      <c r="J32" s="223">
        <v>20343.665401679991</v>
      </c>
      <c r="K32" s="223">
        <v>19050.510463115828</v>
      </c>
      <c r="L32" s="223">
        <v>19483.343107787779</v>
      </c>
      <c r="M32" s="223">
        <v>17713.965410242599</v>
      </c>
      <c r="N32" s="223">
        <v>17406.903644786271</v>
      </c>
      <c r="O32" s="223">
        <v>17776.586586993741</v>
      </c>
      <c r="P32" s="223">
        <v>17361.13289300321</v>
      </c>
      <c r="Q32" s="223">
        <v>17024.009038945471</v>
      </c>
      <c r="R32" s="223">
        <v>16864.32845817809</v>
      </c>
      <c r="S32" s="223">
        <v>16792.673505877581</v>
      </c>
      <c r="T32" s="223">
        <v>16344.03147410798</v>
      </c>
      <c r="U32" s="223">
        <v>16123.47898889932</v>
      </c>
      <c r="V32" s="223">
        <v>15324.712638340679</v>
      </c>
      <c r="W32" s="223">
        <v>18535.913136385261</v>
      </c>
      <c r="X32" s="223">
        <v>16992.724149162459</v>
      </c>
      <c r="Y32" s="223">
        <v>14936.713106941521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235.2941152574117</v>
      </c>
      <c r="C37" s="260">
        <v>219.86877919061459</v>
      </c>
      <c r="D37" s="260">
        <v>225.0253767242699</v>
      </c>
      <c r="E37" s="260">
        <v>252.6036350200946</v>
      </c>
      <c r="F37" s="260">
        <v>222.54986661911079</v>
      </c>
      <c r="G37" s="260">
        <v>233.56474393290239</v>
      </c>
      <c r="H37" s="260">
        <v>233.24982183835391</v>
      </c>
      <c r="I37" s="260">
        <v>243.0334917996199</v>
      </c>
      <c r="J37" s="260">
        <v>227.52510569800691</v>
      </c>
      <c r="K37" s="260">
        <v>219.4762662627266</v>
      </c>
      <c r="L37" s="260">
        <v>246.36855774660671</v>
      </c>
      <c r="M37" s="260">
        <v>227.99474747954241</v>
      </c>
      <c r="N37" s="260">
        <v>229.65947874065481</v>
      </c>
      <c r="O37" s="260">
        <v>235.4316795248069</v>
      </c>
      <c r="P37" s="260">
        <v>237.11134094569101</v>
      </c>
      <c r="Q37" s="260">
        <v>236.7705002264654</v>
      </c>
      <c r="R37" s="260">
        <v>239.42548447014281</v>
      </c>
      <c r="S37" s="260">
        <v>245.3125627559711</v>
      </c>
      <c r="T37" s="260">
        <v>237.4832248264737</v>
      </c>
      <c r="U37" s="260">
        <v>239.98204746001889</v>
      </c>
      <c r="V37" s="260">
        <v>229.33321704054899</v>
      </c>
      <c r="W37" s="260">
        <v>261.49139812020582</v>
      </c>
      <c r="X37" s="260">
        <v>241.6686435811846</v>
      </c>
      <c r="Y37" s="260">
        <v>224.44168096385181</v>
      </c>
      <c r="DA37" s="68" t="s">
        <v>2055</v>
      </c>
    </row>
    <row r="38" spans="1:105" ht="12" customHeight="1" x14ac:dyDescent="0.25">
      <c r="A38" s="37" t="s">
        <v>159</v>
      </c>
      <c r="B38" s="226">
        <v>11.897536813609589</v>
      </c>
      <c r="C38" s="226">
        <v>10.1390117207694</v>
      </c>
      <c r="D38" s="226">
        <v>8.7226857546228427</v>
      </c>
      <c r="E38" s="226">
        <v>12.35542848593928</v>
      </c>
      <c r="F38" s="226">
        <v>10.45461238414582</v>
      </c>
      <c r="G38" s="226">
        <v>9.7863306692188452</v>
      </c>
      <c r="H38" s="226">
        <v>8.8443530062828195</v>
      </c>
      <c r="I38" s="226">
        <v>9.5965051167683608</v>
      </c>
      <c r="J38" s="226">
        <v>8.3357876700438123</v>
      </c>
      <c r="K38" s="226">
        <v>8.3754081841337928</v>
      </c>
      <c r="L38" s="226">
        <v>9.092958476552143</v>
      </c>
      <c r="M38" s="226">
        <v>7.4957232861982437</v>
      </c>
      <c r="N38" s="226">
        <v>5.9944556930028483</v>
      </c>
      <c r="O38" s="226">
        <v>5.5710117398681938</v>
      </c>
      <c r="P38" s="226">
        <v>5.2288876065414014</v>
      </c>
      <c r="Q38" s="226">
        <v>6.7509354334796123</v>
      </c>
      <c r="R38" s="226">
        <v>7.2277432704411746</v>
      </c>
      <c r="S38" s="226">
        <v>7.3777333408929398</v>
      </c>
      <c r="T38" s="226">
        <v>7.9811854954954953</v>
      </c>
      <c r="U38" s="226">
        <v>8.3464946492319445</v>
      </c>
      <c r="V38" s="226">
        <v>7.6142120459725744</v>
      </c>
      <c r="W38" s="226">
        <v>8.7965493293922741</v>
      </c>
      <c r="X38" s="226">
        <v>11.02473977173519</v>
      </c>
      <c r="Y38" s="226">
        <v>11.171799636648259</v>
      </c>
      <c r="DA38" s="69" t="s">
        <v>2056</v>
      </c>
    </row>
    <row r="39" spans="1:105" ht="12" customHeight="1" x14ac:dyDescent="0.25">
      <c r="A39" s="37" t="s">
        <v>35</v>
      </c>
      <c r="B39" s="226">
        <v>223.3965784438021</v>
      </c>
      <c r="C39" s="226">
        <v>209.7297674698452</v>
      </c>
      <c r="D39" s="226">
        <v>216.3026909696471</v>
      </c>
      <c r="E39" s="226">
        <v>240.24820653415529</v>
      </c>
      <c r="F39" s="226">
        <v>212.0952542349649</v>
      </c>
      <c r="G39" s="226">
        <v>223.7784132636836</v>
      </c>
      <c r="H39" s="226">
        <v>224.40546883207111</v>
      </c>
      <c r="I39" s="226">
        <v>233.4369866828516</v>
      </c>
      <c r="J39" s="226">
        <v>219.18931802796311</v>
      </c>
      <c r="K39" s="226">
        <v>211.10085807859281</v>
      </c>
      <c r="L39" s="226">
        <v>237.27559927005461</v>
      </c>
      <c r="M39" s="226">
        <v>220.49902419334421</v>
      </c>
      <c r="N39" s="226">
        <v>223.665023047652</v>
      </c>
      <c r="O39" s="226">
        <v>229.8606677849387</v>
      </c>
      <c r="P39" s="226">
        <v>231.88245333914961</v>
      </c>
      <c r="Q39" s="226">
        <v>230.01956479298579</v>
      </c>
      <c r="R39" s="226">
        <v>232.1977411997016</v>
      </c>
      <c r="S39" s="226">
        <v>237.93482941507821</v>
      </c>
      <c r="T39" s="226">
        <v>229.50203933097819</v>
      </c>
      <c r="U39" s="226">
        <v>231.635552810787</v>
      </c>
      <c r="V39" s="226">
        <v>221.71900499457641</v>
      </c>
      <c r="W39" s="226">
        <v>252.6948487908135</v>
      </c>
      <c r="X39" s="226">
        <v>230.6439038094494</v>
      </c>
      <c r="Y39" s="226">
        <v>213.26988132720351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724.33951134952008</v>
      </c>
      <c r="C43" s="261">
        <f t="shared" si="1"/>
        <v>700.18613481806244</v>
      </c>
      <c r="D43" s="261">
        <f t="shared" si="1"/>
        <v>708.85075632475559</v>
      </c>
      <c r="E43" s="261">
        <f t="shared" si="1"/>
        <v>725.58364436587033</v>
      </c>
      <c r="F43" s="261">
        <f t="shared" si="1"/>
        <v>649.86247150392012</v>
      </c>
      <c r="G43" s="261">
        <f t="shared" si="1"/>
        <v>653.68166851634442</v>
      </c>
      <c r="H43" s="261">
        <f t="shared" si="1"/>
        <v>635.17733617274098</v>
      </c>
      <c r="I43" s="261">
        <f t="shared" si="1"/>
        <v>622.54296862943318</v>
      </c>
      <c r="J43" s="261">
        <f t="shared" si="1"/>
        <v>583.07653031831865</v>
      </c>
      <c r="K43" s="261">
        <f t="shared" si="1"/>
        <v>545.82707816965512</v>
      </c>
      <c r="L43" s="261">
        <f t="shared" si="1"/>
        <v>557.59346521858504</v>
      </c>
      <c r="M43" s="261">
        <f t="shared" si="1"/>
        <v>506.83972935545091</v>
      </c>
      <c r="N43" s="261">
        <f t="shared" si="1"/>
        <v>497.89113524769908</v>
      </c>
      <c r="O43" s="261">
        <f t="shared" si="1"/>
        <v>508.43927268025891</v>
      </c>
      <c r="P43" s="261">
        <f t="shared" si="1"/>
        <v>496.34845078427588</v>
      </c>
      <c r="Q43" s="261">
        <f t="shared" si="1"/>
        <v>486.5866243106957</v>
      </c>
      <c r="R43" s="261">
        <f t="shared" si="1"/>
        <v>481.88124561472318</v>
      </c>
      <c r="S43" s="261">
        <f t="shared" si="1"/>
        <v>479.63365052526399</v>
      </c>
      <c r="T43" s="261">
        <f t="shared" si="1"/>
        <v>466.85647099366707</v>
      </c>
      <c r="U43" s="261">
        <f t="shared" si="1"/>
        <v>460.39121569389278</v>
      </c>
      <c r="V43" s="261">
        <f t="shared" si="1"/>
        <v>437.54722960290229</v>
      </c>
      <c r="W43" s="261">
        <f t="shared" si="1"/>
        <v>529.69338371782783</v>
      </c>
      <c r="X43" s="261">
        <f t="shared" si="1"/>
        <v>485.53784074148638</v>
      </c>
      <c r="Y43" s="261">
        <f t="shared" si="1"/>
        <v>426.44265002833839</v>
      </c>
      <c r="DA43" s="70"/>
    </row>
    <row r="44" spans="1:105" ht="12" customHeight="1" x14ac:dyDescent="0.25">
      <c r="A44" s="60" t="s">
        <v>1884</v>
      </c>
      <c r="B44" s="262">
        <v>724.33951134952008</v>
      </c>
      <c r="C44" s="262">
        <v>700.18613481806244</v>
      </c>
      <c r="D44" s="262">
        <v>708.85075632475559</v>
      </c>
      <c r="E44" s="262">
        <v>725.58364436587033</v>
      </c>
      <c r="F44" s="262">
        <v>649.86247150392012</v>
      </c>
      <c r="G44" s="262">
        <v>653.68166851634442</v>
      </c>
      <c r="H44" s="262">
        <v>635.17733617274098</v>
      </c>
      <c r="I44" s="262">
        <v>622.54296862943318</v>
      </c>
      <c r="J44" s="262">
        <v>583.07653031831865</v>
      </c>
      <c r="K44" s="262">
        <v>545.82707816965512</v>
      </c>
      <c r="L44" s="262">
        <v>557.59346521858504</v>
      </c>
      <c r="M44" s="262">
        <v>506.83972935545091</v>
      </c>
      <c r="N44" s="262">
        <v>497.89113524769908</v>
      </c>
      <c r="O44" s="262">
        <v>508.43927268025891</v>
      </c>
      <c r="P44" s="262">
        <v>496.34845078427588</v>
      </c>
      <c r="Q44" s="262">
        <v>486.5866243106957</v>
      </c>
      <c r="R44" s="262">
        <v>481.88124561472318</v>
      </c>
      <c r="S44" s="262">
        <v>479.63365052526399</v>
      </c>
      <c r="T44" s="262">
        <v>466.85647099366707</v>
      </c>
      <c r="U44" s="262">
        <v>460.39121569389278</v>
      </c>
      <c r="V44" s="262">
        <v>437.54722960290229</v>
      </c>
      <c r="W44" s="262">
        <v>529.69338371782783</v>
      </c>
      <c r="X44" s="262">
        <v>485.53784074148638</v>
      </c>
      <c r="Y44" s="262">
        <v>426.44265002833839</v>
      </c>
      <c r="DA44" s="72" t="s">
        <v>2061</v>
      </c>
    </row>
    <row r="45" spans="1:105" ht="12" customHeight="1" x14ac:dyDescent="0.25">
      <c r="A45" s="64" t="s">
        <v>28</v>
      </c>
      <c r="B45" s="229">
        <v>122.08376465308019</v>
      </c>
      <c r="C45" s="229">
        <v>109.9631181098117</v>
      </c>
      <c r="D45" s="229">
        <v>112.58270815053029</v>
      </c>
      <c r="E45" s="229">
        <v>122.26082437113681</v>
      </c>
      <c r="F45" s="229">
        <v>115.1728982337342</v>
      </c>
      <c r="G45" s="229">
        <v>118.05929475379391</v>
      </c>
      <c r="H45" s="229">
        <v>113.08823999340891</v>
      </c>
      <c r="I45" s="229">
        <v>98.295411065916454</v>
      </c>
      <c r="J45" s="229">
        <v>94.941305376266556</v>
      </c>
      <c r="K45" s="229">
        <v>94.701680639799903</v>
      </c>
      <c r="L45" s="229">
        <v>94.703710592961869</v>
      </c>
      <c r="M45" s="229">
        <v>91.929308621040391</v>
      </c>
      <c r="N45" s="229">
        <v>90.151766648152261</v>
      </c>
      <c r="O45" s="229">
        <v>91.70924155709065</v>
      </c>
      <c r="P45" s="229">
        <v>91.151344600773967</v>
      </c>
      <c r="Q45" s="229">
        <v>92.489144570124438</v>
      </c>
      <c r="R45" s="229">
        <v>90.425807396506684</v>
      </c>
      <c r="S45" s="229">
        <v>84.478202956407031</v>
      </c>
      <c r="T45" s="229">
        <v>80.496733913021998</v>
      </c>
      <c r="U45" s="229">
        <v>72.039458383017788</v>
      </c>
      <c r="V45" s="229">
        <v>59.415296940929743</v>
      </c>
      <c r="W45" s="229">
        <v>58.879276560521127</v>
      </c>
      <c r="X45" s="229">
        <v>50.052205669333063</v>
      </c>
      <c r="Y45" s="229">
        <v>35.025683122210218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11.54661865964483</v>
      </c>
      <c r="C47" s="229">
        <v>13.3856684130802</v>
      </c>
      <c r="D47" s="229">
        <v>13.18505984524958</v>
      </c>
      <c r="E47" s="229">
        <v>14.32029401451323</v>
      </c>
      <c r="F47" s="229">
        <v>11.74728199524171</v>
      </c>
      <c r="G47" s="229">
        <v>10.48658100409568</v>
      </c>
      <c r="H47" s="229">
        <v>11.26273459101049</v>
      </c>
      <c r="I47" s="229">
        <v>10.710741184763251</v>
      </c>
      <c r="J47" s="229">
        <v>10.61741417347169</v>
      </c>
      <c r="K47" s="229">
        <v>9.1745635420802465</v>
      </c>
      <c r="L47" s="229">
        <v>9.4886348528739255</v>
      </c>
      <c r="M47" s="229">
        <v>8.735557659542474</v>
      </c>
      <c r="N47" s="229">
        <v>7.5999200953971027</v>
      </c>
      <c r="O47" s="229">
        <v>7.1181048594842942</v>
      </c>
      <c r="P47" s="229">
        <v>6.7131604289549669</v>
      </c>
      <c r="Q47" s="229">
        <v>7.5520260787194076</v>
      </c>
      <c r="R47" s="229">
        <v>6.3581818809108031</v>
      </c>
      <c r="S47" s="229">
        <v>6.1925999754815093</v>
      </c>
      <c r="T47" s="229">
        <v>6.1234047654185728</v>
      </c>
      <c r="U47" s="229">
        <v>5.9858744495187786</v>
      </c>
      <c r="V47" s="229">
        <v>5.9012138855670111</v>
      </c>
      <c r="W47" s="229">
        <v>7.2348703784887336</v>
      </c>
      <c r="X47" s="229">
        <v>9.5691250627045754</v>
      </c>
      <c r="Y47" s="229">
        <v>8.4211638468310568</v>
      </c>
      <c r="DA47" s="73" t="s">
        <v>2064</v>
      </c>
    </row>
    <row r="48" spans="1:105" ht="12" customHeight="1" x14ac:dyDescent="0.25">
      <c r="A48" s="64" t="s">
        <v>159</v>
      </c>
      <c r="B48" s="229">
        <v>17.17502644467525</v>
      </c>
      <c r="C48" s="229">
        <v>16.636730661957561</v>
      </c>
      <c r="D48" s="229">
        <v>15.42608930125963</v>
      </c>
      <c r="E48" s="229">
        <v>22.64944244147917</v>
      </c>
      <c r="F48" s="229">
        <v>18.183769216443089</v>
      </c>
      <c r="G48" s="229">
        <v>17.320560552484508</v>
      </c>
      <c r="H48" s="229">
        <v>14.57248450332216</v>
      </c>
      <c r="I48" s="229">
        <v>15.529946168355851</v>
      </c>
      <c r="J48" s="229">
        <v>14.22722840798637</v>
      </c>
      <c r="K48" s="229">
        <v>13.8364087446529</v>
      </c>
      <c r="L48" s="229">
        <v>14.7741926363239</v>
      </c>
      <c r="M48" s="229">
        <v>12.012146415606431</v>
      </c>
      <c r="N48" s="229">
        <v>9.43814833055397</v>
      </c>
      <c r="O48" s="229">
        <v>8.3325462201250975</v>
      </c>
      <c r="P48" s="229">
        <v>7.8734788069729182</v>
      </c>
      <c r="Q48" s="229">
        <v>9.2677266294402649</v>
      </c>
      <c r="R48" s="229">
        <v>8.8971829501933453</v>
      </c>
      <c r="S48" s="229">
        <v>8.9862297025415394</v>
      </c>
      <c r="T48" s="229">
        <v>9.9637877383344566</v>
      </c>
      <c r="U48" s="229">
        <v>9.580108663149975</v>
      </c>
      <c r="V48" s="229">
        <v>10.06112118362535</v>
      </c>
      <c r="W48" s="229">
        <v>12.54046978741418</v>
      </c>
      <c r="X48" s="229">
        <v>14.975551450978219</v>
      </c>
      <c r="Y48" s="229">
        <v>12.27961040365895</v>
      </c>
      <c r="DA48" s="73" t="s">
        <v>2065</v>
      </c>
    </row>
    <row r="49" spans="1:105" ht="12" customHeight="1" x14ac:dyDescent="0.25">
      <c r="A49" s="64" t="s">
        <v>32</v>
      </c>
      <c r="B49" s="229">
        <v>110.9677612260123</v>
      </c>
      <c r="C49" s="229">
        <v>108.8790546508464</v>
      </c>
      <c r="D49" s="229">
        <v>108.2547944357392</v>
      </c>
      <c r="E49" s="229">
        <v>101.992892754537</v>
      </c>
      <c r="F49" s="229">
        <v>93.428014838839957</v>
      </c>
      <c r="G49" s="229">
        <v>83.835712076161073</v>
      </c>
      <c r="H49" s="229">
        <v>87.18886404500202</v>
      </c>
      <c r="I49" s="229">
        <v>79.791900747742829</v>
      </c>
      <c r="J49" s="229">
        <v>77.290404666549122</v>
      </c>
      <c r="K49" s="229">
        <v>54.774566410140629</v>
      </c>
      <c r="L49" s="229">
        <v>42.771242345019218</v>
      </c>
      <c r="M49" s="229">
        <v>39.185730241096451</v>
      </c>
      <c r="N49" s="229">
        <v>36.025082444213723</v>
      </c>
      <c r="O49" s="229">
        <v>30.804694665647851</v>
      </c>
      <c r="P49" s="229">
        <v>24.018127672763729</v>
      </c>
      <c r="Q49" s="229">
        <v>23.774801956252269</v>
      </c>
      <c r="R49" s="229">
        <v>25.48875739784285</v>
      </c>
      <c r="S49" s="229">
        <v>21.33820365362924</v>
      </c>
      <c r="T49" s="229">
        <v>19.7022482497635</v>
      </c>
      <c r="U49" s="229">
        <v>16.953726385581739</v>
      </c>
      <c r="V49" s="229">
        <v>16.974151802908739</v>
      </c>
      <c r="W49" s="229">
        <v>23.454444603455599</v>
      </c>
      <c r="X49" s="229">
        <v>25.780390697532791</v>
      </c>
      <c r="Y49" s="229">
        <v>23.905515294219999</v>
      </c>
      <c r="DA49" s="73" t="s">
        <v>2066</v>
      </c>
    </row>
    <row r="50" spans="1:105" ht="12" customHeight="1" x14ac:dyDescent="0.25">
      <c r="A50" s="64" t="s">
        <v>33</v>
      </c>
      <c r="B50" s="229">
        <v>0.13390573977803399</v>
      </c>
      <c r="C50" s="229">
        <v>6.597055145001178E-2</v>
      </c>
      <c r="D50" s="229">
        <v>1.78449272148332E-2</v>
      </c>
      <c r="E50" s="229">
        <v>0.3613733485557471</v>
      </c>
      <c r="F50" s="229">
        <v>6.7223844675989963E-2</v>
      </c>
      <c r="G50" s="229">
        <v>0.10383950935561161</v>
      </c>
      <c r="H50" s="229">
        <v>0.48868045910363189</v>
      </c>
      <c r="I50" s="229">
        <v>0.43835184076080441</v>
      </c>
      <c r="J50" s="229">
        <v>9.2169287945226164E-2</v>
      </c>
      <c r="K50" s="229">
        <v>9.2299081097173649E-2</v>
      </c>
      <c r="L50" s="229">
        <v>9.7276813061660652E-2</v>
      </c>
      <c r="M50" s="229">
        <v>8.8315693723706359E-2</v>
      </c>
      <c r="N50" s="229">
        <v>8.9975918822035872E-2</v>
      </c>
      <c r="O50" s="229">
        <v>0.102606602851437</v>
      </c>
      <c r="P50" s="229">
        <v>0.1122723728632356</v>
      </c>
      <c r="Q50" s="229">
        <v>8.1509402536257991E-2</v>
      </c>
      <c r="R50" s="229">
        <v>8.2906228424624306E-2</v>
      </c>
      <c r="S50" s="229">
        <v>0.10712431338611821</v>
      </c>
      <c r="T50" s="229">
        <v>1.0418806674167851</v>
      </c>
      <c r="U50" s="229">
        <v>0.94494719110249314</v>
      </c>
      <c r="V50" s="229">
        <v>0.14770828699452959</v>
      </c>
      <c r="W50" s="229">
        <v>9.8546973748614236E-2</v>
      </c>
      <c r="X50" s="229">
        <v>0.34723980919811209</v>
      </c>
      <c r="Y50" s="229">
        <v>0.20807716123444819</v>
      </c>
      <c r="DA50" s="73" t="s">
        <v>2067</v>
      </c>
    </row>
    <row r="51" spans="1:105" ht="12" customHeight="1" x14ac:dyDescent="0.25">
      <c r="A51" s="64" t="s">
        <v>35</v>
      </c>
      <c r="B51" s="229">
        <v>459.58471529655287</v>
      </c>
      <c r="C51" s="229">
        <v>448.33730813973972</v>
      </c>
      <c r="D51" s="229">
        <v>455.77673601581722</v>
      </c>
      <c r="E51" s="229">
        <v>453.04619618782499</v>
      </c>
      <c r="F51" s="229">
        <v>400.74110706895289</v>
      </c>
      <c r="G51" s="229">
        <v>414.36649831852139</v>
      </c>
      <c r="H51" s="229">
        <v>398.08350219281863</v>
      </c>
      <c r="I51" s="229">
        <v>406.01668140414893</v>
      </c>
      <c r="J51" s="229">
        <v>379.33672950811138</v>
      </c>
      <c r="K51" s="229">
        <v>356.75142806689621</v>
      </c>
      <c r="L51" s="229">
        <v>384.60722619592292</v>
      </c>
      <c r="M51" s="229">
        <v>348.30740094638509</v>
      </c>
      <c r="N51" s="229">
        <v>348.00555692329289</v>
      </c>
      <c r="O51" s="229">
        <v>357.63100555967998</v>
      </c>
      <c r="P51" s="229">
        <v>354.25421090110848</v>
      </c>
      <c r="Q51" s="229">
        <v>340.24847470227849</v>
      </c>
      <c r="R51" s="229">
        <v>337.00842436675663</v>
      </c>
      <c r="S51" s="229">
        <v>342.37541829090151</v>
      </c>
      <c r="T51" s="229">
        <v>328.21222491542551</v>
      </c>
      <c r="U51" s="229">
        <v>329.51927610533858</v>
      </c>
      <c r="V51" s="229">
        <v>317.88762018175782</v>
      </c>
      <c r="W51" s="229">
        <v>400.02342872376568</v>
      </c>
      <c r="X51" s="229">
        <v>355.49298159953793</v>
      </c>
      <c r="Y51" s="229">
        <v>312.08344732856631</v>
      </c>
      <c r="DA51" s="73" t="s">
        <v>2068</v>
      </c>
    </row>
    <row r="52" spans="1:105" ht="12" customHeight="1" x14ac:dyDescent="0.25">
      <c r="A52" s="64" t="s">
        <v>36</v>
      </c>
      <c r="B52" s="229">
        <v>1.2087618182660169</v>
      </c>
      <c r="C52" s="229">
        <v>1.080851238757542</v>
      </c>
      <c r="D52" s="229">
        <v>1.0328953210847429</v>
      </c>
      <c r="E52" s="229">
        <v>0</v>
      </c>
      <c r="F52" s="229">
        <v>0</v>
      </c>
      <c r="G52" s="229">
        <v>1.001553196484719E-3</v>
      </c>
      <c r="H52" s="229">
        <v>9.8232312987591667E-4</v>
      </c>
      <c r="I52" s="229">
        <v>9.8726375672121536E-4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1.6389575115105759</v>
      </c>
      <c r="C53" s="229">
        <v>1.8374330524194029</v>
      </c>
      <c r="D53" s="229">
        <v>2.5746283278600939</v>
      </c>
      <c r="E53" s="229">
        <v>10.952621247823419</v>
      </c>
      <c r="F53" s="229">
        <v>10.52217630603227</v>
      </c>
      <c r="G53" s="229">
        <v>9.5081807487355849</v>
      </c>
      <c r="H53" s="229">
        <v>10.491848064945209</v>
      </c>
      <c r="I53" s="229">
        <v>11.758948953988391</v>
      </c>
      <c r="J53" s="229">
        <v>6.5712788979882397</v>
      </c>
      <c r="K53" s="229">
        <v>16.49613168498815</v>
      </c>
      <c r="L53" s="229">
        <v>11.15118178242153</v>
      </c>
      <c r="M53" s="229">
        <v>6.5812697780563427</v>
      </c>
      <c r="N53" s="229">
        <v>6.5806848872671493</v>
      </c>
      <c r="O53" s="229">
        <v>12.74107321537951</v>
      </c>
      <c r="P53" s="229">
        <v>12.22585600083862</v>
      </c>
      <c r="Q53" s="229">
        <v>13.17294097134455</v>
      </c>
      <c r="R53" s="229">
        <v>13.61998539408831</v>
      </c>
      <c r="S53" s="229">
        <v>16.155871632917069</v>
      </c>
      <c r="T53" s="229">
        <v>21.316190744286299</v>
      </c>
      <c r="U53" s="229">
        <v>25.36782451618345</v>
      </c>
      <c r="V53" s="229">
        <v>27.160117321119049</v>
      </c>
      <c r="W53" s="229">
        <v>27.4623466904339</v>
      </c>
      <c r="X53" s="229">
        <v>29.320346452201861</v>
      </c>
      <c r="Y53" s="229">
        <v>34.51915287161745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21730.185340485601</v>
      </c>
      <c r="C56" s="261">
        <f t="shared" si="2"/>
        <v>21005.584044541869</v>
      </c>
      <c r="D56" s="261">
        <f t="shared" si="2"/>
        <v>21265.522689742669</v>
      </c>
      <c r="E56" s="261">
        <f t="shared" si="2"/>
        <v>21767.509330976121</v>
      </c>
      <c r="F56" s="261">
        <f t="shared" si="2"/>
        <v>19495.87414511761</v>
      </c>
      <c r="G56" s="261">
        <f t="shared" si="2"/>
        <v>19610.450055490332</v>
      </c>
      <c r="H56" s="261">
        <f t="shared" si="2"/>
        <v>19055.320085182229</v>
      </c>
      <c r="I56" s="261">
        <f t="shared" si="2"/>
        <v>18676.289058883001</v>
      </c>
      <c r="J56" s="261">
        <f t="shared" si="2"/>
        <v>17492.295909549561</v>
      </c>
      <c r="K56" s="261">
        <f t="shared" si="2"/>
        <v>16374.81234508966</v>
      </c>
      <c r="L56" s="261">
        <f t="shared" si="2"/>
        <v>16727.803956557549</v>
      </c>
      <c r="M56" s="261">
        <f t="shared" si="2"/>
        <v>15205.191880663529</v>
      </c>
      <c r="N56" s="261">
        <f t="shared" si="2"/>
        <v>14936.734057430969</v>
      </c>
      <c r="O56" s="261">
        <f t="shared" si="2"/>
        <v>15253.178180407769</v>
      </c>
      <c r="P56" s="261">
        <f t="shared" si="2"/>
        <v>14890.45352352828</v>
      </c>
      <c r="Q56" s="261">
        <f t="shared" si="2"/>
        <v>14597.598729320869</v>
      </c>
      <c r="R56" s="261">
        <f t="shared" si="2"/>
        <v>14456.437368441701</v>
      </c>
      <c r="S56" s="261">
        <f t="shared" si="2"/>
        <v>14389.00951575792</v>
      </c>
      <c r="T56" s="261">
        <f t="shared" si="2"/>
        <v>14005.69412981001</v>
      </c>
      <c r="U56" s="261">
        <f t="shared" si="2"/>
        <v>13811.736470816781</v>
      </c>
      <c r="V56" s="261">
        <f t="shared" si="2"/>
        <v>13126.416888087069</v>
      </c>
      <c r="W56" s="261">
        <f t="shared" si="2"/>
        <v>15890.80151153483</v>
      </c>
      <c r="X56" s="261">
        <f t="shared" si="2"/>
        <v>14566.135222244589</v>
      </c>
      <c r="Y56" s="261">
        <f t="shared" si="2"/>
        <v>12793.279500850151</v>
      </c>
      <c r="DA56" s="70"/>
    </row>
    <row r="57" spans="1:105" ht="12" customHeight="1" x14ac:dyDescent="0.25">
      <c r="A57" s="60" t="s">
        <v>1899</v>
      </c>
      <c r="B57" s="262">
        <v>21730.185340485601</v>
      </c>
      <c r="C57" s="262">
        <v>21005.584044541869</v>
      </c>
      <c r="D57" s="262">
        <v>21265.522689742669</v>
      </c>
      <c r="E57" s="262">
        <v>21767.509330976121</v>
      </c>
      <c r="F57" s="262">
        <v>19495.87414511761</v>
      </c>
      <c r="G57" s="262">
        <v>19610.450055490332</v>
      </c>
      <c r="H57" s="262">
        <v>19055.320085182229</v>
      </c>
      <c r="I57" s="262">
        <v>18676.289058883001</v>
      </c>
      <c r="J57" s="262">
        <v>17492.295909549561</v>
      </c>
      <c r="K57" s="262">
        <v>16374.81234508966</v>
      </c>
      <c r="L57" s="262">
        <v>16727.803956557549</v>
      </c>
      <c r="M57" s="262">
        <v>15205.191880663529</v>
      </c>
      <c r="N57" s="262">
        <v>14936.734057430969</v>
      </c>
      <c r="O57" s="262">
        <v>15253.178180407769</v>
      </c>
      <c r="P57" s="262">
        <v>14890.45352352828</v>
      </c>
      <c r="Q57" s="262">
        <v>14597.598729320869</v>
      </c>
      <c r="R57" s="262">
        <v>14456.437368441701</v>
      </c>
      <c r="S57" s="262">
        <v>14389.00951575792</v>
      </c>
      <c r="T57" s="262">
        <v>14005.69412981001</v>
      </c>
      <c r="U57" s="262">
        <v>13811.736470816781</v>
      </c>
      <c r="V57" s="262">
        <v>13126.416888087069</v>
      </c>
      <c r="W57" s="262">
        <v>15890.80151153483</v>
      </c>
      <c r="X57" s="262">
        <v>14566.135222244589</v>
      </c>
      <c r="Y57" s="262">
        <v>12793.279500850151</v>
      </c>
      <c r="DA57" s="72" t="s">
        <v>2073</v>
      </c>
    </row>
    <row r="58" spans="1:105" ht="12" customHeight="1" x14ac:dyDescent="0.25">
      <c r="A58" s="64" t="s">
        <v>28</v>
      </c>
      <c r="B58" s="229">
        <v>3662.512939592405</v>
      </c>
      <c r="C58" s="229">
        <v>3298.8935432943522</v>
      </c>
      <c r="D58" s="229">
        <v>3377.4812445159091</v>
      </c>
      <c r="E58" s="229">
        <v>3667.8247311341051</v>
      </c>
      <c r="F58" s="229">
        <v>3455.186947012025</v>
      </c>
      <c r="G58" s="229">
        <v>3541.7788426138191</v>
      </c>
      <c r="H58" s="229">
        <v>3392.647199802268</v>
      </c>
      <c r="I58" s="229">
        <v>2948.8623319774938</v>
      </c>
      <c r="J58" s="229">
        <v>2848.2391612879969</v>
      </c>
      <c r="K58" s="229">
        <v>2841.0504191939981</v>
      </c>
      <c r="L58" s="229">
        <v>2841.111317788856</v>
      </c>
      <c r="M58" s="229">
        <v>2757.879258631212</v>
      </c>
      <c r="N58" s="229">
        <v>2704.5529994445678</v>
      </c>
      <c r="O58" s="229">
        <v>2751.2772467127188</v>
      </c>
      <c r="P58" s="229">
        <v>2734.5403380232201</v>
      </c>
      <c r="Q58" s="229">
        <v>2774.6743371037328</v>
      </c>
      <c r="R58" s="229">
        <v>2712.7742218952012</v>
      </c>
      <c r="S58" s="229">
        <v>2534.3460886922112</v>
      </c>
      <c r="T58" s="229">
        <v>2414.9020173906611</v>
      </c>
      <c r="U58" s="229">
        <v>2161.1837514905342</v>
      </c>
      <c r="V58" s="229">
        <v>1782.4589082278919</v>
      </c>
      <c r="W58" s="229">
        <v>1766.378296815634</v>
      </c>
      <c r="X58" s="229">
        <v>1501.566170079991</v>
      </c>
      <c r="Y58" s="229">
        <v>1050.770493666306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346.39855978934509</v>
      </c>
      <c r="C60" s="229">
        <v>401.57005239240613</v>
      </c>
      <c r="D60" s="229">
        <v>395.55179535748749</v>
      </c>
      <c r="E60" s="229">
        <v>429.60882043539692</v>
      </c>
      <c r="F60" s="229">
        <v>352.41845985725149</v>
      </c>
      <c r="G60" s="229">
        <v>314.59743012287049</v>
      </c>
      <c r="H60" s="229">
        <v>337.88203773031461</v>
      </c>
      <c r="I60" s="229">
        <v>321.32223554289737</v>
      </c>
      <c r="J60" s="229">
        <v>318.52242520415092</v>
      </c>
      <c r="K60" s="229">
        <v>275.23690626240739</v>
      </c>
      <c r="L60" s="229">
        <v>284.65904558621781</v>
      </c>
      <c r="M60" s="229">
        <v>262.06672978627421</v>
      </c>
      <c r="N60" s="229">
        <v>227.99760286191309</v>
      </c>
      <c r="O60" s="229">
        <v>213.5431457845288</v>
      </c>
      <c r="P60" s="229">
        <v>201.39481286864901</v>
      </c>
      <c r="Q60" s="229">
        <v>226.56078236158231</v>
      </c>
      <c r="R60" s="229">
        <v>190.74545642732409</v>
      </c>
      <c r="S60" s="229">
        <v>185.7779992644453</v>
      </c>
      <c r="T60" s="229">
        <v>183.70214296255719</v>
      </c>
      <c r="U60" s="229">
        <v>179.57623348556331</v>
      </c>
      <c r="V60" s="229">
        <v>177.03641656701029</v>
      </c>
      <c r="W60" s="229">
        <v>217.046111354662</v>
      </c>
      <c r="X60" s="229">
        <v>287.0737518811373</v>
      </c>
      <c r="Y60" s="229">
        <v>252.63491540493169</v>
      </c>
      <c r="DA60" s="73" t="s">
        <v>2076</v>
      </c>
    </row>
    <row r="61" spans="1:105" ht="12" customHeight="1" x14ac:dyDescent="0.25">
      <c r="A61" s="64" t="s">
        <v>159</v>
      </c>
      <c r="B61" s="229">
        <v>515.25079334025747</v>
      </c>
      <c r="C61" s="229">
        <v>499.10191985872689</v>
      </c>
      <c r="D61" s="229">
        <v>462.78267903778902</v>
      </c>
      <c r="E61" s="229">
        <v>679.48327324437525</v>
      </c>
      <c r="F61" s="229">
        <v>545.51307649329271</v>
      </c>
      <c r="G61" s="229">
        <v>519.61681657453528</v>
      </c>
      <c r="H61" s="229">
        <v>437.17453509966498</v>
      </c>
      <c r="I61" s="229">
        <v>465.89838505067547</v>
      </c>
      <c r="J61" s="229">
        <v>426.8168522395913</v>
      </c>
      <c r="K61" s="229">
        <v>415.09226233958708</v>
      </c>
      <c r="L61" s="229">
        <v>443.22577908971698</v>
      </c>
      <c r="M61" s="229">
        <v>360.36439246819299</v>
      </c>
      <c r="N61" s="229">
        <v>283.14444991661912</v>
      </c>
      <c r="O61" s="229">
        <v>249.97638660375301</v>
      </c>
      <c r="P61" s="229">
        <v>236.2043642091875</v>
      </c>
      <c r="Q61" s="229">
        <v>278.03179888320801</v>
      </c>
      <c r="R61" s="229">
        <v>266.91548850580051</v>
      </c>
      <c r="S61" s="229">
        <v>269.58689107624622</v>
      </c>
      <c r="T61" s="229">
        <v>298.91363215003372</v>
      </c>
      <c r="U61" s="229">
        <v>287.40325989449917</v>
      </c>
      <c r="V61" s="229">
        <v>301.83363550876061</v>
      </c>
      <c r="W61" s="229">
        <v>376.21409362242548</v>
      </c>
      <c r="X61" s="229">
        <v>449.26654352934662</v>
      </c>
      <c r="Y61" s="229">
        <v>368.38831210976861</v>
      </c>
      <c r="DA61" s="73" t="s">
        <v>2077</v>
      </c>
    </row>
    <row r="62" spans="1:105" ht="12" customHeight="1" x14ac:dyDescent="0.25">
      <c r="A62" s="64" t="s">
        <v>32</v>
      </c>
      <c r="B62" s="229">
        <v>3329.03283678037</v>
      </c>
      <c r="C62" s="229">
        <v>3266.3716395253909</v>
      </c>
      <c r="D62" s="229">
        <v>3247.6438330721771</v>
      </c>
      <c r="E62" s="229">
        <v>3059.7867826361098</v>
      </c>
      <c r="F62" s="229">
        <v>2802.8404451651991</v>
      </c>
      <c r="G62" s="229">
        <v>2515.071362284833</v>
      </c>
      <c r="H62" s="229">
        <v>2615.6659213500611</v>
      </c>
      <c r="I62" s="229">
        <v>2393.7570224322849</v>
      </c>
      <c r="J62" s="229">
        <v>2318.712139996474</v>
      </c>
      <c r="K62" s="229">
        <v>1643.236992304219</v>
      </c>
      <c r="L62" s="229">
        <v>1283.137270350577</v>
      </c>
      <c r="M62" s="229">
        <v>1175.5719072328941</v>
      </c>
      <c r="N62" s="229">
        <v>1080.752473326412</v>
      </c>
      <c r="O62" s="229">
        <v>924.14083996943566</v>
      </c>
      <c r="P62" s="229">
        <v>720.54383018291173</v>
      </c>
      <c r="Q62" s="229">
        <v>713.2440586875681</v>
      </c>
      <c r="R62" s="229">
        <v>764.66272193528562</v>
      </c>
      <c r="S62" s="229">
        <v>640.1461096088774</v>
      </c>
      <c r="T62" s="229">
        <v>591.06744749290499</v>
      </c>
      <c r="U62" s="229">
        <v>508.61179156745231</v>
      </c>
      <c r="V62" s="229">
        <v>509.22455408726228</v>
      </c>
      <c r="W62" s="229">
        <v>703.63333810366817</v>
      </c>
      <c r="X62" s="229">
        <v>773.41172092598367</v>
      </c>
      <c r="Y62" s="229">
        <v>717.16545882659989</v>
      </c>
      <c r="DA62" s="73" t="s">
        <v>2078</v>
      </c>
    </row>
    <row r="63" spans="1:105" ht="12" customHeight="1" x14ac:dyDescent="0.25">
      <c r="A63" s="64" t="s">
        <v>33</v>
      </c>
      <c r="B63" s="229">
        <v>4.0171721933410218</v>
      </c>
      <c r="C63" s="229">
        <v>1.979116543500353</v>
      </c>
      <c r="D63" s="229">
        <v>0.53534781644499607</v>
      </c>
      <c r="E63" s="229">
        <v>10.841200456672411</v>
      </c>
      <c r="F63" s="229">
        <v>2.0167153402796991</v>
      </c>
      <c r="G63" s="229">
        <v>3.115185280668348</v>
      </c>
      <c r="H63" s="229">
        <v>14.66041377310896</v>
      </c>
      <c r="I63" s="229">
        <v>13.15055522282413</v>
      </c>
      <c r="J63" s="229">
        <v>2.7650786383567851</v>
      </c>
      <c r="K63" s="229">
        <v>2.7689724329152088</v>
      </c>
      <c r="L63" s="229">
        <v>2.9183043918498202</v>
      </c>
      <c r="M63" s="229">
        <v>2.649470811711192</v>
      </c>
      <c r="N63" s="229">
        <v>2.699277564661076</v>
      </c>
      <c r="O63" s="229">
        <v>3.0781980855431108</v>
      </c>
      <c r="P63" s="229">
        <v>3.36817118589707</v>
      </c>
      <c r="Q63" s="229">
        <v>2.4452820760877398</v>
      </c>
      <c r="R63" s="229">
        <v>2.4871868527387302</v>
      </c>
      <c r="S63" s="229">
        <v>3.2137294015835458</v>
      </c>
      <c r="T63" s="229">
        <v>31.256420022503551</v>
      </c>
      <c r="U63" s="229">
        <v>28.348415733074791</v>
      </c>
      <c r="V63" s="229">
        <v>4.4312486098358894</v>
      </c>
      <c r="W63" s="229">
        <v>2.956409212458428</v>
      </c>
      <c r="X63" s="229">
        <v>10.417194275943359</v>
      </c>
      <c r="Y63" s="229">
        <v>6.2423148370334438</v>
      </c>
      <c r="DA63" s="73" t="s">
        <v>2079</v>
      </c>
    </row>
    <row r="64" spans="1:105" ht="12" customHeight="1" x14ac:dyDescent="0.25">
      <c r="A64" s="64" t="s">
        <v>35</v>
      </c>
      <c r="B64" s="229">
        <v>13787.54145889659</v>
      </c>
      <c r="C64" s="229">
        <v>13450.11924419219</v>
      </c>
      <c r="D64" s="229">
        <v>13673.302080474519</v>
      </c>
      <c r="E64" s="229">
        <v>13591.38588563476</v>
      </c>
      <c r="F64" s="229">
        <v>12022.23321206859</v>
      </c>
      <c r="G64" s="229">
        <v>12430.994949555639</v>
      </c>
      <c r="H64" s="229">
        <v>11942.50506578456</v>
      </c>
      <c r="I64" s="229">
        <v>12180.50044212447</v>
      </c>
      <c r="J64" s="229">
        <v>11380.101885243341</v>
      </c>
      <c r="K64" s="229">
        <v>10702.542842006889</v>
      </c>
      <c r="L64" s="229">
        <v>11538.21678587769</v>
      </c>
      <c r="M64" s="229">
        <v>10449.222028391559</v>
      </c>
      <c r="N64" s="229">
        <v>10440.166707698791</v>
      </c>
      <c r="O64" s="229">
        <v>10728.9301667904</v>
      </c>
      <c r="P64" s="229">
        <v>10627.62632703326</v>
      </c>
      <c r="Q64" s="229">
        <v>10207.454241068361</v>
      </c>
      <c r="R64" s="229">
        <v>10110.2527310027</v>
      </c>
      <c r="S64" s="229">
        <v>10271.26254872704</v>
      </c>
      <c r="T64" s="229">
        <v>9846.3667474627637</v>
      </c>
      <c r="U64" s="229">
        <v>9885.5782831601573</v>
      </c>
      <c r="V64" s="229">
        <v>9536.6286054527372</v>
      </c>
      <c r="W64" s="229">
        <v>12000.702861712971</v>
      </c>
      <c r="X64" s="229">
        <v>10664.789447986141</v>
      </c>
      <c r="Y64" s="229">
        <v>9362.5034198569883</v>
      </c>
      <c r="DA64" s="73" t="s">
        <v>2080</v>
      </c>
    </row>
    <row r="65" spans="1:105" ht="12" customHeight="1" x14ac:dyDescent="0.25">
      <c r="A65" s="64" t="s">
        <v>36</v>
      </c>
      <c r="B65" s="229">
        <v>36.262854547980531</v>
      </c>
      <c r="C65" s="229">
        <v>32.425537162726258</v>
      </c>
      <c r="D65" s="229">
        <v>30.986859632542298</v>
      </c>
      <c r="E65" s="229">
        <v>0</v>
      </c>
      <c r="F65" s="229">
        <v>0</v>
      </c>
      <c r="G65" s="229">
        <v>3.0046595894541551E-2</v>
      </c>
      <c r="H65" s="229">
        <v>2.9469693896277498E-2</v>
      </c>
      <c r="I65" s="229">
        <v>2.961791270163646E-2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49.168725345317277</v>
      </c>
      <c r="C66" s="229">
        <v>55.122991572582087</v>
      </c>
      <c r="D66" s="229">
        <v>77.238849835802839</v>
      </c>
      <c r="E66" s="229">
        <v>328.57863743470273</v>
      </c>
      <c r="F66" s="229">
        <v>315.66528918096799</v>
      </c>
      <c r="G66" s="229">
        <v>285.24542246206749</v>
      </c>
      <c r="H66" s="229">
        <v>314.75544194835629</v>
      </c>
      <c r="I66" s="229">
        <v>352.76846861965163</v>
      </c>
      <c r="J66" s="229">
        <v>197.13836693964711</v>
      </c>
      <c r="K66" s="229">
        <v>494.88395054964428</v>
      </c>
      <c r="L66" s="229">
        <v>334.535453472646</v>
      </c>
      <c r="M66" s="229">
        <v>197.43809334169029</v>
      </c>
      <c r="N66" s="229">
        <v>197.4205466180145</v>
      </c>
      <c r="O66" s="229">
        <v>382.23219646138517</v>
      </c>
      <c r="P66" s="229">
        <v>366.77568002515892</v>
      </c>
      <c r="Q66" s="229">
        <v>395.18822914033649</v>
      </c>
      <c r="R66" s="229">
        <v>408.59956182264938</v>
      </c>
      <c r="S66" s="229">
        <v>484.67614898751219</v>
      </c>
      <c r="T66" s="229">
        <v>639.48572232858885</v>
      </c>
      <c r="U66" s="229">
        <v>761.03473548550357</v>
      </c>
      <c r="V66" s="229">
        <v>814.8035196335718</v>
      </c>
      <c r="W66" s="229">
        <v>823.87040071301692</v>
      </c>
      <c r="X66" s="229">
        <v>879.61039356605568</v>
      </c>
      <c r="Y66" s="229">
        <v>1035.5745861485229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2535.1882897233149</v>
      </c>
      <c r="C69" s="261">
        <f t="shared" si="3"/>
        <v>2450.651471863212</v>
      </c>
      <c r="D69" s="261">
        <f t="shared" si="3"/>
        <v>2480.977647136639</v>
      </c>
      <c r="E69" s="261">
        <f t="shared" si="3"/>
        <v>2539.54275528054</v>
      </c>
      <c r="F69" s="261">
        <f t="shared" si="3"/>
        <v>2274.5186502637148</v>
      </c>
      <c r="G69" s="261">
        <f t="shared" si="3"/>
        <v>2287.8858398071989</v>
      </c>
      <c r="H69" s="261">
        <f t="shared" si="3"/>
        <v>2223.120676604588</v>
      </c>
      <c r="I69" s="261">
        <f t="shared" si="3"/>
        <v>2178.9003902030108</v>
      </c>
      <c r="J69" s="261">
        <f t="shared" si="3"/>
        <v>2040.7678561141111</v>
      </c>
      <c r="K69" s="261">
        <f t="shared" si="3"/>
        <v>1910.3947735937891</v>
      </c>
      <c r="L69" s="261">
        <f t="shared" si="3"/>
        <v>1951.577128265043</v>
      </c>
      <c r="M69" s="261">
        <f t="shared" si="3"/>
        <v>1773.9390527440739</v>
      </c>
      <c r="N69" s="261">
        <f t="shared" si="3"/>
        <v>1742.6189733669421</v>
      </c>
      <c r="O69" s="261">
        <f t="shared" si="3"/>
        <v>1779.5374543809021</v>
      </c>
      <c r="P69" s="261">
        <f t="shared" si="3"/>
        <v>1737.219577744961</v>
      </c>
      <c r="Q69" s="261">
        <f t="shared" si="3"/>
        <v>1703.0531850874311</v>
      </c>
      <c r="R69" s="261">
        <f t="shared" si="3"/>
        <v>1686.5843596515269</v>
      </c>
      <c r="S69" s="261">
        <f t="shared" si="3"/>
        <v>1678.7177768384199</v>
      </c>
      <c r="T69" s="261">
        <f t="shared" si="3"/>
        <v>1633.997648477831</v>
      </c>
      <c r="U69" s="261">
        <f t="shared" si="3"/>
        <v>1611.3692549286211</v>
      </c>
      <c r="V69" s="261">
        <f t="shared" si="3"/>
        <v>1531.4153036101541</v>
      </c>
      <c r="W69" s="261">
        <f t="shared" si="3"/>
        <v>1853.926843012393</v>
      </c>
      <c r="X69" s="261">
        <f t="shared" si="3"/>
        <v>1699.382442595198</v>
      </c>
      <c r="Y69" s="261">
        <f t="shared" si="3"/>
        <v>1492.5492750991809</v>
      </c>
      <c r="DA69" s="70"/>
    </row>
    <row r="70" spans="1:105" ht="12" customHeight="1" x14ac:dyDescent="0.25">
      <c r="A70" s="60" t="s">
        <v>1914</v>
      </c>
      <c r="B70" s="262">
        <v>2535.1882897233149</v>
      </c>
      <c r="C70" s="262">
        <v>2450.651471863212</v>
      </c>
      <c r="D70" s="262">
        <v>2480.977647136639</v>
      </c>
      <c r="E70" s="262">
        <v>2539.54275528054</v>
      </c>
      <c r="F70" s="262">
        <v>2274.5186502637148</v>
      </c>
      <c r="G70" s="262">
        <v>2287.8858398071989</v>
      </c>
      <c r="H70" s="262">
        <v>2223.120676604588</v>
      </c>
      <c r="I70" s="262">
        <v>2178.9003902030108</v>
      </c>
      <c r="J70" s="262">
        <v>2040.7678561141111</v>
      </c>
      <c r="K70" s="262">
        <v>1910.3947735937891</v>
      </c>
      <c r="L70" s="262">
        <v>1951.577128265043</v>
      </c>
      <c r="M70" s="262">
        <v>1773.9390527440739</v>
      </c>
      <c r="N70" s="262">
        <v>1742.6189733669421</v>
      </c>
      <c r="O70" s="262">
        <v>1779.5374543809021</v>
      </c>
      <c r="P70" s="262">
        <v>1737.219577744961</v>
      </c>
      <c r="Q70" s="262">
        <v>1703.0531850874311</v>
      </c>
      <c r="R70" s="262">
        <v>1686.5843596515269</v>
      </c>
      <c r="S70" s="262">
        <v>1678.7177768384199</v>
      </c>
      <c r="T70" s="262">
        <v>1633.997648477831</v>
      </c>
      <c r="U70" s="262">
        <v>1611.3692549286211</v>
      </c>
      <c r="V70" s="262">
        <v>1531.4153036101541</v>
      </c>
      <c r="W70" s="262">
        <v>1853.926843012393</v>
      </c>
      <c r="X70" s="262">
        <v>1699.382442595198</v>
      </c>
      <c r="Y70" s="262">
        <v>1492.5492750991809</v>
      </c>
      <c r="DA70" s="72" t="s">
        <v>2085</v>
      </c>
    </row>
    <row r="71" spans="1:105" ht="12" customHeight="1" x14ac:dyDescent="0.25">
      <c r="A71" s="64" t="s">
        <v>28</v>
      </c>
      <c r="B71" s="229">
        <v>427.29317628577962</v>
      </c>
      <c r="C71" s="229">
        <v>384.8709133843401</v>
      </c>
      <c r="D71" s="229">
        <v>394.03947852685508</v>
      </c>
      <c r="E71" s="229">
        <v>427.91288529897781</v>
      </c>
      <c r="F71" s="229">
        <v>403.10514381806871</v>
      </c>
      <c r="G71" s="229">
        <v>413.20753163827783</v>
      </c>
      <c r="H71" s="229">
        <v>395.80883997693019</v>
      </c>
      <c r="I71" s="229">
        <v>344.03393873070672</v>
      </c>
      <c r="J71" s="229">
        <v>332.29456881693221</v>
      </c>
      <c r="K71" s="229">
        <v>331.45588223929889</v>
      </c>
      <c r="L71" s="229">
        <v>331.46298707536567</v>
      </c>
      <c r="M71" s="229">
        <v>321.75258017364058</v>
      </c>
      <c r="N71" s="229">
        <v>315.53118326853217</v>
      </c>
      <c r="O71" s="229">
        <v>320.98234544981648</v>
      </c>
      <c r="P71" s="229">
        <v>319.02970610270808</v>
      </c>
      <c r="Q71" s="229">
        <v>323.71200599543471</v>
      </c>
      <c r="R71" s="229">
        <v>316.49032588777271</v>
      </c>
      <c r="S71" s="229">
        <v>295.67371034742388</v>
      </c>
      <c r="T71" s="229">
        <v>281.7385686955763</v>
      </c>
      <c r="U71" s="229">
        <v>252.1381043405616</v>
      </c>
      <c r="V71" s="229">
        <v>207.95353929325361</v>
      </c>
      <c r="W71" s="229">
        <v>206.07746796182349</v>
      </c>
      <c r="X71" s="229">
        <v>175.18271984266519</v>
      </c>
      <c r="Y71" s="229">
        <v>122.5898909277355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40.413165308756817</v>
      </c>
      <c r="C73" s="229">
        <v>46.849839445780589</v>
      </c>
      <c r="D73" s="229">
        <v>46.147709458373427</v>
      </c>
      <c r="E73" s="229">
        <v>50.121029050796182</v>
      </c>
      <c r="F73" s="229">
        <v>41.115486983345903</v>
      </c>
      <c r="G73" s="229">
        <v>36.703033514334798</v>
      </c>
      <c r="H73" s="229">
        <v>39.419571068536612</v>
      </c>
      <c r="I73" s="229">
        <v>37.487594146671263</v>
      </c>
      <c r="J73" s="229">
        <v>37.16094960715084</v>
      </c>
      <c r="K73" s="229">
        <v>32.11097239728079</v>
      </c>
      <c r="L73" s="229">
        <v>33.210221985058659</v>
      </c>
      <c r="M73" s="229">
        <v>30.574451808398582</v>
      </c>
      <c r="N73" s="229">
        <v>26.599720333889788</v>
      </c>
      <c r="O73" s="229">
        <v>24.913367008194971</v>
      </c>
      <c r="P73" s="229">
        <v>23.496061501342329</v>
      </c>
      <c r="Q73" s="229">
        <v>26.43209127551787</v>
      </c>
      <c r="R73" s="229">
        <v>22.25363658318776</v>
      </c>
      <c r="S73" s="229">
        <v>21.674099914185231</v>
      </c>
      <c r="T73" s="229">
        <v>21.431916678964949</v>
      </c>
      <c r="U73" s="229">
        <v>20.95056057331567</v>
      </c>
      <c r="V73" s="229">
        <v>20.65424859948449</v>
      </c>
      <c r="W73" s="229">
        <v>25.322046324710509</v>
      </c>
      <c r="X73" s="229">
        <v>33.491937719465938</v>
      </c>
      <c r="Y73" s="229">
        <v>29.474073463908631</v>
      </c>
      <c r="DA73" s="73" t="s">
        <v>2088</v>
      </c>
    </row>
    <row r="74" spans="1:105" ht="12" customHeight="1" x14ac:dyDescent="0.25">
      <c r="A74" s="64" t="s">
        <v>159</v>
      </c>
      <c r="B74" s="229">
        <v>60.112592556363232</v>
      </c>
      <c r="C74" s="229">
        <v>58.22855731685133</v>
      </c>
      <c r="D74" s="229">
        <v>53.991312554408587</v>
      </c>
      <c r="E74" s="229">
        <v>79.27304854517692</v>
      </c>
      <c r="F74" s="229">
        <v>63.643192257550673</v>
      </c>
      <c r="G74" s="229">
        <v>60.62196193369563</v>
      </c>
      <c r="H74" s="229">
        <v>51.003695761627441</v>
      </c>
      <c r="I74" s="229">
        <v>54.354811589245337</v>
      </c>
      <c r="J74" s="229">
        <v>49.795299427952187</v>
      </c>
      <c r="K74" s="229">
        <v>48.427430606285043</v>
      </c>
      <c r="L74" s="229">
        <v>51.709674227133519</v>
      </c>
      <c r="M74" s="229">
        <v>42.042512454622411</v>
      </c>
      <c r="N74" s="229">
        <v>33.033519156938809</v>
      </c>
      <c r="O74" s="229">
        <v>29.163911770437771</v>
      </c>
      <c r="P74" s="229">
        <v>27.557175824405149</v>
      </c>
      <c r="Q74" s="229">
        <v>32.437043203040837</v>
      </c>
      <c r="R74" s="229">
        <v>31.14014032567664</v>
      </c>
      <c r="S74" s="229">
        <v>31.451803958895312</v>
      </c>
      <c r="T74" s="229">
        <v>34.873257084170511</v>
      </c>
      <c r="U74" s="229">
        <v>33.530380321024829</v>
      </c>
      <c r="V74" s="229">
        <v>35.213924142688647</v>
      </c>
      <c r="W74" s="229">
        <v>43.891644255949537</v>
      </c>
      <c r="X74" s="229">
        <v>52.414430078423628</v>
      </c>
      <c r="Y74" s="229">
        <v>42.978636412806232</v>
      </c>
      <c r="DA74" s="73" t="s">
        <v>2089</v>
      </c>
    </row>
    <row r="75" spans="1:105" ht="12" customHeight="1" x14ac:dyDescent="0.25">
      <c r="A75" s="64" t="s">
        <v>32</v>
      </c>
      <c r="B75" s="229">
        <v>388.38716429104221</v>
      </c>
      <c r="C75" s="229">
        <v>381.0766912779614</v>
      </c>
      <c r="D75" s="229">
        <v>378.8917805250864</v>
      </c>
      <c r="E75" s="229">
        <v>356.97512464087862</v>
      </c>
      <c r="F75" s="229">
        <v>326.99805193593897</v>
      </c>
      <c r="G75" s="229">
        <v>293.42499226656298</v>
      </c>
      <c r="H75" s="229">
        <v>305.16102415750629</v>
      </c>
      <c r="I75" s="229">
        <v>279.27165261709922</v>
      </c>
      <c r="J75" s="229">
        <v>270.51641633292132</v>
      </c>
      <c r="K75" s="229">
        <v>191.71098243549179</v>
      </c>
      <c r="L75" s="229">
        <v>149.69934820756691</v>
      </c>
      <c r="M75" s="229">
        <v>137.15005584383729</v>
      </c>
      <c r="N75" s="229">
        <v>126.0877885547477</v>
      </c>
      <c r="O75" s="229">
        <v>107.8164313297672</v>
      </c>
      <c r="P75" s="229">
        <v>84.063446854672833</v>
      </c>
      <c r="Q75" s="229">
        <v>83.211806846882737</v>
      </c>
      <c r="R75" s="229">
        <v>89.210650892449763</v>
      </c>
      <c r="S75" s="229">
        <v>74.683712787702177</v>
      </c>
      <c r="T75" s="229">
        <v>68.957868874172078</v>
      </c>
      <c r="U75" s="229">
        <v>59.338042349535947</v>
      </c>
      <c r="V75" s="229">
        <v>59.409531310180448</v>
      </c>
      <c r="W75" s="229">
        <v>82.090556112094404</v>
      </c>
      <c r="X75" s="229">
        <v>90.23136744136454</v>
      </c>
      <c r="Y75" s="229">
        <v>83.669303529769778</v>
      </c>
      <c r="DA75" s="73" t="s">
        <v>2090</v>
      </c>
    </row>
    <row r="76" spans="1:105" ht="12" customHeight="1" x14ac:dyDescent="0.25">
      <c r="A76" s="64" t="s">
        <v>33</v>
      </c>
      <c r="B76" s="229">
        <v>0.46867008922311809</v>
      </c>
      <c r="C76" s="229">
        <v>0.23089693007504061</v>
      </c>
      <c r="D76" s="229">
        <v>6.2457245251916031E-2</v>
      </c>
      <c r="E76" s="229">
        <v>1.2648067199451121</v>
      </c>
      <c r="F76" s="229">
        <v>0.23528345636596429</v>
      </c>
      <c r="G76" s="229">
        <v>0.36343828274463952</v>
      </c>
      <c r="H76" s="229">
        <v>1.710381606862708</v>
      </c>
      <c r="I76" s="229">
        <v>1.5342314426628121</v>
      </c>
      <c r="J76" s="229">
        <v>0.32259250780829057</v>
      </c>
      <c r="K76" s="229">
        <v>0.32304678384010688</v>
      </c>
      <c r="L76" s="229">
        <v>0.34046884571581149</v>
      </c>
      <c r="M76" s="229">
        <v>0.30910492803297163</v>
      </c>
      <c r="N76" s="229">
        <v>0.31491571587712469</v>
      </c>
      <c r="O76" s="229">
        <v>0.35912310998002872</v>
      </c>
      <c r="P76" s="229">
        <v>0.39295330502132381</v>
      </c>
      <c r="Q76" s="229">
        <v>0.28528290887690222</v>
      </c>
      <c r="R76" s="229">
        <v>0.29017179948618438</v>
      </c>
      <c r="S76" s="229">
        <v>0.3749350968514128</v>
      </c>
      <c r="T76" s="229">
        <v>3.646582335958739</v>
      </c>
      <c r="U76" s="229">
        <v>3.3073151688587168</v>
      </c>
      <c r="V76" s="229">
        <v>0.51697900448085243</v>
      </c>
      <c r="W76" s="229">
        <v>0.34491440812014901</v>
      </c>
      <c r="X76" s="229">
        <v>1.215339332193389</v>
      </c>
      <c r="Y76" s="229">
        <v>0.72827006432056685</v>
      </c>
      <c r="DA76" s="73" t="s">
        <v>2091</v>
      </c>
    </row>
    <row r="77" spans="1:105" ht="12" customHeight="1" x14ac:dyDescent="0.25">
      <c r="A77" s="64" t="s">
        <v>35</v>
      </c>
      <c r="B77" s="229">
        <v>1608.546503537932</v>
      </c>
      <c r="C77" s="229">
        <v>1569.1805784890851</v>
      </c>
      <c r="D77" s="229">
        <v>1595.2185760553571</v>
      </c>
      <c r="E77" s="229">
        <v>1585.6616866573841</v>
      </c>
      <c r="F77" s="229">
        <v>1402.593874741332</v>
      </c>
      <c r="G77" s="229">
        <v>1450.2827441148211</v>
      </c>
      <c r="H77" s="229">
        <v>1393.292257674862</v>
      </c>
      <c r="I77" s="229">
        <v>1421.058384914518</v>
      </c>
      <c r="J77" s="229">
        <v>1327.678553278387</v>
      </c>
      <c r="K77" s="229">
        <v>1248.6299982341341</v>
      </c>
      <c r="L77" s="229">
        <v>1346.125291685727</v>
      </c>
      <c r="M77" s="229">
        <v>1219.075903312345</v>
      </c>
      <c r="N77" s="229">
        <v>1218.019449231522</v>
      </c>
      <c r="O77" s="229">
        <v>1251.7085194588769</v>
      </c>
      <c r="P77" s="229">
        <v>1239.889738153877</v>
      </c>
      <c r="Q77" s="229">
        <v>1190.8696614579719</v>
      </c>
      <c r="R77" s="229">
        <v>1179.529485283645</v>
      </c>
      <c r="S77" s="229">
        <v>1198.3139640181521</v>
      </c>
      <c r="T77" s="229">
        <v>1148.7427872039859</v>
      </c>
      <c r="U77" s="229">
        <v>1153.3174663686821</v>
      </c>
      <c r="V77" s="229">
        <v>1112.6066706361501</v>
      </c>
      <c r="W77" s="229">
        <v>1400.0820005331759</v>
      </c>
      <c r="X77" s="229">
        <v>1244.22543559838</v>
      </c>
      <c r="Y77" s="229">
        <v>1092.29206564998</v>
      </c>
      <c r="DA77" s="73" t="s">
        <v>2092</v>
      </c>
    </row>
    <row r="78" spans="1:105" ht="12" customHeight="1" x14ac:dyDescent="0.25">
      <c r="A78" s="64" t="s">
        <v>36</v>
      </c>
      <c r="B78" s="229">
        <v>4.2306663639310518</v>
      </c>
      <c r="C78" s="229">
        <v>3.7829793356513872</v>
      </c>
      <c r="D78" s="229">
        <v>3.6151336237965941</v>
      </c>
      <c r="E78" s="229">
        <v>0</v>
      </c>
      <c r="F78" s="229">
        <v>0</v>
      </c>
      <c r="G78" s="229">
        <v>3.5054361876965048E-3</v>
      </c>
      <c r="H78" s="229">
        <v>3.4381309545657001E-3</v>
      </c>
      <c r="I78" s="229">
        <v>3.455423148524245E-3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5.7363512902870024</v>
      </c>
      <c r="C79" s="229">
        <v>6.4310156834678942</v>
      </c>
      <c r="D79" s="229">
        <v>9.0111991475103075</v>
      </c>
      <c r="E79" s="229">
        <v>38.334174367381891</v>
      </c>
      <c r="F79" s="229">
        <v>36.827617071112847</v>
      </c>
      <c r="G79" s="229">
        <v>33.278632620574463</v>
      </c>
      <c r="H79" s="229">
        <v>36.721468227308137</v>
      </c>
      <c r="I79" s="229">
        <v>41.156321338959238</v>
      </c>
      <c r="J79" s="229">
        <v>22.99947614295878</v>
      </c>
      <c r="K79" s="229">
        <v>57.736460897458343</v>
      </c>
      <c r="L79" s="229">
        <v>39.029136238475267</v>
      </c>
      <c r="M79" s="229">
        <v>23.034444223197141</v>
      </c>
      <c r="N79" s="229">
        <v>23.03239710543496</v>
      </c>
      <c r="O79" s="229">
        <v>44.593756253828168</v>
      </c>
      <c r="P79" s="229">
        <v>42.790496002935079</v>
      </c>
      <c r="Q79" s="229">
        <v>46.105293399705808</v>
      </c>
      <c r="R79" s="229">
        <v>47.669948879308983</v>
      </c>
      <c r="S79" s="229">
        <v>56.545550715209608</v>
      </c>
      <c r="T79" s="229">
        <v>74.606667605001846</v>
      </c>
      <c r="U79" s="229">
        <v>88.787385806641879</v>
      </c>
      <c r="V79" s="229">
        <v>95.060410623916468</v>
      </c>
      <c r="W79" s="229">
        <v>96.118213416518401</v>
      </c>
      <c r="X79" s="229">
        <v>102.62121258270621</v>
      </c>
      <c r="Y79" s="229">
        <v>120.81703505066081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731.88062884832061</v>
      </c>
      <c r="C83" s="223">
        <v>561.42056167663679</v>
      </c>
      <c r="D83" s="223">
        <v>629.98858622950252</v>
      </c>
      <c r="E83" s="223">
        <v>759.76892961974625</v>
      </c>
      <c r="F83" s="223">
        <v>557.58783376200086</v>
      </c>
      <c r="G83" s="223">
        <v>570.09365431351671</v>
      </c>
      <c r="H83" s="223">
        <v>527.49355194719919</v>
      </c>
      <c r="I83" s="223">
        <v>570.33446711970078</v>
      </c>
      <c r="J83" s="223">
        <v>479.41093613096808</v>
      </c>
      <c r="K83" s="223">
        <v>484.38728019663267</v>
      </c>
      <c r="L83" s="223">
        <v>515.85978540243559</v>
      </c>
      <c r="M83" s="223">
        <v>452.28567873613582</v>
      </c>
      <c r="N83" s="223">
        <v>497.15459902737649</v>
      </c>
      <c r="O83" s="223">
        <v>474.69474573891222</v>
      </c>
      <c r="P83" s="223">
        <v>477.35705459268331</v>
      </c>
      <c r="Q83" s="223">
        <v>470.76640992116751</v>
      </c>
      <c r="R83" s="223">
        <v>497.54880651767348</v>
      </c>
      <c r="S83" s="223">
        <v>524.21341059341353</v>
      </c>
      <c r="T83" s="223">
        <v>477.43753195818539</v>
      </c>
      <c r="U83" s="223">
        <v>453.76816930444681</v>
      </c>
      <c r="V83" s="223">
        <v>438.02982596654891</v>
      </c>
      <c r="W83" s="223">
        <v>559.92742635457068</v>
      </c>
      <c r="X83" s="223">
        <v>460.24520746367631</v>
      </c>
      <c r="Y83" s="223">
        <v>433.48560973241308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731.88062884832061</v>
      </c>
      <c r="C88" s="260">
        <v>561.42056167663679</v>
      </c>
      <c r="D88" s="260">
        <v>629.98858622950252</v>
      </c>
      <c r="E88" s="260">
        <v>759.76892961974625</v>
      </c>
      <c r="F88" s="260">
        <v>557.58783376200086</v>
      </c>
      <c r="G88" s="260">
        <v>570.09365431351671</v>
      </c>
      <c r="H88" s="260">
        <v>527.49355194719919</v>
      </c>
      <c r="I88" s="260">
        <v>570.33446711970078</v>
      </c>
      <c r="J88" s="260">
        <v>479.41093613096808</v>
      </c>
      <c r="K88" s="260">
        <v>484.38728019663267</v>
      </c>
      <c r="L88" s="260">
        <v>515.85978540243559</v>
      </c>
      <c r="M88" s="260">
        <v>452.28567873613582</v>
      </c>
      <c r="N88" s="260">
        <v>497.15459902737649</v>
      </c>
      <c r="O88" s="260">
        <v>474.69474573891222</v>
      </c>
      <c r="P88" s="260">
        <v>477.35705459268331</v>
      </c>
      <c r="Q88" s="260">
        <v>470.76640992116751</v>
      </c>
      <c r="R88" s="260">
        <v>497.54880651767348</v>
      </c>
      <c r="S88" s="260">
        <v>524.21341059341353</v>
      </c>
      <c r="T88" s="260">
        <v>477.43753195818539</v>
      </c>
      <c r="U88" s="260">
        <v>453.76816930444681</v>
      </c>
      <c r="V88" s="260">
        <v>438.02982596654891</v>
      </c>
      <c r="W88" s="260">
        <v>559.92742635457068</v>
      </c>
      <c r="X88" s="260">
        <v>460.24520746367631</v>
      </c>
      <c r="Y88" s="260">
        <v>433.48560973241308</v>
      </c>
      <c r="DA88" s="68" t="s">
        <v>2102</v>
      </c>
    </row>
    <row r="89" spans="1:105" ht="12" customHeight="1" x14ac:dyDescent="0.25">
      <c r="A89" s="37" t="s">
        <v>159</v>
      </c>
      <c r="B89" s="226">
        <v>56.375245679435253</v>
      </c>
      <c r="C89" s="226">
        <v>39.984614922556773</v>
      </c>
      <c r="D89" s="226">
        <v>29.58262999776851</v>
      </c>
      <c r="E89" s="226">
        <v>34.027475439228319</v>
      </c>
      <c r="F89" s="226">
        <v>27.541551219008511</v>
      </c>
      <c r="G89" s="226">
        <v>24.673894353577591</v>
      </c>
      <c r="H89" s="226">
        <v>19.655131005643138</v>
      </c>
      <c r="I89" s="226">
        <v>24.759692539974971</v>
      </c>
      <c r="J89" s="226">
        <v>18.688047538692679</v>
      </c>
      <c r="K89" s="226">
        <v>17.76549732409331</v>
      </c>
      <c r="L89" s="226">
        <v>21.489320028978099</v>
      </c>
      <c r="M89" s="226">
        <v>15.716469569988</v>
      </c>
      <c r="N89" s="226">
        <v>14.100072789271421</v>
      </c>
      <c r="O89" s="226">
        <v>11.23606599982466</v>
      </c>
      <c r="P89" s="226">
        <v>11.22900050737193</v>
      </c>
      <c r="Q89" s="226">
        <v>13.942547694079201</v>
      </c>
      <c r="R89" s="226">
        <v>12.41541787774548</v>
      </c>
      <c r="S89" s="226">
        <v>12.299979598308861</v>
      </c>
      <c r="T89" s="226">
        <v>13.500075942524481</v>
      </c>
      <c r="U89" s="226">
        <v>13.873236950519381</v>
      </c>
      <c r="V89" s="226">
        <v>16.41807430108512</v>
      </c>
      <c r="W89" s="226">
        <v>16.019179440040741</v>
      </c>
      <c r="X89" s="226">
        <v>14.708920535046079</v>
      </c>
      <c r="Y89" s="226">
        <v>15.224260518157919</v>
      </c>
      <c r="DA89" s="69" t="s">
        <v>2103</v>
      </c>
    </row>
    <row r="90" spans="1:105" ht="12" customHeight="1" x14ac:dyDescent="0.25">
      <c r="A90" s="37" t="s">
        <v>35</v>
      </c>
      <c r="B90" s="226">
        <v>675.50538316888537</v>
      </c>
      <c r="C90" s="226">
        <v>521.43594675408008</v>
      </c>
      <c r="D90" s="226">
        <v>600.40595623173397</v>
      </c>
      <c r="E90" s="226">
        <v>725.74145418051796</v>
      </c>
      <c r="F90" s="226">
        <v>530.04628254299234</v>
      </c>
      <c r="G90" s="226">
        <v>545.41975995993914</v>
      </c>
      <c r="H90" s="226">
        <v>507.83842094155608</v>
      </c>
      <c r="I90" s="226">
        <v>545.57477457972584</v>
      </c>
      <c r="J90" s="226">
        <v>460.72288859227541</v>
      </c>
      <c r="K90" s="226">
        <v>466.62178287253943</v>
      </c>
      <c r="L90" s="226">
        <v>494.37046537345748</v>
      </c>
      <c r="M90" s="226">
        <v>436.56920916614769</v>
      </c>
      <c r="N90" s="226">
        <v>483.05452623810521</v>
      </c>
      <c r="O90" s="226">
        <v>463.45867973908747</v>
      </c>
      <c r="P90" s="226">
        <v>466.12805408531131</v>
      </c>
      <c r="Q90" s="226">
        <v>456.82386222708823</v>
      </c>
      <c r="R90" s="226">
        <v>485.13338863992811</v>
      </c>
      <c r="S90" s="226">
        <v>511.91343099510459</v>
      </c>
      <c r="T90" s="226">
        <v>463.93745601566093</v>
      </c>
      <c r="U90" s="226">
        <v>439.89493235392752</v>
      </c>
      <c r="V90" s="226">
        <v>421.61175166546383</v>
      </c>
      <c r="W90" s="226">
        <v>543.90824691452997</v>
      </c>
      <c r="X90" s="226">
        <v>445.53628692863009</v>
      </c>
      <c r="Y90" s="226">
        <v>418.26134921425518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1</v>
      </c>
      <c r="E98" s="232">
        <f t="shared" si="4"/>
        <v>0.99999999999999989</v>
      </c>
      <c r="F98" s="232">
        <f t="shared" si="4"/>
        <v>0.99999999999999978</v>
      </c>
      <c r="G98" s="232">
        <f t="shared" si="4"/>
        <v>0.99999999999999978</v>
      </c>
      <c r="H98" s="232">
        <f t="shared" si="4"/>
        <v>0.99999999999999989</v>
      </c>
      <c r="I98" s="232">
        <f t="shared" si="4"/>
        <v>1</v>
      </c>
      <c r="J98" s="232">
        <f t="shared" si="4"/>
        <v>0.99999999999999978</v>
      </c>
      <c r="K98" s="232">
        <f t="shared" si="4"/>
        <v>1.0000000000000002</v>
      </c>
      <c r="L98" s="232">
        <f t="shared" si="4"/>
        <v>1</v>
      </c>
      <c r="M98" s="232">
        <f t="shared" si="4"/>
        <v>0.99999999999999978</v>
      </c>
      <c r="N98" s="232">
        <f t="shared" si="4"/>
        <v>1.0000000000000002</v>
      </c>
      <c r="O98" s="232">
        <f t="shared" si="4"/>
        <v>1.0000000000000002</v>
      </c>
      <c r="P98" s="232">
        <f t="shared" si="4"/>
        <v>1</v>
      </c>
      <c r="Q98" s="232">
        <f t="shared" si="4"/>
        <v>1</v>
      </c>
      <c r="R98" s="232">
        <f t="shared" si="4"/>
        <v>1</v>
      </c>
      <c r="S98" s="232">
        <f t="shared" si="4"/>
        <v>0.99999999999999978</v>
      </c>
      <c r="T98" s="232">
        <f t="shared" si="4"/>
        <v>0.99999999999999989</v>
      </c>
      <c r="U98" s="232">
        <f t="shared" si="4"/>
        <v>1</v>
      </c>
      <c r="V98" s="232">
        <f t="shared" si="4"/>
        <v>0.99999999999999989</v>
      </c>
      <c r="W98" s="232">
        <f t="shared" si="4"/>
        <v>1</v>
      </c>
      <c r="X98" s="232">
        <f t="shared" si="4"/>
        <v>1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1.2389839474294952E-2</v>
      </c>
      <c r="C103" s="268">
        <f t="shared" si="9"/>
        <v>1.2463851881149615E-2</v>
      </c>
      <c r="D103" s="268">
        <f t="shared" si="9"/>
        <v>1.2897082149022019E-2</v>
      </c>
      <c r="E103" s="268">
        <f t="shared" si="9"/>
        <v>1.4077235662259409E-2</v>
      </c>
      <c r="F103" s="268">
        <f t="shared" si="9"/>
        <v>1.3345379695597834E-2</v>
      </c>
      <c r="G103" s="268">
        <f t="shared" si="9"/>
        <v>1.4281242310448245E-2</v>
      </c>
      <c r="H103" s="268">
        <f t="shared" si="9"/>
        <v>1.4329687310415755E-2</v>
      </c>
      <c r="I103" s="268">
        <f t="shared" si="9"/>
        <v>1.6290163857939348E-2</v>
      </c>
      <c r="J103" s="268">
        <f t="shared" si="9"/>
        <v>1.7123487845352687E-2</v>
      </c>
      <c r="K103" s="268">
        <f t="shared" si="9"/>
        <v>1.8209893392893764E-2</v>
      </c>
      <c r="L103" s="268">
        <f t="shared" si="9"/>
        <v>2.0497561600423524E-2</v>
      </c>
      <c r="M103" s="268">
        <f t="shared" si="9"/>
        <v>2.1533184624054662E-2</v>
      </c>
      <c r="N103" s="268">
        <f t="shared" si="9"/>
        <v>2.237814678340978E-2</v>
      </c>
      <c r="O103" s="268">
        <f t="shared" si="9"/>
        <v>2.3204996134808621E-2</v>
      </c>
      <c r="P103" s="268">
        <f t="shared" si="9"/>
        <v>2.3311836162940348E-2</v>
      </c>
      <c r="Q103" s="268">
        <f t="shared" si="9"/>
        <v>2.4487523020874709E-2</v>
      </c>
      <c r="R103" s="268">
        <f t="shared" si="9"/>
        <v>2.5370882270496102E-2</v>
      </c>
      <c r="S103" s="268">
        <f t="shared" si="9"/>
        <v>2.6774135161642055E-2</v>
      </c>
      <c r="T103" s="268">
        <f t="shared" si="9"/>
        <v>2.6908157210968755E-2</v>
      </c>
      <c r="U103" s="268">
        <f t="shared" si="9"/>
        <v>2.9111139887292001E-2</v>
      </c>
      <c r="V103" s="268">
        <f t="shared" si="9"/>
        <v>2.9874932286678622E-2</v>
      </c>
      <c r="W103" s="268">
        <f t="shared" si="9"/>
        <v>2.900900296802501E-2</v>
      </c>
      <c r="X103" s="268">
        <f t="shared" si="9"/>
        <v>2.9630342476819647E-2</v>
      </c>
      <c r="Y103" s="268">
        <f t="shared" si="9"/>
        <v>3.1517026283736801E-2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0.98761016052570494</v>
      </c>
      <c r="C105" s="269">
        <f t="shared" si="11"/>
        <v>0.98753614811885038</v>
      </c>
      <c r="D105" s="269">
        <f t="shared" si="11"/>
        <v>0.98710291785097803</v>
      </c>
      <c r="E105" s="269">
        <f t="shared" si="11"/>
        <v>0.98592276433774051</v>
      </c>
      <c r="F105" s="269">
        <f t="shared" si="11"/>
        <v>0.98665462030440199</v>
      </c>
      <c r="G105" s="269">
        <f t="shared" si="11"/>
        <v>0.98571875768955153</v>
      </c>
      <c r="H105" s="269">
        <f t="shared" si="11"/>
        <v>0.98567031268958416</v>
      </c>
      <c r="I105" s="269">
        <f t="shared" si="11"/>
        <v>0.98370983614206076</v>
      </c>
      <c r="J105" s="269">
        <f t="shared" si="11"/>
        <v>0.98287651215464711</v>
      </c>
      <c r="K105" s="269">
        <f t="shared" si="11"/>
        <v>0.98179010660710653</v>
      </c>
      <c r="L105" s="269">
        <f t="shared" si="11"/>
        <v>0.97950243839957651</v>
      </c>
      <c r="M105" s="269">
        <f t="shared" si="11"/>
        <v>0.97846681537594515</v>
      </c>
      <c r="N105" s="269">
        <f t="shared" si="11"/>
        <v>0.97762185321659034</v>
      </c>
      <c r="O105" s="269">
        <f t="shared" si="11"/>
        <v>0.97679500386519158</v>
      </c>
      <c r="P105" s="269">
        <f t="shared" si="11"/>
        <v>0.9766881638370597</v>
      </c>
      <c r="Q105" s="269">
        <f t="shared" si="11"/>
        <v>0.97551247697912524</v>
      </c>
      <c r="R105" s="269">
        <f t="shared" si="11"/>
        <v>0.974629117729504</v>
      </c>
      <c r="S105" s="269">
        <f t="shared" si="11"/>
        <v>0.97322586483835771</v>
      </c>
      <c r="T105" s="269">
        <f t="shared" si="11"/>
        <v>0.97309184278903116</v>
      </c>
      <c r="U105" s="269">
        <f t="shared" si="11"/>
        <v>0.97088886011270803</v>
      </c>
      <c r="V105" s="269">
        <f t="shared" si="11"/>
        <v>0.9701250677133213</v>
      </c>
      <c r="W105" s="269">
        <f t="shared" si="11"/>
        <v>0.970990997031975</v>
      </c>
      <c r="X105" s="269">
        <f t="shared" si="11"/>
        <v>0.97036965752318038</v>
      </c>
      <c r="Y105" s="269">
        <f t="shared" si="11"/>
        <v>0.96848297371626313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0.98761016052570494</v>
      </c>
      <c r="C106" s="318">
        <f t="shared" si="12"/>
        <v>0.98753614811885038</v>
      </c>
      <c r="D106" s="318">
        <f t="shared" si="12"/>
        <v>0.98710291785097803</v>
      </c>
      <c r="E106" s="318">
        <f t="shared" si="12"/>
        <v>0.98592276433774051</v>
      </c>
      <c r="F106" s="318">
        <f t="shared" si="12"/>
        <v>0.98665462030440199</v>
      </c>
      <c r="G106" s="318">
        <f t="shared" si="12"/>
        <v>0.98571875768955153</v>
      </c>
      <c r="H106" s="318">
        <f t="shared" si="12"/>
        <v>0.98567031268958416</v>
      </c>
      <c r="I106" s="318">
        <f t="shared" si="12"/>
        <v>0.98370983614206076</v>
      </c>
      <c r="J106" s="318">
        <f t="shared" si="12"/>
        <v>0.98287651215464711</v>
      </c>
      <c r="K106" s="318">
        <f t="shared" si="12"/>
        <v>0.98179010660710653</v>
      </c>
      <c r="L106" s="318">
        <f t="shared" si="12"/>
        <v>0.97950243839957651</v>
      </c>
      <c r="M106" s="318">
        <f t="shared" si="12"/>
        <v>0.97846681537594515</v>
      </c>
      <c r="N106" s="318">
        <f t="shared" si="12"/>
        <v>0.97762185321659034</v>
      </c>
      <c r="O106" s="318">
        <f t="shared" si="12"/>
        <v>0.97679500386519158</v>
      </c>
      <c r="P106" s="318">
        <f t="shared" si="12"/>
        <v>0.9766881638370597</v>
      </c>
      <c r="Q106" s="318">
        <f t="shared" si="12"/>
        <v>0.97551247697912524</v>
      </c>
      <c r="R106" s="318">
        <f t="shared" si="12"/>
        <v>0.974629117729504</v>
      </c>
      <c r="S106" s="318">
        <f t="shared" si="12"/>
        <v>0.97322586483835771</v>
      </c>
      <c r="T106" s="318">
        <f t="shared" si="12"/>
        <v>0.97309184278903116</v>
      </c>
      <c r="U106" s="318">
        <f t="shared" si="12"/>
        <v>0.97088886011270803</v>
      </c>
      <c r="V106" s="318">
        <f t="shared" si="12"/>
        <v>0.9701250677133213</v>
      </c>
      <c r="W106" s="318">
        <f t="shared" si="12"/>
        <v>0.970990997031975</v>
      </c>
      <c r="X106" s="318">
        <f t="shared" si="12"/>
        <v>0.97036965752318038</v>
      </c>
      <c r="Y106" s="318">
        <f t="shared" si="12"/>
        <v>0.96848297371626313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0.99999999999999944</v>
      </c>
      <c r="C110" s="232">
        <f t="shared" si="15"/>
        <v>0.99999999999999956</v>
      </c>
      <c r="D110" s="232">
        <f t="shared" si="15"/>
        <v>0.99999999999999989</v>
      </c>
      <c r="E110" s="232">
        <f t="shared" si="15"/>
        <v>1.0000000000000002</v>
      </c>
      <c r="F110" s="232">
        <f t="shared" si="15"/>
        <v>1.0000000000000004</v>
      </c>
      <c r="G110" s="232">
        <f t="shared" si="15"/>
        <v>1.0000000000000004</v>
      </c>
      <c r="H110" s="232">
        <f t="shared" si="15"/>
        <v>1</v>
      </c>
      <c r="I110" s="232">
        <f t="shared" si="15"/>
        <v>1.0000000000000002</v>
      </c>
      <c r="J110" s="232">
        <f t="shared" si="15"/>
        <v>1.0000000000000002</v>
      </c>
      <c r="K110" s="232">
        <f t="shared" si="15"/>
        <v>1.0000000000000002</v>
      </c>
      <c r="L110" s="232">
        <f t="shared" si="15"/>
        <v>1.0000000000000002</v>
      </c>
      <c r="M110" s="232">
        <f t="shared" si="15"/>
        <v>0.99999999999999989</v>
      </c>
      <c r="N110" s="232">
        <f t="shared" si="15"/>
        <v>0.99999999999999967</v>
      </c>
      <c r="O110" s="232">
        <f t="shared" si="15"/>
        <v>0.99999999999999978</v>
      </c>
      <c r="P110" s="232">
        <f t="shared" si="15"/>
        <v>0.99999999999999978</v>
      </c>
      <c r="Q110" s="232">
        <f t="shared" si="15"/>
        <v>0.99999999999999956</v>
      </c>
      <c r="R110" s="232">
        <f t="shared" si="15"/>
        <v>1.0000000000000002</v>
      </c>
      <c r="S110" s="232">
        <f t="shared" si="15"/>
        <v>0.99999999999999967</v>
      </c>
      <c r="T110" s="232">
        <f t="shared" si="15"/>
        <v>1.0000000000000002</v>
      </c>
      <c r="U110" s="232">
        <f t="shared" si="15"/>
        <v>0.99999999999999956</v>
      </c>
      <c r="V110" s="232">
        <f t="shared" si="15"/>
        <v>0.99999999999999967</v>
      </c>
      <c r="W110" s="232">
        <f t="shared" si="15"/>
        <v>0.99999999999999978</v>
      </c>
      <c r="X110" s="232">
        <f t="shared" si="15"/>
        <v>0.99999999999999989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9.3278115983032924E-3</v>
      </c>
      <c r="C115" s="300">
        <f t="shared" si="20"/>
        <v>9.0197800940330555E-3</v>
      </c>
      <c r="D115" s="300">
        <f t="shared" si="20"/>
        <v>9.117582829356383E-3</v>
      </c>
      <c r="E115" s="300">
        <f t="shared" si="20"/>
        <v>9.9901619030480834E-3</v>
      </c>
      <c r="F115" s="300">
        <f t="shared" si="20"/>
        <v>9.8287233099844957E-3</v>
      </c>
      <c r="G115" s="300">
        <f t="shared" si="20"/>
        <v>1.0250549701926808E-2</v>
      </c>
      <c r="H115" s="300">
        <f t="shared" si="20"/>
        <v>1.0531955249069021E-2</v>
      </c>
      <c r="I115" s="300">
        <f t="shared" si="20"/>
        <v>1.1188992727607086E-2</v>
      </c>
      <c r="J115" s="300">
        <f t="shared" si="20"/>
        <v>1.1184076281515019E-2</v>
      </c>
      <c r="K115" s="300">
        <f t="shared" si="20"/>
        <v>1.1520755136071556E-2</v>
      </c>
      <c r="L115" s="300">
        <f t="shared" si="20"/>
        <v>1.2645086440433807E-2</v>
      </c>
      <c r="M115" s="300">
        <f t="shared" si="20"/>
        <v>1.2870903956248604E-2</v>
      </c>
      <c r="N115" s="300">
        <f t="shared" si="20"/>
        <v>1.3193585914370393E-2</v>
      </c>
      <c r="O115" s="300">
        <f t="shared" si="20"/>
        <v>1.3243919375222504E-2</v>
      </c>
      <c r="P115" s="300">
        <f t="shared" si="20"/>
        <v>1.3657596103146607E-2</v>
      </c>
      <c r="Q115" s="300">
        <f t="shared" si="20"/>
        <v>1.390803421713478E-2</v>
      </c>
      <c r="R115" s="300">
        <f t="shared" si="20"/>
        <v>1.4197154963145728E-2</v>
      </c>
      <c r="S115" s="300">
        <f t="shared" si="20"/>
        <v>1.4608308955099352E-2</v>
      </c>
      <c r="T115" s="300">
        <f t="shared" si="20"/>
        <v>1.4530272118154679E-2</v>
      </c>
      <c r="U115" s="300">
        <f t="shared" si="20"/>
        <v>1.4884011547708874E-2</v>
      </c>
      <c r="V115" s="300">
        <f t="shared" si="20"/>
        <v>1.4964927725090485E-2</v>
      </c>
      <c r="W115" s="300">
        <f t="shared" si="20"/>
        <v>1.4107284394147736E-2</v>
      </c>
      <c r="X115" s="300">
        <f t="shared" si="20"/>
        <v>1.4221889407478906E-2</v>
      </c>
      <c r="Y115" s="300">
        <f t="shared" si="20"/>
        <v>1.5026176064099893E-2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2.8715135895701346E-2</v>
      </c>
      <c r="C116" s="301">
        <f t="shared" si="21"/>
        <v>2.872406434510049E-2</v>
      </c>
      <c r="D116" s="301">
        <f t="shared" si="21"/>
        <v>2.8721229483207062E-2</v>
      </c>
      <c r="E116" s="301">
        <f t="shared" si="21"/>
        <v>2.8695937336143534E-2</v>
      </c>
      <c r="F116" s="301">
        <f t="shared" si="21"/>
        <v>2.8700616715652629E-2</v>
      </c>
      <c r="G116" s="301">
        <f t="shared" si="21"/>
        <v>2.8688389863712287E-2</v>
      </c>
      <c r="H116" s="301">
        <f t="shared" si="21"/>
        <v>2.8680233181186413E-2</v>
      </c>
      <c r="I116" s="301">
        <f t="shared" si="21"/>
        <v>2.8661188616591105E-2</v>
      </c>
      <c r="J116" s="301">
        <f t="shared" si="21"/>
        <v>2.8661331122274938E-2</v>
      </c>
      <c r="K116" s="301">
        <f t="shared" si="21"/>
        <v>2.8651572314896477E-2</v>
      </c>
      <c r="L116" s="301">
        <f t="shared" si="21"/>
        <v>2.8618983001726574E-2</v>
      </c>
      <c r="M116" s="301">
        <f t="shared" si="21"/>
        <v>2.8612437566485547E-2</v>
      </c>
      <c r="N116" s="301">
        <f t="shared" si="21"/>
        <v>2.8603084466250137E-2</v>
      </c>
      <c r="O116" s="301">
        <f t="shared" si="21"/>
        <v>2.8601625525355868E-2</v>
      </c>
      <c r="P116" s="301">
        <f t="shared" si="21"/>
        <v>2.8589634895560965E-2</v>
      </c>
      <c r="Q116" s="301">
        <f t="shared" si="21"/>
        <v>2.8582375819793188E-2</v>
      </c>
      <c r="R116" s="301">
        <f t="shared" si="21"/>
        <v>2.8573995508314621E-2</v>
      </c>
      <c r="S116" s="301">
        <f t="shared" si="21"/>
        <v>2.8562078001301464E-2</v>
      </c>
      <c r="T116" s="301">
        <f t="shared" si="21"/>
        <v>2.8564339938604227E-2</v>
      </c>
      <c r="U116" s="301">
        <f t="shared" si="21"/>
        <v>2.855408662180554E-2</v>
      </c>
      <c r="V116" s="301">
        <f t="shared" si="21"/>
        <v>2.8551741225359695E-2</v>
      </c>
      <c r="W116" s="301">
        <f t="shared" si="21"/>
        <v>2.8576600452343552E-2</v>
      </c>
      <c r="X116" s="301">
        <f t="shared" si="21"/>
        <v>2.8573278567899173E-2</v>
      </c>
      <c r="Y116" s="301">
        <f t="shared" si="21"/>
        <v>2.8549965911185519E-2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2.8715135895701346E-2</v>
      </c>
      <c r="C117" s="302">
        <f t="shared" si="22"/>
        <v>2.872406434510049E-2</v>
      </c>
      <c r="D117" s="302">
        <f t="shared" si="22"/>
        <v>2.8721229483207062E-2</v>
      </c>
      <c r="E117" s="302">
        <f t="shared" si="22"/>
        <v>2.8695937336143534E-2</v>
      </c>
      <c r="F117" s="302">
        <f t="shared" si="22"/>
        <v>2.8700616715652629E-2</v>
      </c>
      <c r="G117" s="302">
        <f t="shared" si="22"/>
        <v>2.8688389863712287E-2</v>
      </c>
      <c r="H117" s="302">
        <f t="shared" si="22"/>
        <v>2.8680233181186413E-2</v>
      </c>
      <c r="I117" s="302">
        <f t="shared" si="22"/>
        <v>2.8661188616591105E-2</v>
      </c>
      <c r="J117" s="302">
        <f t="shared" si="22"/>
        <v>2.8661331122274938E-2</v>
      </c>
      <c r="K117" s="302">
        <f t="shared" si="22"/>
        <v>2.8651572314896477E-2</v>
      </c>
      <c r="L117" s="302">
        <f t="shared" si="22"/>
        <v>2.8618983001726574E-2</v>
      </c>
      <c r="M117" s="302">
        <f t="shared" si="22"/>
        <v>2.8612437566485547E-2</v>
      </c>
      <c r="N117" s="302">
        <f t="shared" si="22"/>
        <v>2.8603084466250137E-2</v>
      </c>
      <c r="O117" s="302">
        <f t="shared" si="22"/>
        <v>2.8601625525355868E-2</v>
      </c>
      <c r="P117" s="302">
        <f t="shared" si="22"/>
        <v>2.8589634895560965E-2</v>
      </c>
      <c r="Q117" s="302">
        <f t="shared" si="22"/>
        <v>2.8582375819793188E-2</v>
      </c>
      <c r="R117" s="302">
        <f t="shared" si="22"/>
        <v>2.8573995508314621E-2</v>
      </c>
      <c r="S117" s="302">
        <f t="shared" si="22"/>
        <v>2.8562078001301464E-2</v>
      </c>
      <c r="T117" s="302">
        <f t="shared" si="22"/>
        <v>2.8564339938604227E-2</v>
      </c>
      <c r="U117" s="302">
        <f t="shared" si="22"/>
        <v>2.855408662180554E-2</v>
      </c>
      <c r="V117" s="302">
        <f t="shared" si="22"/>
        <v>2.8551741225359695E-2</v>
      </c>
      <c r="W117" s="302">
        <f t="shared" si="22"/>
        <v>2.8576600452343552E-2</v>
      </c>
      <c r="X117" s="302">
        <f t="shared" si="22"/>
        <v>2.8573278567899173E-2</v>
      </c>
      <c r="Y117" s="302">
        <f t="shared" si="22"/>
        <v>2.8549965911185519E-2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0.86145407687104036</v>
      </c>
      <c r="C119" s="301">
        <f t="shared" si="24"/>
        <v>0.86172193035301448</v>
      </c>
      <c r="D119" s="301">
        <f t="shared" si="24"/>
        <v>0.8616368844962119</v>
      </c>
      <c r="E119" s="301">
        <f t="shared" si="24"/>
        <v>0.86087812008430642</v>
      </c>
      <c r="F119" s="301">
        <f t="shared" si="24"/>
        <v>0.86101850146957926</v>
      </c>
      <c r="G119" s="301">
        <f t="shared" si="24"/>
        <v>0.86065169591136859</v>
      </c>
      <c r="H119" s="301">
        <f t="shared" si="24"/>
        <v>0.8604069954355924</v>
      </c>
      <c r="I119" s="301">
        <f t="shared" si="24"/>
        <v>0.85983565849773347</v>
      </c>
      <c r="J119" s="301">
        <f t="shared" si="24"/>
        <v>0.85983993366824829</v>
      </c>
      <c r="K119" s="301">
        <f t="shared" si="24"/>
        <v>0.85954716944689469</v>
      </c>
      <c r="L119" s="301">
        <f t="shared" si="24"/>
        <v>0.85856949005179706</v>
      </c>
      <c r="M119" s="301">
        <f t="shared" si="24"/>
        <v>0.85837312699456658</v>
      </c>
      <c r="N119" s="301">
        <f t="shared" si="24"/>
        <v>0.85809253398750396</v>
      </c>
      <c r="O119" s="301">
        <f t="shared" si="24"/>
        <v>0.85804876576067612</v>
      </c>
      <c r="P119" s="301">
        <f t="shared" si="24"/>
        <v>0.85768904686682912</v>
      </c>
      <c r="Q119" s="301">
        <f t="shared" si="24"/>
        <v>0.85747127459379557</v>
      </c>
      <c r="R119" s="301">
        <f t="shared" si="24"/>
        <v>0.85721986524943894</v>
      </c>
      <c r="S119" s="301">
        <f t="shared" si="24"/>
        <v>0.85686234003904393</v>
      </c>
      <c r="T119" s="301">
        <f t="shared" si="24"/>
        <v>0.85693019815812665</v>
      </c>
      <c r="U119" s="301">
        <f t="shared" si="24"/>
        <v>0.85662259865416601</v>
      </c>
      <c r="V119" s="301">
        <f t="shared" si="24"/>
        <v>0.85655223676079084</v>
      </c>
      <c r="W119" s="301">
        <f t="shared" si="24"/>
        <v>0.85729801357030622</v>
      </c>
      <c r="X119" s="301">
        <f t="shared" si="24"/>
        <v>0.857198357036975</v>
      </c>
      <c r="Y119" s="301">
        <f t="shared" si="24"/>
        <v>0.85649897733556557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0.86145407687104036</v>
      </c>
      <c r="C120" s="302">
        <f t="shared" si="25"/>
        <v>0.86172193035301448</v>
      </c>
      <c r="D120" s="302">
        <f t="shared" si="25"/>
        <v>0.8616368844962119</v>
      </c>
      <c r="E120" s="302">
        <f t="shared" si="25"/>
        <v>0.86087812008430642</v>
      </c>
      <c r="F120" s="302">
        <f t="shared" si="25"/>
        <v>0.86101850146957926</v>
      </c>
      <c r="G120" s="302">
        <f t="shared" si="25"/>
        <v>0.86065169591136859</v>
      </c>
      <c r="H120" s="302">
        <f t="shared" si="25"/>
        <v>0.8604069954355924</v>
      </c>
      <c r="I120" s="302">
        <f t="shared" si="25"/>
        <v>0.85983565849773347</v>
      </c>
      <c r="J120" s="302">
        <f t="shared" si="25"/>
        <v>0.85983993366824829</v>
      </c>
      <c r="K120" s="302">
        <f t="shared" si="25"/>
        <v>0.85954716944689469</v>
      </c>
      <c r="L120" s="302">
        <f t="shared" si="25"/>
        <v>0.85856949005179706</v>
      </c>
      <c r="M120" s="302">
        <f t="shared" si="25"/>
        <v>0.85837312699456658</v>
      </c>
      <c r="N120" s="302">
        <f t="shared" si="25"/>
        <v>0.85809253398750396</v>
      </c>
      <c r="O120" s="302">
        <f t="shared" si="25"/>
        <v>0.85804876576067612</v>
      </c>
      <c r="P120" s="302">
        <f t="shared" si="25"/>
        <v>0.85768904686682912</v>
      </c>
      <c r="Q120" s="302">
        <f t="shared" si="25"/>
        <v>0.85747127459379557</v>
      </c>
      <c r="R120" s="302">
        <f t="shared" si="25"/>
        <v>0.85721986524943894</v>
      </c>
      <c r="S120" s="302">
        <f t="shared" si="25"/>
        <v>0.85686234003904393</v>
      </c>
      <c r="T120" s="302">
        <f t="shared" si="25"/>
        <v>0.85693019815812665</v>
      </c>
      <c r="U120" s="302">
        <f t="shared" si="25"/>
        <v>0.85662259865416601</v>
      </c>
      <c r="V120" s="302">
        <f t="shared" si="25"/>
        <v>0.85655223676079084</v>
      </c>
      <c r="W120" s="302">
        <f t="shared" si="25"/>
        <v>0.85729801357030622</v>
      </c>
      <c r="X120" s="302">
        <f t="shared" si="25"/>
        <v>0.857198357036975</v>
      </c>
      <c r="Y120" s="302">
        <f t="shared" si="25"/>
        <v>0.85649897733556557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0.1005029756349545</v>
      </c>
      <c r="C122" s="301">
        <f t="shared" si="27"/>
        <v>0.10053422520785145</v>
      </c>
      <c r="D122" s="301">
        <f t="shared" si="27"/>
        <v>0.10052430319122449</v>
      </c>
      <c r="E122" s="301">
        <f t="shared" si="27"/>
        <v>0.10043578067650212</v>
      </c>
      <c r="F122" s="301">
        <f t="shared" si="27"/>
        <v>0.10045215850478396</v>
      </c>
      <c r="G122" s="301">
        <f t="shared" si="27"/>
        <v>0.10040936452299272</v>
      </c>
      <c r="H122" s="301">
        <f t="shared" si="27"/>
        <v>0.1003808161341522</v>
      </c>
      <c r="I122" s="301">
        <f t="shared" si="27"/>
        <v>0.10031416015806863</v>
      </c>
      <c r="J122" s="301">
        <f t="shared" si="27"/>
        <v>0.10031465892796208</v>
      </c>
      <c r="K122" s="301">
        <f t="shared" si="27"/>
        <v>0.10028050310213747</v>
      </c>
      <c r="L122" s="301">
        <f t="shared" si="27"/>
        <v>0.10016644050604277</v>
      </c>
      <c r="M122" s="301">
        <f t="shared" si="27"/>
        <v>0.10014353148269918</v>
      </c>
      <c r="N122" s="301">
        <f t="shared" si="27"/>
        <v>0.10011079563187521</v>
      </c>
      <c r="O122" s="301">
        <f t="shared" si="27"/>
        <v>0.10010568933874531</v>
      </c>
      <c r="P122" s="301">
        <f t="shared" si="27"/>
        <v>0.10006372213446312</v>
      </c>
      <c r="Q122" s="301">
        <f t="shared" si="27"/>
        <v>0.10003831536927593</v>
      </c>
      <c r="R122" s="301">
        <f t="shared" si="27"/>
        <v>0.10000898427910092</v>
      </c>
      <c r="S122" s="301">
        <f t="shared" si="27"/>
        <v>9.996727300455488E-2</v>
      </c>
      <c r="T122" s="301">
        <f t="shared" si="27"/>
        <v>9.9975189785114563E-2</v>
      </c>
      <c r="U122" s="301">
        <f t="shared" si="27"/>
        <v>9.9939303176319161E-2</v>
      </c>
      <c r="V122" s="301">
        <f t="shared" si="27"/>
        <v>9.9931094288758668E-2</v>
      </c>
      <c r="W122" s="301">
        <f t="shared" si="27"/>
        <v>0.10001810158320219</v>
      </c>
      <c r="X122" s="301">
        <f t="shared" si="27"/>
        <v>0.10000647498764685</v>
      </c>
      <c r="Y122" s="301">
        <f t="shared" si="27"/>
        <v>9.9924880689149093E-2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0.1005029756349545</v>
      </c>
      <c r="C123" s="302">
        <f t="shared" si="28"/>
        <v>0.10053422520785145</v>
      </c>
      <c r="D123" s="302">
        <f t="shared" si="28"/>
        <v>0.10052430319122449</v>
      </c>
      <c r="E123" s="302">
        <f t="shared" si="28"/>
        <v>0.10043578067650212</v>
      </c>
      <c r="F123" s="302">
        <f t="shared" si="28"/>
        <v>0.10045215850478396</v>
      </c>
      <c r="G123" s="302">
        <f t="shared" si="28"/>
        <v>0.10040936452299272</v>
      </c>
      <c r="H123" s="302">
        <f t="shared" si="28"/>
        <v>0.1003808161341522</v>
      </c>
      <c r="I123" s="302">
        <f t="shared" si="28"/>
        <v>0.10031416015806863</v>
      </c>
      <c r="J123" s="302">
        <f t="shared" si="28"/>
        <v>0.10031465892796208</v>
      </c>
      <c r="K123" s="302">
        <f t="shared" si="28"/>
        <v>0.10028050310213747</v>
      </c>
      <c r="L123" s="302">
        <f t="shared" si="28"/>
        <v>0.10016644050604277</v>
      </c>
      <c r="M123" s="302">
        <f t="shared" si="28"/>
        <v>0.10014353148269918</v>
      </c>
      <c r="N123" s="302">
        <f t="shared" si="28"/>
        <v>0.10011079563187521</v>
      </c>
      <c r="O123" s="302">
        <f t="shared" si="28"/>
        <v>0.10010568933874531</v>
      </c>
      <c r="P123" s="302">
        <f t="shared" si="28"/>
        <v>0.10006372213446312</v>
      </c>
      <c r="Q123" s="302">
        <f t="shared" si="28"/>
        <v>0.10003831536927593</v>
      </c>
      <c r="R123" s="302">
        <f t="shared" si="28"/>
        <v>0.10000898427910092</v>
      </c>
      <c r="S123" s="302">
        <f t="shared" si="28"/>
        <v>9.996727300455488E-2</v>
      </c>
      <c r="T123" s="302">
        <f t="shared" si="28"/>
        <v>9.9975189785114563E-2</v>
      </c>
      <c r="U123" s="302">
        <f t="shared" si="28"/>
        <v>9.9939303176319161E-2</v>
      </c>
      <c r="V123" s="302">
        <f t="shared" si="28"/>
        <v>9.9931094288758668E-2</v>
      </c>
      <c r="W123" s="302">
        <f t="shared" si="28"/>
        <v>0.10001810158320219</v>
      </c>
      <c r="X123" s="302">
        <f t="shared" si="28"/>
        <v>0.10000647498764685</v>
      </c>
      <c r="Y123" s="302">
        <f t="shared" si="28"/>
        <v>9.9924880689149093E-2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0.67926404561710596</v>
      </c>
      <c r="C136" s="320">
        <f>IF(C$5=0,0,C$5/PPA_fec!C$5)</f>
        <v>0.63509309391998758</v>
      </c>
      <c r="D136" s="320">
        <f>IF(D$5=0,0,D$5/PPA_fec!D$5)</f>
        <v>0.61611835026806949</v>
      </c>
      <c r="E136" s="320">
        <f>IF(E$5=0,0,E$5/PPA_fec!E$5)</f>
        <v>0.65457993975541362</v>
      </c>
      <c r="F136" s="320">
        <f>IF(F$5=0,0,F$5/PPA_fec!F$5)</f>
        <v>0.57302923335573963</v>
      </c>
      <c r="G136" s="320">
        <f>IF(G$5=0,0,G$5/PPA_fec!G$5)</f>
        <v>0.58088223180040421</v>
      </c>
      <c r="H136" s="320">
        <f>IF(H$5=0,0,H$5/PPA_fec!H$5)</f>
        <v>0.54038407486470696</v>
      </c>
      <c r="I136" s="320">
        <f>IF(I$5=0,0,I$5/PPA_fec!I$5)</f>
        <v>0.49645976731514896</v>
      </c>
      <c r="J136" s="320">
        <f>IF(J$5=0,0,J$5/PPA_fec!J$5)</f>
        <v>0.48869660822190625</v>
      </c>
      <c r="K136" s="320">
        <f>IF(K$5=0,0,K$5/PPA_fec!K$5)</f>
        <v>0.47679488057207531</v>
      </c>
      <c r="L136" s="320">
        <f>IF(L$5=0,0,L$5/PPA_fec!L$5)</f>
        <v>0.45583602416343388</v>
      </c>
      <c r="M136" s="320">
        <f>IF(M$5=0,0,M$5/PPA_fec!M$5)</f>
        <v>0.43638072767497399</v>
      </c>
      <c r="N136" s="320">
        <f>IF(N$5=0,0,N$5/PPA_fec!N$5)</f>
        <v>0.43406440197882584</v>
      </c>
      <c r="O136" s="320">
        <f>IF(O$5=0,0,O$5/PPA_fec!O$5)</f>
        <v>0.42637163259782612</v>
      </c>
      <c r="P136" s="320">
        <f>IF(P$5=0,0,P$5/PPA_fec!P$5)</f>
        <v>0.40992377919641093</v>
      </c>
      <c r="Q136" s="320">
        <f>IF(Q$5=0,0,Q$5/PPA_fec!Q$5)</f>
        <v>0.38720797381640693</v>
      </c>
      <c r="R136" s="320">
        <f>IF(R$5=0,0,R$5/PPA_fec!R$5)</f>
        <v>0.38830540151040399</v>
      </c>
      <c r="S136" s="320">
        <f>IF(S$5=0,0,S$5/PPA_fec!S$5)</f>
        <v>0.3879455358382044</v>
      </c>
      <c r="T136" s="320">
        <f>IF(T$5=0,0,T$5/PPA_fec!T$5)</f>
        <v>0.38376116682866324</v>
      </c>
      <c r="U136" s="320">
        <f>IF(U$5=0,0,U$5/PPA_fec!U$5)</f>
        <v>0.37428383124997738</v>
      </c>
      <c r="V136" s="320">
        <f>IF(V$5=0,0,V$5/PPA_fec!V$5)</f>
        <v>0.36357658645274127</v>
      </c>
      <c r="W136" s="320">
        <f>IF(W$5=0,0,W$5/PPA_fec!W$5)</f>
        <v>0.3790911952263063</v>
      </c>
      <c r="X136" s="320">
        <f>IF(X$5=0,0,X$5/PPA_fec!X$5)</f>
        <v>0.3409303526111449</v>
      </c>
      <c r="Y136" s="320">
        <f>IF(Y$5=0,0,Y$5/PPA_fec!Y$5)</f>
        <v>0.30286909828690473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0.75672494756251918</v>
      </c>
      <c r="C141" s="275">
        <f>IF(C$10=0,0,C$10/PPA_fec!C$10)</f>
        <v>0.69898260601770401</v>
      </c>
      <c r="D141" s="275">
        <f>IF(D$10=0,0,D$10/PPA_fec!D$10)</f>
        <v>0.69835383739959789</v>
      </c>
      <c r="E141" s="275">
        <f>IF(E$10=0,0,E$10/PPA_fec!E$10)</f>
        <v>0.79567051002694933</v>
      </c>
      <c r="F141" s="275">
        <f>IF(F$10=0,0,F$10/PPA_fec!F$10)</f>
        <v>0.65162836263959301</v>
      </c>
      <c r="G141" s="275">
        <f>IF(G$10=0,0,G$10/PPA_fec!G$10)</f>
        <v>0.7091636535521384</v>
      </c>
      <c r="H141" s="275">
        <f>IF(H$10=0,0,H$10/PPA_fec!H$10)</f>
        <v>0.67055606216860419</v>
      </c>
      <c r="I141" s="275">
        <f>IF(I$10=0,0,I$10/PPA_fec!I$10)</f>
        <v>0.7143074548694972</v>
      </c>
      <c r="J141" s="275">
        <f>IF(J$10=0,0,J$10/PPA_fec!J$10)</f>
        <v>0.74272335459394079</v>
      </c>
      <c r="K141" s="275">
        <f>IF(K$10=0,0,K$10/PPA_fec!K$10)</f>
        <v>0.78712139146769722</v>
      </c>
      <c r="L141" s="275">
        <f>IF(L$10=0,0,L$10/PPA_fec!L$10)</f>
        <v>0.8543489239804648</v>
      </c>
      <c r="M141" s="275">
        <f>IF(M$10=0,0,M$10/PPA_fec!M$10)</f>
        <v>0.8536377349520442</v>
      </c>
      <c r="N141" s="275">
        <f>IF(N$10=0,0,N$10/PPA_fec!N$10)</f>
        <v>0.88043479511831291</v>
      </c>
      <c r="O141" s="275">
        <f>IF(O$10=0,0,O$10/PPA_fec!O$10)</f>
        <v>0.92187061085330424</v>
      </c>
      <c r="P141" s="275">
        <f>IF(P$10=0,0,P$10/PPA_fec!P$10)</f>
        <v>0.89363492039572567</v>
      </c>
      <c r="Q141" s="275">
        <f>IF(Q$10=0,0,Q$10/PPA_fec!Q$10)</f>
        <v>0.91028895893808559</v>
      </c>
      <c r="R141" s="275">
        <f>IF(R$10=0,0,R$10/PPA_fec!R$10)</f>
        <v>0.95863447843614802</v>
      </c>
      <c r="S141" s="275">
        <f>IF(S$10=0,0,S$10/PPA_fec!S$10)</f>
        <v>0.98822895657904231</v>
      </c>
      <c r="T141" s="275">
        <f>IF(T$10=0,0,T$10/PPA_fec!T$10)</f>
        <v>0.99401515425096498</v>
      </c>
      <c r="U141" s="275">
        <f>IF(U$10=0,0,U$10/PPA_fec!U$10)</f>
        <v>1.0596409669693778</v>
      </c>
      <c r="V141" s="275">
        <f>IF(V$10=0,0,V$10/PPA_fec!V$10)</f>
        <v>1.0854146535785232</v>
      </c>
      <c r="W141" s="275">
        <f>IF(W$10=0,0,W$10/PPA_fec!W$10)</f>
        <v>1.0856147910305598</v>
      </c>
      <c r="X141" s="275">
        <f>IF(X$10=0,0,X$10/PPA_fec!X$10)</f>
        <v>1.0244106543722977</v>
      </c>
      <c r="Y141" s="275">
        <f>IF(Y$10=0,0,Y$10/PPA_fec!Y$10)</f>
        <v>1.006381190884174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0.80443309648978845</v>
      </c>
      <c r="C143" s="276">
        <f>IF(C$17=0,0,C$17/PPA_fec!C$17)</f>
        <v>0.75723939242171212</v>
      </c>
      <c r="D143" s="276">
        <f>IF(D$17=0,0,D$17/PPA_fec!D$17)</f>
        <v>0.73391764880518984</v>
      </c>
      <c r="E143" s="276">
        <f>IF(E$17=0,0,E$17/PPA_fec!E$17)</f>
        <v>0.7771906783491831</v>
      </c>
      <c r="F143" s="276">
        <f>IF(F$17=0,0,F$17/PPA_fec!F$17)</f>
        <v>0.68642492478244788</v>
      </c>
      <c r="G143" s="276">
        <f>IF(G$17=0,0,G$17/PPA_fec!G$17)</f>
        <v>0.69312283521234397</v>
      </c>
      <c r="H143" s="276">
        <f>IF(H$17=0,0,H$17/PPA_fec!H$17)</f>
        <v>0.64456811727121899</v>
      </c>
      <c r="I143" s="276">
        <f>IF(I$17=0,0,I$17/PPA_fec!I$17)</f>
        <v>0.58819545073609636</v>
      </c>
      <c r="J143" s="276">
        <f>IF(J$17=0,0,J$17/PPA_fec!J$17)</f>
        <v>0.5780904420801195</v>
      </c>
      <c r="K143" s="276">
        <f>IF(K$17=0,0,K$17/PPA_fec!K$17)</f>
        <v>0.56080647271107065</v>
      </c>
      <c r="L143" s="276">
        <f>IF(L$17=0,0,L$17/PPA_fec!L$17)</f>
        <v>0.53288656779548116</v>
      </c>
      <c r="M143" s="276">
        <f>IF(M$17=0,0,M$17/PPA_fec!M$17)</f>
        <v>0.50993694612283225</v>
      </c>
      <c r="N143" s="276">
        <f>IF(N$17=0,0,N$17/PPA_fec!N$17)</f>
        <v>0.50627805645950874</v>
      </c>
      <c r="O143" s="276">
        <f>IF(O$17=0,0,O$17/PPA_fec!O$17)</f>
        <v>0.49535543555949074</v>
      </c>
      <c r="P143" s="276">
        <f>IF(P$17=0,0,P$17/PPA_fec!P$17)</f>
        <v>0.47582658980609216</v>
      </c>
      <c r="Q143" s="276">
        <f>IF(Q$17=0,0,Q$17/PPA_fec!Q$17)</f>
        <v>0.44725557777887454</v>
      </c>
      <c r="R143" s="276">
        <f>IF(R$17=0,0,R$17/PPA_fec!R$17)</f>
        <v>0.44677043141144457</v>
      </c>
      <c r="S143" s="276">
        <f>IF(S$17=0,0,S$17/PPA_fec!S$17)</f>
        <v>0.44590787098482737</v>
      </c>
      <c r="T143" s="276">
        <f>IF(T$17=0,0,T$17/PPA_fec!T$17)</f>
        <v>0.44028269310631951</v>
      </c>
      <c r="U143" s="276">
        <f>IF(U$17=0,0,U$17/PPA_fec!U$17)</f>
        <v>0.4268132131843182</v>
      </c>
      <c r="V143" s="276">
        <f>IF(V$17=0,0,V$17/PPA_fec!V$17)</f>
        <v>0.41253309938535393</v>
      </c>
      <c r="W143" s="276">
        <f>IF(W$17=0,0,W$17/PPA_fec!W$17)</f>
        <v>0.43100326872077249</v>
      </c>
      <c r="X143" s="276">
        <f>IF(X$17=0,0,X$17/PPA_fec!X$17)</f>
        <v>0.38668847406134516</v>
      </c>
      <c r="Y143" s="276">
        <f>IF(Y$17=0,0,Y$17/PPA_fec!Y$17)</f>
        <v>0.34062400015931144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1.2974265042221418</v>
      </c>
      <c r="C146" s="320">
        <f>IF(C$32=0,0,C$32/PPA_fec!C$32)</f>
        <v>1.2714099256393412</v>
      </c>
      <c r="D146" s="320">
        <f>IF(D$32=0,0,D$32/PPA_fec!D$32)</f>
        <v>1.26941656003278</v>
      </c>
      <c r="E146" s="320">
        <f>IF(E$32=0,0,E$32/PPA_fec!E$32)</f>
        <v>1.259653211413531</v>
      </c>
      <c r="F146" s="320">
        <f>IF(F$32=0,0,F$32/PPA_fec!F$32)</f>
        <v>1.1136687684038438</v>
      </c>
      <c r="G146" s="320">
        <f>IF(G$32=0,0,G$32/PPA_fec!G$32)</f>
        <v>1.0963409203862675</v>
      </c>
      <c r="H146" s="320">
        <f>IF(H$32=0,0,H$32/PPA_fec!H$32)</f>
        <v>1.0493967229406287</v>
      </c>
      <c r="I146" s="320">
        <f>IF(I$32=0,0,I$32/PPA_fec!I$32)</f>
        <v>1.0087250569064048</v>
      </c>
      <c r="J146" s="320">
        <f>IF(J$32=0,0,J$32/PPA_fec!J$32)</f>
        <v>1.010980827558376</v>
      </c>
      <c r="K146" s="320">
        <f>IF(K$32=0,0,K$32/PPA_fec!K$32)</f>
        <v>1.0087199976671835</v>
      </c>
      <c r="L146" s="320">
        <f>IF(L$32=0,0,L$32/PPA_fec!L$32)</f>
        <v>0.9836672302194911</v>
      </c>
      <c r="M146" s="320">
        <f>IF(M$32=0,0,M$32/PPA_fec!M$32)</f>
        <v>0.91241136315947058</v>
      </c>
      <c r="N146" s="320">
        <f>IF(N$32=0,0,N$32/PPA_fec!N$32)</f>
        <v>0.90272209723503505</v>
      </c>
      <c r="O146" s="320">
        <f>IF(O$32=0,0,O$32/PPA_fec!O$32)</f>
        <v>0.92378976292358506</v>
      </c>
      <c r="P146" s="320">
        <f>IF(P$32=0,0,P$32/PPA_fec!P$32)</f>
        <v>0.91489513182900739</v>
      </c>
      <c r="Q146" s="320">
        <f>IF(Q$32=0,0,Q$32/PPA_fec!Q$32)</f>
        <v>0.8966847012759469</v>
      </c>
      <c r="R146" s="320">
        <f>IF(R$32=0,0,R$32/PPA_fec!R$32)</f>
        <v>0.88812008116132579</v>
      </c>
      <c r="S146" s="320">
        <f>IF(S$32=0,0,S$32/PPA_fec!S$32)</f>
        <v>0.88223594151572837</v>
      </c>
      <c r="T146" s="320">
        <f>IF(T$32=0,0,T$32/PPA_fec!T$32)</f>
        <v>0.86909753600096951</v>
      </c>
      <c r="U146" s="320">
        <f>IF(U$32=0,0,U$32/PPA_fec!U$32)</f>
        <v>0.85977850041576931</v>
      </c>
      <c r="V146" s="320">
        <f>IF(V$32=0,0,V$32/PPA_fec!V$32)</f>
        <v>0.8591658937748079</v>
      </c>
      <c r="W146" s="320">
        <f>IF(W$32=0,0,W$32/PPA_fec!W$32)</f>
        <v>0.98949191671657888</v>
      </c>
      <c r="X146" s="320">
        <f>IF(X$32=0,0,X$32/PPA_fec!X$32)</f>
        <v>0.94066902928979301</v>
      </c>
      <c r="Y146" s="320">
        <f>IF(Y$32=0,0,Y$32/PPA_fec!Y$32)</f>
        <v>0.89231058331052138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0.93919112435202368</v>
      </c>
      <c r="C151" s="275">
        <f>IF(C$37=0,0,C$37/PPA_fec!C$37)</f>
        <v>0.86964618538898608</v>
      </c>
      <c r="D151" s="275">
        <f>IF(D$37=0,0,D$37/PPA_fec!D$37)</f>
        <v>0.87635306302701044</v>
      </c>
      <c r="E151" s="275">
        <f>IF(E$37=0,0,E$37/PPA_fec!E$37)</f>
        <v>0.97023729064766417</v>
      </c>
      <c r="F151" s="275">
        <f>IF(F$37=0,0,F$37/PPA_fec!F$37)</f>
        <v>0.82316841137355479</v>
      </c>
      <c r="G151" s="275">
        <f>IF(G$37=0,0,G$37/PPA_fec!G$37)</f>
        <v>0.85798351216177815</v>
      </c>
      <c r="H151" s="275">
        <f>IF(H$37=0,0,H$37/PPA_fec!H$37)</f>
        <v>0.8600227313334432</v>
      </c>
      <c r="I151" s="275">
        <f>IF(I$37=0,0,I$37/PPA_fec!I$37)</f>
        <v>0.88463285265855374</v>
      </c>
      <c r="J151" s="275">
        <f>IF(J$37=0,0,J$37/PPA_fec!J$37)</f>
        <v>0.89791383606284136</v>
      </c>
      <c r="K151" s="275">
        <f>IF(K$37=0,0,K$37/PPA_fec!K$37)</f>
        <v>0.93660627811601305</v>
      </c>
      <c r="L151" s="275">
        <f>IF(L$37=0,0,L$37/PPA_fec!L$37)</f>
        <v>1.0287846844003674</v>
      </c>
      <c r="M151" s="275">
        <f>IF(M$37=0,0,M$37/PPA_fec!M$37)</f>
        <v>0.96081711707710737</v>
      </c>
      <c r="N151" s="275">
        <f>IF(N$37=0,0,N$37/PPA_fec!N$37)</f>
        <v>0.97316704002003551</v>
      </c>
      <c r="O151" s="275">
        <f>IF(O$37=0,0,O$37/PPA_fec!O$37)</f>
        <v>1.0195943574480424</v>
      </c>
      <c r="P151" s="275">
        <f>IF(P$37=0,0,P$37/PPA_fec!P$37)</f>
        <v>1.0520558586340287</v>
      </c>
      <c r="Q151" s="275">
        <f>IF(Q$37=0,0,Q$37/PPA_fec!Q$37)</f>
        <v>1.0656143425667703</v>
      </c>
      <c r="R151" s="275">
        <f>IF(R$37=0,0,R$37/PPA_fec!R$37)</f>
        <v>1.0892730509090238</v>
      </c>
      <c r="S151" s="275">
        <f>IF(S$37=0,0,S$37/PPA_fec!S$37)</f>
        <v>1.107714250612394</v>
      </c>
      <c r="T151" s="275">
        <f>IF(T$37=0,0,T$37/PPA_fec!T$37)</f>
        <v>1.0830232631481691</v>
      </c>
      <c r="U151" s="275">
        <f>IF(U$37=0,0,U$37/PPA_fec!U$37)</f>
        <v>1.086736726629751</v>
      </c>
      <c r="V151" s="275">
        <f>IF(V$37=0,0,V$37/PPA_fec!V$37)</f>
        <v>1.1011835181821092</v>
      </c>
      <c r="W151" s="275">
        <f>IF(W$37=0,0,W$37/PPA_fec!W$37)</f>
        <v>1.1856287249315904</v>
      </c>
      <c r="X151" s="275">
        <f>IF(X$37=0,0,X$37/PPA_fec!X$37)</f>
        <v>1.1191437329991825</v>
      </c>
      <c r="Y151" s="275">
        <f>IF(Y$37=0,0,Y$37/PPA_fec!Y$37)</f>
        <v>1.1555028961489902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0.55184845529232307</v>
      </c>
      <c r="C152" s="276">
        <f>IF(C$43=0,0,C$43/PPA_fec!C$43)</f>
        <v>0.51946476157199906</v>
      </c>
      <c r="D152" s="276">
        <f>IF(D$43=0,0,D$43/PPA_fec!D$43)</f>
        <v>0.52074770812475302</v>
      </c>
      <c r="E152" s="276">
        <f>IF(E$43=0,0,E$43/PPA_fec!E$43)</f>
        <v>0.53934752864347579</v>
      </c>
      <c r="F152" s="276">
        <f>IF(F$43=0,0,F$43/PPA_fec!F$43)</f>
        <v>0.45653126302457997</v>
      </c>
      <c r="G152" s="276">
        <f>IF(G$43=0,0,G$43/PPA_fec!G$43)</f>
        <v>0.45605386104559004</v>
      </c>
      <c r="H152" s="276">
        <f>IF(H$43=0,0,H$43/PPA_fec!H$43)</f>
        <v>0.44220883887987011</v>
      </c>
      <c r="I152" s="276">
        <f>IF(I$43=0,0,I$43/PPA_fec!I$43)</f>
        <v>0.42881279072834677</v>
      </c>
      <c r="J152" s="276">
        <f>IF(J$43=0,0,J$43/PPA_fec!J$43)</f>
        <v>0.43245594616593946</v>
      </c>
      <c r="K152" s="276">
        <f>IF(K$43=0,0,K$43/PPA_fec!K$43)</f>
        <v>0.43858823048553375</v>
      </c>
      <c r="L152" s="276">
        <f>IF(L$43=0,0,L$43/PPA_fec!L$43)</f>
        <v>0.4414167942869982</v>
      </c>
      <c r="M152" s="276">
        <f>IF(M$43=0,0,M$43/PPA_fec!M$43)</f>
        <v>0.4036393923244555</v>
      </c>
      <c r="N152" s="276">
        <f>IF(N$43=0,0,N$43/PPA_fec!N$43)</f>
        <v>0.40191978777850806</v>
      </c>
      <c r="O152" s="276">
        <f>IF(O$43=0,0,O$43/PPA_fec!O$43)</f>
        <v>0.41768373339557957</v>
      </c>
      <c r="P152" s="276">
        <f>IF(P$43=0,0,P$43/PPA_fec!P$43)</f>
        <v>0.41989131999968865</v>
      </c>
      <c r="Q152" s="276">
        <f>IF(Q$43=0,0,Q$43/PPA_fec!Q$43)</f>
        <v>0.41637209966747973</v>
      </c>
      <c r="R152" s="276">
        <f>IF(R$43=0,0,R$43/PPA_fec!R$43)</f>
        <v>0.41735897450752857</v>
      </c>
      <c r="S152" s="276">
        <f>IF(S$43=0,0,S$43/PPA_fec!S$43)</f>
        <v>0.41572592301534395</v>
      </c>
      <c r="T152" s="276">
        <f>IF(T$43=0,0,T$43/PPA_fec!T$43)</f>
        <v>0.40935400042478154</v>
      </c>
      <c r="U152" s="276">
        <f>IF(U$43=0,0,U$43/PPA_fec!U$43)</f>
        <v>0.40417757180767211</v>
      </c>
      <c r="V152" s="276">
        <f>IF(V$43=0,0,V$43/PPA_fec!V$43)</f>
        <v>0.40738316123693913</v>
      </c>
      <c r="W152" s="276">
        <f>IF(W$43=0,0,W$43/PPA_fec!W$43)</f>
        <v>0.47300190840082862</v>
      </c>
      <c r="X152" s="276">
        <f>IF(X$43=0,0,X$43/PPA_fec!X$43)</f>
        <v>0.44779201122506901</v>
      </c>
      <c r="Y152" s="276">
        <f>IF(Y$43=0,0,Y$43/PPA_fec!Y$43)</f>
        <v>0.44405527721121002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1.4674007577256738</v>
      </c>
      <c r="C153" s="276">
        <f>IF(C$56=0,0,C$56/PPA_fec!C$56)</f>
        <v>1.4424847339511866</v>
      </c>
      <c r="D153" s="276">
        <f>IF(D$56=0,0,D$56/PPA_fec!D$56)</f>
        <v>1.4397454877711204</v>
      </c>
      <c r="E153" s="276">
        <f>IF(E$56=0,0,E$56/PPA_fec!E$56)</f>
        <v>1.4232496685444429</v>
      </c>
      <c r="F153" s="276">
        <f>IF(F$56=0,0,F$56/PPA_fec!F$56)</f>
        <v>1.26232598185349</v>
      </c>
      <c r="G153" s="276">
        <f>IF(G$56=0,0,G$56/PPA_fec!G$56)</f>
        <v>1.2407175561399815</v>
      </c>
      <c r="H153" s="276">
        <f>IF(H$56=0,0,H$56/PPA_fec!H$56)</f>
        <v>1.1859615375703423</v>
      </c>
      <c r="I153" s="276">
        <f>IF(I$56=0,0,I$56/PPA_fec!I$56)</f>
        <v>1.1384748278938561</v>
      </c>
      <c r="J153" s="276">
        <f>IF(J$56=0,0,J$56/PPA_fec!J$56)</f>
        <v>1.1403845761258984</v>
      </c>
      <c r="K153" s="276">
        <f>IF(K$56=0,0,K$56/PPA_fec!K$56)</f>
        <v>1.136093228515255</v>
      </c>
      <c r="L153" s="276">
        <f>IF(L$56=0,0,L$56/PPA_fec!L$56)</f>
        <v>1.1041459848341706</v>
      </c>
      <c r="M153" s="276">
        <f>IF(M$56=0,0,M$56/PPA_fec!M$56)</f>
        <v>1.0248980339884417</v>
      </c>
      <c r="N153" s="276">
        <f>IF(N$56=0,0,N$56/PPA_fec!N$56)</f>
        <v>1.0133147776274174</v>
      </c>
      <c r="O153" s="276">
        <f>IF(O$56=0,0,O$56/PPA_fec!O$56)</f>
        <v>1.035725349189287</v>
      </c>
      <c r="P153" s="276">
        <f>IF(P$56=0,0,P$56/PPA_fec!P$56)</f>
        <v>1.0243093506996661</v>
      </c>
      <c r="Q153" s="276">
        <f>IF(Q$56=0,0,Q$56/PPA_fec!Q$56)</f>
        <v>1.002813207527413</v>
      </c>
      <c r="R153" s="276">
        <f>IF(R$56=0,0,R$56/PPA_fec!R$56)</f>
        <v>0.99214432479509773</v>
      </c>
      <c r="S153" s="276">
        <f>IF(S$56=0,0,S$56/PPA_fec!S$56)</f>
        <v>0.98506293696703073</v>
      </c>
      <c r="T153" s="276">
        <f>IF(T$56=0,0,T$56/PPA_fec!T$56)</f>
        <v>0.97052548531240201</v>
      </c>
      <c r="U153" s="276">
        <f>IF(U$56=0,0,U$56/PPA_fec!U$56)</f>
        <v>0.95998357182942329</v>
      </c>
      <c r="V153" s="276">
        <f>IF(V$56=0,0,V$56/PPA_fec!V$56)</f>
        <v>0.95866838886854799</v>
      </c>
      <c r="W153" s="276">
        <f>IF(W$56=0,0,W$56/PPA_fec!W$56)</f>
        <v>1.1047534703628215</v>
      </c>
      <c r="X153" s="276">
        <f>IF(X$56=0,0,X$56/PPA_fec!X$56)</f>
        <v>1.0505640309625355</v>
      </c>
      <c r="Y153" s="276">
        <f>IF(Y$56=0,0,Y$56/PPA_fec!Y$56)</f>
        <v>0.99303234036077281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1.3387411731394245</v>
      </c>
      <c r="C154" s="277">
        <f>IF(C$69=0,0,C$69/PPA_fec!C$69)</f>
        <v>1.325211422023713</v>
      </c>
      <c r="D154" s="277">
        <f>IF(D$69=0,0,D$69/PPA_fec!D$69)</f>
        <v>1.3217310000068578</v>
      </c>
      <c r="E154" s="277">
        <f>IF(E$69=0,0,E$69/PPA_fec!E$69)</f>
        <v>1.296877284809336</v>
      </c>
      <c r="F154" s="277">
        <f>IF(F$69=0,0,F$69/PPA_fec!F$69)</f>
        <v>1.1588507463447002</v>
      </c>
      <c r="G154" s="277">
        <f>IF(G$69=0,0,G$69/PPA_fec!G$69)</f>
        <v>1.136036984240685</v>
      </c>
      <c r="H154" s="277">
        <f>IF(H$69=0,0,H$69/PPA_fec!H$69)</f>
        <v>1.0834581591180987</v>
      </c>
      <c r="I154" s="277">
        <f>IF(I$69=0,0,I$69/PPA_fec!I$69)</f>
        <v>1.0384286651855907</v>
      </c>
      <c r="J154" s="277">
        <f>IF(J$69=0,0,J$69/PPA_fec!J$69)</f>
        <v>1.0390979528726645</v>
      </c>
      <c r="K154" s="277">
        <f>IF(K$69=0,0,K$69/PPA_fec!K$69)</f>
        <v>1.0323664783432636</v>
      </c>
      <c r="L154" s="277">
        <f>IF(L$69=0,0,L$69/PPA_fec!L$69)</f>
        <v>0.99814069238033909</v>
      </c>
      <c r="M154" s="277">
        <f>IF(M$69=0,0,M$69/PPA_fec!M$69)</f>
        <v>0.92854295951223464</v>
      </c>
      <c r="N154" s="277">
        <f>IF(N$69=0,0,N$69/PPA_fec!N$69)</f>
        <v>0.91707276151786554</v>
      </c>
      <c r="O154" s="277">
        <f>IF(O$69=0,0,O$69/PPA_fec!O$69)</f>
        <v>0.93511165619240444</v>
      </c>
      <c r="P154" s="277">
        <f>IF(P$69=0,0,P$69/PPA_fec!P$69)</f>
        <v>0.92264325592515894</v>
      </c>
      <c r="Q154" s="277">
        <f>IF(Q$69=0,0,Q$69/PPA_fec!Q$69)</f>
        <v>0.90167106795312246</v>
      </c>
      <c r="R154" s="277">
        <f>IF(R$69=0,0,R$69/PPA_fec!R$69)</f>
        <v>0.89046988145825268</v>
      </c>
      <c r="S154" s="277">
        <f>IF(S$69=0,0,S$69/PPA_fec!S$69)</f>
        <v>0.88370527672992771</v>
      </c>
      <c r="T154" s="277">
        <f>IF(T$69=0,0,T$69/PPA_fec!T$69)</f>
        <v>0.87072884846936216</v>
      </c>
      <c r="U154" s="277">
        <f>IF(U$69=0,0,U$69/PPA_fec!U$69)</f>
        <v>0.86146612528346511</v>
      </c>
      <c r="V154" s="277">
        <f>IF(V$69=0,0,V$69/PPA_fec!V$69)</f>
        <v>0.85920166744323767</v>
      </c>
      <c r="W154" s="277">
        <f>IF(W$69=0,0,W$69/PPA_fec!W$69)</f>
        <v>0.98909150022439407</v>
      </c>
      <c r="X154" s="277">
        <f>IF(X$69=0,0,X$69/PPA_fec!X$69)</f>
        <v>0.94111593073786448</v>
      </c>
      <c r="Y154" s="277">
        <f>IF(Y$69=0,0,Y$69/PPA_fec!Y$69)</f>
        <v>0.88397113988086662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0.35206701801310891</v>
      </c>
      <c r="C156" s="320">
        <f>IF(C$83=0,0,C$83/PPA_fec!C$83)</f>
        <v>0.27415501078763399</v>
      </c>
      <c r="D156" s="320">
        <f>IF(D$83=0,0,D$83/PPA_fec!D$83)</f>
        <v>0.29963253059621414</v>
      </c>
      <c r="E156" s="320">
        <f>IF(E$83=0,0,E$83/PPA_fec!E$83)</f>
        <v>0.34332028692875449</v>
      </c>
      <c r="F156" s="320">
        <f>IF(F$83=0,0,F$83/PPA_fec!F$83)</f>
        <v>0.25342014733316215</v>
      </c>
      <c r="G156" s="320">
        <f>IF(G$83=0,0,G$83/PPA_fec!G$83)</f>
        <v>0.25232345415954832</v>
      </c>
      <c r="H156" s="320">
        <f>IF(H$83=0,0,H$83/PPA_fec!H$83)</f>
        <v>0.23730968833791449</v>
      </c>
      <c r="I156" s="320">
        <f>IF(I$83=0,0,I$83/PPA_fec!I$83)</f>
        <v>0.25355133908490074</v>
      </c>
      <c r="J156" s="320">
        <f>IF(J$83=0,0,J$83/PPA_fec!J$83)</f>
        <v>0.23192953154238596</v>
      </c>
      <c r="K156" s="320">
        <f>IF(K$83=0,0,K$83/PPA_fec!K$83)</f>
        <v>0.25095301025927241</v>
      </c>
      <c r="L156" s="320">
        <f>IF(L$83=0,0,L$83/PPA_fec!L$83)</f>
        <v>0.25954042542314837</v>
      </c>
      <c r="M156" s="320">
        <f>IF(M$83=0,0,M$83/PPA_fec!M$83)</f>
        <v>0.23513116547944743</v>
      </c>
      <c r="N156" s="320">
        <f>IF(N$83=0,0,N$83/PPA_fec!N$83)</f>
        <v>0.25877821614847368</v>
      </c>
      <c r="O156" s="320">
        <f>IF(O$83=0,0,O$83/PPA_fec!O$83)</f>
        <v>0.25276357241488701</v>
      </c>
      <c r="P156" s="320">
        <f>IF(P$83=0,0,P$83/PPA_fec!P$83)</f>
        <v>0.25483628318234963</v>
      </c>
      <c r="Q156" s="320">
        <f>IF(Q$83=0,0,Q$83/PPA_fec!Q$83)</f>
        <v>0.25870930435101874</v>
      </c>
      <c r="R156" s="320">
        <f>IF(R$83=0,0,R$83/PPA_fec!R$83)</f>
        <v>0.26598368631855218</v>
      </c>
      <c r="S156" s="320">
        <f>IF(S$83=0,0,S$83/PPA_fec!S$83)</f>
        <v>0.28875231111818972</v>
      </c>
      <c r="T156" s="320">
        <f>IF(T$83=0,0,T$83/PPA_fec!T$83)</f>
        <v>0.27312434426482568</v>
      </c>
      <c r="U156" s="320">
        <f>IF(U$83=0,0,U$83/PPA_fec!U$83)</f>
        <v>0.28085270623414055</v>
      </c>
      <c r="V156" s="320">
        <f>IF(V$83=0,0,V$83/PPA_fec!V$83)</f>
        <v>0.28825002370112424</v>
      </c>
      <c r="W156" s="320">
        <f>IF(W$83=0,0,W$83/PPA_fec!W$83)</f>
        <v>0.35331511444666247</v>
      </c>
      <c r="X156" s="320">
        <f>IF(X$83=0,0,X$83/PPA_fec!X$83)</f>
        <v>0.3298567757516761</v>
      </c>
      <c r="Y156" s="320">
        <f>IF(Y$83=0,0,Y$83/PPA_fec!Y$83)</f>
        <v>0.33780944425721249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1.5123868640602882</v>
      </c>
      <c r="C161" s="332">
        <f>IF(C$88=0,0,C$88/PPA_fec!C$88)</f>
        <v>1.3250163246344966</v>
      </c>
      <c r="D161" s="332">
        <f>IF(D$88=0,0,D$88/PPA_fec!D$88)</f>
        <v>1.3951134988875211</v>
      </c>
      <c r="E161" s="332">
        <f>IF(E$88=0,0,E$88/PPA_fec!E$88)</f>
        <v>1.5066033729624968</v>
      </c>
      <c r="F161" s="332">
        <f>IF(F$88=0,0,F$88/PPA_fec!F$88)</f>
        <v>1.2331295752922398</v>
      </c>
      <c r="G161" s="332">
        <f>IF(G$88=0,0,G$88/PPA_fec!G$88)</f>
        <v>1.2222046168967422</v>
      </c>
      <c r="H161" s="332">
        <f>IF(H$88=0,0,H$88/PPA_fec!H$88)</f>
        <v>1.1770845296905874</v>
      </c>
      <c r="I161" s="332">
        <f>IF(I$88=0,0,I$88/PPA_fec!I$88)</f>
        <v>1.2326243920870372</v>
      </c>
      <c r="J161" s="332">
        <f>IF(J$88=0,0,J$88/PPA_fec!J$88)</f>
        <v>1.1619760121879092</v>
      </c>
      <c r="K161" s="332">
        <f>IF(K$88=0,0,K$88/PPA_fec!K$88)</f>
        <v>1.2348358747848491</v>
      </c>
      <c r="L161" s="332">
        <f>IF(L$88=0,0,L$88/PPA_fec!L$88)</f>
        <v>1.2679815010435693</v>
      </c>
      <c r="M161" s="332">
        <f>IF(M$88=0,0,M$88/PPA_fec!M$88)</f>
        <v>1.1674920516589842</v>
      </c>
      <c r="N161" s="332">
        <f>IF(N$88=0,0,N$88/PPA_fec!N$88)</f>
        <v>1.2427450477629067</v>
      </c>
      <c r="O161" s="332">
        <f>IF(O$88=0,0,O$88/PPA_fec!O$88)</f>
        <v>1.2264735909022273</v>
      </c>
      <c r="P161" s="332">
        <f>IF(P$88=0,0,P$88/PPA_fec!P$88)</f>
        <v>1.2233739023350834</v>
      </c>
      <c r="Q161" s="332">
        <f>IF(Q$88=0,0,Q$88/PPA_fec!Q$88)</f>
        <v>1.2377863191175469</v>
      </c>
      <c r="R161" s="332">
        <f>IF(R$88=0,0,R$88/PPA_fec!R$88)</f>
        <v>1.2548002426946741</v>
      </c>
      <c r="S161" s="332">
        <f>IF(S$88=0,0,S$88/PPA_fec!S$88)</f>
        <v>1.3288925232923314</v>
      </c>
      <c r="T161" s="332">
        <f>IF(T$88=0,0,T$88/PPA_fec!T$88)</f>
        <v>1.2652590183276691</v>
      </c>
      <c r="U161" s="332">
        <f>IF(U$88=0,0,U$88/PPA_fec!U$88)</f>
        <v>1.2805316558056505</v>
      </c>
      <c r="V161" s="332">
        <f>IF(V$88=0,0,V$88/PPA_fec!V$88)</f>
        <v>1.2986526883551084</v>
      </c>
      <c r="W161" s="332">
        <f>IF(W$88=0,0,W$88/PPA_fec!W$88)</f>
        <v>1.5241176074698755</v>
      </c>
      <c r="X161" s="332">
        <f>IF(X$88=0,0,X$88/PPA_fec!X$88)</f>
        <v>1.4492958199288031</v>
      </c>
      <c r="Y161" s="332">
        <f>IF(Y$88=0,0,Y$88/PPA_fec!Y$88)</f>
        <v>1.4496666753489178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EU27: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252573.08811465371</v>
      </c>
      <c r="C3" s="203">
        <v>256691.4460336199</v>
      </c>
      <c r="D3" s="203">
        <v>260447.34727732791</v>
      </c>
      <c r="E3" s="203">
        <v>261939.62085485959</v>
      </c>
      <c r="F3" s="203">
        <v>264583.60481457529</v>
      </c>
      <c r="G3" s="203">
        <v>262784.07781389548</v>
      </c>
      <c r="H3" s="203">
        <v>259795.71796656799</v>
      </c>
      <c r="I3" s="203">
        <v>263350.10820128012</v>
      </c>
      <c r="J3" s="203">
        <v>261833.2403719069</v>
      </c>
      <c r="K3" s="203">
        <v>260254.26618677651</v>
      </c>
      <c r="L3" s="203">
        <v>261229.70744758929</v>
      </c>
      <c r="M3" s="203">
        <v>263105.72967035772</v>
      </c>
      <c r="N3" s="203">
        <v>263330.28981458087</v>
      </c>
      <c r="O3" s="203">
        <v>263478.90961951518</v>
      </c>
      <c r="P3" s="203">
        <v>270979.72539515019</v>
      </c>
      <c r="Q3" s="203">
        <v>277789.926698</v>
      </c>
      <c r="R3" s="203">
        <v>282008.4528919406</v>
      </c>
      <c r="S3" s="203">
        <v>282286.16446614702</v>
      </c>
      <c r="T3" s="203">
        <v>285170.2362922983</v>
      </c>
      <c r="U3" s="203">
        <v>287698.89322323562</v>
      </c>
      <c r="V3" s="203">
        <v>281782.39149957261</v>
      </c>
      <c r="W3" s="203">
        <v>279972.06570353633</v>
      </c>
      <c r="X3" s="203">
        <v>276956.39191302808</v>
      </c>
      <c r="Y3" s="203">
        <v>292676.83146220527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252573.08811465371</v>
      </c>
      <c r="C5" s="203">
        <v>256691.4460336199</v>
      </c>
      <c r="D5" s="203">
        <v>260447.34727732779</v>
      </c>
      <c r="E5" s="203">
        <v>261939.62085485959</v>
      </c>
      <c r="F5" s="203">
        <v>264583.60481457529</v>
      </c>
      <c r="G5" s="203">
        <v>262784.07781389559</v>
      </c>
      <c r="H5" s="203">
        <v>259795.71796656799</v>
      </c>
      <c r="I5" s="203">
        <v>263350.10820128012</v>
      </c>
      <c r="J5" s="203">
        <v>261833.2403719069</v>
      </c>
      <c r="K5" s="203">
        <v>260254.26618677651</v>
      </c>
      <c r="L5" s="203">
        <v>261229.7074475892</v>
      </c>
      <c r="M5" s="203">
        <v>263105.72967035772</v>
      </c>
      <c r="N5" s="203">
        <v>263330.28981458087</v>
      </c>
      <c r="O5" s="203">
        <v>263478.90961951512</v>
      </c>
      <c r="P5" s="203">
        <v>270979.72539515008</v>
      </c>
      <c r="Q5" s="203">
        <v>277789.92669800011</v>
      </c>
      <c r="R5" s="203">
        <v>282008.4528919406</v>
      </c>
      <c r="S5" s="203">
        <v>282286.16446614702</v>
      </c>
      <c r="T5" s="203">
        <v>285170.2362922983</v>
      </c>
      <c r="U5" s="203">
        <v>287698.89322323562</v>
      </c>
      <c r="V5" s="203">
        <v>281782.39149957261</v>
      </c>
      <c r="W5" s="203">
        <v>279972.06570353633</v>
      </c>
      <c r="X5" s="203">
        <v>276956.39191302808</v>
      </c>
      <c r="Y5" s="203">
        <v>292676.83146220539</v>
      </c>
      <c r="DA5" s="112" t="s">
        <v>2111</v>
      </c>
    </row>
    <row r="6" spans="1:105" ht="12" customHeight="1" x14ac:dyDescent="0.25">
      <c r="A6" s="154" t="s">
        <v>2112</v>
      </c>
      <c r="B6" s="338">
        <v>315716.3601433172</v>
      </c>
      <c r="C6" s="338">
        <v>301213.70065557677</v>
      </c>
      <c r="D6" s="338">
        <v>294796.90696802601</v>
      </c>
      <c r="E6" s="338">
        <v>293722.64867273287</v>
      </c>
      <c r="F6" s="338">
        <v>291632.11461754318</v>
      </c>
      <c r="G6" s="338">
        <v>293397.13058476459</v>
      </c>
      <c r="H6" s="338">
        <v>297158.14849019318</v>
      </c>
      <c r="I6" s="338">
        <v>291765.99426958762</v>
      </c>
      <c r="J6" s="338">
        <v>292580.48560906883</v>
      </c>
      <c r="K6" s="338">
        <v>292788.22803153691</v>
      </c>
      <c r="L6" s="338">
        <v>290475.04455665691</v>
      </c>
      <c r="M6" s="338">
        <v>296910.24455946288</v>
      </c>
      <c r="N6" s="338">
        <v>294980.52002441708</v>
      </c>
      <c r="O6" s="338">
        <v>291485.91018998262</v>
      </c>
      <c r="P6" s="338">
        <v>292521.38044390461</v>
      </c>
      <c r="Q6" s="338">
        <v>301441.75361618068</v>
      </c>
      <c r="R6" s="338">
        <v>308256.35011352593</v>
      </c>
      <c r="S6" s="338">
        <v>306779.99257080973</v>
      </c>
      <c r="T6" s="338">
        <v>310838.53007856198</v>
      </c>
      <c r="U6" s="338">
        <v>312358.25484531641</v>
      </c>
      <c r="V6" s="338">
        <v>311482.47947229689</v>
      </c>
      <c r="W6" s="338">
        <v>307626.18886215228</v>
      </c>
      <c r="X6" s="338">
        <v>300610.11486712273</v>
      </c>
      <c r="Y6" s="338">
        <v>317427.87061410409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1283.1585194255181</v>
      </c>
      <c r="D7" s="340">
        <v>3764.6733867523089</v>
      </c>
      <c r="E7" s="340">
        <v>4530.092637569609</v>
      </c>
      <c r="F7" s="340">
        <v>13695.283951976129</v>
      </c>
      <c r="G7" s="340">
        <v>11782.54989876356</v>
      </c>
      <c r="H7" s="340">
        <v>9529.3019810523165</v>
      </c>
      <c r="I7" s="340">
        <v>10393.663786560301</v>
      </c>
      <c r="J7" s="340">
        <v>11297.08989949756</v>
      </c>
      <c r="K7" s="340">
        <v>5510.9618696175157</v>
      </c>
      <c r="L7" s="340">
        <v>13472.63453228588</v>
      </c>
      <c r="M7" s="340">
        <v>14831.533122788929</v>
      </c>
      <c r="N7" s="340">
        <v>5459.7603521371193</v>
      </c>
      <c r="O7" s="340">
        <v>12291.208172731431</v>
      </c>
      <c r="P7" s="340">
        <v>9897.646416251855</v>
      </c>
      <c r="Q7" s="340">
        <v>15844.015017112049</v>
      </c>
      <c r="R7" s="340">
        <v>22600.41450451114</v>
      </c>
      <c r="S7" s="340">
        <v>8762.2294044331757</v>
      </c>
      <c r="T7" s="340">
        <v>9605.7685677687168</v>
      </c>
      <c r="U7" s="340">
        <v>17305.542773920301</v>
      </c>
      <c r="V7" s="340">
        <v>8929.1685556118537</v>
      </c>
      <c r="W7" s="340">
        <v>2124.5834683898752</v>
      </c>
      <c r="X7" s="340">
        <v>8769.7440121363161</v>
      </c>
      <c r="Y7" s="340">
        <v>27241.233968210301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15785.818007165974</v>
      </c>
      <c r="D8" s="342">
        <f t="shared" si="0"/>
        <v>10181.467074303073</v>
      </c>
      <c r="E8" s="342">
        <f t="shared" si="0"/>
        <v>5604.350932862726</v>
      </c>
      <c r="F8" s="342">
        <f t="shared" si="0"/>
        <v>15785.818007165799</v>
      </c>
      <c r="G8" s="342">
        <f t="shared" si="0"/>
        <v>10017.53393154213</v>
      </c>
      <c r="H8" s="342">
        <f t="shared" si="0"/>
        <v>5768.2840756237274</v>
      </c>
      <c r="I8" s="342">
        <f t="shared" si="0"/>
        <v>15785.818007165857</v>
      </c>
      <c r="J8" s="342">
        <f t="shared" si="0"/>
        <v>10482.598560016369</v>
      </c>
      <c r="K8" s="342">
        <f t="shared" si="0"/>
        <v>5303.2194471494295</v>
      </c>
      <c r="L8" s="342">
        <f t="shared" si="0"/>
        <v>15785.818007165857</v>
      </c>
      <c r="M8" s="342">
        <f t="shared" si="0"/>
        <v>8396.3331199829699</v>
      </c>
      <c r="N8" s="342">
        <f t="shared" si="0"/>
        <v>7389.4848871828872</v>
      </c>
      <c r="O8" s="342">
        <f t="shared" si="0"/>
        <v>15785.818007165915</v>
      </c>
      <c r="P8" s="342">
        <f t="shared" si="0"/>
        <v>8862.1761623298516</v>
      </c>
      <c r="Q8" s="342">
        <f t="shared" si="0"/>
        <v>6923.6418448360055</v>
      </c>
      <c r="R8" s="342">
        <f t="shared" si="0"/>
        <v>15785.818007165915</v>
      </c>
      <c r="S8" s="342">
        <f t="shared" si="0"/>
        <v>10238.586947149364</v>
      </c>
      <c r="T8" s="342">
        <f t="shared" si="0"/>
        <v>5547.2310600164928</v>
      </c>
      <c r="U8" s="342">
        <f t="shared" si="0"/>
        <v>15785.818007165857</v>
      </c>
      <c r="V8" s="342">
        <f t="shared" si="0"/>
        <v>9804.9439286313718</v>
      </c>
      <c r="W8" s="342">
        <f t="shared" si="0"/>
        <v>5980.8740785344853</v>
      </c>
      <c r="X8" s="342">
        <f t="shared" si="0"/>
        <v>15785.818007165857</v>
      </c>
      <c r="Y8" s="342">
        <f t="shared" si="0"/>
        <v>10423.478221228928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63143.272028663487</v>
      </c>
      <c r="C9" s="343">
        <f t="shared" si="1"/>
        <v>44522.254621956876</v>
      </c>
      <c r="D9" s="343">
        <f t="shared" si="1"/>
        <v>34349.559690698225</v>
      </c>
      <c r="E9" s="343">
        <f t="shared" si="1"/>
        <v>31783.027817873284</v>
      </c>
      <c r="F9" s="343">
        <f t="shared" si="1"/>
        <v>27048.509802967892</v>
      </c>
      <c r="G9" s="343">
        <f t="shared" si="1"/>
        <v>30613.052770868992</v>
      </c>
      <c r="H9" s="343">
        <f t="shared" si="1"/>
        <v>37362.430523625197</v>
      </c>
      <c r="I9" s="343">
        <f t="shared" si="1"/>
        <v>28415.886068307504</v>
      </c>
      <c r="J9" s="343">
        <f t="shared" si="1"/>
        <v>30747.245237161929</v>
      </c>
      <c r="K9" s="343">
        <f t="shared" si="1"/>
        <v>32533.961844760401</v>
      </c>
      <c r="L9" s="343">
        <f t="shared" si="1"/>
        <v>29245.33710906771</v>
      </c>
      <c r="M9" s="343">
        <f t="shared" si="1"/>
        <v>33804.514889105165</v>
      </c>
      <c r="N9" s="343">
        <f t="shared" si="1"/>
        <v>31650.230209836212</v>
      </c>
      <c r="O9" s="343">
        <f t="shared" si="1"/>
        <v>28007.000570467499</v>
      </c>
      <c r="P9" s="343">
        <f t="shared" si="1"/>
        <v>21541.655048754532</v>
      </c>
      <c r="Q9" s="343">
        <f t="shared" si="1"/>
        <v>23651.826918180566</v>
      </c>
      <c r="R9" s="343">
        <f t="shared" si="1"/>
        <v>26247.897221585328</v>
      </c>
      <c r="S9" s="343">
        <f t="shared" si="1"/>
        <v>24493.828104662709</v>
      </c>
      <c r="T9" s="343">
        <f t="shared" si="1"/>
        <v>25668.293786263675</v>
      </c>
      <c r="U9" s="343">
        <f t="shared" si="1"/>
        <v>24659.361622080789</v>
      </c>
      <c r="V9" s="343">
        <f t="shared" si="1"/>
        <v>29700.087972724286</v>
      </c>
      <c r="W9" s="343">
        <f t="shared" si="1"/>
        <v>27654.123158615956</v>
      </c>
      <c r="X9" s="343">
        <f t="shared" si="1"/>
        <v>23653.722954094643</v>
      </c>
      <c r="Y9" s="343">
        <f t="shared" si="1"/>
        <v>24751.039151898702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27517.649175424249</v>
      </c>
      <c r="C12" s="210">
        <v>28029.50243561243</v>
      </c>
      <c r="D12" s="210">
        <v>29046.836758613161</v>
      </c>
      <c r="E12" s="210">
        <v>29347.131993884581</v>
      </c>
      <c r="F12" s="210">
        <v>29122.956864247441</v>
      </c>
      <c r="G12" s="210">
        <v>27791.791776366401</v>
      </c>
      <c r="H12" s="210">
        <v>26412.50073147261</v>
      </c>
      <c r="I12" s="210">
        <v>26704.87769890852</v>
      </c>
      <c r="J12" s="210">
        <v>26303.891464369961</v>
      </c>
      <c r="K12" s="210">
        <v>25158.147009078679</v>
      </c>
      <c r="L12" s="210">
        <v>25912.62108341846</v>
      </c>
      <c r="M12" s="210">
        <v>26103.367384609512</v>
      </c>
      <c r="N12" s="210">
        <v>26332.009345655752</v>
      </c>
      <c r="O12" s="210">
        <v>25990.72012814966</v>
      </c>
      <c r="P12" s="210">
        <v>26362.87002237673</v>
      </c>
      <c r="Q12" s="210">
        <v>26568.970726619711</v>
      </c>
      <c r="R12" s="210">
        <v>27453.319140560881</v>
      </c>
      <c r="S12" s="210">
        <v>27576.519390565649</v>
      </c>
      <c r="T12" s="210">
        <v>27994.159745289289</v>
      </c>
      <c r="U12" s="210">
        <v>27609.737752943791</v>
      </c>
      <c r="V12" s="210">
        <v>27228.101246452468</v>
      </c>
      <c r="W12" s="210">
        <v>28227.219783877241</v>
      </c>
      <c r="X12" s="210">
        <v>27694.785114197941</v>
      </c>
      <c r="Y12" s="210">
        <v>26634.075251870428</v>
      </c>
      <c r="DA12" s="109" t="s">
        <v>2118</v>
      </c>
    </row>
    <row r="13" spans="1:105" ht="12" customHeight="1" x14ac:dyDescent="0.25">
      <c r="A13" s="24" t="s">
        <v>28</v>
      </c>
      <c r="B13" s="213">
        <v>2153.943422184007</v>
      </c>
      <c r="C13" s="213">
        <v>1968.1328460877039</v>
      </c>
      <c r="D13" s="213">
        <v>1965.43516766982</v>
      </c>
      <c r="E13" s="213">
        <v>1862.5846947549439</v>
      </c>
      <c r="F13" s="213">
        <v>1907.1730868443681</v>
      </c>
      <c r="G13" s="213">
        <v>1902.823215821152</v>
      </c>
      <c r="H13" s="213">
        <v>1767.948495270851</v>
      </c>
      <c r="I13" s="213">
        <v>1797.981341358555</v>
      </c>
      <c r="J13" s="213">
        <v>1533.527687016337</v>
      </c>
      <c r="K13" s="213">
        <v>1462.1107480653479</v>
      </c>
      <c r="L13" s="213">
        <v>1461.9562338779019</v>
      </c>
      <c r="M13" s="213">
        <v>1415.1315563198621</v>
      </c>
      <c r="N13" s="213">
        <v>1502.743164230438</v>
      </c>
      <c r="O13" s="213">
        <v>1237.6916595012899</v>
      </c>
      <c r="P13" s="213">
        <v>1210.2681857265691</v>
      </c>
      <c r="Q13" s="213">
        <v>1258.3791057609631</v>
      </c>
      <c r="R13" s="213">
        <v>1227.2644024075671</v>
      </c>
      <c r="S13" s="213">
        <v>1304.777300085985</v>
      </c>
      <c r="T13" s="213">
        <v>1383.434651762683</v>
      </c>
      <c r="U13" s="213">
        <v>1132.328804815133</v>
      </c>
      <c r="V13" s="213">
        <v>1077.7828030954429</v>
      </c>
      <c r="W13" s="213">
        <v>1073.6430782459161</v>
      </c>
      <c r="X13" s="213">
        <v>925.52502149613076</v>
      </c>
      <c r="Y13" s="213">
        <v>793.74617368873601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4938.4416245094599</v>
      </c>
      <c r="C14" s="204">
        <f t="shared" si="2"/>
        <v>5116.8768518866391</v>
      </c>
      <c r="D14" s="204">
        <f t="shared" si="2"/>
        <v>5132.92631211137</v>
      </c>
      <c r="E14" s="204">
        <f t="shared" si="2"/>
        <v>4824.949074400979</v>
      </c>
      <c r="F14" s="204">
        <f t="shared" si="2"/>
        <v>4527.9911582292088</v>
      </c>
      <c r="G14" s="204">
        <f t="shared" si="2"/>
        <v>4015.5444824209967</v>
      </c>
      <c r="H14" s="204">
        <f t="shared" si="2"/>
        <v>3792.2950012555725</v>
      </c>
      <c r="I14" s="204">
        <f t="shared" si="2"/>
        <v>3602.2028133576418</v>
      </c>
      <c r="J14" s="204">
        <f t="shared" si="2"/>
        <v>3345.0441326750274</v>
      </c>
      <c r="K14" s="204">
        <f t="shared" si="2"/>
        <v>2634.1208600632722</v>
      </c>
      <c r="L14" s="204">
        <f t="shared" si="2"/>
        <v>2419.7550333047252</v>
      </c>
      <c r="M14" s="204">
        <f t="shared" si="2"/>
        <v>2150.7046915791252</v>
      </c>
      <c r="N14" s="204">
        <f t="shared" si="2"/>
        <v>1951.8995700773858</v>
      </c>
      <c r="O14" s="204">
        <f t="shared" si="2"/>
        <v>1811.5362854686155</v>
      </c>
      <c r="P14" s="204">
        <f t="shared" si="2"/>
        <v>1692.8475494411005</v>
      </c>
      <c r="Q14" s="204">
        <f t="shared" si="2"/>
        <v>1728.1877901977646</v>
      </c>
      <c r="R14" s="204">
        <f t="shared" si="2"/>
        <v>1796.3014617368872</v>
      </c>
      <c r="S14" s="204">
        <f t="shared" si="2"/>
        <v>1659.4343078245913</v>
      </c>
      <c r="T14" s="204">
        <f t="shared" si="2"/>
        <v>1527.5822012037834</v>
      </c>
      <c r="U14" s="204">
        <f t="shared" si="2"/>
        <v>1477.060619088564</v>
      </c>
      <c r="V14" s="204">
        <f t="shared" si="2"/>
        <v>1419.5912295786757</v>
      </c>
      <c r="W14" s="204">
        <f t="shared" si="2"/>
        <v>1408.816079105761</v>
      </c>
      <c r="X14" s="204">
        <f t="shared" si="2"/>
        <v>1615.1224419604471</v>
      </c>
      <c r="Y14" s="204">
        <f t="shared" si="2"/>
        <v>1647.85124677558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1.77128116938951E-2</v>
      </c>
      <c r="Y15" s="204">
        <v>9.9742046431642306E-3</v>
      </c>
      <c r="DA15" s="71" t="s">
        <v>2120</v>
      </c>
    </row>
    <row r="16" spans="1:105" ht="12" customHeight="1" x14ac:dyDescent="0.25">
      <c r="A16" s="18" t="s">
        <v>31</v>
      </c>
      <c r="B16" s="204">
        <v>499.63800515907133</v>
      </c>
      <c r="C16" s="204">
        <v>518.15331040412718</v>
      </c>
      <c r="D16" s="204">
        <v>521.46534823731724</v>
      </c>
      <c r="E16" s="204">
        <v>453.52106620808252</v>
      </c>
      <c r="F16" s="204">
        <v>427.22484952708521</v>
      </c>
      <c r="G16" s="204">
        <v>377.84823731728278</v>
      </c>
      <c r="H16" s="204">
        <v>390.22880481513317</v>
      </c>
      <c r="I16" s="204">
        <v>434.22209802235602</v>
      </c>
      <c r="J16" s="204">
        <v>348.31169389509881</v>
      </c>
      <c r="K16" s="204">
        <v>312.66852966466041</v>
      </c>
      <c r="L16" s="204">
        <v>357.4760103181427</v>
      </c>
      <c r="M16" s="204">
        <v>392.17876182287182</v>
      </c>
      <c r="N16" s="204">
        <v>370.31418744625972</v>
      </c>
      <c r="O16" s="204">
        <v>404.82940670679272</v>
      </c>
      <c r="P16" s="204">
        <v>420.93508168529672</v>
      </c>
      <c r="Q16" s="204">
        <v>399.86448839208941</v>
      </c>
      <c r="R16" s="204">
        <v>459.12992261392952</v>
      </c>
      <c r="S16" s="204">
        <v>460.32055030094568</v>
      </c>
      <c r="T16" s="204">
        <v>452.19122957867592</v>
      </c>
      <c r="U16" s="204">
        <v>458.50103181427352</v>
      </c>
      <c r="V16" s="204">
        <v>449.29767841788481</v>
      </c>
      <c r="W16" s="204">
        <v>461.42416165090287</v>
      </c>
      <c r="X16" s="204">
        <v>506.40705073086838</v>
      </c>
      <c r="Y16" s="204">
        <v>660.41349957007731</v>
      </c>
      <c r="DA16" s="71" t="s">
        <v>2121</v>
      </c>
    </row>
    <row r="17" spans="1:105" ht="12" customHeight="1" x14ac:dyDescent="0.25">
      <c r="A17" s="18" t="s">
        <v>71</v>
      </c>
      <c r="B17" s="204">
        <v>1609.980489513759</v>
      </c>
      <c r="C17" s="204">
        <v>1672.1909533483761</v>
      </c>
      <c r="D17" s="204">
        <v>1616.6139303400889</v>
      </c>
      <c r="E17" s="204">
        <v>1478.60556623245</v>
      </c>
      <c r="F17" s="204">
        <v>1489.808871040904</v>
      </c>
      <c r="G17" s="204">
        <v>1419.661765310077</v>
      </c>
      <c r="H17" s="204">
        <v>1151.274364970104</v>
      </c>
      <c r="I17" s="204">
        <v>1244.573750588941</v>
      </c>
      <c r="J17" s="204">
        <v>1168.3426709381399</v>
      </c>
      <c r="K17" s="204">
        <v>949.18534845536192</v>
      </c>
      <c r="L17" s="204">
        <v>961.64067388941976</v>
      </c>
      <c r="M17" s="204">
        <v>835.05817395229815</v>
      </c>
      <c r="N17" s="204">
        <v>784.53766122098011</v>
      </c>
      <c r="O17" s="204">
        <v>747.07050730868434</v>
      </c>
      <c r="P17" s="204">
        <v>695.9135855546001</v>
      </c>
      <c r="Q17" s="204">
        <v>711.6602751504729</v>
      </c>
      <c r="R17" s="204">
        <v>701.56827171109194</v>
      </c>
      <c r="S17" s="204">
        <v>663.97196904557177</v>
      </c>
      <c r="T17" s="204">
        <v>631.15167669819436</v>
      </c>
      <c r="U17" s="204">
        <v>621.62098022355974</v>
      </c>
      <c r="V17" s="204">
        <v>619.19174548581248</v>
      </c>
      <c r="W17" s="204">
        <v>613.75227858985374</v>
      </c>
      <c r="X17" s="204">
        <v>762.00257953568359</v>
      </c>
      <c r="Y17" s="204">
        <v>706.55141874462583</v>
      </c>
      <c r="DA17" s="71" t="s">
        <v>2122</v>
      </c>
    </row>
    <row r="18" spans="1:105" ht="12" customHeight="1" x14ac:dyDescent="0.25">
      <c r="A18" s="18" t="s">
        <v>32</v>
      </c>
      <c r="B18" s="204">
        <v>2795.7814273430781</v>
      </c>
      <c r="C18" s="204">
        <v>2890.2877042132409</v>
      </c>
      <c r="D18" s="204">
        <v>2950.3219260533101</v>
      </c>
      <c r="E18" s="204">
        <v>2868.280137575236</v>
      </c>
      <c r="F18" s="204">
        <v>2593.775666380051</v>
      </c>
      <c r="G18" s="204">
        <v>2194.5036113499568</v>
      </c>
      <c r="H18" s="204">
        <v>2223.9022355975922</v>
      </c>
      <c r="I18" s="204">
        <v>1899.87162510748</v>
      </c>
      <c r="J18" s="204">
        <v>1813.261134995701</v>
      </c>
      <c r="K18" s="204">
        <v>1363.490197764402</v>
      </c>
      <c r="L18" s="204">
        <v>1090.581513327601</v>
      </c>
      <c r="M18" s="204">
        <v>916.7891659501289</v>
      </c>
      <c r="N18" s="204">
        <v>791.67368873602743</v>
      </c>
      <c r="O18" s="204">
        <v>655.08976784178844</v>
      </c>
      <c r="P18" s="204">
        <v>571.7294926913155</v>
      </c>
      <c r="Q18" s="204">
        <v>612.23413585554601</v>
      </c>
      <c r="R18" s="204">
        <v>630.40163370593291</v>
      </c>
      <c r="S18" s="204">
        <v>528.78718830610489</v>
      </c>
      <c r="T18" s="204">
        <v>439.80197764402408</v>
      </c>
      <c r="U18" s="204">
        <v>391.71435941530518</v>
      </c>
      <c r="V18" s="204">
        <v>348.19819432502152</v>
      </c>
      <c r="W18" s="204">
        <v>330.8431642304385</v>
      </c>
      <c r="X18" s="204">
        <v>339.51057609630271</v>
      </c>
      <c r="Y18" s="204">
        <v>272.34944110060189</v>
      </c>
      <c r="DA18" s="71" t="s">
        <v>2123</v>
      </c>
    </row>
    <row r="19" spans="1:105" ht="12" customHeight="1" x14ac:dyDescent="0.25">
      <c r="A19" s="18" t="s">
        <v>33</v>
      </c>
      <c r="B19" s="204">
        <v>33.041702493551163</v>
      </c>
      <c r="C19" s="204">
        <v>36.244883920894232</v>
      </c>
      <c r="D19" s="204">
        <v>44.525107480653482</v>
      </c>
      <c r="E19" s="204">
        <v>24.542304385210659</v>
      </c>
      <c r="F19" s="204">
        <v>17.181771281169389</v>
      </c>
      <c r="G19" s="204">
        <v>23.530868443680141</v>
      </c>
      <c r="H19" s="204">
        <v>26.889595872742909</v>
      </c>
      <c r="I19" s="204">
        <v>23.535339638865</v>
      </c>
      <c r="J19" s="204">
        <v>15.128632846087701</v>
      </c>
      <c r="K19" s="204">
        <v>8.7767841788478069</v>
      </c>
      <c r="L19" s="204">
        <v>10.056835769561481</v>
      </c>
      <c r="M19" s="204">
        <v>6.6785898538263124</v>
      </c>
      <c r="N19" s="204">
        <v>5.3740326741186584</v>
      </c>
      <c r="O19" s="204">
        <v>4.5466036113499566</v>
      </c>
      <c r="P19" s="204">
        <v>4.26938950988822</v>
      </c>
      <c r="Q19" s="204">
        <v>4.4288907996560622</v>
      </c>
      <c r="R19" s="204">
        <v>5.201633705932931</v>
      </c>
      <c r="S19" s="204">
        <v>6.3546001719690448</v>
      </c>
      <c r="T19" s="204">
        <v>4.4373172828890803</v>
      </c>
      <c r="U19" s="204">
        <v>5.2242476354256233</v>
      </c>
      <c r="V19" s="204">
        <v>2.903611349957008</v>
      </c>
      <c r="W19" s="204">
        <v>2.7964746345657781</v>
      </c>
      <c r="X19" s="204">
        <v>7.1845227858985394</v>
      </c>
      <c r="Y19" s="204">
        <v>8.5269131556319859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11475.47928164209</v>
      </c>
      <c r="C20" s="204">
        <f t="shared" si="3"/>
        <v>11831.416685960969</v>
      </c>
      <c r="D20" s="204">
        <f t="shared" si="3"/>
        <v>12504.149550921349</v>
      </c>
      <c r="E20" s="204">
        <f t="shared" si="3"/>
        <v>12855.751119862687</v>
      </c>
      <c r="F20" s="204">
        <f t="shared" si="3"/>
        <v>12433.485207289801</v>
      </c>
      <c r="G20" s="204">
        <f t="shared" si="3"/>
        <v>11538.46028904022</v>
      </c>
      <c r="H20" s="204">
        <f t="shared" si="3"/>
        <v>10650.36176401191</v>
      </c>
      <c r="I20" s="204">
        <f t="shared" si="3"/>
        <v>10783.633691724246</v>
      </c>
      <c r="J20" s="204">
        <f t="shared" si="3"/>
        <v>10761.49080497728</v>
      </c>
      <c r="K20" s="204">
        <f t="shared" si="3"/>
        <v>10698.466953398225</v>
      </c>
      <c r="L20" s="204">
        <f t="shared" si="3"/>
        <v>11523.332345491321</v>
      </c>
      <c r="M20" s="204">
        <f t="shared" si="3"/>
        <v>11671.48176126595</v>
      </c>
      <c r="N20" s="204">
        <f t="shared" si="3"/>
        <v>11800.11133718953</v>
      </c>
      <c r="O20" s="204">
        <f t="shared" si="3"/>
        <v>12019.3783169458</v>
      </c>
      <c r="P20" s="204">
        <f t="shared" si="3"/>
        <v>12077.41164951606</v>
      </c>
      <c r="Q20" s="204">
        <f t="shared" si="3"/>
        <v>12099.996832315101</v>
      </c>
      <c r="R20" s="204">
        <f t="shared" si="3"/>
        <v>12481.259059995309</v>
      </c>
      <c r="S20" s="204">
        <f t="shared" si="3"/>
        <v>12625.69561187119</v>
      </c>
      <c r="T20" s="204">
        <f t="shared" si="3"/>
        <v>12790.77886316339</v>
      </c>
      <c r="U20" s="204">
        <f t="shared" si="3"/>
        <v>12587.285335735311</v>
      </c>
      <c r="V20" s="204">
        <f t="shared" si="3"/>
        <v>12265.537083154009</v>
      </c>
      <c r="W20" s="204">
        <f t="shared" si="3"/>
        <v>13246.32333641872</v>
      </c>
      <c r="X20" s="204">
        <f t="shared" si="3"/>
        <v>12561.82493422723</v>
      </c>
      <c r="Y20" s="204">
        <f t="shared" si="3"/>
        <v>12074.9478900716</v>
      </c>
      <c r="DA20" s="71"/>
    </row>
    <row r="21" spans="1:105" ht="12" customHeight="1" x14ac:dyDescent="0.25">
      <c r="A21" s="18" t="s">
        <v>73</v>
      </c>
      <c r="B21" s="204">
        <v>11423.65211053289</v>
      </c>
      <c r="C21" s="204">
        <v>11784.705593957529</v>
      </c>
      <c r="D21" s="204">
        <v>12458.599249975519</v>
      </c>
      <c r="E21" s="204">
        <v>12851.215436285731</v>
      </c>
      <c r="F21" s="204">
        <v>12427.33731391061</v>
      </c>
      <c r="G21" s="204">
        <v>11537.729420596541</v>
      </c>
      <c r="H21" s="204">
        <v>10650.125306574249</v>
      </c>
      <c r="I21" s="204">
        <v>10783.61219559355</v>
      </c>
      <c r="J21" s="204">
        <v>10761.189859147529</v>
      </c>
      <c r="K21" s="204">
        <v>10698.445457267529</v>
      </c>
      <c r="L21" s="204">
        <v>11523.332345491321</v>
      </c>
      <c r="M21" s="204">
        <v>11671.48176126595</v>
      </c>
      <c r="N21" s="204">
        <v>11800.11133718953</v>
      </c>
      <c r="O21" s="204">
        <v>12019.3783169458</v>
      </c>
      <c r="P21" s="204">
        <v>12077.41164951606</v>
      </c>
      <c r="Q21" s="204">
        <v>12099.996832315101</v>
      </c>
      <c r="R21" s="204">
        <v>12481.259059995309</v>
      </c>
      <c r="S21" s="204">
        <v>12625.69561187119</v>
      </c>
      <c r="T21" s="204">
        <v>12790.77886316339</v>
      </c>
      <c r="U21" s="204">
        <v>12587.285335735311</v>
      </c>
      <c r="V21" s="204">
        <v>12265.537083154009</v>
      </c>
      <c r="W21" s="204">
        <v>13246.32333641872</v>
      </c>
      <c r="X21" s="204">
        <v>12561.82493422723</v>
      </c>
      <c r="Y21" s="204">
        <v>12074.9478900716</v>
      </c>
      <c r="DA21" s="71" t="s">
        <v>2125</v>
      </c>
    </row>
    <row r="22" spans="1:105" ht="12" customHeight="1" x14ac:dyDescent="0.25">
      <c r="A22" s="18" t="s">
        <v>36</v>
      </c>
      <c r="B22" s="204">
        <v>51.827171109200343</v>
      </c>
      <c r="C22" s="204">
        <v>46.711092003439383</v>
      </c>
      <c r="D22" s="204">
        <v>45.550300945829747</v>
      </c>
      <c r="E22" s="204">
        <v>4.5356835769561474</v>
      </c>
      <c r="F22" s="204">
        <v>6.1478933791917454</v>
      </c>
      <c r="G22" s="204">
        <v>0.73086844368013759</v>
      </c>
      <c r="H22" s="204">
        <v>0.23645743766122099</v>
      </c>
      <c r="I22" s="204">
        <v>2.149613069647463E-2</v>
      </c>
      <c r="J22" s="204">
        <v>0.30094582975064482</v>
      </c>
      <c r="K22" s="204">
        <v>2.149613069647463E-2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751.67985998637243</v>
      </c>
      <c r="C23" s="204">
        <f t="shared" si="4"/>
        <v>739.68679974246697</v>
      </c>
      <c r="D23" s="204">
        <f t="shared" si="4"/>
        <v>791.36295920898749</v>
      </c>
      <c r="E23" s="204">
        <f t="shared" si="4"/>
        <v>829.75011432427107</v>
      </c>
      <c r="F23" s="204">
        <f t="shared" si="4"/>
        <v>858.86012039652996</v>
      </c>
      <c r="G23" s="204">
        <f t="shared" si="4"/>
        <v>843.22088280716321</v>
      </c>
      <c r="H23" s="204">
        <f t="shared" si="4"/>
        <v>900.79013989386988</v>
      </c>
      <c r="I23" s="204">
        <f t="shared" si="4"/>
        <v>914.60060913187499</v>
      </c>
      <c r="J23" s="204">
        <f t="shared" si="4"/>
        <v>992.34302714757564</v>
      </c>
      <c r="K23" s="204">
        <f t="shared" si="4"/>
        <v>950.53176655440075</v>
      </c>
      <c r="L23" s="204">
        <f t="shared" si="4"/>
        <v>1006.5178834702192</v>
      </c>
      <c r="M23" s="204">
        <f t="shared" si="4"/>
        <v>973.48058782634837</v>
      </c>
      <c r="N23" s="204">
        <f t="shared" si="4"/>
        <v>969.59766452812926</v>
      </c>
      <c r="O23" s="204">
        <f t="shared" si="4"/>
        <v>915.6061276269113</v>
      </c>
      <c r="P23" s="204">
        <f t="shared" si="4"/>
        <v>1030.1016230756329</v>
      </c>
      <c r="Q23" s="204">
        <f t="shared" si="4"/>
        <v>1060.2990877697853</v>
      </c>
      <c r="R23" s="204">
        <f t="shared" si="4"/>
        <v>1303.8005792758083</v>
      </c>
      <c r="S23" s="204">
        <f t="shared" si="4"/>
        <v>1305.6900727615346</v>
      </c>
      <c r="T23" s="204">
        <f t="shared" si="4"/>
        <v>1435.8570644130928</v>
      </c>
      <c r="U23" s="204">
        <f t="shared" si="4"/>
        <v>1465.1536209918033</v>
      </c>
      <c r="V23" s="204">
        <f t="shared" si="4"/>
        <v>1570.7524694033646</v>
      </c>
      <c r="W23" s="204">
        <f t="shared" si="4"/>
        <v>1530.9948137525942</v>
      </c>
      <c r="X23" s="204">
        <f t="shared" si="4"/>
        <v>1621.4794405038147</v>
      </c>
      <c r="Y23" s="204">
        <f t="shared" si="4"/>
        <v>1654.8694082304712</v>
      </c>
      <c r="DA23" s="71"/>
    </row>
    <row r="24" spans="1:105" ht="12" customHeight="1" x14ac:dyDescent="0.25">
      <c r="A24" s="18" t="s">
        <v>38</v>
      </c>
      <c r="B24" s="204">
        <v>694.65485812553732</v>
      </c>
      <c r="C24" s="204">
        <v>680.23774720550296</v>
      </c>
      <c r="D24" s="204">
        <v>730.03233018056756</v>
      </c>
      <c r="E24" s="204">
        <v>749.9331040412726</v>
      </c>
      <c r="F24" s="204">
        <v>779.72209802235591</v>
      </c>
      <c r="G24" s="204">
        <v>764.06620808254513</v>
      </c>
      <c r="H24" s="204">
        <v>803.8134135855546</v>
      </c>
      <c r="I24" s="204">
        <v>817.59991401547711</v>
      </c>
      <c r="J24" s="204">
        <v>896.44170249355113</v>
      </c>
      <c r="K24" s="204">
        <v>845.33267411865847</v>
      </c>
      <c r="L24" s="204">
        <v>881.11418744625951</v>
      </c>
      <c r="M24" s="204">
        <v>861.77136715391225</v>
      </c>
      <c r="N24" s="204">
        <v>834.39484092863279</v>
      </c>
      <c r="O24" s="204">
        <v>742.58787618228712</v>
      </c>
      <c r="P24" s="204">
        <v>835.09122957867578</v>
      </c>
      <c r="Q24" s="204">
        <v>889.81607910576099</v>
      </c>
      <c r="R24" s="204">
        <v>1090.217024935512</v>
      </c>
      <c r="S24" s="204">
        <v>1083.0055889939811</v>
      </c>
      <c r="T24" s="204">
        <v>1143.5068787618229</v>
      </c>
      <c r="U24" s="204">
        <v>1127.872398968186</v>
      </c>
      <c r="V24" s="204">
        <v>1186.5183147033531</v>
      </c>
      <c r="W24" s="204">
        <v>1100.569303525366</v>
      </c>
      <c r="X24" s="204">
        <v>1109.3602751504729</v>
      </c>
      <c r="Y24" s="204">
        <v>1145.083662940671</v>
      </c>
      <c r="DA24" s="71" t="s">
        <v>2127</v>
      </c>
    </row>
    <row r="25" spans="1:105" ht="12" customHeight="1" x14ac:dyDescent="0.25">
      <c r="A25" s="18" t="s">
        <v>74</v>
      </c>
      <c r="B25" s="204">
        <v>51.701715778378208</v>
      </c>
      <c r="C25" s="204">
        <v>53.847372508507092</v>
      </c>
      <c r="D25" s="204">
        <v>55.471085364119368</v>
      </c>
      <c r="E25" s="204">
        <v>68.336842304121632</v>
      </c>
      <c r="F25" s="204">
        <v>71.100261325844571</v>
      </c>
      <c r="G25" s="204">
        <v>65.681671406900804</v>
      </c>
      <c r="H25" s="204">
        <v>75.367212772269369</v>
      </c>
      <c r="I25" s="204">
        <v>79.888234329058548</v>
      </c>
      <c r="J25" s="204">
        <v>73.828283586782135</v>
      </c>
      <c r="K25" s="204">
        <v>80.642590883796615</v>
      </c>
      <c r="L25" s="204">
        <v>107.7540689540793</v>
      </c>
      <c r="M25" s="204">
        <v>98.756673815734615</v>
      </c>
      <c r="N25" s="204">
        <v>120.6545269549206</v>
      </c>
      <c r="O25" s="204">
        <v>155.52357471370351</v>
      </c>
      <c r="P25" s="204">
        <v>158.16625246158191</v>
      </c>
      <c r="Q25" s="204">
        <v>133.2090146324505</v>
      </c>
      <c r="R25" s="204">
        <v>168.67430199952821</v>
      </c>
      <c r="S25" s="204">
        <v>177.93577247962841</v>
      </c>
      <c r="T25" s="204">
        <v>201.9316269483887</v>
      </c>
      <c r="U25" s="204">
        <v>236.11277260519159</v>
      </c>
      <c r="V25" s="204">
        <v>274.53677755106548</v>
      </c>
      <c r="W25" s="204">
        <v>339.49024913587749</v>
      </c>
      <c r="X25" s="204">
        <v>406.04849655523083</v>
      </c>
      <c r="Y25" s="204">
        <v>417.34935842366758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5.8839208942390373</v>
      </c>
      <c r="F26" s="204">
        <v>2.2915735167669822</v>
      </c>
      <c r="G26" s="204">
        <v>6.6489251934651756</v>
      </c>
      <c r="H26" s="204">
        <v>13.93069647463456</v>
      </c>
      <c r="I26" s="204">
        <v>9.6143594153052447</v>
      </c>
      <c r="J26" s="204">
        <v>13.270421324161649</v>
      </c>
      <c r="K26" s="204">
        <v>14.9895958727429</v>
      </c>
      <c r="L26" s="204">
        <v>6.7720550300945819</v>
      </c>
      <c r="M26" s="204">
        <v>1.628460877042132</v>
      </c>
      <c r="N26" s="204">
        <v>2.293121238177128</v>
      </c>
      <c r="O26" s="204">
        <v>4.1404127257093721</v>
      </c>
      <c r="P26" s="204">
        <v>7.6846947549441094</v>
      </c>
      <c r="Q26" s="204">
        <v>5.6687016337059326</v>
      </c>
      <c r="R26" s="204">
        <v>8.6017196904557167</v>
      </c>
      <c r="S26" s="204">
        <v>5.2014617368873601</v>
      </c>
      <c r="T26" s="204">
        <v>47.861306964746348</v>
      </c>
      <c r="U26" s="204">
        <v>53.760447119518467</v>
      </c>
      <c r="V26" s="204">
        <v>56.695270851246782</v>
      </c>
      <c r="W26" s="204">
        <v>32.79337919174548</v>
      </c>
      <c r="X26" s="204">
        <v>36.549871023215807</v>
      </c>
      <c r="Y26" s="204">
        <v>13.35503009458297</v>
      </c>
      <c r="DA26" s="71" t="s">
        <v>2129</v>
      </c>
    </row>
    <row r="27" spans="1:105" ht="12" customHeight="1" x14ac:dyDescent="0.25">
      <c r="A27" s="18" t="s">
        <v>76</v>
      </c>
      <c r="B27" s="204">
        <v>4.2390369733447973E-2</v>
      </c>
      <c r="C27" s="204">
        <v>0.11246775580395529</v>
      </c>
      <c r="D27" s="204">
        <v>0.13310404127257089</v>
      </c>
      <c r="E27" s="204">
        <v>0.21427343078245911</v>
      </c>
      <c r="F27" s="204">
        <v>0.30361134995700773</v>
      </c>
      <c r="G27" s="204">
        <v>0.40988822012037829</v>
      </c>
      <c r="H27" s="204">
        <v>0.41865864144454001</v>
      </c>
      <c r="I27" s="204">
        <v>0.47196904557179697</v>
      </c>
      <c r="J27" s="204">
        <v>0.57841788478073941</v>
      </c>
      <c r="K27" s="204">
        <v>0.63404987102321575</v>
      </c>
      <c r="L27" s="204">
        <v>0.72063628546861558</v>
      </c>
      <c r="M27" s="204">
        <v>0.80705073086844359</v>
      </c>
      <c r="N27" s="204">
        <v>1.0703353396388651</v>
      </c>
      <c r="O27" s="204">
        <v>1.0848667239896821</v>
      </c>
      <c r="P27" s="204">
        <v>1.404471195184867</v>
      </c>
      <c r="Q27" s="204">
        <v>1.4173688736027521</v>
      </c>
      <c r="R27" s="204">
        <v>1.432846087704214</v>
      </c>
      <c r="S27" s="204">
        <v>1.4760963026655201</v>
      </c>
      <c r="T27" s="204">
        <v>1.256233877901977</v>
      </c>
      <c r="U27" s="204">
        <v>1.256663800515907</v>
      </c>
      <c r="V27" s="204">
        <v>1.3159071367153909</v>
      </c>
      <c r="W27" s="204">
        <v>1.381771281169389</v>
      </c>
      <c r="X27" s="204">
        <v>2.3816852966466042</v>
      </c>
      <c r="Y27" s="204">
        <v>2.3153912295786752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0.3821152192605331</v>
      </c>
      <c r="P28" s="204">
        <v>0.50154772141014614</v>
      </c>
      <c r="Q28" s="204">
        <v>0.50154772141014614</v>
      </c>
      <c r="R28" s="204">
        <v>0.50154772141014614</v>
      </c>
      <c r="S28" s="204">
        <v>1.146431642304385</v>
      </c>
      <c r="T28" s="204">
        <v>0.45382631126397238</v>
      </c>
      <c r="U28" s="204">
        <v>0.40601891659501288</v>
      </c>
      <c r="V28" s="204">
        <v>0.42992261392949271</v>
      </c>
      <c r="W28" s="204">
        <v>0.47773000859845233</v>
      </c>
      <c r="X28" s="204">
        <v>0.50154772141014614</v>
      </c>
      <c r="Y28" s="204">
        <v>0.3821152192605331</v>
      </c>
      <c r="DA28" s="71" t="s">
        <v>2131</v>
      </c>
    </row>
    <row r="29" spans="1:105" ht="12" customHeight="1" x14ac:dyDescent="0.25">
      <c r="A29" s="18" t="s">
        <v>78</v>
      </c>
      <c r="B29" s="204">
        <v>5.2808957127234697</v>
      </c>
      <c r="C29" s="204">
        <v>5.4892122726529564</v>
      </c>
      <c r="D29" s="204">
        <v>5.7264396230280443</v>
      </c>
      <c r="E29" s="204">
        <v>5.3819736538553631</v>
      </c>
      <c r="F29" s="204">
        <v>5.4425761816054212</v>
      </c>
      <c r="G29" s="204">
        <v>6.4141899041317734</v>
      </c>
      <c r="H29" s="204">
        <v>7.2601584199668361</v>
      </c>
      <c r="I29" s="204">
        <v>7.0261323264623474</v>
      </c>
      <c r="J29" s="204">
        <v>8.2242018582998817</v>
      </c>
      <c r="K29" s="204">
        <v>8.93285580817947</v>
      </c>
      <c r="L29" s="204">
        <v>10.1569357543171</v>
      </c>
      <c r="M29" s="204">
        <v>10.51703524879087</v>
      </c>
      <c r="N29" s="204">
        <v>11.18484006675992</v>
      </c>
      <c r="O29" s="204">
        <v>11.88728206196121</v>
      </c>
      <c r="P29" s="204">
        <v>27.25342736383627</v>
      </c>
      <c r="Q29" s="204">
        <v>29.686375802855121</v>
      </c>
      <c r="R29" s="204">
        <v>34.373138841198077</v>
      </c>
      <c r="S29" s="204">
        <v>36.92472160606787</v>
      </c>
      <c r="T29" s="204">
        <v>40.847191548969029</v>
      </c>
      <c r="U29" s="204">
        <v>45.745319581796302</v>
      </c>
      <c r="V29" s="204">
        <v>51.256276547054497</v>
      </c>
      <c r="W29" s="204">
        <v>56.282380609837197</v>
      </c>
      <c r="X29" s="204">
        <v>66.637564756838529</v>
      </c>
      <c r="Y29" s="204">
        <v>76.383850322710316</v>
      </c>
      <c r="DA29" s="71" t="s">
        <v>2132</v>
      </c>
    </row>
    <row r="30" spans="1:105" ht="12" customHeight="1" x14ac:dyDescent="0.25">
      <c r="A30" s="14" t="s">
        <v>39</v>
      </c>
      <c r="B30" s="204">
        <v>688.26577815993119</v>
      </c>
      <c r="C30" s="204">
        <v>666.80593293207221</v>
      </c>
      <c r="D30" s="204">
        <v>729.21229578675832</v>
      </c>
      <c r="E30" s="204">
        <v>707.78950988821998</v>
      </c>
      <c r="F30" s="204">
        <v>990.5838349097163</v>
      </c>
      <c r="G30" s="204">
        <v>921.49200343938082</v>
      </c>
      <c r="H30" s="204">
        <v>870.30352536543421</v>
      </c>
      <c r="I30" s="204">
        <v>1038.717884780739</v>
      </c>
      <c r="J30" s="204">
        <v>1023.938349097162</v>
      </c>
      <c r="K30" s="204">
        <v>939.21822871883057</v>
      </c>
      <c r="L30" s="204">
        <v>907.32235597592432</v>
      </c>
      <c r="M30" s="204">
        <v>1143.8506448839209</v>
      </c>
      <c r="N30" s="204">
        <v>1249.3748925193461</v>
      </c>
      <c r="O30" s="204">
        <v>1221.195528804815</v>
      </c>
      <c r="P30" s="204">
        <v>1334.5440240756659</v>
      </c>
      <c r="Q30" s="204">
        <v>1335.6294067067929</v>
      </c>
      <c r="R30" s="204">
        <v>1427.432674118658</v>
      </c>
      <c r="S30" s="204">
        <v>1484.2834049871019</v>
      </c>
      <c r="T30" s="204">
        <v>1461.2464316423041</v>
      </c>
      <c r="U30" s="204">
        <v>1400.4130696474631</v>
      </c>
      <c r="V30" s="204">
        <v>1497.4285468615651</v>
      </c>
      <c r="W30" s="204">
        <v>1294.608082545142</v>
      </c>
      <c r="X30" s="204">
        <v>1241.8071367153909</v>
      </c>
      <c r="Y30" s="204">
        <v>1201.403783319003</v>
      </c>
      <c r="DA30" s="71" t="s">
        <v>2133</v>
      </c>
    </row>
    <row r="31" spans="1:105" ht="12" customHeight="1" x14ac:dyDescent="0.25">
      <c r="A31" s="21" t="s">
        <v>40</v>
      </c>
      <c r="B31" s="207">
        <v>7509.8392089423896</v>
      </c>
      <c r="C31" s="207">
        <v>7706.5833190025796</v>
      </c>
      <c r="D31" s="207">
        <v>7923.750472914875</v>
      </c>
      <c r="E31" s="207">
        <v>8266.3074806534823</v>
      </c>
      <c r="F31" s="207">
        <v>8404.8634565778157</v>
      </c>
      <c r="G31" s="207">
        <v>8570.250902837488</v>
      </c>
      <c r="H31" s="207">
        <v>8430.8018056749788</v>
      </c>
      <c r="I31" s="207">
        <v>8567.7413585554605</v>
      </c>
      <c r="J31" s="207">
        <v>8647.547463456578</v>
      </c>
      <c r="K31" s="207">
        <v>8473.6984522785897</v>
      </c>
      <c r="L31" s="207">
        <v>8593.7372312983662</v>
      </c>
      <c r="M31" s="207">
        <v>8748.7181427343075</v>
      </c>
      <c r="N31" s="207">
        <v>8858.2827171109202</v>
      </c>
      <c r="O31" s="207">
        <v>8785.3122098022359</v>
      </c>
      <c r="P31" s="207">
        <v>9017.6969905417027</v>
      </c>
      <c r="Q31" s="207">
        <v>9086.4785038693026</v>
      </c>
      <c r="R31" s="207">
        <v>9217.2609630266543</v>
      </c>
      <c r="S31" s="207">
        <v>9196.6386930352546</v>
      </c>
      <c r="T31" s="207">
        <v>9395.2605331040413</v>
      </c>
      <c r="U31" s="207">
        <v>9547.4963026655205</v>
      </c>
      <c r="V31" s="207">
        <v>9397.0091143594145</v>
      </c>
      <c r="W31" s="207">
        <v>9672.834393809113</v>
      </c>
      <c r="X31" s="207">
        <v>9729.0261392949269</v>
      </c>
      <c r="Y31" s="207">
        <v>9261.2567497850378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51162.231366641798</v>
      </c>
      <c r="C33" s="203">
        <f>FBT_emi!C5</f>
        <v>51832.560031549903</v>
      </c>
      <c r="D33" s="203">
        <f>FBT_emi!D5</f>
        <v>53404.108353803087</v>
      </c>
      <c r="E33" s="203">
        <f>FBT_emi!E5</f>
        <v>52860.788635121127</v>
      </c>
      <c r="F33" s="203">
        <f>FBT_emi!F5</f>
        <v>51109.924757703353</v>
      </c>
      <c r="G33" s="203">
        <f>FBT_emi!G5</f>
        <v>47383.83166679705</v>
      </c>
      <c r="H33" s="203">
        <f>FBT_emi!H5</f>
        <v>44073.19190763135</v>
      </c>
      <c r="I33" s="203">
        <f>FBT_emi!I5</f>
        <v>43827.316529617827</v>
      </c>
      <c r="J33" s="203">
        <f>FBT_emi!J5</f>
        <v>41962.144943100822</v>
      </c>
      <c r="K33" s="203">
        <f>FBT_emi!K5</f>
        <v>39291.863316073781</v>
      </c>
      <c r="L33" s="203">
        <f>FBT_emi!L5</f>
        <v>40553.508466105828</v>
      </c>
      <c r="M33" s="203">
        <f>FBT_emi!M5</f>
        <v>39831.51090104082</v>
      </c>
      <c r="N33" s="203">
        <f>FBT_emi!N5</f>
        <v>39930.99566443183</v>
      </c>
      <c r="O33" s="203">
        <f>FBT_emi!O5</f>
        <v>38865.117044443483</v>
      </c>
      <c r="P33" s="203">
        <f>FBT_emi!P5</f>
        <v>38484.713316573943</v>
      </c>
      <c r="Q33" s="203">
        <f>FBT_emi!Q5</f>
        <v>38839.137650539677</v>
      </c>
      <c r="R33" s="203">
        <f>FBT_emi!R5</f>
        <v>39771.689745373791</v>
      </c>
      <c r="S33" s="203">
        <f>FBT_emi!S5</f>
        <v>39984.575218580401</v>
      </c>
      <c r="T33" s="203">
        <f>FBT_emi!T5</f>
        <v>40270.229184859447</v>
      </c>
      <c r="U33" s="203">
        <f>FBT_emi!U5</f>
        <v>38624.556318447118</v>
      </c>
      <c r="V33" s="203">
        <f>FBT_emi!V5</f>
        <v>37471.463587749771</v>
      </c>
      <c r="W33" s="203">
        <f>FBT_emi!W5</f>
        <v>39700.742073355723</v>
      </c>
      <c r="X33" s="203">
        <f>FBT_emi!X5</f>
        <v>38175.443943646023</v>
      </c>
      <c r="Y33" s="203">
        <f>FBT_emi!Y5</f>
        <v>36500.417746618121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108.94925259389794</v>
      </c>
      <c r="C35" s="284">
        <f t="shared" si="5"/>
        <v>109.1953116035713</v>
      </c>
      <c r="D35" s="284">
        <f t="shared" si="5"/>
        <v>111.52671379556686</v>
      </c>
      <c r="E35" s="284">
        <f t="shared" si="5"/>
        <v>112.03777381256037</v>
      </c>
      <c r="F35" s="284">
        <f t="shared" si="5"/>
        <v>110.07090512905101</v>
      </c>
      <c r="G35" s="284">
        <f t="shared" si="5"/>
        <v>105.75903992192646</v>
      </c>
      <c r="H35" s="284">
        <f t="shared" si="5"/>
        <v>101.66642059462859</v>
      </c>
      <c r="I35" s="284">
        <f t="shared" si="5"/>
        <v>101.40446830003889</v>
      </c>
      <c r="J35" s="284">
        <f t="shared" si="5"/>
        <v>100.46047410561017</v>
      </c>
      <c r="K35" s="284">
        <f t="shared" si="5"/>
        <v>96.667568135169191</v>
      </c>
      <c r="L35" s="284">
        <f t="shared" si="5"/>
        <v>99.19477128617666</v>
      </c>
      <c r="M35" s="284">
        <f t="shared" si="5"/>
        <v>99.212462675420014</v>
      </c>
      <c r="N35" s="284">
        <f t="shared" si="5"/>
        <v>99.996127920555381</v>
      </c>
      <c r="O35" s="284">
        <f t="shared" si="5"/>
        <v>98.644404463652748</v>
      </c>
      <c r="P35" s="284">
        <f t="shared" si="5"/>
        <v>97.287241633792561</v>
      </c>
      <c r="Q35" s="284">
        <f t="shared" si="5"/>
        <v>95.64411151418112</v>
      </c>
      <c r="R35" s="284">
        <f t="shared" si="5"/>
        <v>97.349277509353186</v>
      </c>
      <c r="S35" s="284">
        <f t="shared" si="5"/>
        <v>97.689943262779863</v>
      </c>
      <c r="T35" s="284">
        <f t="shared" si="5"/>
        <v>98.166485076638196</v>
      </c>
      <c r="U35" s="284">
        <f t="shared" si="5"/>
        <v>95.967479901010364</v>
      </c>
      <c r="V35" s="284">
        <f t="shared" si="5"/>
        <v>96.628114700679461</v>
      </c>
      <c r="W35" s="284">
        <f t="shared" si="5"/>
        <v>100.82155772557384</v>
      </c>
      <c r="X35" s="284">
        <f t="shared" si="5"/>
        <v>99.99691620367031</v>
      </c>
      <c r="Y35" s="284">
        <f t="shared" si="5"/>
        <v>91.001652296177099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108.94925259389794</v>
      </c>
      <c r="C36" s="344">
        <f t="shared" si="6"/>
        <v>109.1953116035713</v>
      </c>
      <c r="D36" s="344">
        <f t="shared" si="6"/>
        <v>111.52671379556692</v>
      </c>
      <c r="E36" s="344">
        <f t="shared" si="6"/>
        <v>112.03777381256037</v>
      </c>
      <c r="F36" s="344">
        <f t="shared" si="6"/>
        <v>110.07090512905101</v>
      </c>
      <c r="G36" s="344">
        <f t="shared" si="6"/>
        <v>105.75903992192642</v>
      </c>
      <c r="H36" s="344">
        <f t="shared" si="6"/>
        <v>101.66642059462859</v>
      </c>
      <c r="I36" s="344">
        <f t="shared" si="6"/>
        <v>101.40446830003889</v>
      </c>
      <c r="J36" s="344">
        <f t="shared" si="6"/>
        <v>100.46047410561017</v>
      </c>
      <c r="K36" s="344">
        <f t="shared" si="6"/>
        <v>96.667568135169191</v>
      </c>
      <c r="L36" s="344">
        <f t="shared" si="6"/>
        <v>99.194771286176689</v>
      </c>
      <c r="M36" s="344">
        <f t="shared" si="6"/>
        <v>99.212462675420014</v>
      </c>
      <c r="N36" s="344">
        <f t="shared" si="6"/>
        <v>99.996127920555381</v>
      </c>
      <c r="O36" s="344">
        <f t="shared" si="6"/>
        <v>98.644404463652762</v>
      </c>
      <c r="P36" s="344">
        <f t="shared" si="6"/>
        <v>97.287241633792604</v>
      </c>
      <c r="Q36" s="344">
        <f t="shared" si="6"/>
        <v>95.644111514181077</v>
      </c>
      <c r="R36" s="344">
        <f t="shared" si="6"/>
        <v>97.349277509353186</v>
      </c>
      <c r="S36" s="344">
        <f t="shared" si="6"/>
        <v>97.689943262779863</v>
      </c>
      <c r="T36" s="344">
        <f t="shared" si="6"/>
        <v>98.166485076638196</v>
      </c>
      <c r="U36" s="344">
        <f t="shared" si="6"/>
        <v>95.967479901010364</v>
      </c>
      <c r="V36" s="344">
        <f t="shared" si="6"/>
        <v>96.628114700679461</v>
      </c>
      <c r="W36" s="344">
        <f t="shared" si="6"/>
        <v>100.82155772557384</v>
      </c>
      <c r="X36" s="344">
        <f t="shared" si="6"/>
        <v>99.99691620367031</v>
      </c>
      <c r="Y36" s="344">
        <f t="shared" si="6"/>
        <v>91.001652296177056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51.527377339789766</v>
      </c>
      <c r="C37" s="344">
        <f>IF(FBT_ued!C$5=0,"",FBT_ued!C$5/C$5*1000)</f>
        <v>51.720951895781155</v>
      </c>
      <c r="D37" s="344">
        <f>IF(FBT_ued!D$5=0,"",FBT_ued!D$5/D$5*1000)</f>
        <v>52.852793650867177</v>
      </c>
      <c r="E37" s="344">
        <f>IF(FBT_ued!E$5=0,"",FBT_ued!E$5/E$5*1000)</f>
        <v>53.286024531797636</v>
      </c>
      <c r="F37" s="344">
        <f>IF(FBT_ued!F$5=0,"",FBT_ued!F$5/F$5*1000)</f>
        <v>52.4741181869516</v>
      </c>
      <c r="G37" s="344">
        <f>IF(FBT_ued!G$5=0,"",FBT_ued!G$5/G$5*1000)</f>
        <v>50.681680535399416</v>
      </c>
      <c r="H37" s="344">
        <f>IF(FBT_ued!H$5=0,"",FBT_ued!H$5/H$5*1000)</f>
        <v>48.768131985042217</v>
      </c>
      <c r="I37" s="344">
        <f>IF(FBT_ued!I$5=0,"",FBT_ued!I$5/I$5*1000)</f>
        <v>48.744632357205667</v>
      </c>
      <c r="J37" s="344">
        <f>IF(FBT_ued!J$5=0,"",FBT_ued!J$5/J$5*1000)</f>
        <v>48.425828838458287</v>
      </c>
      <c r="K37" s="344">
        <f>IF(FBT_ued!K$5=0,"",FBT_ued!K$5/K$5*1000)</f>
        <v>46.785145113273423</v>
      </c>
      <c r="L37" s="344">
        <f>IF(FBT_ued!L$5=0,"",FBT_ued!L$5/L$5*1000)</f>
        <v>48.051687784924411</v>
      </c>
      <c r="M37" s="344">
        <f>IF(FBT_ued!M$5=0,"",FBT_ued!M$5/M$5*1000)</f>
        <v>48.175076870120094</v>
      </c>
      <c r="N37" s="344">
        <f>IF(FBT_ued!N$5=0,"",FBT_ued!N$5/N$5*1000)</f>
        <v>48.613149346490779</v>
      </c>
      <c r="O37" s="344">
        <f>IF(FBT_ued!O$5=0,"",FBT_ued!O$5/O$5*1000)</f>
        <v>48.103672759078215</v>
      </c>
      <c r="P37" s="344">
        <f>IF(FBT_ued!P$5=0,"",FBT_ued!P$5/P$5*1000)</f>
        <v>47.535930435345946</v>
      </c>
      <c r="Q37" s="344">
        <f>IF(FBT_ued!Q$5=0,"",FBT_ued!Q$5/Q$5*1000)</f>
        <v>46.700862342023598</v>
      </c>
      <c r="R37" s="344">
        <f>IF(FBT_ued!R$5=0,"",FBT_ued!R$5/R$5*1000)</f>
        <v>47.464166168606752</v>
      </c>
      <c r="S37" s="344">
        <f>IF(FBT_ued!S$5=0,"",FBT_ued!S$5/S$5*1000)</f>
        <v>47.636889577084922</v>
      </c>
      <c r="T37" s="344">
        <f>IF(FBT_ued!T$5=0,"",FBT_ued!T$5/T$5*1000)</f>
        <v>47.899681518371096</v>
      </c>
      <c r="U37" s="344">
        <f>IF(FBT_ued!U$5=0,"",FBT_ued!U$5/U$5*1000)</f>
        <v>47.00166730983544</v>
      </c>
      <c r="V37" s="344">
        <f>IF(FBT_ued!V$5=0,"",FBT_ued!V$5/V$5*1000)</f>
        <v>47.325606646730002</v>
      </c>
      <c r="W37" s="344">
        <f>IF(FBT_ued!W$5=0,"",FBT_ued!W$5/W$5*1000)</f>
        <v>49.398229422951012</v>
      </c>
      <c r="X37" s="344">
        <f>IF(FBT_ued!X$5=0,"",FBT_ued!X$5/X$5*1000)</f>
        <v>49.109349712407699</v>
      </c>
      <c r="Y37" s="344">
        <f>IF(FBT_ued!Y$5=0,"",FBT_ued!Y$5/Y$5*1000)</f>
        <v>44.694104258293862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1.8592515312803064</v>
      </c>
      <c r="C38" s="345">
        <f t="shared" si="7"/>
        <v>1.84921441793754</v>
      </c>
      <c r="D38" s="345">
        <f t="shared" si="7"/>
        <v>1.838551605381517</v>
      </c>
      <c r="E38" s="345">
        <f t="shared" si="7"/>
        <v>1.8012250275814472</v>
      </c>
      <c r="F38" s="345">
        <f t="shared" si="7"/>
        <v>1.7549703141732849</v>
      </c>
      <c r="G38" s="345">
        <f t="shared" si="7"/>
        <v>1.7049577820704362</v>
      </c>
      <c r="H38" s="345">
        <f t="shared" si="7"/>
        <v>1.6686489611759712</v>
      </c>
      <c r="I38" s="345">
        <f t="shared" si="7"/>
        <v>1.6411727109841485</v>
      </c>
      <c r="J38" s="345">
        <f t="shared" si="7"/>
        <v>1.5952827740313942</v>
      </c>
      <c r="K38" s="345">
        <f t="shared" si="7"/>
        <v>1.5617948055512494</v>
      </c>
      <c r="L38" s="345">
        <f t="shared" si="7"/>
        <v>1.5650098975150029</v>
      </c>
      <c r="M38" s="345">
        <f t="shared" si="7"/>
        <v>1.5259146574524094</v>
      </c>
      <c r="N38" s="345">
        <f t="shared" si="7"/>
        <v>1.5164431677151762</v>
      </c>
      <c r="O38" s="345">
        <f t="shared" si="7"/>
        <v>1.4953459101100475</v>
      </c>
      <c r="P38" s="345">
        <f t="shared" si="7"/>
        <v>1.4598074217226056</v>
      </c>
      <c r="Q38" s="345">
        <f t="shared" si="7"/>
        <v>1.4618231940624771</v>
      </c>
      <c r="R38" s="345">
        <f t="shared" si="7"/>
        <v>1.4487024152432317</v>
      </c>
      <c r="S38" s="345">
        <f t="shared" si="7"/>
        <v>1.4499500336601485</v>
      </c>
      <c r="T38" s="345">
        <f t="shared" si="7"/>
        <v>1.4385225186705564</v>
      </c>
      <c r="U38" s="345">
        <f t="shared" si="7"/>
        <v>1.3989468738915825</v>
      </c>
      <c r="V38" s="345">
        <f t="shared" si="7"/>
        <v>1.3762055329742064</v>
      </c>
      <c r="W38" s="345">
        <f t="shared" si="7"/>
        <v>1.4064701510572395</v>
      </c>
      <c r="X38" s="345">
        <f t="shared" si="7"/>
        <v>1.3784343798383578</v>
      </c>
      <c r="Y38" s="345">
        <f t="shared" si="7"/>
        <v>1.3704405879102113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EU27: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27517.649175424242</v>
      </c>
      <c r="C5" s="223">
        <v>28029.50243561243</v>
      </c>
      <c r="D5" s="223">
        <v>29046.836758613161</v>
      </c>
      <c r="E5" s="223">
        <v>29347.131993884592</v>
      </c>
      <c r="F5" s="223">
        <v>29122.956864247451</v>
      </c>
      <c r="G5" s="223">
        <v>27791.791776366401</v>
      </c>
      <c r="H5" s="223">
        <v>26412.500731472621</v>
      </c>
      <c r="I5" s="223">
        <v>26704.87769890852</v>
      </c>
      <c r="J5" s="223">
        <v>26303.891464369961</v>
      </c>
      <c r="K5" s="223">
        <v>25158.147009078679</v>
      </c>
      <c r="L5" s="223">
        <v>25912.621083418449</v>
      </c>
      <c r="M5" s="223">
        <v>26103.367384609512</v>
      </c>
      <c r="N5" s="223">
        <v>26332.009345655759</v>
      </c>
      <c r="O5" s="223">
        <v>25990.72012814966</v>
      </c>
      <c r="P5" s="223">
        <v>26362.87002237673</v>
      </c>
      <c r="Q5" s="223">
        <v>26568.9707266197</v>
      </c>
      <c r="R5" s="223">
        <v>27453.319140560889</v>
      </c>
      <c r="S5" s="223">
        <v>27576.51939056566</v>
      </c>
      <c r="T5" s="223">
        <v>27994.1597452893</v>
      </c>
      <c r="U5" s="223">
        <v>27609.737752943791</v>
      </c>
      <c r="V5" s="223">
        <v>27228.101246452468</v>
      </c>
      <c r="W5" s="223">
        <v>28227.219783877241</v>
      </c>
      <c r="X5" s="223">
        <v>27694.78511419793</v>
      </c>
      <c r="Y5" s="223">
        <v>26634.075251870428</v>
      </c>
      <c r="DA5" s="89" t="s">
        <v>2118</v>
      </c>
    </row>
    <row r="6" spans="1:105" ht="12" customHeight="1" x14ac:dyDescent="0.25">
      <c r="A6" s="55" t="s">
        <v>91</v>
      </c>
      <c r="B6" s="259">
        <v>367.6914779820633</v>
      </c>
      <c r="C6" s="259">
        <v>377.17272425097428</v>
      </c>
      <c r="D6" s="259">
        <v>388.76972479868027</v>
      </c>
      <c r="E6" s="259">
        <v>404.17118340061722</v>
      </c>
      <c r="F6" s="259">
        <v>408.33767299930759</v>
      </c>
      <c r="G6" s="259">
        <v>409.08217966024682</v>
      </c>
      <c r="H6" s="259">
        <v>398.83567124158071</v>
      </c>
      <c r="I6" s="259">
        <v>404.58637400594858</v>
      </c>
      <c r="J6" s="259">
        <v>406.43727949458929</v>
      </c>
      <c r="K6" s="259">
        <v>396.65714484561568</v>
      </c>
      <c r="L6" s="259">
        <v>403.98820770334839</v>
      </c>
      <c r="M6" s="259">
        <v>409.33255114217872</v>
      </c>
      <c r="N6" s="259">
        <v>414.60278103256252</v>
      </c>
      <c r="O6" s="259">
        <v>411.41423662878452</v>
      </c>
      <c r="P6" s="259">
        <v>420.34784957848848</v>
      </c>
      <c r="Q6" s="259">
        <v>423.81073819352548</v>
      </c>
      <c r="R6" s="259">
        <v>431.56133094838009</v>
      </c>
      <c r="S6" s="259">
        <v>431.14538649154582</v>
      </c>
      <c r="T6" s="259">
        <v>439.41893811359898</v>
      </c>
      <c r="U6" s="259">
        <v>442.93425177908063</v>
      </c>
      <c r="V6" s="259">
        <v>435.49236803581789</v>
      </c>
      <c r="W6" s="259">
        <v>450.77520450416603</v>
      </c>
      <c r="X6" s="259">
        <v>450.39009543235522</v>
      </c>
      <c r="Y6" s="259">
        <v>428.95604217907339</v>
      </c>
      <c r="DA6" s="67" t="s">
        <v>2137</v>
      </c>
    </row>
    <row r="7" spans="1:105" ht="12" customHeight="1" x14ac:dyDescent="0.25">
      <c r="A7" s="173" t="s">
        <v>92</v>
      </c>
      <c r="B7" s="224">
        <v>428.97339097907388</v>
      </c>
      <c r="C7" s="224">
        <v>440.03484495947009</v>
      </c>
      <c r="D7" s="224">
        <v>453.56467893179382</v>
      </c>
      <c r="E7" s="224">
        <v>471.53304730072011</v>
      </c>
      <c r="F7" s="224">
        <v>476.3939518325256</v>
      </c>
      <c r="G7" s="224">
        <v>477.26254293695467</v>
      </c>
      <c r="H7" s="224">
        <v>465.30828311517752</v>
      </c>
      <c r="I7" s="224">
        <v>472.01743634027349</v>
      </c>
      <c r="J7" s="224">
        <v>474.17682607702091</v>
      </c>
      <c r="K7" s="224">
        <v>462.76666898655179</v>
      </c>
      <c r="L7" s="224">
        <v>471.3195756539065</v>
      </c>
      <c r="M7" s="224">
        <v>477.55464299920851</v>
      </c>
      <c r="N7" s="224">
        <v>483.70324453798969</v>
      </c>
      <c r="O7" s="224">
        <v>479.98327606691521</v>
      </c>
      <c r="P7" s="224">
        <v>490.40582450823672</v>
      </c>
      <c r="Q7" s="224">
        <v>494.44586122577988</v>
      </c>
      <c r="R7" s="224">
        <v>503.48821943977691</v>
      </c>
      <c r="S7" s="224">
        <v>503.00295090680339</v>
      </c>
      <c r="T7" s="224">
        <v>512.65542779919895</v>
      </c>
      <c r="U7" s="224">
        <v>516.756627075594</v>
      </c>
      <c r="V7" s="224">
        <v>508.07442937512099</v>
      </c>
      <c r="W7" s="224">
        <v>525.90440525486054</v>
      </c>
      <c r="X7" s="224">
        <v>525.45511133774778</v>
      </c>
      <c r="Y7" s="224">
        <v>500.44871587558572</v>
      </c>
      <c r="DA7" s="177" t="s">
        <v>2138</v>
      </c>
    </row>
    <row r="8" spans="1:105" ht="12" customHeight="1" x14ac:dyDescent="0.25">
      <c r="A8" s="173" t="s">
        <v>93</v>
      </c>
      <c r="B8" s="224">
        <v>980.5106079521687</v>
      </c>
      <c r="C8" s="224">
        <v>1005.793931335932</v>
      </c>
      <c r="D8" s="224">
        <v>1036.7192661298141</v>
      </c>
      <c r="E8" s="224">
        <v>1077.789822401646</v>
      </c>
      <c r="F8" s="224">
        <v>1088.9004613314869</v>
      </c>
      <c r="G8" s="224">
        <v>1090.8858124273249</v>
      </c>
      <c r="H8" s="224">
        <v>1063.561789977548</v>
      </c>
      <c r="I8" s="224">
        <v>1078.896997349196</v>
      </c>
      <c r="J8" s="224">
        <v>1083.8327453189049</v>
      </c>
      <c r="K8" s="224">
        <v>1057.7523862549749</v>
      </c>
      <c r="L8" s="224">
        <v>1077.301887208929</v>
      </c>
      <c r="M8" s="224">
        <v>1091.553469712476</v>
      </c>
      <c r="N8" s="224">
        <v>1105.6074160868329</v>
      </c>
      <c r="O8" s="224">
        <v>1097.1046310100919</v>
      </c>
      <c r="P8" s="224">
        <v>1120.92759887597</v>
      </c>
      <c r="Q8" s="224">
        <v>1130.1619685160681</v>
      </c>
      <c r="R8" s="224">
        <v>1150.8302158623469</v>
      </c>
      <c r="S8" s="224">
        <v>1149.721030644122</v>
      </c>
      <c r="T8" s="224">
        <v>1171.7838349695969</v>
      </c>
      <c r="U8" s="224">
        <v>1181.1580047442151</v>
      </c>
      <c r="V8" s="224">
        <v>1161.3129814288479</v>
      </c>
      <c r="W8" s="224">
        <v>1202.0672120111101</v>
      </c>
      <c r="X8" s="224">
        <v>1201.04025448628</v>
      </c>
      <c r="Y8" s="224">
        <v>1143.8827791441961</v>
      </c>
      <c r="DA8" s="177" t="s">
        <v>2139</v>
      </c>
    </row>
    <row r="9" spans="1:105" ht="12" customHeight="1" x14ac:dyDescent="0.25">
      <c r="A9" s="173" t="s">
        <v>94</v>
      </c>
      <c r="B9" s="224">
        <v>735.38295596412661</v>
      </c>
      <c r="C9" s="224">
        <v>754.34544850194868</v>
      </c>
      <c r="D9" s="224">
        <v>777.53944959736066</v>
      </c>
      <c r="E9" s="224">
        <v>808.34236680123433</v>
      </c>
      <c r="F9" s="224">
        <v>816.67534599861517</v>
      </c>
      <c r="G9" s="224">
        <v>818.16435932049365</v>
      </c>
      <c r="H9" s="224">
        <v>797.67134248316131</v>
      </c>
      <c r="I9" s="224">
        <v>809.17274801189728</v>
      </c>
      <c r="J9" s="224">
        <v>812.87455898917858</v>
      </c>
      <c r="K9" s="224">
        <v>793.31428969123147</v>
      </c>
      <c r="L9" s="224">
        <v>807.97641540669679</v>
      </c>
      <c r="M9" s="224">
        <v>818.66510228435732</v>
      </c>
      <c r="N9" s="224">
        <v>829.20556206512492</v>
      </c>
      <c r="O9" s="224">
        <v>822.82847325756893</v>
      </c>
      <c r="P9" s="224">
        <v>840.69569915697696</v>
      </c>
      <c r="Q9" s="224">
        <v>847.62147638705096</v>
      </c>
      <c r="R9" s="224">
        <v>863.12266189676029</v>
      </c>
      <c r="S9" s="224">
        <v>862.29077298309153</v>
      </c>
      <c r="T9" s="224">
        <v>878.83787622719797</v>
      </c>
      <c r="U9" s="224">
        <v>885.86850355816114</v>
      </c>
      <c r="V9" s="224">
        <v>870.98473607163578</v>
      </c>
      <c r="W9" s="224">
        <v>901.55040900833205</v>
      </c>
      <c r="X9" s="224">
        <v>900.78019086471045</v>
      </c>
      <c r="Y9" s="224">
        <v>857.9120843581469</v>
      </c>
      <c r="DA9" s="177" t="s">
        <v>2140</v>
      </c>
    </row>
    <row r="10" spans="1:105" ht="12" customHeight="1" x14ac:dyDescent="0.25">
      <c r="A10" s="56" t="s">
        <v>95</v>
      </c>
      <c r="B10" s="260">
        <v>550.51579897310341</v>
      </c>
      <c r="C10" s="260">
        <v>562.1552374260408</v>
      </c>
      <c r="D10" s="260">
        <v>580.79821961155699</v>
      </c>
      <c r="E10" s="260">
        <v>584.49502462840474</v>
      </c>
      <c r="F10" s="260">
        <v>580.24180425693567</v>
      </c>
      <c r="G10" s="260">
        <v>562.01969562042359</v>
      </c>
      <c r="H10" s="260">
        <v>537.86702845004652</v>
      </c>
      <c r="I10" s="260">
        <v>542.48713606174886</v>
      </c>
      <c r="J10" s="260">
        <v>535.37141089498141</v>
      </c>
      <c r="K10" s="260">
        <v>513.25599958928353</v>
      </c>
      <c r="L10" s="260">
        <v>528.1225604517972</v>
      </c>
      <c r="M10" s="260">
        <v>535.25611188675168</v>
      </c>
      <c r="N10" s="260">
        <v>538.46243176288965</v>
      </c>
      <c r="O10" s="260">
        <v>532.42639336543914</v>
      </c>
      <c r="P10" s="260">
        <v>550.77441832714942</v>
      </c>
      <c r="Q10" s="260">
        <v>554.74173201092765</v>
      </c>
      <c r="R10" s="260">
        <v>571.33950031665881</v>
      </c>
      <c r="S10" s="260">
        <v>575.78713850947656</v>
      </c>
      <c r="T10" s="260">
        <v>587.68041997164323</v>
      </c>
      <c r="U10" s="260">
        <v>587.75549633869082</v>
      </c>
      <c r="V10" s="260">
        <v>583.62324215747776</v>
      </c>
      <c r="W10" s="260">
        <v>605.13591377518037</v>
      </c>
      <c r="X10" s="260">
        <v>604.93292031494605</v>
      </c>
      <c r="Y10" s="260">
        <v>590.26974697902017</v>
      </c>
      <c r="DA10" s="68" t="s">
        <v>2141</v>
      </c>
    </row>
    <row r="11" spans="1:105" ht="12" customHeight="1" x14ac:dyDescent="0.25">
      <c r="A11" s="37" t="s">
        <v>159</v>
      </c>
      <c r="B11" s="226">
        <v>57.434961781799991</v>
      </c>
      <c r="C11" s="226">
        <v>56.554539930581853</v>
      </c>
      <c r="D11" s="226">
        <v>55.274632191304448</v>
      </c>
      <c r="E11" s="226">
        <v>46.377420219947638</v>
      </c>
      <c r="F11" s="226">
        <v>43.466807412339392</v>
      </c>
      <c r="G11" s="226">
        <v>38.447321847403749</v>
      </c>
      <c r="H11" s="226">
        <v>31.06022928922555</v>
      </c>
      <c r="I11" s="226">
        <v>32.961258104519217</v>
      </c>
      <c r="J11" s="226">
        <v>30.255230375801911</v>
      </c>
      <c r="K11" s="226">
        <v>22.880894613635789</v>
      </c>
      <c r="L11" s="226">
        <v>22.708992791598131</v>
      </c>
      <c r="M11" s="226">
        <v>19.061476088123491</v>
      </c>
      <c r="N11" s="226">
        <v>18.620136834374339</v>
      </c>
      <c r="O11" s="226">
        <v>17.025615482609449</v>
      </c>
      <c r="P11" s="226">
        <v>14.86900894624689</v>
      </c>
      <c r="Q11" s="226">
        <v>14.68657268921544</v>
      </c>
      <c r="R11" s="226">
        <v>15.490298635210859</v>
      </c>
      <c r="S11" s="226">
        <v>14.902098580260761</v>
      </c>
      <c r="T11" s="226">
        <v>14.766557540832849</v>
      </c>
      <c r="U11" s="226">
        <v>13.90323466404239</v>
      </c>
      <c r="V11" s="226">
        <v>13.75827559199073</v>
      </c>
      <c r="W11" s="226">
        <v>12.69218979402789</v>
      </c>
      <c r="X11" s="226">
        <v>15.964948187162801</v>
      </c>
      <c r="Y11" s="226">
        <v>15.14513707482924</v>
      </c>
      <c r="DA11" s="69" t="s">
        <v>2142</v>
      </c>
    </row>
    <row r="12" spans="1:105" ht="12" customHeight="1" x14ac:dyDescent="0.25">
      <c r="A12" s="37" t="s">
        <v>35</v>
      </c>
      <c r="B12" s="226">
        <v>311.11117856732091</v>
      </c>
      <c r="C12" s="226">
        <v>318.92731047591798</v>
      </c>
      <c r="D12" s="226">
        <v>337.15613235411331</v>
      </c>
      <c r="E12" s="226">
        <v>339.34874909481101</v>
      </c>
      <c r="F12" s="226">
        <v>327.13689065646912</v>
      </c>
      <c r="G12" s="226">
        <v>288.97052785622151</v>
      </c>
      <c r="H12" s="226">
        <v>262.97908654836391</v>
      </c>
      <c r="I12" s="226">
        <v>261.06774574196112</v>
      </c>
      <c r="J12" s="226">
        <v>250.67649480689769</v>
      </c>
      <c r="K12" s="226">
        <v>240.32761198306531</v>
      </c>
      <c r="L12" s="226">
        <v>258.64270450623479</v>
      </c>
      <c r="M12" s="226">
        <v>261.34127205761388</v>
      </c>
      <c r="N12" s="226">
        <v>262.38950621650861</v>
      </c>
      <c r="O12" s="226">
        <v>262.10929433326118</v>
      </c>
      <c r="P12" s="226">
        <v>259.929145744148</v>
      </c>
      <c r="Q12" s="226">
        <v>260.03713791472393</v>
      </c>
      <c r="R12" s="226">
        <v>272.57019068568133</v>
      </c>
      <c r="S12" s="226">
        <v>277.55347172406232</v>
      </c>
      <c r="T12" s="226">
        <v>278.58186716435011</v>
      </c>
      <c r="U12" s="226">
        <v>263.78044462991352</v>
      </c>
      <c r="V12" s="226">
        <v>258.23630209402438</v>
      </c>
      <c r="W12" s="226">
        <v>277.34931923650367</v>
      </c>
      <c r="X12" s="226">
        <v>256.30629190616679</v>
      </c>
      <c r="Y12" s="226">
        <v>248.8595473795468</v>
      </c>
      <c r="DA12" s="69" t="s">
        <v>2143</v>
      </c>
    </row>
    <row r="13" spans="1:105" ht="12" customHeight="1" x14ac:dyDescent="0.25">
      <c r="A13" s="37" t="s">
        <v>96</v>
      </c>
      <c r="B13" s="226">
        <v>4.2390369733452997E-2</v>
      </c>
      <c r="C13" s="226">
        <v>0.1124677558039571</v>
      </c>
      <c r="D13" s="226">
        <v>0.13310404127256839</v>
      </c>
      <c r="E13" s="226">
        <v>0.21427343078246419</v>
      </c>
      <c r="F13" s="226">
        <v>0.30361134995701888</v>
      </c>
      <c r="G13" s="226">
        <v>0.40988822012032938</v>
      </c>
      <c r="H13" s="226">
        <v>0.41865864144440001</v>
      </c>
      <c r="I13" s="226">
        <v>0.4719690455716104</v>
      </c>
      <c r="J13" s="226">
        <v>0.57841788478041734</v>
      </c>
      <c r="K13" s="226">
        <v>0.63404987102292665</v>
      </c>
      <c r="L13" s="226">
        <v>0.72063628546830227</v>
      </c>
      <c r="M13" s="226">
        <v>0.80705073086786705</v>
      </c>
      <c r="N13" s="226">
        <v>1.070335339638554</v>
      </c>
      <c r="O13" s="226">
        <v>1.466981943249529</v>
      </c>
      <c r="P13" s="226">
        <v>1.90601891659428</v>
      </c>
      <c r="Q13" s="226">
        <v>1.918916595012375</v>
      </c>
      <c r="R13" s="226">
        <v>1.934393809113558</v>
      </c>
      <c r="S13" s="226">
        <v>2.6225279449690788</v>
      </c>
      <c r="T13" s="226">
        <v>1.710060189165638</v>
      </c>
      <c r="U13" s="226">
        <v>1.6626827171103531</v>
      </c>
      <c r="V13" s="226">
        <v>1.7458297506443989</v>
      </c>
      <c r="W13" s="226">
        <v>1.859501289767213</v>
      </c>
      <c r="X13" s="226">
        <v>2.8832330180011159</v>
      </c>
      <c r="Y13" s="226">
        <v>2.6975064488098299</v>
      </c>
      <c r="DA13" s="69" t="s">
        <v>2144</v>
      </c>
    </row>
    <row r="14" spans="1:105" ht="12" customHeight="1" x14ac:dyDescent="0.25">
      <c r="A14" s="37" t="s">
        <v>78</v>
      </c>
      <c r="B14" s="226">
        <v>5.2808957127261804</v>
      </c>
      <c r="C14" s="226">
        <v>5.4892122726540711</v>
      </c>
      <c r="D14" s="226">
        <v>5.7264396230304087</v>
      </c>
      <c r="E14" s="226">
        <v>5.3819736538602392</v>
      </c>
      <c r="F14" s="226">
        <v>5.4425761816080573</v>
      </c>
      <c r="G14" s="226">
        <v>6.4141899041370909</v>
      </c>
      <c r="H14" s="226">
        <v>7.2601584199718729</v>
      </c>
      <c r="I14" s="226">
        <v>7.0261323264689786</v>
      </c>
      <c r="J14" s="226">
        <v>8.2242018583035339</v>
      </c>
      <c r="K14" s="226">
        <v>8.9328558081869662</v>
      </c>
      <c r="L14" s="226">
        <v>10.15693575432169</v>
      </c>
      <c r="M14" s="226">
        <v>10.517035248780759</v>
      </c>
      <c r="N14" s="226">
        <v>11.18484006675145</v>
      </c>
      <c r="O14" s="226">
        <v>11.88728206194849</v>
      </c>
      <c r="P14" s="226">
        <v>27.25342736382132</v>
      </c>
      <c r="Q14" s="226">
        <v>29.68637580283831</v>
      </c>
      <c r="R14" s="226">
        <v>34.373138841181103</v>
      </c>
      <c r="S14" s="226">
        <v>36.924721606047157</v>
      </c>
      <c r="T14" s="226">
        <v>40.847191548953063</v>
      </c>
      <c r="U14" s="226">
        <v>45.745319581779</v>
      </c>
      <c r="V14" s="226">
        <v>51.256276547021457</v>
      </c>
      <c r="W14" s="226">
        <v>56.282380609799958</v>
      </c>
      <c r="X14" s="226">
        <v>66.63756475679871</v>
      </c>
      <c r="Y14" s="226">
        <v>76.383850322648243</v>
      </c>
      <c r="DA14" s="69" t="s">
        <v>2145</v>
      </c>
    </row>
    <row r="15" spans="1:105" ht="12" customHeight="1" x14ac:dyDescent="0.25">
      <c r="A15" s="37" t="s">
        <v>40</v>
      </c>
      <c r="B15" s="226">
        <v>176.64637254152299</v>
      </c>
      <c r="C15" s="226">
        <v>181.07170699108289</v>
      </c>
      <c r="D15" s="226">
        <v>182.50791140183631</v>
      </c>
      <c r="E15" s="226">
        <v>193.1726082290034</v>
      </c>
      <c r="F15" s="226">
        <v>203.8919186565621</v>
      </c>
      <c r="G15" s="226">
        <v>227.77776779254091</v>
      </c>
      <c r="H15" s="226">
        <v>236.14889555104079</v>
      </c>
      <c r="I15" s="226">
        <v>240.96003084322791</v>
      </c>
      <c r="J15" s="226">
        <v>245.63706596919789</v>
      </c>
      <c r="K15" s="226">
        <v>240.4805873133725</v>
      </c>
      <c r="L15" s="226">
        <v>235.89329111417419</v>
      </c>
      <c r="M15" s="226">
        <v>243.52927776136559</v>
      </c>
      <c r="N15" s="226">
        <v>245.19761330561681</v>
      </c>
      <c r="O15" s="226">
        <v>239.93721954437049</v>
      </c>
      <c r="P15" s="226">
        <v>246.81681735633899</v>
      </c>
      <c r="Q15" s="226">
        <v>248.41272900913759</v>
      </c>
      <c r="R15" s="226">
        <v>246.97147834547209</v>
      </c>
      <c r="S15" s="226">
        <v>243.78431865413739</v>
      </c>
      <c r="T15" s="226">
        <v>251.7747435283415</v>
      </c>
      <c r="U15" s="226">
        <v>262.66381474584563</v>
      </c>
      <c r="V15" s="226">
        <v>258.62655817379681</v>
      </c>
      <c r="W15" s="226">
        <v>256.95252284508172</v>
      </c>
      <c r="X15" s="226">
        <v>263.1408824468167</v>
      </c>
      <c r="Y15" s="226">
        <v>247.1837057531861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1712.0290001517117</v>
      </c>
      <c r="C16" s="261">
        <f t="shared" si="0"/>
        <v>1741.2586672366704</v>
      </c>
      <c r="D16" s="261">
        <f t="shared" si="0"/>
        <v>1800.8827021410784</v>
      </c>
      <c r="E16" s="261">
        <f t="shared" si="0"/>
        <v>1807.9586744420849</v>
      </c>
      <c r="F16" s="261">
        <f t="shared" si="0"/>
        <v>1788.930377460257</v>
      </c>
      <c r="G16" s="261">
        <f t="shared" si="0"/>
        <v>1719.5674089325714</v>
      </c>
      <c r="H16" s="261">
        <f t="shared" si="0"/>
        <v>1638.5826022118092</v>
      </c>
      <c r="I16" s="261">
        <f t="shared" si="0"/>
        <v>1651.4697913925806</v>
      </c>
      <c r="J16" s="261">
        <f t="shared" si="0"/>
        <v>1624.8743854088941</v>
      </c>
      <c r="K16" s="261">
        <f t="shared" si="0"/>
        <v>1554.8654231948083</v>
      </c>
      <c r="L16" s="261">
        <f t="shared" si="0"/>
        <v>1600.7846661338012</v>
      </c>
      <c r="M16" s="261">
        <f t="shared" si="0"/>
        <v>1619.1766383581626</v>
      </c>
      <c r="N16" s="261">
        <f t="shared" si="0"/>
        <v>1627.7711603868274</v>
      </c>
      <c r="O16" s="261">
        <f t="shared" si="0"/>
        <v>1605.4672785529408</v>
      </c>
      <c r="P16" s="261">
        <f t="shared" si="0"/>
        <v>1635.068540700747</v>
      </c>
      <c r="Q16" s="261">
        <f t="shared" si="0"/>
        <v>1642.962904084379</v>
      </c>
      <c r="R16" s="261">
        <f t="shared" si="0"/>
        <v>1687.62334435305</v>
      </c>
      <c r="S16" s="261">
        <f t="shared" si="0"/>
        <v>1696.9928839082511</v>
      </c>
      <c r="T16" s="261">
        <f t="shared" si="0"/>
        <v>1725.4776874933282</v>
      </c>
      <c r="U16" s="261">
        <f t="shared" si="0"/>
        <v>1714.7089556335177</v>
      </c>
      <c r="V16" s="261">
        <f t="shared" si="0"/>
        <v>1690.3545520282855</v>
      </c>
      <c r="W16" s="261">
        <f t="shared" si="0"/>
        <v>1746.7121223940903</v>
      </c>
      <c r="X16" s="261">
        <f t="shared" si="0"/>
        <v>1723.42691635964</v>
      </c>
      <c r="Y16" s="261">
        <f t="shared" si="0"/>
        <v>1661.3642721486658</v>
      </c>
      <c r="DA16" s="70"/>
    </row>
    <row r="17" spans="1:105" ht="12" customHeight="1" x14ac:dyDescent="0.25">
      <c r="A17" s="60" t="s">
        <v>2148</v>
      </c>
      <c r="B17" s="329">
        <v>1261.1974863125549</v>
      </c>
      <c r="C17" s="329">
        <v>1277.042439777709</v>
      </c>
      <c r="D17" s="329">
        <v>1330.933514059469</v>
      </c>
      <c r="E17" s="329">
        <v>1305.637795728471</v>
      </c>
      <c r="F17" s="329">
        <v>1257.0968811712271</v>
      </c>
      <c r="G17" s="329">
        <v>1117.737472323847</v>
      </c>
      <c r="H17" s="329">
        <v>1018.478853936384</v>
      </c>
      <c r="I17" s="329">
        <v>1014.803871408604</v>
      </c>
      <c r="J17" s="329">
        <v>965.09458565233001</v>
      </c>
      <c r="K17" s="329">
        <v>892.69831604222975</v>
      </c>
      <c r="L17" s="329">
        <v>941.40178431519359</v>
      </c>
      <c r="M17" s="329">
        <v>931.00934383444883</v>
      </c>
      <c r="N17" s="329">
        <v>931.62154730579982</v>
      </c>
      <c r="O17" s="329">
        <v>915.47346462386338</v>
      </c>
      <c r="P17" s="329">
        <v>908.30238049810805</v>
      </c>
      <c r="Q17" s="329">
        <v>912.97511220389765</v>
      </c>
      <c r="R17" s="329">
        <v>960.32506860034482</v>
      </c>
      <c r="S17" s="329">
        <v>975.18982116887344</v>
      </c>
      <c r="T17" s="329">
        <v>979.55318165080803</v>
      </c>
      <c r="U17" s="329">
        <v>925.61733648844108</v>
      </c>
      <c r="V17" s="329">
        <v>909.31294579987343</v>
      </c>
      <c r="W17" s="329">
        <v>961.8227485486525</v>
      </c>
      <c r="X17" s="329">
        <v>907.54575559346847</v>
      </c>
      <c r="Y17" s="329">
        <v>885.03686035495639</v>
      </c>
      <c r="DA17" s="72" t="s">
        <v>2149</v>
      </c>
    </row>
    <row r="18" spans="1:105" ht="12" customHeight="1" x14ac:dyDescent="0.25">
      <c r="A18" s="59" t="s">
        <v>28</v>
      </c>
      <c r="B18" s="230">
        <v>161.32524625361231</v>
      </c>
      <c r="C18" s="230">
        <v>146.0272746183455</v>
      </c>
      <c r="D18" s="230">
        <v>146.38356423477089</v>
      </c>
      <c r="E18" s="230">
        <v>138.65373185940919</v>
      </c>
      <c r="F18" s="230">
        <v>138.29160891389569</v>
      </c>
      <c r="G18" s="230">
        <v>130.36987391405819</v>
      </c>
      <c r="H18" s="230">
        <v>117.9093804807859</v>
      </c>
      <c r="I18" s="230">
        <v>119.4105532566808</v>
      </c>
      <c r="J18" s="230">
        <v>100.53895470034131</v>
      </c>
      <c r="K18" s="230">
        <v>95.677882902457114</v>
      </c>
      <c r="L18" s="230">
        <v>98.354224861440812</v>
      </c>
      <c r="M18" s="230">
        <v>96.229683395001402</v>
      </c>
      <c r="N18" s="230">
        <v>101.65752926086159</v>
      </c>
      <c r="O18" s="230">
        <v>83.710039021592323</v>
      </c>
      <c r="P18" s="230">
        <v>81.631671515716903</v>
      </c>
      <c r="Q18" s="230">
        <v>82.275209894505593</v>
      </c>
      <c r="R18" s="230">
        <v>81.900229690180424</v>
      </c>
      <c r="S18" s="230">
        <v>86.512546389601695</v>
      </c>
      <c r="T18" s="230">
        <v>90.341873000772466</v>
      </c>
      <c r="U18" s="230">
        <v>73.362143403576781</v>
      </c>
      <c r="V18" s="230">
        <v>69.216844358257092</v>
      </c>
      <c r="W18" s="230">
        <v>68.632186577930099</v>
      </c>
      <c r="X18" s="230">
        <v>59.594403440011213</v>
      </c>
      <c r="Y18" s="230">
        <v>56.642651020450963</v>
      </c>
      <c r="DA18" s="71" t="s">
        <v>2150</v>
      </c>
    </row>
    <row r="19" spans="1:105" ht="12" customHeight="1" x14ac:dyDescent="0.25">
      <c r="A19" s="59" t="s">
        <v>31</v>
      </c>
      <c r="B19" s="230">
        <v>35.172224089841521</v>
      </c>
      <c r="C19" s="230">
        <v>36.504447575489181</v>
      </c>
      <c r="D19" s="230">
        <v>37.28758231650977</v>
      </c>
      <c r="E19" s="230">
        <v>31.229640656826099</v>
      </c>
      <c r="F19" s="230">
        <v>28.94449617893105</v>
      </c>
      <c r="G19" s="230">
        <v>24.782247500074369</v>
      </c>
      <c r="H19" s="230">
        <v>24.64597073011366</v>
      </c>
      <c r="I19" s="230">
        <v>27.358904143907289</v>
      </c>
      <c r="J19" s="230">
        <v>21.803302944821599</v>
      </c>
      <c r="K19" s="230">
        <v>19.557795045793871</v>
      </c>
      <c r="L19" s="230">
        <v>22.519714740434559</v>
      </c>
      <c r="M19" s="230">
        <v>23.566585402930659</v>
      </c>
      <c r="N19" s="230">
        <v>22.572779812616531</v>
      </c>
      <c r="O19" s="230">
        <v>23.620191255112239</v>
      </c>
      <c r="P19" s="230">
        <v>24.35368800702501</v>
      </c>
      <c r="Q19" s="230">
        <v>25.167387508871929</v>
      </c>
      <c r="R19" s="230">
        <v>29.590264040087568</v>
      </c>
      <c r="S19" s="230">
        <v>30.48507931819924</v>
      </c>
      <c r="T19" s="230">
        <v>28.891704635569351</v>
      </c>
      <c r="U19" s="230">
        <v>27.904034474877669</v>
      </c>
      <c r="V19" s="230">
        <v>28.29587685177442</v>
      </c>
      <c r="W19" s="230">
        <v>28.38927802512384</v>
      </c>
      <c r="X19" s="230">
        <v>30.090688767286949</v>
      </c>
      <c r="Y19" s="230">
        <v>40.323533997832513</v>
      </c>
      <c r="DA19" s="71" t="s">
        <v>2151</v>
      </c>
    </row>
    <row r="20" spans="1:105" ht="12" customHeight="1" x14ac:dyDescent="0.25">
      <c r="A20" s="59" t="s">
        <v>159</v>
      </c>
      <c r="B20" s="230">
        <v>112.0215153094223</v>
      </c>
      <c r="C20" s="230">
        <v>116.0384689915972</v>
      </c>
      <c r="D20" s="230">
        <v>114.13804331858471</v>
      </c>
      <c r="E20" s="230">
        <v>99.79379307795223</v>
      </c>
      <c r="F20" s="230">
        <v>98.760419396236628</v>
      </c>
      <c r="G20" s="230">
        <v>90.807871772583624</v>
      </c>
      <c r="H20" s="230">
        <v>72.858084067546713</v>
      </c>
      <c r="I20" s="230">
        <v>80.995441095549836</v>
      </c>
      <c r="J20" s="230">
        <v>75.129024264920076</v>
      </c>
      <c r="K20" s="230">
        <v>58.331495703403249</v>
      </c>
      <c r="L20" s="230">
        <v>58.526190114822612</v>
      </c>
      <c r="M20" s="230">
        <v>49.578001374709473</v>
      </c>
      <c r="N20" s="230">
        <v>48.248008212986797</v>
      </c>
      <c r="O20" s="230">
        <v>45.55981704841188</v>
      </c>
      <c r="P20" s="230">
        <v>41.115674074164033</v>
      </c>
      <c r="Q20" s="230">
        <v>41.29927446787562</v>
      </c>
      <c r="R20" s="230">
        <v>44.258427690314832</v>
      </c>
      <c r="S20" s="230">
        <v>42.617874671472968</v>
      </c>
      <c r="T20" s="230">
        <v>43.061163684578467</v>
      </c>
      <c r="U20" s="230">
        <v>41.669508025880667</v>
      </c>
      <c r="V20" s="230">
        <v>42.321755811281882</v>
      </c>
      <c r="W20" s="230">
        <v>39.187220251194702</v>
      </c>
      <c r="X20" s="230">
        <v>48.149132730325427</v>
      </c>
      <c r="Y20" s="230">
        <v>44.443871945887643</v>
      </c>
      <c r="DA20" s="71" t="s">
        <v>2152</v>
      </c>
    </row>
    <row r="21" spans="1:105" ht="12" customHeight="1" x14ac:dyDescent="0.25">
      <c r="A21" s="59" t="s">
        <v>32</v>
      </c>
      <c r="B21" s="230">
        <v>199.89926704209049</v>
      </c>
      <c r="C21" s="230">
        <v>202.82753660018869</v>
      </c>
      <c r="D21" s="230">
        <v>209.09045190314529</v>
      </c>
      <c r="E21" s="230">
        <v>199.60283324020091</v>
      </c>
      <c r="F21" s="230">
        <v>180.03073423655911</v>
      </c>
      <c r="G21" s="230">
        <v>145.10313959818859</v>
      </c>
      <c r="H21" s="230">
        <v>145.10309959126661</v>
      </c>
      <c r="I21" s="230">
        <v>123.8878669958909</v>
      </c>
      <c r="J21" s="230">
        <v>118.289293654521</v>
      </c>
      <c r="K21" s="230">
        <v>86.430492074353538</v>
      </c>
      <c r="L21" s="230">
        <v>70.951040101313779</v>
      </c>
      <c r="M21" s="230">
        <v>57.151504440539497</v>
      </c>
      <c r="N21" s="230">
        <v>49.173609265712592</v>
      </c>
      <c r="O21" s="230">
        <v>39.135022679877608</v>
      </c>
      <c r="P21" s="230">
        <v>34.152798920580679</v>
      </c>
      <c r="Q21" s="230">
        <v>37.932838854070241</v>
      </c>
      <c r="R21" s="230">
        <v>40.894602186926512</v>
      </c>
      <c r="S21" s="230">
        <v>35.674467647844729</v>
      </c>
      <c r="T21" s="230">
        <v>29.093034012324701</v>
      </c>
      <c r="U21" s="230">
        <v>24.902929693497171</v>
      </c>
      <c r="V21" s="230">
        <v>22.146941317983131</v>
      </c>
      <c r="W21" s="230">
        <v>19.309485949822939</v>
      </c>
      <c r="X21" s="230">
        <v>20.494477815838501</v>
      </c>
      <c r="Y21" s="230">
        <v>16.636403196255699</v>
      </c>
      <c r="DA21" s="71" t="s">
        <v>2153</v>
      </c>
    </row>
    <row r="22" spans="1:105" ht="12" customHeight="1" x14ac:dyDescent="0.25">
      <c r="A22" s="59" t="s">
        <v>35</v>
      </c>
      <c r="B22" s="230">
        <v>752.77923361758826</v>
      </c>
      <c r="C22" s="230">
        <v>775.64471199208856</v>
      </c>
      <c r="D22" s="230">
        <v>824.03387228645806</v>
      </c>
      <c r="E22" s="230">
        <v>836.35779689408253</v>
      </c>
      <c r="F22" s="230">
        <v>811.0696224456043</v>
      </c>
      <c r="G22" s="230">
        <v>726.67433953894272</v>
      </c>
      <c r="H22" s="230">
        <v>657.96231906667117</v>
      </c>
      <c r="I22" s="230">
        <v>663.15110591657526</v>
      </c>
      <c r="J22" s="230">
        <v>649.33401008772614</v>
      </c>
      <c r="K22" s="230">
        <v>632.70065031622198</v>
      </c>
      <c r="L22" s="230">
        <v>691.05061449718187</v>
      </c>
      <c r="M22" s="230">
        <v>704.48356922126777</v>
      </c>
      <c r="N22" s="230">
        <v>709.96962075362239</v>
      </c>
      <c r="O22" s="230">
        <v>723.44839461886932</v>
      </c>
      <c r="P22" s="230">
        <v>727.04854798062138</v>
      </c>
      <c r="Q22" s="230">
        <v>726.30040147857426</v>
      </c>
      <c r="R22" s="230">
        <v>763.6815449928356</v>
      </c>
      <c r="S22" s="230">
        <v>779.89985314175487</v>
      </c>
      <c r="T22" s="230">
        <v>788.16540631756311</v>
      </c>
      <c r="U22" s="230">
        <v>757.77872089060884</v>
      </c>
      <c r="V22" s="230">
        <v>747.33152746057704</v>
      </c>
      <c r="W22" s="230">
        <v>806.30457774458091</v>
      </c>
      <c r="X22" s="230">
        <v>749.21705284000632</v>
      </c>
      <c r="Y22" s="230">
        <v>726.99040019452957</v>
      </c>
      <c r="DA22" s="71" t="s">
        <v>2154</v>
      </c>
    </row>
    <row r="23" spans="1:105" ht="12" customHeight="1" x14ac:dyDescent="0.25">
      <c r="A23" s="60" t="s">
        <v>2155</v>
      </c>
      <c r="B23" s="329">
        <v>421.41619560059178</v>
      </c>
      <c r="C23" s="329">
        <v>434.04240951888352</v>
      </c>
      <c r="D23" s="329">
        <v>438.84761009771512</v>
      </c>
      <c r="E23" s="329">
        <v>469.98718404156449</v>
      </c>
      <c r="F23" s="329">
        <v>499.16648244908538</v>
      </c>
      <c r="G23" s="329">
        <v>569.10336223590468</v>
      </c>
      <c r="H23" s="329">
        <v>588.19689457609888</v>
      </c>
      <c r="I23" s="329">
        <v>604.29901006350099</v>
      </c>
      <c r="J23" s="329">
        <v>627.26481739699705</v>
      </c>
      <c r="K23" s="329">
        <v>630.43453556492921</v>
      </c>
      <c r="L23" s="329">
        <v>627.06382520233956</v>
      </c>
      <c r="M23" s="329">
        <v>655.42069043233937</v>
      </c>
      <c r="N23" s="329">
        <v>662.98139059842265</v>
      </c>
      <c r="O23" s="329">
        <v>657.08067499877484</v>
      </c>
      <c r="P23" s="329">
        <v>693.13833223635993</v>
      </c>
      <c r="Q23" s="329">
        <v>696.08293282499926</v>
      </c>
      <c r="R23" s="329">
        <v>692.77336927683473</v>
      </c>
      <c r="S23" s="329">
        <v>687.31143182005405</v>
      </c>
      <c r="T23" s="329">
        <v>710.77099079343225</v>
      </c>
      <c r="U23" s="329">
        <v>753.65687900275009</v>
      </c>
      <c r="V23" s="329">
        <v>746.20221678554674</v>
      </c>
      <c r="W23" s="329">
        <v>748.82735748510459</v>
      </c>
      <c r="X23" s="329">
        <v>779.84995313158322</v>
      </c>
      <c r="Y23" s="329">
        <v>742.0109284193835</v>
      </c>
      <c r="DA23" s="72" t="s">
        <v>2156</v>
      </c>
    </row>
    <row r="24" spans="1:105" ht="12" customHeight="1" x14ac:dyDescent="0.25">
      <c r="A24" s="60" t="s">
        <v>2157</v>
      </c>
      <c r="B24" s="329">
        <v>29.41531823856506</v>
      </c>
      <c r="C24" s="329">
        <v>30.173817940077949</v>
      </c>
      <c r="D24" s="329">
        <v>31.101577983894419</v>
      </c>
      <c r="E24" s="329">
        <v>32.333694672049369</v>
      </c>
      <c r="F24" s="329">
        <v>32.667013839944609</v>
      </c>
      <c r="G24" s="329">
        <v>32.726574372819748</v>
      </c>
      <c r="H24" s="329">
        <v>31.906853699326451</v>
      </c>
      <c r="I24" s="329">
        <v>32.366909920475891</v>
      </c>
      <c r="J24" s="329">
        <v>32.514982359567142</v>
      </c>
      <c r="K24" s="329">
        <v>31.732571587649261</v>
      </c>
      <c r="L24" s="329">
        <v>32.319056616267858</v>
      </c>
      <c r="M24" s="329">
        <v>32.746604091374287</v>
      </c>
      <c r="N24" s="329">
        <v>33.168222482605003</v>
      </c>
      <c r="O24" s="329">
        <v>32.913138930302758</v>
      </c>
      <c r="P24" s="329">
        <v>33.627827966279078</v>
      </c>
      <c r="Q24" s="329">
        <v>33.904859055482042</v>
      </c>
      <c r="R24" s="329">
        <v>34.524906475870409</v>
      </c>
      <c r="S24" s="329">
        <v>34.491630919323647</v>
      </c>
      <c r="T24" s="329">
        <v>35.153515049087908</v>
      </c>
      <c r="U24" s="329">
        <v>35.43474014232644</v>
      </c>
      <c r="V24" s="329">
        <v>34.839389442865432</v>
      </c>
      <c r="W24" s="329">
        <v>36.062016360333281</v>
      </c>
      <c r="X24" s="329">
        <v>36.031207634588412</v>
      </c>
      <c r="Y24" s="329">
        <v>34.316483374325877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1426.6908334597592</v>
      </c>
      <c r="C25" s="261">
        <f t="shared" si="1"/>
        <v>1451.0488893638922</v>
      </c>
      <c r="D25" s="261">
        <f t="shared" si="1"/>
        <v>1500.7355851175653</v>
      </c>
      <c r="E25" s="261">
        <f t="shared" si="1"/>
        <v>1506.6322287017381</v>
      </c>
      <c r="F25" s="261">
        <f t="shared" si="1"/>
        <v>1490.7753145502145</v>
      </c>
      <c r="G25" s="261">
        <f t="shared" si="1"/>
        <v>1432.9728407771431</v>
      </c>
      <c r="H25" s="261">
        <f t="shared" si="1"/>
        <v>1365.4855018431742</v>
      </c>
      <c r="I25" s="261">
        <f t="shared" si="1"/>
        <v>1376.2248261604841</v>
      </c>
      <c r="J25" s="261">
        <f t="shared" si="1"/>
        <v>1354.0619878407456</v>
      </c>
      <c r="K25" s="261">
        <f t="shared" si="1"/>
        <v>1295.7211859956737</v>
      </c>
      <c r="L25" s="261">
        <f t="shared" si="1"/>
        <v>1333.9872217781679</v>
      </c>
      <c r="M25" s="261">
        <f t="shared" si="1"/>
        <v>1349.3138652984692</v>
      </c>
      <c r="N25" s="261">
        <f t="shared" si="1"/>
        <v>1356.4759669890229</v>
      </c>
      <c r="O25" s="261">
        <f t="shared" si="1"/>
        <v>1337.8893987941176</v>
      </c>
      <c r="P25" s="261">
        <f t="shared" si="1"/>
        <v>1362.5571172506229</v>
      </c>
      <c r="Q25" s="261">
        <f t="shared" si="1"/>
        <v>1369.135753403649</v>
      </c>
      <c r="R25" s="261">
        <f t="shared" si="1"/>
        <v>1406.3527869608752</v>
      </c>
      <c r="S25" s="261">
        <f t="shared" si="1"/>
        <v>1414.1607365902096</v>
      </c>
      <c r="T25" s="261">
        <f t="shared" si="1"/>
        <v>1437.898072911107</v>
      </c>
      <c r="U25" s="261">
        <f t="shared" si="1"/>
        <v>1428.9241296945982</v>
      </c>
      <c r="V25" s="261">
        <f t="shared" si="1"/>
        <v>1408.6287933569047</v>
      </c>
      <c r="W25" s="261">
        <f t="shared" si="1"/>
        <v>1455.5934353284085</v>
      </c>
      <c r="X25" s="261">
        <f t="shared" si="1"/>
        <v>1436.1890969663666</v>
      </c>
      <c r="Y25" s="261">
        <f t="shared" si="1"/>
        <v>1384.4702267905548</v>
      </c>
      <c r="DA25" s="70"/>
    </row>
    <row r="26" spans="1:105" ht="12" customHeight="1" x14ac:dyDescent="0.25">
      <c r="A26" s="60" t="s">
        <v>2160</v>
      </c>
      <c r="B26" s="329">
        <v>1050.9979052604619</v>
      </c>
      <c r="C26" s="329">
        <v>1064.202033148091</v>
      </c>
      <c r="D26" s="329">
        <v>1109.1112617162239</v>
      </c>
      <c r="E26" s="329">
        <v>1088.0314964403931</v>
      </c>
      <c r="F26" s="329">
        <v>1047.5807343093561</v>
      </c>
      <c r="G26" s="329">
        <v>931.44789360320613</v>
      </c>
      <c r="H26" s="329">
        <v>848.73237828031984</v>
      </c>
      <c r="I26" s="329">
        <v>845.66989284050339</v>
      </c>
      <c r="J26" s="329">
        <v>804.2454880436087</v>
      </c>
      <c r="K26" s="329">
        <v>743.91526336852485</v>
      </c>
      <c r="L26" s="329">
        <v>784.50148692932805</v>
      </c>
      <c r="M26" s="329">
        <v>775.84111986204084</v>
      </c>
      <c r="N26" s="329">
        <v>776.35128942149993</v>
      </c>
      <c r="O26" s="329">
        <v>762.89455385321946</v>
      </c>
      <c r="P26" s="329">
        <v>756.91865041509027</v>
      </c>
      <c r="Q26" s="329">
        <v>760.81259350324808</v>
      </c>
      <c r="R26" s="329">
        <v>800.27089050028769</v>
      </c>
      <c r="S26" s="329">
        <v>812.65818430739466</v>
      </c>
      <c r="T26" s="329">
        <v>816.29431804234014</v>
      </c>
      <c r="U26" s="329">
        <v>771.34778040703441</v>
      </c>
      <c r="V26" s="329">
        <v>757.76078816656127</v>
      </c>
      <c r="W26" s="329">
        <v>801.51895712387704</v>
      </c>
      <c r="X26" s="329">
        <v>756.28812966122359</v>
      </c>
      <c r="Y26" s="329">
        <v>737.53071696246366</v>
      </c>
      <c r="DA26" s="72" t="s">
        <v>2161</v>
      </c>
    </row>
    <row r="27" spans="1:105" ht="12" customHeight="1" x14ac:dyDescent="0.25">
      <c r="A27" s="59" t="s">
        <v>28</v>
      </c>
      <c r="B27" s="230">
        <v>134.4377052113436</v>
      </c>
      <c r="C27" s="230">
        <v>121.689395515288</v>
      </c>
      <c r="D27" s="230">
        <v>121.9863035289758</v>
      </c>
      <c r="E27" s="230">
        <v>115.5447765495077</v>
      </c>
      <c r="F27" s="230">
        <v>115.2430074282464</v>
      </c>
      <c r="G27" s="230">
        <v>108.6415615950484</v>
      </c>
      <c r="H27" s="230">
        <v>98.257817067321554</v>
      </c>
      <c r="I27" s="230">
        <v>99.508794380567366</v>
      </c>
      <c r="J27" s="230">
        <v>83.782462250284397</v>
      </c>
      <c r="K27" s="230">
        <v>79.731569085380954</v>
      </c>
      <c r="L27" s="230">
        <v>81.961854051200689</v>
      </c>
      <c r="M27" s="230">
        <v>80.191402829167842</v>
      </c>
      <c r="N27" s="230">
        <v>84.714607717384638</v>
      </c>
      <c r="O27" s="230">
        <v>69.758365851326943</v>
      </c>
      <c r="P27" s="230">
        <v>68.0263929297641</v>
      </c>
      <c r="Q27" s="230">
        <v>68.562674912087999</v>
      </c>
      <c r="R27" s="230">
        <v>68.250191408483701</v>
      </c>
      <c r="S27" s="230">
        <v>72.093788658001429</v>
      </c>
      <c r="T27" s="230">
        <v>75.284894167310384</v>
      </c>
      <c r="U27" s="230">
        <v>61.135119502980658</v>
      </c>
      <c r="V27" s="230">
        <v>57.680703631880903</v>
      </c>
      <c r="W27" s="230">
        <v>57.193488814941759</v>
      </c>
      <c r="X27" s="230">
        <v>49.662002866675998</v>
      </c>
      <c r="Y27" s="230">
        <v>47.202209183709122</v>
      </c>
      <c r="DA27" s="71" t="s">
        <v>2162</v>
      </c>
    </row>
    <row r="28" spans="1:105" ht="12" customHeight="1" x14ac:dyDescent="0.25">
      <c r="A28" s="59" t="s">
        <v>31</v>
      </c>
      <c r="B28" s="230">
        <v>29.310186741534601</v>
      </c>
      <c r="C28" s="230">
        <v>30.420372979574321</v>
      </c>
      <c r="D28" s="230">
        <v>31.072985263758142</v>
      </c>
      <c r="E28" s="230">
        <v>26.024700547355081</v>
      </c>
      <c r="F28" s="230">
        <v>24.120413482442551</v>
      </c>
      <c r="G28" s="230">
        <v>20.651872916728639</v>
      </c>
      <c r="H28" s="230">
        <v>20.538308941761379</v>
      </c>
      <c r="I28" s="230">
        <v>22.79908678658941</v>
      </c>
      <c r="J28" s="230">
        <v>18.169419120684669</v>
      </c>
      <c r="K28" s="230">
        <v>16.298162538161559</v>
      </c>
      <c r="L28" s="230">
        <v>18.76642895036213</v>
      </c>
      <c r="M28" s="230">
        <v>19.63882116910888</v>
      </c>
      <c r="N28" s="230">
        <v>18.810649843847109</v>
      </c>
      <c r="O28" s="230">
        <v>19.683492712593541</v>
      </c>
      <c r="P28" s="230">
        <v>20.29474000585418</v>
      </c>
      <c r="Q28" s="230">
        <v>20.97282292405994</v>
      </c>
      <c r="R28" s="230">
        <v>24.658553366739639</v>
      </c>
      <c r="S28" s="230">
        <v>25.404232765166029</v>
      </c>
      <c r="T28" s="230">
        <v>24.07642052964113</v>
      </c>
      <c r="U28" s="230">
        <v>23.253362062398061</v>
      </c>
      <c r="V28" s="230">
        <v>23.57989737647868</v>
      </c>
      <c r="W28" s="230">
        <v>23.65773168760321</v>
      </c>
      <c r="X28" s="230">
        <v>25.075573972739129</v>
      </c>
      <c r="Y28" s="230">
        <v>33.602944998193763</v>
      </c>
      <c r="DA28" s="71" t="s">
        <v>2163</v>
      </c>
    </row>
    <row r="29" spans="1:105" ht="12" customHeight="1" x14ac:dyDescent="0.25">
      <c r="A29" s="59" t="s">
        <v>159</v>
      </c>
      <c r="B29" s="230">
        <v>93.351262757851913</v>
      </c>
      <c r="C29" s="230">
        <v>96.698724159664337</v>
      </c>
      <c r="D29" s="230">
        <v>95.115036098820582</v>
      </c>
      <c r="E29" s="230">
        <v>83.161494231626875</v>
      </c>
      <c r="F29" s="230">
        <v>82.300349496863859</v>
      </c>
      <c r="G29" s="230">
        <v>75.673226477153008</v>
      </c>
      <c r="H29" s="230">
        <v>60.71507005628893</v>
      </c>
      <c r="I29" s="230">
        <v>67.496200912958187</v>
      </c>
      <c r="J29" s="230">
        <v>62.607520220766752</v>
      </c>
      <c r="K29" s="230">
        <v>48.609579752836041</v>
      </c>
      <c r="L29" s="230">
        <v>48.771825095685521</v>
      </c>
      <c r="M29" s="230">
        <v>41.315001145591218</v>
      </c>
      <c r="N29" s="230">
        <v>40.206673510822327</v>
      </c>
      <c r="O29" s="230">
        <v>37.966514207009908</v>
      </c>
      <c r="P29" s="230">
        <v>34.263061728470028</v>
      </c>
      <c r="Q29" s="230">
        <v>34.416062056563021</v>
      </c>
      <c r="R29" s="230">
        <v>36.88202307526236</v>
      </c>
      <c r="S29" s="230">
        <v>35.514895559560813</v>
      </c>
      <c r="T29" s="230">
        <v>35.884303070482048</v>
      </c>
      <c r="U29" s="230">
        <v>34.724590021567231</v>
      </c>
      <c r="V29" s="230">
        <v>35.268129842734901</v>
      </c>
      <c r="W29" s="230">
        <v>32.656016875995583</v>
      </c>
      <c r="X29" s="230">
        <v>40.124277275271183</v>
      </c>
      <c r="Y29" s="230">
        <v>37.036559954906373</v>
      </c>
      <c r="DA29" s="71" t="s">
        <v>2164</v>
      </c>
    </row>
    <row r="30" spans="1:105" ht="12" customHeight="1" x14ac:dyDescent="0.25">
      <c r="A30" s="59" t="s">
        <v>32</v>
      </c>
      <c r="B30" s="230">
        <v>166.58272253507539</v>
      </c>
      <c r="C30" s="230">
        <v>169.02294716682391</v>
      </c>
      <c r="D30" s="230">
        <v>174.2420432526211</v>
      </c>
      <c r="E30" s="230">
        <v>166.33569436683419</v>
      </c>
      <c r="F30" s="230">
        <v>150.0256118637993</v>
      </c>
      <c r="G30" s="230">
        <v>120.9192829984905</v>
      </c>
      <c r="H30" s="230">
        <v>120.9192496593888</v>
      </c>
      <c r="I30" s="230">
        <v>103.2398891632424</v>
      </c>
      <c r="J30" s="230">
        <v>98.574411378767508</v>
      </c>
      <c r="K30" s="230">
        <v>72.025410061961296</v>
      </c>
      <c r="L30" s="230">
        <v>59.125866751094819</v>
      </c>
      <c r="M30" s="230">
        <v>47.626253700449588</v>
      </c>
      <c r="N30" s="230">
        <v>40.978007721427161</v>
      </c>
      <c r="O30" s="230">
        <v>32.612518899898006</v>
      </c>
      <c r="P30" s="230">
        <v>28.460665767150569</v>
      </c>
      <c r="Q30" s="230">
        <v>31.610699045058539</v>
      </c>
      <c r="R30" s="230">
        <v>34.07883515577209</v>
      </c>
      <c r="S30" s="230">
        <v>29.728723039870609</v>
      </c>
      <c r="T30" s="230">
        <v>24.24419501027058</v>
      </c>
      <c r="U30" s="230">
        <v>20.752441411247641</v>
      </c>
      <c r="V30" s="230">
        <v>18.45578443165261</v>
      </c>
      <c r="W30" s="230">
        <v>16.091238291519112</v>
      </c>
      <c r="X30" s="230">
        <v>17.07873151319875</v>
      </c>
      <c r="Y30" s="230">
        <v>13.86366933021309</v>
      </c>
      <c r="DA30" s="71" t="s">
        <v>2165</v>
      </c>
    </row>
    <row r="31" spans="1:105" ht="12" customHeight="1" x14ac:dyDescent="0.25">
      <c r="A31" s="59" t="s">
        <v>35</v>
      </c>
      <c r="B31" s="230">
        <v>627.31602801465692</v>
      </c>
      <c r="C31" s="230">
        <v>646.3705933267405</v>
      </c>
      <c r="D31" s="230">
        <v>686.69489357204839</v>
      </c>
      <c r="E31" s="230">
        <v>696.96483074506887</v>
      </c>
      <c r="F31" s="230">
        <v>675.89135203800367</v>
      </c>
      <c r="G31" s="230">
        <v>605.56194961578558</v>
      </c>
      <c r="H31" s="230">
        <v>548.30193255555923</v>
      </c>
      <c r="I31" s="230">
        <v>552.62592159714609</v>
      </c>
      <c r="J31" s="230">
        <v>541.11167507310529</v>
      </c>
      <c r="K31" s="230">
        <v>527.25054193018502</v>
      </c>
      <c r="L31" s="230">
        <v>575.87551208098489</v>
      </c>
      <c r="M31" s="230">
        <v>587.06964101772326</v>
      </c>
      <c r="N31" s="230">
        <v>591.6413506280187</v>
      </c>
      <c r="O31" s="230">
        <v>602.87366218239106</v>
      </c>
      <c r="P31" s="230">
        <v>605.87378998385134</v>
      </c>
      <c r="Q31" s="230">
        <v>605.25033456547862</v>
      </c>
      <c r="R31" s="230">
        <v>636.40128749402982</v>
      </c>
      <c r="S31" s="230">
        <v>649.91654428479569</v>
      </c>
      <c r="T31" s="230">
        <v>656.80450526463596</v>
      </c>
      <c r="U31" s="230">
        <v>631.48226740884081</v>
      </c>
      <c r="V31" s="230">
        <v>622.77627288381416</v>
      </c>
      <c r="W31" s="230">
        <v>671.92048145381739</v>
      </c>
      <c r="X31" s="230">
        <v>624.34754403333852</v>
      </c>
      <c r="Y31" s="230">
        <v>605.82533349544144</v>
      </c>
      <c r="DA31" s="71" t="s">
        <v>2166</v>
      </c>
    </row>
    <row r="32" spans="1:105" ht="12" customHeight="1" x14ac:dyDescent="0.25">
      <c r="A32" s="60" t="s">
        <v>2167</v>
      </c>
      <c r="B32" s="329">
        <v>351.18016300049322</v>
      </c>
      <c r="C32" s="329">
        <v>361.70200793240292</v>
      </c>
      <c r="D32" s="329">
        <v>365.70634174809601</v>
      </c>
      <c r="E32" s="329">
        <v>391.65598670130379</v>
      </c>
      <c r="F32" s="329">
        <v>415.97206870757122</v>
      </c>
      <c r="G32" s="329">
        <v>474.25280186325398</v>
      </c>
      <c r="H32" s="329">
        <v>490.16407881341581</v>
      </c>
      <c r="I32" s="329">
        <v>503.58250838625082</v>
      </c>
      <c r="J32" s="329">
        <v>522.72068116416438</v>
      </c>
      <c r="K32" s="329">
        <v>525.36211297077443</v>
      </c>
      <c r="L32" s="329">
        <v>522.55318766861637</v>
      </c>
      <c r="M32" s="329">
        <v>546.18390869361633</v>
      </c>
      <c r="N32" s="329">
        <v>552.48449216535221</v>
      </c>
      <c r="O32" s="329">
        <v>547.56722916564581</v>
      </c>
      <c r="P32" s="329">
        <v>577.61527686363343</v>
      </c>
      <c r="Q32" s="329">
        <v>580.06911068749935</v>
      </c>
      <c r="R32" s="329">
        <v>577.3111410640289</v>
      </c>
      <c r="S32" s="329">
        <v>572.75952651671173</v>
      </c>
      <c r="T32" s="329">
        <v>592.30915899452691</v>
      </c>
      <c r="U32" s="329">
        <v>628.04739916895846</v>
      </c>
      <c r="V32" s="329">
        <v>621.83518065462226</v>
      </c>
      <c r="W32" s="329">
        <v>624.02279790425382</v>
      </c>
      <c r="X32" s="329">
        <v>649.87496094298592</v>
      </c>
      <c r="Y32" s="329">
        <v>618.34244034948631</v>
      </c>
      <c r="DA32" s="72" t="s">
        <v>2168</v>
      </c>
    </row>
    <row r="33" spans="1:105" ht="12" customHeight="1" x14ac:dyDescent="0.25">
      <c r="A33" s="60" t="s">
        <v>2169</v>
      </c>
      <c r="B33" s="329">
        <v>24.512765198804221</v>
      </c>
      <c r="C33" s="329">
        <v>25.144848283398289</v>
      </c>
      <c r="D33" s="329">
        <v>25.917981653245359</v>
      </c>
      <c r="E33" s="329">
        <v>26.944745560041149</v>
      </c>
      <c r="F33" s="329">
        <v>27.222511533287179</v>
      </c>
      <c r="G33" s="329">
        <v>27.272145310683129</v>
      </c>
      <c r="H33" s="329">
        <v>26.58904474943871</v>
      </c>
      <c r="I33" s="329">
        <v>26.972424933729911</v>
      </c>
      <c r="J33" s="329">
        <v>27.09581863297262</v>
      </c>
      <c r="K33" s="329">
        <v>26.443809656374381</v>
      </c>
      <c r="L33" s="329">
        <v>26.932547180223221</v>
      </c>
      <c r="M33" s="329">
        <v>27.28883674281192</v>
      </c>
      <c r="N33" s="329">
        <v>27.640185402170829</v>
      </c>
      <c r="O33" s="329">
        <v>27.427615775252299</v>
      </c>
      <c r="P33" s="329">
        <v>28.023189971899239</v>
      </c>
      <c r="Q33" s="329">
        <v>28.254049212901709</v>
      </c>
      <c r="R33" s="329">
        <v>28.77075539655868</v>
      </c>
      <c r="S33" s="329">
        <v>28.743025766103049</v>
      </c>
      <c r="T33" s="329">
        <v>29.294595874239931</v>
      </c>
      <c r="U33" s="329">
        <v>29.528950118605369</v>
      </c>
      <c r="V33" s="329">
        <v>29.0328245357212</v>
      </c>
      <c r="W33" s="329">
        <v>30.051680300277742</v>
      </c>
      <c r="X33" s="329">
        <v>30.026006362157009</v>
      </c>
      <c r="Y33" s="329">
        <v>28.597069478604901</v>
      </c>
      <c r="DA33" s="72" t="s">
        <v>2170</v>
      </c>
    </row>
    <row r="34" spans="1:105" ht="12" customHeight="1" x14ac:dyDescent="0.25">
      <c r="A34" s="57" t="s">
        <v>2171</v>
      </c>
      <c r="B34" s="261">
        <v>14391.784545326511</v>
      </c>
      <c r="C34" s="261">
        <v>14621.331833438649</v>
      </c>
      <c r="D34" s="261">
        <v>15190.703650046409</v>
      </c>
      <c r="E34" s="261">
        <v>15196.719026924209</v>
      </c>
      <c r="F34" s="261">
        <v>14984.97583565591</v>
      </c>
      <c r="G34" s="261">
        <v>13989.32396707853</v>
      </c>
      <c r="H34" s="261">
        <v>13138.13996958013</v>
      </c>
      <c r="I34" s="261">
        <v>13275.94823687377</v>
      </c>
      <c r="J34" s="261">
        <v>12963.04710393057</v>
      </c>
      <c r="K34" s="261">
        <v>12278.71100099174</v>
      </c>
      <c r="L34" s="261">
        <v>12714.48096108895</v>
      </c>
      <c r="M34" s="261">
        <v>12761.47269415827</v>
      </c>
      <c r="N34" s="261">
        <v>12857.111729492</v>
      </c>
      <c r="O34" s="261">
        <v>12657.92944194028</v>
      </c>
      <c r="P34" s="261">
        <v>12778.00129499061</v>
      </c>
      <c r="Q34" s="261">
        <v>12884.16332547258</v>
      </c>
      <c r="R34" s="261">
        <v>13426.34630959256</v>
      </c>
      <c r="S34" s="261">
        <v>13516.702496229371</v>
      </c>
      <c r="T34" s="261">
        <v>13689.177696092251</v>
      </c>
      <c r="U34" s="261">
        <v>13333.362321397761</v>
      </c>
      <c r="V34" s="261">
        <v>13168.144692992641</v>
      </c>
      <c r="W34" s="261">
        <v>13665.64551608623</v>
      </c>
      <c r="X34" s="261">
        <v>13265.44374225339</v>
      </c>
      <c r="Y34" s="261">
        <v>12806.12885430554</v>
      </c>
      <c r="DA34" s="70" t="s">
        <v>2172</v>
      </c>
    </row>
    <row r="35" spans="1:105" ht="12" customHeight="1" x14ac:dyDescent="0.25">
      <c r="A35" s="64" t="s">
        <v>28</v>
      </c>
      <c r="B35" s="229">
        <v>1579.065499162348</v>
      </c>
      <c r="C35" s="229">
        <v>1445.1268056147751</v>
      </c>
      <c r="D35" s="229">
        <v>1442.495175800088</v>
      </c>
      <c r="E35" s="229">
        <v>1366.328071434267</v>
      </c>
      <c r="F35" s="229">
        <v>1405.355905890262</v>
      </c>
      <c r="G35" s="229">
        <v>1414.707342043233</v>
      </c>
      <c r="H35" s="229">
        <v>1319.236765933628</v>
      </c>
      <c r="I35" s="229">
        <v>1341.460751144014</v>
      </c>
      <c r="J35" s="229">
        <v>1145.32138727294</v>
      </c>
      <c r="K35" s="229">
        <v>1090.7785871167141</v>
      </c>
      <c r="L35" s="229">
        <v>1086.322767592656</v>
      </c>
      <c r="M35" s="229">
        <v>1048.982611190936</v>
      </c>
      <c r="N35" s="229">
        <v>1113.994799049334</v>
      </c>
      <c r="O35" s="229">
        <v>917.55939335101868</v>
      </c>
      <c r="P35" s="229">
        <v>897.01040901492468</v>
      </c>
      <c r="Q35" s="229">
        <v>936.87736199834171</v>
      </c>
      <c r="R35" s="229">
        <v>910.06560094854433</v>
      </c>
      <c r="S35" s="229">
        <v>969.12377982358237</v>
      </c>
      <c r="T35" s="229">
        <v>1029.256766878417</v>
      </c>
      <c r="U35" s="229">
        <v>842.94923346321173</v>
      </c>
      <c r="V35" s="229">
        <v>803.87611868873387</v>
      </c>
      <c r="W35" s="229">
        <v>801.70023552080727</v>
      </c>
      <c r="X35" s="229">
        <v>689.99952858702147</v>
      </c>
      <c r="Y35" s="229">
        <v>582.95459484673995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1.631187951784158E-2</v>
      </c>
      <c r="Y36" s="229">
        <v>9.1853302139216601E-3</v>
      </c>
      <c r="DA36" s="73" t="s">
        <v>2174</v>
      </c>
    </row>
    <row r="37" spans="1:105" ht="12" customHeight="1" x14ac:dyDescent="0.25">
      <c r="A37" s="64" t="s">
        <v>31</v>
      </c>
      <c r="B37" s="229">
        <v>368.50409693806068</v>
      </c>
      <c r="C37" s="229">
        <v>381.96016458017988</v>
      </c>
      <c r="D37" s="229">
        <v>383.29577649568438</v>
      </c>
      <c r="E37" s="229">
        <v>335.15917999449641</v>
      </c>
      <c r="F37" s="229">
        <v>315.93986424016992</v>
      </c>
      <c r="G37" s="229">
        <v>280.02250720243069</v>
      </c>
      <c r="H37" s="229">
        <v>290.99032920018828</v>
      </c>
      <c r="I37" s="229">
        <v>323.11715197831592</v>
      </c>
      <c r="J37" s="229">
        <v>258.29974120660142</v>
      </c>
      <c r="K37" s="229">
        <v>231.33258917475831</v>
      </c>
      <c r="L37" s="229">
        <v>264.9774845052321</v>
      </c>
      <c r="M37" s="229">
        <v>292.83004798550058</v>
      </c>
      <c r="N37" s="229">
        <v>275.4395277390546</v>
      </c>
      <c r="O37" s="229">
        <v>303.76203287675781</v>
      </c>
      <c r="P37" s="229">
        <v>315.84530338263789</v>
      </c>
      <c r="Q37" s="229">
        <v>294.94764860388881</v>
      </c>
      <c r="R37" s="229">
        <v>337.85441081970822</v>
      </c>
      <c r="S37" s="229">
        <v>336.56562311799149</v>
      </c>
      <c r="T37" s="229">
        <v>332.5807574673409</v>
      </c>
      <c r="U37" s="229">
        <v>339.60664583921522</v>
      </c>
      <c r="V37" s="229">
        <v>329.53543955786603</v>
      </c>
      <c r="W37" s="229">
        <v>341.68780978875469</v>
      </c>
      <c r="X37" s="229">
        <v>376.53702985257769</v>
      </c>
      <c r="Y37" s="229">
        <v>489.63216712711409</v>
      </c>
      <c r="DA37" s="73" t="s">
        <v>2175</v>
      </c>
    </row>
    <row r="38" spans="1:105" ht="12" customHeight="1" x14ac:dyDescent="0.25">
      <c r="A38" s="64" t="s">
        <v>159</v>
      </c>
      <c r="B38" s="229">
        <v>1140.0184515304979</v>
      </c>
      <c r="C38" s="229">
        <v>1187.916030960359</v>
      </c>
      <c r="D38" s="229">
        <v>1143.319430031868</v>
      </c>
      <c r="E38" s="229">
        <v>1063.249568197718</v>
      </c>
      <c r="F38" s="229">
        <v>1072.7939886920001</v>
      </c>
      <c r="G38" s="229">
        <v>1032.7761345423939</v>
      </c>
      <c r="H38" s="229">
        <v>845.29157650700654</v>
      </c>
      <c r="I38" s="229">
        <v>902.63525201559821</v>
      </c>
      <c r="J38" s="229">
        <v>851.79540678564501</v>
      </c>
      <c r="K38" s="229">
        <v>701.7472449115686</v>
      </c>
      <c r="L38" s="229">
        <v>705.77614540287959</v>
      </c>
      <c r="M38" s="229">
        <v>610.83198383221122</v>
      </c>
      <c r="N38" s="229">
        <v>571.98962786480797</v>
      </c>
      <c r="O38" s="229">
        <v>547.48854067761727</v>
      </c>
      <c r="P38" s="229">
        <v>515.12110734811699</v>
      </c>
      <c r="Q38" s="229">
        <v>526.7765657215981</v>
      </c>
      <c r="R38" s="229">
        <v>513.15569047778501</v>
      </c>
      <c r="S38" s="229">
        <v>481.75004957926689</v>
      </c>
      <c r="T38" s="229">
        <v>489.68519030986801</v>
      </c>
      <c r="U38" s="229">
        <v>489.9668760722829</v>
      </c>
      <c r="V38" s="229">
        <v>487.44873597770908</v>
      </c>
      <c r="W38" s="229">
        <v>470.21035628180613</v>
      </c>
      <c r="X38" s="229">
        <v>580.60666306878579</v>
      </c>
      <c r="Y38" s="229">
        <v>522.11304107128069</v>
      </c>
      <c r="DA38" s="73" t="s">
        <v>2176</v>
      </c>
    </row>
    <row r="39" spans="1:105" ht="12" customHeight="1" x14ac:dyDescent="0.25">
      <c r="A39" s="64" t="s">
        <v>32</v>
      </c>
      <c r="B39" s="229">
        <v>2054.520338564203</v>
      </c>
      <c r="C39" s="229">
        <v>2132.0765376655222</v>
      </c>
      <c r="D39" s="229">
        <v>2172.5226456771711</v>
      </c>
      <c r="E39" s="229">
        <v>2118.7823074095741</v>
      </c>
      <c r="F39" s="229">
        <v>1911.8076337571381</v>
      </c>
      <c r="G39" s="229">
        <v>1627.922906380704</v>
      </c>
      <c r="H39" s="229">
        <v>1650.404001481636</v>
      </c>
      <c r="I39" s="229">
        <v>1405.283491894229</v>
      </c>
      <c r="J39" s="229">
        <v>1339.0679014517989</v>
      </c>
      <c r="K39" s="229">
        <v>1011.315555550805</v>
      </c>
      <c r="L39" s="229">
        <v>803.90921741078989</v>
      </c>
      <c r="M39" s="229">
        <v>677.7522520433422</v>
      </c>
      <c r="N39" s="229">
        <v>587.93741143603586</v>
      </c>
      <c r="O39" s="229">
        <v>489.2168809649495</v>
      </c>
      <c r="P39" s="229">
        <v>425.53372738718542</v>
      </c>
      <c r="Q39" s="229">
        <v>452.84831847670699</v>
      </c>
      <c r="R39" s="229">
        <v>462.83237733301507</v>
      </c>
      <c r="S39" s="229">
        <v>386.15527014037463</v>
      </c>
      <c r="T39" s="229">
        <v>321.45129738552163</v>
      </c>
      <c r="U39" s="229">
        <v>288.24178748803968</v>
      </c>
      <c r="V39" s="229">
        <v>255.4732402108576</v>
      </c>
      <c r="W39" s="229">
        <v>247.29662666033801</v>
      </c>
      <c r="X39" s="229">
        <v>252.34852615441909</v>
      </c>
      <c r="Y39" s="229">
        <v>202.15025423116151</v>
      </c>
      <c r="DA39" s="73" t="s">
        <v>2177</v>
      </c>
    </row>
    <row r="40" spans="1:105" ht="12" customHeight="1" x14ac:dyDescent="0.25">
      <c r="A40" s="64" t="s">
        <v>33</v>
      </c>
      <c r="B40" s="229">
        <v>30.42838593041655</v>
      </c>
      <c r="C40" s="229">
        <v>33.378223055050981</v>
      </c>
      <c r="D40" s="229">
        <v>41.003551626356348</v>
      </c>
      <c r="E40" s="229">
        <v>22.601217646117011</v>
      </c>
      <c r="F40" s="229">
        <v>15.8228398676982</v>
      </c>
      <c r="G40" s="229">
        <v>21.66977765208275</v>
      </c>
      <c r="H40" s="229">
        <v>24.76285841772668</v>
      </c>
      <c r="I40" s="229">
        <v>21.673895213902231</v>
      </c>
      <c r="J40" s="229">
        <v>13.932087153476751</v>
      </c>
      <c r="K40" s="229">
        <v>8.082615484897385</v>
      </c>
      <c r="L40" s="229">
        <v>9.2614259236279199</v>
      </c>
      <c r="M40" s="229">
        <v>6.1503704169617039</v>
      </c>
      <c r="N40" s="229">
        <v>4.9489925721166461</v>
      </c>
      <c r="O40" s="229">
        <v>4.1870060837687779</v>
      </c>
      <c r="P40" s="229">
        <v>3.9317172509243181</v>
      </c>
      <c r="Q40" s="229">
        <v>4.0786033504687902</v>
      </c>
      <c r="R40" s="229">
        <v>4.7902288904004866</v>
      </c>
      <c r="S40" s="229">
        <v>5.8520055528213204</v>
      </c>
      <c r="T40" s="229">
        <v>4.0863633708232969</v>
      </c>
      <c r="U40" s="229">
        <v>4.811054251163501</v>
      </c>
      <c r="V40" s="229">
        <v>2.6739604826951751</v>
      </c>
      <c r="W40" s="229">
        <v>2.5752973667729981</v>
      </c>
      <c r="X40" s="229">
        <v>6.6162883737066824</v>
      </c>
      <c r="Y40" s="229">
        <v>7.8525071262887796</v>
      </c>
      <c r="DA40" s="73" t="s">
        <v>2178</v>
      </c>
    </row>
    <row r="41" spans="1:105" ht="12" customHeight="1" x14ac:dyDescent="0.25">
      <c r="A41" s="64" t="s">
        <v>35</v>
      </c>
      <c r="B41" s="229">
        <v>7897.9762677511544</v>
      </c>
      <c r="C41" s="229">
        <v>8157.3534022693311</v>
      </c>
      <c r="D41" s="229">
        <v>8622.2885745512303</v>
      </c>
      <c r="E41" s="229">
        <v>8943.9925315688852</v>
      </c>
      <c r="F41" s="229">
        <v>8627.3041075130659</v>
      </c>
      <c r="G41" s="229">
        <v>8059.30728828272</v>
      </c>
      <c r="H41" s="229">
        <v>7465.5280999754486</v>
      </c>
      <c r="I41" s="229">
        <v>7572.2589888355496</v>
      </c>
      <c r="J41" s="229">
        <v>7585.8590511044467</v>
      </c>
      <c r="K41" s="229">
        <v>7592.0264501821584</v>
      </c>
      <c r="L41" s="229">
        <v>8197.2474380651038</v>
      </c>
      <c r="M41" s="229">
        <v>8277.9309941604315</v>
      </c>
      <c r="N41" s="229">
        <v>8383.840032442371</v>
      </c>
      <c r="O41" s="229">
        <v>8587.250683899505</v>
      </c>
      <c r="P41" s="229">
        <v>8622.5234015557835</v>
      </c>
      <c r="Q41" s="229">
        <v>8619.2030789783785</v>
      </c>
      <c r="R41" s="229">
        <v>8879.1228980188753</v>
      </c>
      <c r="S41" s="229">
        <v>8973.0174144007706</v>
      </c>
      <c r="T41" s="229">
        <v>9113.3777582079856</v>
      </c>
      <c r="U41" s="229">
        <v>9039.4670501834335</v>
      </c>
      <c r="V41" s="229">
        <v>8817.4676181980849</v>
      </c>
      <c r="W41" s="229">
        <v>9596.4358860350276</v>
      </c>
      <c r="X41" s="229">
        <v>9194.1092508991023</v>
      </c>
      <c r="Y41" s="229">
        <v>8840.5167814179767</v>
      </c>
      <c r="DA41" s="73" t="s">
        <v>2179</v>
      </c>
    </row>
    <row r="42" spans="1:105" ht="12" customHeight="1" x14ac:dyDescent="0.25">
      <c r="A42" s="64" t="s">
        <v>36</v>
      </c>
      <c r="B42" s="229">
        <v>47.728084365624348</v>
      </c>
      <c r="C42" s="229">
        <v>43.016643436958013</v>
      </c>
      <c r="D42" s="229">
        <v>41.947661041368548</v>
      </c>
      <c r="E42" s="229">
        <v>4.1769497308817813</v>
      </c>
      <c r="F42" s="229">
        <v>5.6616475025358142</v>
      </c>
      <c r="G42" s="229">
        <v>0.67306298981110879</v>
      </c>
      <c r="H42" s="229">
        <v>0.21775567317337891</v>
      </c>
      <c r="I42" s="229">
        <v>1.979597028846301E-2</v>
      </c>
      <c r="J42" s="229">
        <v>0.27714358404042572</v>
      </c>
      <c r="K42" s="229">
        <v>1.9795970288451922E-2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639.71358968666289</v>
      </c>
      <c r="C43" s="229">
        <v>626.43674914958035</v>
      </c>
      <c r="D43" s="229">
        <v>672.29300574865215</v>
      </c>
      <c r="E43" s="229">
        <v>690.61979830616747</v>
      </c>
      <c r="F43" s="229">
        <v>718.05273719663614</v>
      </c>
      <c r="G43" s="229">
        <v>703.63509448370382</v>
      </c>
      <c r="H43" s="229">
        <v>740.2386353862754</v>
      </c>
      <c r="I43" s="229">
        <v>752.93474133884195</v>
      </c>
      <c r="J43" s="229">
        <v>825.54081748538067</v>
      </c>
      <c r="K43" s="229">
        <v>778.47407689512079</v>
      </c>
      <c r="L43" s="229">
        <v>811.42557801445025</v>
      </c>
      <c r="M43" s="229">
        <v>793.61260966278439</v>
      </c>
      <c r="N43" s="229">
        <v>768.4013329264186</v>
      </c>
      <c r="O43" s="229">
        <v>683.85551525988308</v>
      </c>
      <c r="P43" s="229">
        <v>769.0426431798694</v>
      </c>
      <c r="Q43" s="229">
        <v>819.43922433994373</v>
      </c>
      <c r="R43" s="229">
        <v>1003.990166342502</v>
      </c>
      <c r="S43" s="229">
        <v>997.34909341365767</v>
      </c>
      <c r="T43" s="229">
        <v>1053.0652477102039</v>
      </c>
      <c r="U43" s="229">
        <v>1038.667321783812</v>
      </c>
      <c r="V43" s="229">
        <v>1092.6748462928431</v>
      </c>
      <c r="W43" s="229">
        <v>1013.52366808249</v>
      </c>
      <c r="X43" s="229">
        <v>1021.6193489077179</v>
      </c>
      <c r="Y43" s="229">
        <v>1054.5173217237091</v>
      </c>
      <c r="DA43" s="73" t="s">
        <v>2181</v>
      </c>
    </row>
    <row r="44" spans="1:105" ht="12" customHeight="1" x14ac:dyDescent="0.25">
      <c r="A44" s="64" t="s">
        <v>39</v>
      </c>
      <c r="B44" s="229">
        <v>633.82983139754378</v>
      </c>
      <c r="C44" s="229">
        <v>614.0672767068919</v>
      </c>
      <c r="D44" s="229">
        <v>671.53782907399568</v>
      </c>
      <c r="E44" s="229">
        <v>651.80940263610557</v>
      </c>
      <c r="F44" s="229">
        <v>912.23711099640002</v>
      </c>
      <c r="G44" s="229">
        <v>848.60985350144597</v>
      </c>
      <c r="H44" s="229">
        <v>801.46994700504592</v>
      </c>
      <c r="I44" s="229">
        <v>956.56416848303388</v>
      </c>
      <c r="J44" s="229">
        <v>942.95356788624213</v>
      </c>
      <c r="K44" s="229">
        <v>864.9340857054259</v>
      </c>
      <c r="L44" s="229">
        <v>835.56090417421103</v>
      </c>
      <c r="M44" s="229">
        <v>1053.3818248661009</v>
      </c>
      <c r="N44" s="229">
        <v>1150.560005461861</v>
      </c>
      <c r="O44" s="229">
        <v>1124.6093888267751</v>
      </c>
      <c r="P44" s="229">
        <v>1228.992985871168</v>
      </c>
      <c r="Q44" s="229">
        <v>1229.992524003256</v>
      </c>
      <c r="R44" s="229">
        <v>1314.534936761733</v>
      </c>
      <c r="S44" s="229">
        <v>1366.8892602009109</v>
      </c>
      <c r="T44" s="229">
        <v>1345.674314762093</v>
      </c>
      <c r="U44" s="229">
        <v>1289.6523523165961</v>
      </c>
      <c r="V44" s="229">
        <v>1378.9947335838481</v>
      </c>
      <c r="W44" s="229">
        <v>1192.2156363502329</v>
      </c>
      <c r="X44" s="229">
        <v>1143.5907945305451</v>
      </c>
      <c r="Y44" s="229">
        <v>1106.383001431054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2652.047120359945</v>
      </c>
      <c r="C45" s="261">
        <f t="shared" si="2"/>
        <v>2699.0054835820074</v>
      </c>
      <c r="D45" s="261">
        <f t="shared" si="2"/>
        <v>2799.694980371793</v>
      </c>
      <c r="E45" s="261">
        <f t="shared" si="2"/>
        <v>2818.8554807291807</v>
      </c>
      <c r="F45" s="261">
        <f t="shared" si="2"/>
        <v>2786.8708465455279</v>
      </c>
      <c r="G45" s="261">
        <f t="shared" si="2"/>
        <v>2631.0817972684663</v>
      </c>
      <c r="H45" s="261">
        <f t="shared" si="2"/>
        <v>2486.175631131121</v>
      </c>
      <c r="I45" s="261">
        <f t="shared" si="2"/>
        <v>2511.6629049175554</v>
      </c>
      <c r="J45" s="261">
        <f t="shared" si="2"/>
        <v>2463.4580089947408</v>
      </c>
      <c r="K45" s="261">
        <f t="shared" si="2"/>
        <v>2346.2913479486251</v>
      </c>
      <c r="L45" s="261">
        <f t="shared" si="2"/>
        <v>2422.8559322664396</v>
      </c>
      <c r="M45" s="261">
        <f t="shared" si="2"/>
        <v>2434.7022772805894</v>
      </c>
      <c r="N45" s="261">
        <f t="shared" si="2"/>
        <v>2455.9256399945407</v>
      </c>
      <c r="O45" s="261">
        <f t="shared" si="2"/>
        <v>2422.3646953885486</v>
      </c>
      <c r="P45" s="261">
        <f t="shared" si="2"/>
        <v>2448.6181779082003</v>
      </c>
      <c r="Q45" s="261">
        <f t="shared" si="2"/>
        <v>2467.9652618957989</v>
      </c>
      <c r="R45" s="261">
        <f t="shared" si="2"/>
        <v>2558.3630299168144</v>
      </c>
      <c r="S45" s="261">
        <f t="shared" si="2"/>
        <v>2572.1471494334533</v>
      </c>
      <c r="T45" s="261">
        <f t="shared" si="2"/>
        <v>2607.6677535383187</v>
      </c>
      <c r="U45" s="261">
        <f t="shared" si="2"/>
        <v>2556.5046691993084</v>
      </c>
      <c r="V45" s="261">
        <f t="shared" si="2"/>
        <v>2520.9770673064158</v>
      </c>
      <c r="W45" s="261">
        <f t="shared" si="2"/>
        <v>2618.4264604883415</v>
      </c>
      <c r="X45" s="261">
        <f t="shared" si="2"/>
        <v>2555.1259165937854</v>
      </c>
      <c r="Y45" s="261">
        <f t="shared" si="2"/>
        <v>2459.8348462159565</v>
      </c>
      <c r="DA45" s="70"/>
    </row>
    <row r="46" spans="1:105" ht="12" customHeight="1" x14ac:dyDescent="0.25">
      <c r="A46" s="165" t="s">
        <v>2184</v>
      </c>
      <c r="B46" s="346">
        <v>1216.0598142014489</v>
      </c>
      <c r="C46" s="346">
        <v>1236.2204636250781</v>
      </c>
      <c r="D46" s="346">
        <v>1283.2748853410251</v>
      </c>
      <c r="E46" s="346">
        <v>1285.418412351557</v>
      </c>
      <c r="F46" s="346">
        <v>1264.250712907656</v>
      </c>
      <c r="G46" s="346">
        <v>1179.616660487651</v>
      </c>
      <c r="H46" s="346">
        <v>1107.2583384884599</v>
      </c>
      <c r="I46" s="346">
        <v>1116.5945050731091</v>
      </c>
      <c r="J46" s="346">
        <v>1089.0104240567109</v>
      </c>
      <c r="K46" s="346">
        <v>1031.8312429991561</v>
      </c>
      <c r="L46" s="346">
        <v>1069.009261602183</v>
      </c>
      <c r="M46" s="346">
        <v>1071.705398844211</v>
      </c>
      <c r="N46" s="346">
        <v>1080.342568684636</v>
      </c>
      <c r="O46" s="346">
        <v>1064.609691881574</v>
      </c>
      <c r="P46" s="346">
        <v>1072.5669591970541</v>
      </c>
      <c r="Q46" s="346">
        <v>1080.513248872446</v>
      </c>
      <c r="R46" s="346">
        <v>1123.382200242389</v>
      </c>
      <c r="S46" s="346">
        <v>1131.084037101843</v>
      </c>
      <c r="T46" s="346">
        <v>1145.2318589036429</v>
      </c>
      <c r="U46" s="346">
        <v>1115.9990243404791</v>
      </c>
      <c r="V46" s="346">
        <v>1100.4242649881051</v>
      </c>
      <c r="W46" s="346">
        <v>1145.4643424458609</v>
      </c>
      <c r="X46" s="346">
        <v>1111.5013451769601</v>
      </c>
      <c r="Y46" s="346">
        <v>1072.4826715430861</v>
      </c>
      <c r="DA46" s="167" t="s">
        <v>2185</v>
      </c>
    </row>
    <row r="47" spans="1:105" ht="12" customHeight="1" x14ac:dyDescent="0.25">
      <c r="A47" s="59" t="s">
        <v>28</v>
      </c>
      <c r="B47" s="230">
        <v>143.49824733821839</v>
      </c>
      <c r="C47" s="230">
        <v>131.1758591760302</v>
      </c>
      <c r="D47" s="230">
        <v>130.68262827577161</v>
      </c>
      <c r="E47" s="230">
        <v>124.71216735341601</v>
      </c>
      <c r="F47" s="230">
        <v>127.5847440220202</v>
      </c>
      <c r="G47" s="230">
        <v>127.6034773793681</v>
      </c>
      <c r="H47" s="230">
        <v>119.2429817524672</v>
      </c>
      <c r="I47" s="230">
        <v>122.3910040951835</v>
      </c>
      <c r="J47" s="230">
        <v>105.5199100911222</v>
      </c>
      <c r="K47" s="230">
        <v>102.2420991883118</v>
      </c>
      <c r="L47" s="230">
        <v>102.0194619458621</v>
      </c>
      <c r="M47" s="230">
        <v>99.636861686810335</v>
      </c>
      <c r="N47" s="230">
        <v>106.7017134195323</v>
      </c>
      <c r="O47" s="230">
        <v>87.860037580425967</v>
      </c>
      <c r="P47" s="230">
        <v>86.560720960991262</v>
      </c>
      <c r="Q47" s="230">
        <v>90.200927623833266</v>
      </c>
      <c r="R47" s="230">
        <v>88.88815477765651</v>
      </c>
      <c r="S47" s="230">
        <v>93.814797165327263</v>
      </c>
      <c r="T47" s="230">
        <v>100.1542581954055</v>
      </c>
      <c r="U47" s="230">
        <v>82.486316141573283</v>
      </c>
      <c r="V47" s="230">
        <v>77.968906007082282</v>
      </c>
      <c r="W47" s="230">
        <v>77.263810835075546</v>
      </c>
      <c r="X47" s="230">
        <v>67.009052215647657</v>
      </c>
      <c r="Y47" s="230">
        <v>56.88014916160953</v>
      </c>
      <c r="DA47" s="71" t="s">
        <v>2186</v>
      </c>
    </row>
    <row r="48" spans="1:105" ht="12" customHeight="1" x14ac:dyDescent="0.25">
      <c r="A48" s="59" t="s">
        <v>31</v>
      </c>
      <c r="B48" s="230">
        <v>35.002830178323059</v>
      </c>
      <c r="C48" s="230">
        <v>36.463994903986297</v>
      </c>
      <c r="D48" s="230">
        <v>36.889965880347212</v>
      </c>
      <c r="E48" s="230">
        <v>32.322678196539307</v>
      </c>
      <c r="F48" s="230">
        <v>31.085843726654179</v>
      </c>
      <c r="G48" s="230">
        <v>28.34211007051918</v>
      </c>
      <c r="H48" s="230">
        <v>29.062734065564712</v>
      </c>
      <c r="I48" s="230">
        <v>33.196307840152812</v>
      </c>
      <c r="J48" s="230">
        <v>27.855372647121069</v>
      </c>
      <c r="K48" s="230">
        <v>25.612176304492809</v>
      </c>
      <c r="L48" s="230">
        <v>28.455011728803019</v>
      </c>
      <c r="M48" s="230">
        <v>30.993842673260531</v>
      </c>
      <c r="N48" s="230">
        <v>29.835335794874918</v>
      </c>
      <c r="O48" s="230">
        <v>31.67534085996575</v>
      </c>
      <c r="P48" s="230">
        <v>33.315239671735469</v>
      </c>
      <c r="Q48" s="230">
        <v>33.445296399136687</v>
      </c>
      <c r="R48" s="230">
        <v>38.010349921732583</v>
      </c>
      <c r="S48" s="230">
        <v>38.95995709151277</v>
      </c>
      <c r="T48" s="230">
        <v>38.078925803208797</v>
      </c>
      <c r="U48" s="230">
        <v>38.57015572811769</v>
      </c>
      <c r="V48" s="230">
        <v>39.584588079066357</v>
      </c>
      <c r="W48" s="230">
        <v>38.343769409021199</v>
      </c>
      <c r="X48" s="230">
        <v>42.365189180132042</v>
      </c>
      <c r="Y48" s="230">
        <v>54.803202890747848</v>
      </c>
      <c r="DA48" s="71" t="s">
        <v>2187</v>
      </c>
    </row>
    <row r="49" spans="1:105" ht="12" customHeight="1" x14ac:dyDescent="0.25">
      <c r="A49" s="59" t="s">
        <v>159</v>
      </c>
      <c r="B49" s="230">
        <v>109.24476364908389</v>
      </c>
      <c r="C49" s="230">
        <v>112.9600111352902</v>
      </c>
      <c r="D49" s="230">
        <v>110.57375242733291</v>
      </c>
      <c r="E49" s="230">
        <v>100.5909084714016</v>
      </c>
      <c r="F49" s="230">
        <v>102.64286203396949</v>
      </c>
      <c r="G49" s="230">
        <v>99.907018385870558</v>
      </c>
      <c r="H49" s="230">
        <v>82.682939041316928</v>
      </c>
      <c r="I49" s="230">
        <v>92.577881618627231</v>
      </c>
      <c r="J49" s="230">
        <v>88.670172089571565</v>
      </c>
      <c r="K49" s="230">
        <v>72.336752136026206</v>
      </c>
      <c r="L49" s="230">
        <v>72.014579543527802</v>
      </c>
      <c r="M49" s="230">
        <v>63.439376596401537</v>
      </c>
      <c r="N49" s="230">
        <v>58.641483610480932</v>
      </c>
      <c r="O49" s="230">
        <v>56.149835644176193</v>
      </c>
      <c r="P49" s="230">
        <v>53.988681270842157</v>
      </c>
      <c r="Q49" s="230">
        <v>54.908735579778828</v>
      </c>
      <c r="R49" s="230">
        <v>56.311602770821743</v>
      </c>
      <c r="S49" s="230">
        <v>53.013810931144093</v>
      </c>
      <c r="T49" s="230">
        <v>53.559564649376412</v>
      </c>
      <c r="U49" s="230">
        <v>53.03682180443748</v>
      </c>
      <c r="V49" s="230">
        <v>55.225990721638787</v>
      </c>
      <c r="W49" s="230">
        <v>51.416250058642362</v>
      </c>
      <c r="X49" s="230">
        <v>63.842509986098968</v>
      </c>
      <c r="Y49" s="230">
        <v>56.326595450866321</v>
      </c>
      <c r="DA49" s="71" t="s">
        <v>2188</v>
      </c>
    </row>
    <row r="50" spans="1:105" ht="12" customHeight="1" x14ac:dyDescent="0.25">
      <c r="A50" s="59" t="s">
        <v>32</v>
      </c>
      <c r="B50" s="230">
        <v>198.32833239952379</v>
      </c>
      <c r="C50" s="230">
        <v>203.249066463312</v>
      </c>
      <c r="D50" s="230">
        <v>207.88148862938769</v>
      </c>
      <c r="E50" s="230">
        <v>201.58945012638191</v>
      </c>
      <c r="F50" s="230">
        <v>187.7176814208635</v>
      </c>
      <c r="G50" s="230">
        <v>160.7454804590659</v>
      </c>
      <c r="H50" s="230">
        <v>165.73231283727381</v>
      </c>
      <c r="I50" s="230">
        <v>146.76877568029181</v>
      </c>
      <c r="J50" s="230">
        <v>142.32479793001059</v>
      </c>
      <c r="K50" s="230">
        <v>106.862746537109</v>
      </c>
      <c r="L50" s="230">
        <v>87.552315998628643</v>
      </c>
      <c r="M50" s="230">
        <v>76.05096851724339</v>
      </c>
      <c r="N50" s="230">
        <v>63.090145788374791</v>
      </c>
      <c r="O50" s="230">
        <v>52.109361246791998</v>
      </c>
      <c r="P50" s="230">
        <v>47.0356911302055</v>
      </c>
      <c r="Q50" s="230">
        <v>50.949779104722147</v>
      </c>
      <c r="R50" s="230">
        <v>52.845846082048347</v>
      </c>
      <c r="S50" s="230">
        <v>44.06410396933849</v>
      </c>
      <c r="T50" s="230">
        <v>37.405874495386271</v>
      </c>
      <c r="U50" s="230">
        <v>33.061795158896601</v>
      </c>
      <c r="V50" s="230">
        <v>30.1811220709459</v>
      </c>
      <c r="W50" s="230">
        <v>26.906948674839001</v>
      </c>
      <c r="X50" s="230">
        <v>27.916097781514729</v>
      </c>
      <c r="Y50" s="230">
        <v>22.337608254658321</v>
      </c>
      <c r="DA50" s="71" t="s">
        <v>2189</v>
      </c>
    </row>
    <row r="51" spans="1:105" ht="12" customHeight="1" x14ac:dyDescent="0.25">
      <c r="A51" s="59" t="s">
        <v>35</v>
      </c>
      <c r="B51" s="230">
        <v>729.98564063629976</v>
      </c>
      <c r="C51" s="230">
        <v>752.37153194645964</v>
      </c>
      <c r="D51" s="230">
        <v>797.24705012818526</v>
      </c>
      <c r="E51" s="230">
        <v>826.20320820381846</v>
      </c>
      <c r="F51" s="230">
        <v>815.21958170414894</v>
      </c>
      <c r="G51" s="230">
        <v>763.01857419282669</v>
      </c>
      <c r="H51" s="230">
        <v>710.53737079183725</v>
      </c>
      <c r="I51" s="230">
        <v>721.66053583885378</v>
      </c>
      <c r="J51" s="230">
        <v>724.64017129888555</v>
      </c>
      <c r="K51" s="230">
        <v>724.77746883321606</v>
      </c>
      <c r="L51" s="230">
        <v>778.96789238536155</v>
      </c>
      <c r="M51" s="230">
        <v>801.58434937049503</v>
      </c>
      <c r="N51" s="230">
        <v>822.07389007137351</v>
      </c>
      <c r="O51" s="230">
        <v>836.81511655021382</v>
      </c>
      <c r="P51" s="230">
        <v>851.6666261632796</v>
      </c>
      <c r="Q51" s="230">
        <v>851.00851016497552</v>
      </c>
      <c r="R51" s="230">
        <v>887.32624669012921</v>
      </c>
      <c r="S51" s="230">
        <v>901.23136794452057</v>
      </c>
      <c r="T51" s="230">
        <v>916.03323576026651</v>
      </c>
      <c r="U51" s="230">
        <v>908.84393550745403</v>
      </c>
      <c r="V51" s="230">
        <v>897.46365810937186</v>
      </c>
      <c r="W51" s="230">
        <v>951.53356346828264</v>
      </c>
      <c r="X51" s="230">
        <v>910.36849601356619</v>
      </c>
      <c r="Y51" s="230">
        <v>882.13511578520377</v>
      </c>
      <c r="DA51" s="71" t="s">
        <v>2190</v>
      </c>
    </row>
    <row r="52" spans="1:105" ht="12" customHeight="1" x14ac:dyDescent="0.25">
      <c r="A52" s="165" t="s">
        <v>2191</v>
      </c>
      <c r="B52" s="346">
        <v>1040.1061481978079</v>
      </c>
      <c r="C52" s="346">
        <v>1056.6957201800469</v>
      </c>
      <c r="D52" s="346">
        <v>1097.8446913308551</v>
      </c>
      <c r="E52" s="346">
        <v>1098.279427582959</v>
      </c>
      <c r="F52" s="346">
        <v>1082.9765723752839</v>
      </c>
      <c r="G52" s="346">
        <v>1011.0199900132829</v>
      </c>
      <c r="H52" s="346">
        <v>949.50421993922578</v>
      </c>
      <c r="I52" s="346">
        <v>959.46373716470782</v>
      </c>
      <c r="J52" s="346">
        <v>936.85011401552254</v>
      </c>
      <c r="K52" s="346">
        <v>887.39257899902248</v>
      </c>
      <c r="L52" s="346">
        <v>918.88603370365183</v>
      </c>
      <c r="M52" s="346">
        <v>922.28216503996612</v>
      </c>
      <c r="N52" s="346">
        <v>929.19407706484594</v>
      </c>
      <c r="O52" s="346">
        <v>914.79900873664985</v>
      </c>
      <c r="P52" s="346">
        <v>923.47670066497369</v>
      </c>
      <c r="Q52" s="346">
        <v>931.14911823499085</v>
      </c>
      <c r="R52" s="346">
        <v>970.33313002000273</v>
      </c>
      <c r="S52" s="346">
        <v>976.863246209046</v>
      </c>
      <c r="T52" s="346">
        <v>989.32817126570092</v>
      </c>
      <c r="U52" s="346">
        <v>963.61310044335232</v>
      </c>
      <c r="V52" s="346">
        <v>951.67268606641369</v>
      </c>
      <c r="W52" s="346">
        <v>987.62748119299511</v>
      </c>
      <c r="X52" s="346">
        <v>958.70456866798963</v>
      </c>
      <c r="Y52" s="346">
        <v>925.50950259340152</v>
      </c>
      <c r="DA52" s="167" t="s">
        <v>2192</v>
      </c>
    </row>
    <row r="53" spans="1:105" ht="12" customHeight="1" x14ac:dyDescent="0.25">
      <c r="A53" s="64" t="s">
        <v>28</v>
      </c>
      <c r="B53" s="229">
        <v>114.1203669991807</v>
      </c>
      <c r="C53" s="229">
        <v>104.4405070623078</v>
      </c>
      <c r="D53" s="229">
        <v>104.2503170034298</v>
      </c>
      <c r="E53" s="229">
        <v>98.745657501905967</v>
      </c>
      <c r="F53" s="229">
        <v>101.5662313119627</v>
      </c>
      <c r="G53" s="229">
        <v>102.24206732149651</v>
      </c>
      <c r="H53" s="229">
        <v>95.342329983792084</v>
      </c>
      <c r="I53" s="229">
        <v>96.948475738821827</v>
      </c>
      <c r="J53" s="229">
        <v>82.773322016682627</v>
      </c>
      <c r="K53" s="229">
        <v>78.831468829279473</v>
      </c>
      <c r="L53" s="229">
        <v>78.509443074402682</v>
      </c>
      <c r="M53" s="229">
        <v>75.810839150352876</v>
      </c>
      <c r="N53" s="229">
        <v>80.509323628517876</v>
      </c>
      <c r="O53" s="229">
        <v>66.312774719168345</v>
      </c>
      <c r="P53" s="229">
        <v>64.827682659884246</v>
      </c>
      <c r="Q53" s="229">
        <v>67.708900258533632</v>
      </c>
      <c r="R53" s="229">
        <v>65.771192156798563</v>
      </c>
      <c r="S53" s="229">
        <v>70.039375491244058</v>
      </c>
      <c r="T53" s="229">
        <v>74.385236099999688</v>
      </c>
      <c r="U53" s="229">
        <v>60.920636880186471</v>
      </c>
      <c r="V53" s="229">
        <v>58.096790624138251</v>
      </c>
      <c r="W53" s="229">
        <v>57.939537751598863</v>
      </c>
      <c r="X53" s="229">
        <v>49.866835462736432</v>
      </c>
      <c r="Y53" s="229">
        <v>42.130609745485202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1.178872996724952E-3</v>
      </c>
      <c r="Y54" s="229">
        <v>6.6383139621343297E-4</v>
      </c>
      <c r="DA54" s="73" t="s">
        <v>2194</v>
      </c>
    </row>
    <row r="55" spans="1:105" ht="12" customHeight="1" x14ac:dyDescent="0.25">
      <c r="A55" s="64" t="s">
        <v>31</v>
      </c>
      <c r="B55" s="229">
        <v>26.632095252275221</v>
      </c>
      <c r="C55" s="229">
        <v>27.60457636752917</v>
      </c>
      <c r="D55" s="229">
        <v>27.70110214308864</v>
      </c>
      <c r="E55" s="229">
        <v>24.222230581572578</v>
      </c>
      <c r="F55" s="229">
        <v>22.83323476821311</v>
      </c>
      <c r="G55" s="229">
        <v>20.237457728589511</v>
      </c>
      <c r="H55" s="229">
        <v>21.030111277305359</v>
      </c>
      <c r="I55" s="229">
        <v>23.351943277246111</v>
      </c>
      <c r="J55" s="229">
        <v>18.667535499906531</v>
      </c>
      <c r="K55" s="229">
        <v>16.718597163637909</v>
      </c>
      <c r="L55" s="229">
        <v>19.15014151996732</v>
      </c>
      <c r="M55" s="229">
        <v>21.16306927244014</v>
      </c>
      <c r="N55" s="229">
        <v>19.906242019939292</v>
      </c>
      <c r="O55" s="229">
        <v>21.95313284388892</v>
      </c>
      <c r="P55" s="229">
        <v>22.826400776987899</v>
      </c>
      <c r="Q55" s="229">
        <v>21.316110017017451</v>
      </c>
      <c r="R55" s="229">
        <v>24.417017137978149</v>
      </c>
      <c r="S55" s="229">
        <v>24.32387538699825</v>
      </c>
      <c r="T55" s="229">
        <v>24.03588585728215</v>
      </c>
      <c r="U55" s="229">
        <v>24.5436526091483</v>
      </c>
      <c r="V55" s="229">
        <v>23.815798218331889</v>
      </c>
      <c r="W55" s="229">
        <v>24.694060045592781</v>
      </c>
      <c r="X55" s="229">
        <v>27.21264194446168</v>
      </c>
      <c r="Y55" s="229">
        <v>35.386120865025362</v>
      </c>
      <c r="DA55" s="73" t="s">
        <v>2195</v>
      </c>
    </row>
    <row r="56" spans="1:105" ht="12" customHeight="1" x14ac:dyDescent="0.25">
      <c r="A56" s="64" t="s">
        <v>159</v>
      </c>
      <c r="B56" s="229">
        <v>82.390074473485996</v>
      </c>
      <c r="C56" s="229">
        <v>85.851672073970377</v>
      </c>
      <c r="D56" s="229">
        <v>82.628638914437033</v>
      </c>
      <c r="E56" s="229">
        <v>76.841923909306317</v>
      </c>
      <c r="F56" s="229">
        <v>77.531707056477757</v>
      </c>
      <c r="G56" s="229">
        <v>74.639583705992692</v>
      </c>
      <c r="H56" s="229">
        <v>61.089919945352328</v>
      </c>
      <c r="I56" s="229">
        <v>65.2341947063384</v>
      </c>
      <c r="J56" s="229">
        <v>61.559957127908923</v>
      </c>
      <c r="K56" s="229">
        <v>50.71585261818106</v>
      </c>
      <c r="L56" s="229">
        <v>51.007024582178431</v>
      </c>
      <c r="M56" s="229">
        <v>44.145331657710209</v>
      </c>
      <c r="N56" s="229">
        <v>41.338162531119643</v>
      </c>
      <c r="O56" s="229">
        <v>39.567448736685911</v>
      </c>
      <c r="P56" s="229">
        <v>37.228227613595379</v>
      </c>
      <c r="Q56" s="229">
        <v>38.07057721076594</v>
      </c>
      <c r="R56" s="229">
        <v>37.086185314103908</v>
      </c>
      <c r="S56" s="229">
        <v>34.81647372387247</v>
      </c>
      <c r="T56" s="229">
        <v>35.38995289420879</v>
      </c>
      <c r="U56" s="229">
        <v>35.410310556764458</v>
      </c>
      <c r="V56" s="229">
        <v>35.228322493634373</v>
      </c>
      <c r="W56" s="229">
        <v>33.982490564299411</v>
      </c>
      <c r="X56" s="229">
        <v>41.960922777888669</v>
      </c>
      <c r="Y56" s="229">
        <v>37.733540434972738</v>
      </c>
      <c r="DA56" s="73" t="s">
        <v>2196</v>
      </c>
    </row>
    <row r="57" spans="1:105" ht="12" customHeight="1" x14ac:dyDescent="0.25">
      <c r="A57" s="64" t="s">
        <v>32</v>
      </c>
      <c r="B57" s="229">
        <v>148.4818806874091</v>
      </c>
      <c r="C57" s="229">
        <v>154.08693121203851</v>
      </c>
      <c r="D57" s="229">
        <v>157.0100048226179</v>
      </c>
      <c r="E57" s="229">
        <v>153.12614621826509</v>
      </c>
      <c r="F57" s="229">
        <v>138.16791571466581</v>
      </c>
      <c r="G57" s="229">
        <v>117.6513321461901</v>
      </c>
      <c r="H57" s="229">
        <v>119.2760594452304</v>
      </c>
      <c r="I57" s="229">
        <v>101.5609978926982</v>
      </c>
      <c r="J57" s="229">
        <v>96.775542516486041</v>
      </c>
      <c r="K57" s="229">
        <v>73.088609948517643</v>
      </c>
      <c r="L57" s="229">
        <v>58.099182696101209</v>
      </c>
      <c r="M57" s="229">
        <v>48.981714677913658</v>
      </c>
      <c r="N57" s="229">
        <v>42.490722013254782</v>
      </c>
      <c r="O57" s="229">
        <v>35.356107791304829</v>
      </c>
      <c r="P57" s="229">
        <v>30.75367371759803</v>
      </c>
      <c r="Q57" s="229">
        <v>32.72772176134437</v>
      </c>
      <c r="R57" s="229">
        <v>33.449277935820803</v>
      </c>
      <c r="S57" s="229">
        <v>27.907760109041909</v>
      </c>
      <c r="T57" s="229">
        <v>23.231550590813651</v>
      </c>
      <c r="U57" s="229">
        <v>20.831471899097579</v>
      </c>
      <c r="V57" s="229">
        <v>18.46326193992504</v>
      </c>
      <c r="W57" s="229">
        <v>17.872331329579389</v>
      </c>
      <c r="X57" s="229">
        <v>18.237436275899441</v>
      </c>
      <c r="Y57" s="229">
        <v>14.609565729905171</v>
      </c>
      <c r="DA57" s="73" t="s">
        <v>2197</v>
      </c>
    </row>
    <row r="58" spans="1:105" ht="12" customHeight="1" x14ac:dyDescent="0.25">
      <c r="A58" s="64" t="s">
        <v>33</v>
      </c>
      <c r="B58" s="229">
        <v>2.1990845670517851</v>
      </c>
      <c r="C58" s="229">
        <v>2.4122717308709341</v>
      </c>
      <c r="D58" s="229">
        <v>2.963360520733247</v>
      </c>
      <c r="E58" s="229">
        <v>1.63340865453109</v>
      </c>
      <c r="F58" s="229">
        <v>1.14352969755141</v>
      </c>
      <c r="G58" s="229">
        <v>1.566092717343371</v>
      </c>
      <c r="H58" s="229">
        <v>1.7896322173328529</v>
      </c>
      <c r="I58" s="229">
        <v>1.566390296934737</v>
      </c>
      <c r="J58" s="229">
        <v>1.006883438250507</v>
      </c>
      <c r="K58" s="229">
        <v>0.58413729255629632</v>
      </c>
      <c r="L58" s="229">
        <v>0.66933089596398043</v>
      </c>
      <c r="M58" s="229">
        <v>0.44449234660430731</v>
      </c>
      <c r="N58" s="229">
        <v>0.35766777812938871</v>
      </c>
      <c r="O58" s="229">
        <v>0.30259838566605862</v>
      </c>
      <c r="P58" s="229">
        <v>0.28414845099871439</v>
      </c>
      <c r="Q58" s="229">
        <v>0.29476403065388751</v>
      </c>
      <c r="R58" s="229">
        <v>0.34619379580680582</v>
      </c>
      <c r="S58" s="229">
        <v>0.42292927159986732</v>
      </c>
      <c r="T58" s="229">
        <v>0.29532485373009748</v>
      </c>
      <c r="U58" s="229">
        <v>0.347698861818587</v>
      </c>
      <c r="V58" s="229">
        <v>0.19324933119516291</v>
      </c>
      <c r="W58" s="229">
        <v>0.18611886637005309</v>
      </c>
      <c r="X58" s="229">
        <v>0.47816462191109521</v>
      </c>
      <c r="Y58" s="229">
        <v>0.56750717154616503</v>
      </c>
      <c r="DA58" s="73" t="s">
        <v>2198</v>
      </c>
    </row>
    <row r="59" spans="1:105" ht="12" customHeight="1" x14ac:dyDescent="0.25">
      <c r="A59" s="64" t="s">
        <v>35</v>
      </c>
      <c r="B59" s="229">
        <v>570.79326393028498</v>
      </c>
      <c r="C59" s="229">
        <v>589.53866353410922</v>
      </c>
      <c r="D59" s="229">
        <v>623.13991219655145</v>
      </c>
      <c r="E59" s="229">
        <v>646.38972270752674</v>
      </c>
      <c r="F59" s="229">
        <v>623.50238890356877</v>
      </c>
      <c r="G59" s="229">
        <v>582.45278994816158</v>
      </c>
      <c r="H59" s="229">
        <v>539.53987789856808</v>
      </c>
      <c r="I59" s="229">
        <v>547.25340733311316</v>
      </c>
      <c r="J59" s="229">
        <v>548.23629505889869</v>
      </c>
      <c r="K59" s="229">
        <v>548.6820180808711</v>
      </c>
      <c r="L59" s="229">
        <v>592.42183842996178</v>
      </c>
      <c r="M59" s="229">
        <v>598.25290562589646</v>
      </c>
      <c r="N59" s="229">
        <v>605.90703924079514</v>
      </c>
      <c r="O59" s="229">
        <v>620.60769491856456</v>
      </c>
      <c r="P59" s="229">
        <v>623.15688333799881</v>
      </c>
      <c r="Q59" s="229">
        <v>622.91692088470597</v>
      </c>
      <c r="R59" s="229">
        <v>641.70154074689481</v>
      </c>
      <c r="S59" s="229">
        <v>648.48737494718398</v>
      </c>
      <c r="T59" s="229">
        <v>658.63133284880826</v>
      </c>
      <c r="U59" s="229">
        <v>653.28974497331774</v>
      </c>
      <c r="V59" s="229">
        <v>637.24566278342957</v>
      </c>
      <c r="W59" s="229">
        <v>693.542342467347</v>
      </c>
      <c r="X59" s="229">
        <v>664.46586446208801</v>
      </c>
      <c r="Y59" s="229">
        <v>638.9114448343156</v>
      </c>
      <c r="DA59" s="73" t="s">
        <v>2199</v>
      </c>
    </row>
    <row r="60" spans="1:105" ht="12" customHeight="1" x14ac:dyDescent="0.25">
      <c r="A60" s="64" t="s">
        <v>36</v>
      </c>
      <c r="B60" s="229">
        <v>3.4493480522893232</v>
      </c>
      <c r="C60" s="229">
        <v>3.1088483275093268</v>
      </c>
      <c r="D60" s="229">
        <v>3.031592087432494</v>
      </c>
      <c r="E60" s="229">
        <v>0.30187160474231201</v>
      </c>
      <c r="F60" s="229">
        <v>0.40917193818250458</v>
      </c>
      <c r="G60" s="229">
        <v>4.864281782583136E-2</v>
      </c>
      <c r="H60" s="229">
        <v>1.5737382237710911E-2</v>
      </c>
      <c r="I60" s="229">
        <v>1.4306711125172959E-3</v>
      </c>
      <c r="J60" s="229">
        <v>2.0029395575382601E-2</v>
      </c>
      <c r="K60" s="229">
        <v>1.4306711125164949E-3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46.232629151945972</v>
      </c>
      <c r="C61" s="229">
        <v>45.273100927508658</v>
      </c>
      <c r="D61" s="229">
        <v>48.587170442085927</v>
      </c>
      <c r="E61" s="229">
        <v>49.91166286731525</v>
      </c>
      <c r="F61" s="229">
        <v>51.894264004321357</v>
      </c>
      <c r="G61" s="229">
        <v>50.85228906500712</v>
      </c>
      <c r="H61" s="229">
        <v>53.49765717892442</v>
      </c>
      <c r="I61" s="229">
        <v>54.415215235595277</v>
      </c>
      <c r="J61" s="229">
        <v>59.662516288407133</v>
      </c>
      <c r="K61" s="229">
        <v>56.260964096642432</v>
      </c>
      <c r="L61" s="229">
        <v>58.642396280998668</v>
      </c>
      <c r="M61" s="229">
        <v>57.35503835524117</v>
      </c>
      <c r="N61" s="229">
        <v>55.532998575891803</v>
      </c>
      <c r="O61" s="229">
        <v>49.422802548260847</v>
      </c>
      <c r="P61" s="229">
        <v>55.579346597251877</v>
      </c>
      <c r="Q61" s="229">
        <v>59.221549115477103</v>
      </c>
      <c r="R61" s="229">
        <v>72.559198023992138</v>
      </c>
      <c r="S61" s="229">
        <v>72.079242201823874</v>
      </c>
      <c r="T61" s="229">
        <v>76.105894661444935</v>
      </c>
      <c r="U61" s="229">
        <v>75.065344670568408</v>
      </c>
      <c r="V61" s="229">
        <v>78.968513045127523</v>
      </c>
      <c r="W61" s="229">
        <v>73.248192063778276</v>
      </c>
      <c r="X61" s="229">
        <v>73.833273599264487</v>
      </c>
      <c r="Y61" s="229">
        <v>76.210837248955769</v>
      </c>
      <c r="DA61" s="73" t="s">
        <v>2201</v>
      </c>
    </row>
    <row r="62" spans="1:105" ht="12" customHeight="1" x14ac:dyDescent="0.25">
      <c r="A62" s="64" t="s">
        <v>39</v>
      </c>
      <c r="B62" s="229">
        <v>45.807405083884873</v>
      </c>
      <c r="C62" s="229">
        <v>44.37914894420291</v>
      </c>
      <c r="D62" s="229">
        <v>48.532593200478964</v>
      </c>
      <c r="E62" s="229">
        <v>47.106803537793859</v>
      </c>
      <c r="F62" s="229">
        <v>65.928128980340816</v>
      </c>
      <c r="G62" s="229">
        <v>61.329734562675817</v>
      </c>
      <c r="H62" s="229">
        <v>57.922894610482587</v>
      </c>
      <c r="I62" s="229">
        <v>69.131682012847634</v>
      </c>
      <c r="J62" s="229">
        <v>68.148032673406618</v>
      </c>
      <c r="K62" s="229">
        <v>62.509500298223998</v>
      </c>
      <c r="L62" s="229">
        <v>60.386676224077632</v>
      </c>
      <c r="M62" s="229">
        <v>76.12877395380724</v>
      </c>
      <c r="N62" s="229">
        <v>83.151921277198028</v>
      </c>
      <c r="O62" s="229">
        <v>81.276448793110362</v>
      </c>
      <c r="P62" s="229">
        <v>88.820337510658788</v>
      </c>
      <c r="Q62" s="229">
        <v>88.892574956492425</v>
      </c>
      <c r="R62" s="229">
        <v>95.002524908607597</v>
      </c>
      <c r="S62" s="229">
        <v>98.786215077281526</v>
      </c>
      <c r="T62" s="229">
        <v>97.252993459413318</v>
      </c>
      <c r="U62" s="229">
        <v>93.204239992450823</v>
      </c>
      <c r="V62" s="229">
        <v>99.661087630631869</v>
      </c>
      <c r="W62" s="229">
        <v>86.16240810442919</v>
      </c>
      <c r="X62" s="229">
        <v>82.648250650743094</v>
      </c>
      <c r="Y62" s="229">
        <v>79.959212731799269</v>
      </c>
      <c r="DA62" s="73" t="s">
        <v>2202</v>
      </c>
    </row>
    <row r="63" spans="1:105" ht="12" customHeight="1" x14ac:dyDescent="0.25">
      <c r="A63" s="166" t="s">
        <v>2203</v>
      </c>
      <c r="B63" s="347">
        <v>116.43563469432</v>
      </c>
      <c r="C63" s="347">
        <v>119.4380293461419</v>
      </c>
      <c r="D63" s="347">
        <v>123.1104128529154</v>
      </c>
      <c r="E63" s="347">
        <v>127.9875414101954</v>
      </c>
      <c r="F63" s="347">
        <v>129.3069297831141</v>
      </c>
      <c r="G63" s="347">
        <v>129.54269022574479</v>
      </c>
      <c r="H63" s="347">
        <v>126.29796255983391</v>
      </c>
      <c r="I63" s="347">
        <v>128.1190184352171</v>
      </c>
      <c r="J63" s="347">
        <v>128.7051385066199</v>
      </c>
      <c r="K63" s="347">
        <v>125.6080958677783</v>
      </c>
      <c r="L63" s="347">
        <v>127.92959910606029</v>
      </c>
      <c r="M63" s="347">
        <v>129.62197452835659</v>
      </c>
      <c r="N63" s="347">
        <v>131.2908806603115</v>
      </c>
      <c r="O63" s="347">
        <v>130.28117493244841</v>
      </c>
      <c r="P63" s="347">
        <v>133.11015236652139</v>
      </c>
      <c r="Q63" s="347">
        <v>134.20673376128309</v>
      </c>
      <c r="R63" s="347">
        <v>136.66108813365369</v>
      </c>
      <c r="S63" s="347">
        <v>136.52937238898949</v>
      </c>
      <c r="T63" s="347">
        <v>139.14933040263969</v>
      </c>
      <c r="U63" s="347">
        <v>140.26251306337551</v>
      </c>
      <c r="V63" s="347">
        <v>137.9059165446757</v>
      </c>
      <c r="W63" s="347">
        <v>142.74548142631929</v>
      </c>
      <c r="X63" s="347">
        <v>142.62353022024581</v>
      </c>
      <c r="Y63" s="347">
        <v>135.83608002337331</v>
      </c>
      <c r="DA63" s="168" t="s">
        <v>2204</v>
      </c>
    </row>
    <row r="64" spans="1:105" ht="12" customHeight="1" x14ac:dyDescent="0.25">
      <c r="A64" s="60" t="s">
        <v>2205</v>
      </c>
      <c r="B64" s="262">
        <v>232.87126938864009</v>
      </c>
      <c r="C64" s="262">
        <v>238.87605869228381</v>
      </c>
      <c r="D64" s="262">
        <v>246.22082570583089</v>
      </c>
      <c r="E64" s="262">
        <v>255.9750828203909</v>
      </c>
      <c r="F64" s="262">
        <v>258.61385956622809</v>
      </c>
      <c r="G64" s="262">
        <v>259.0853804514897</v>
      </c>
      <c r="H64" s="262">
        <v>252.59592511966781</v>
      </c>
      <c r="I64" s="262">
        <v>256.2380368704342</v>
      </c>
      <c r="J64" s="262">
        <v>257.41027701323992</v>
      </c>
      <c r="K64" s="262">
        <v>251.21619173555661</v>
      </c>
      <c r="L64" s="262">
        <v>255.85919821212059</v>
      </c>
      <c r="M64" s="262">
        <v>259.24394905671318</v>
      </c>
      <c r="N64" s="262">
        <v>262.58176132062289</v>
      </c>
      <c r="O64" s="262">
        <v>260.56234986489682</v>
      </c>
      <c r="P64" s="262">
        <v>266.22030473304272</v>
      </c>
      <c r="Q64" s="262">
        <v>268.41346752256612</v>
      </c>
      <c r="R64" s="262">
        <v>273.32217626730738</v>
      </c>
      <c r="S64" s="262">
        <v>273.05874477797897</v>
      </c>
      <c r="T64" s="262">
        <v>278.29866080527933</v>
      </c>
      <c r="U64" s="262">
        <v>280.52502612675102</v>
      </c>
      <c r="V64" s="262">
        <v>275.81183308935141</v>
      </c>
      <c r="W64" s="262">
        <v>285.49096285263852</v>
      </c>
      <c r="X64" s="262">
        <v>285.24706044049162</v>
      </c>
      <c r="Y64" s="262">
        <v>271.67216004674651</v>
      </c>
      <c r="DA64" s="72" t="s">
        <v>2206</v>
      </c>
    </row>
    <row r="65" spans="1:105" ht="12" customHeight="1" x14ac:dyDescent="0.25">
      <c r="A65" s="101" t="s">
        <v>2207</v>
      </c>
      <c r="B65" s="278">
        <v>46.574253877728019</v>
      </c>
      <c r="C65" s="278">
        <v>47.775211738456747</v>
      </c>
      <c r="D65" s="278">
        <v>49.244165141166192</v>
      </c>
      <c r="E65" s="278">
        <v>51.195016564078173</v>
      </c>
      <c r="F65" s="278">
        <v>51.722771913245637</v>
      </c>
      <c r="G65" s="278">
        <v>51.817076090297938</v>
      </c>
      <c r="H65" s="278">
        <v>50.519185023933552</v>
      </c>
      <c r="I65" s="278">
        <v>51.24760737408684</v>
      </c>
      <c r="J65" s="278">
        <v>51.482055402647973</v>
      </c>
      <c r="K65" s="278">
        <v>50.243238347111323</v>
      </c>
      <c r="L65" s="278">
        <v>51.171839642424118</v>
      </c>
      <c r="M65" s="278">
        <v>51.848789811342627</v>
      </c>
      <c r="N65" s="278">
        <v>52.516352264124578</v>
      </c>
      <c r="O65" s="278">
        <v>52.112469972979362</v>
      </c>
      <c r="P65" s="278">
        <v>53.244060946608549</v>
      </c>
      <c r="Q65" s="278">
        <v>53.682693504513239</v>
      </c>
      <c r="R65" s="278">
        <v>54.664435253461491</v>
      </c>
      <c r="S65" s="278">
        <v>54.611748955595793</v>
      </c>
      <c r="T65" s="278">
        <v>55.659732161055857</v>
      </c>
      <c r="U65" s="278">
        <v>56.105005225350197</v>
      </c>
      <c r="V65" s="278">
        <v>55.162366617870283</v>
      </c>
      <c r="W65" s="278">
        <v>57.098192570527701</v>
      </c>
      <c r="X65" s="278">
        <v>57.049412088098329</v>
      </c>
      <c r="Y65" s="278">
        <v>54.334432009349307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2191.6250618532677</v>
      </c>
      <c r="C66" s="261">
        <f t="shared" si="3"/>
        <v>2243.3121017048306</v>
      </c>
      <c r="D66" s="261">
        <f t="shared" si="3"/>
        <v>2317.769398956174</v>
      </c>
      <c r="E66" s="261">
        <f t="shared" si="3"/>
        <v>2383.8345828740589</v>
      </c>
      <c r="F66" s="261">
        <f t="shared" si="3"/>
        <v>2390.480699786589</v>
      </c>
      <c r="G66" s="261">
        <f t="shared" si="3"/>
        <v>2346.8441998265744</v>
      </c>
      <c r="H66" s="261">
        <f t="shared" si="3"/>
        <v>2264.2606835540041</v>
      </c>
      <c r="I66" s="261">
        <f t="shared" si="3"/>
        <v>2293.2615436694082</v>
      </c>
      <c r="J66" s="261">
        <f t="shared" si="3"/>
        <v>2286.1350300399417</v>
      </c>
      <c r="K66" s="261">
        <f t="shared" si="3"/>
        <v>2214.525436043677</v>
      </c>
      <c r="L66" s="261">
        <f t="shared" si="3"/>
        <v>2266.0383765408724</v>
      </c>
      <c r="M66" s="261">
        <f t="shared" si="3"/>
        <v>2290.3364571266006</v>
      </c>
      <c r="N66" s="261">
        <f t="shared" si="3"/>
        <v>2317.3208782257229</v>
      </c>
      <c r="O66" s="261">
        <f t="shared" si="3"/>
        <v>2295.5305522993185</v>
      </c>
      <c r="P66" s="261">
        <f t="shared" si="3"/>
        <v>2337.1453681646435</v>
      </c>
      <c r="Q66" s="261">
        <f t="shared" si="3"/>
        <v>2356.0405487309781</v>
      </c>
      <c r="R66" s="261">
        <f t="shared" si="3"/>
        <v>2412.5177307677268</v>
      </c>
      <c r="S66" s="261">
        <f t="shared" si="3"/>
        <v>2415.1482481001585</v>
      </c>
      <c r="T66" s="261">
        <f t="shared" si="3"/>
        <v>2457.3296863263099</v>
      </c>
      <c r="U66" s="261">
        <f t="shared" si="3"/>
        <v>2455.6427969568354</v>
      </c>
      <c r="V66" s="261">
        <f t="shared" si="3"/>
        <v>2416.4925653526661</v>
      </c>
      <c r="W66" s="261">
        <f t="shared" si="3"/>
        <v>2504.9229979419538</v>
      </c>
      <c r="X66" s="261">
        <f t="shared" si="3"/>
        <v>2483.6937096324441</v>
      </c>
      <c r="Y66" s="261">
        <f t="shared" si="3"/>
        <v>2373.7743972244944</v>
      </c>
      <c r="DA66" s="70"/>
    </row>
    <row r="67" spans="1:105" ht="12" customHeight="1" x14ac:dyDescent="0.25">
      <c r="A67" s="165" t="s">
        <v>2210</v>
      </c>
      <c r="B67" s="346">
        <v>477.87436906062129</v>
      </c>
      <c r="C67" s="346">
        <v>487.29791878837898</v>
      </c>
      <c r="D67" s="346">
        <v>506.1317450412426</v>
      </c>
      <c r="E67" s="346">
        <v>508.53781847320511</v>
      </c>
      <c r="F67" s="346">
        <v>500.86719860522709</v>
      </c>
      <c r="G67" s="346">
        <v>467.71152362701667</v>
      </c>
      <c r="H67" s="346">
        <v>439.01305218159189</v>
      </c>
      <c r="I67" s="346">
        <v>442.39898034016483</v>
      </c>
      <c r="J67" s="346">
        <v>431.89155869886531</v>
      </c>
      <c r="K67" s="346">
        <v>409.97046131229479</v>
      </c>
      <c r="L67" s="346">
        <v>425.28848923605312</v>
      </c>
      <c r="M67" s="346">
        <v>426.88540561634682</v>
      </c>
      <c r="N67" s="346">
        <v>430.81235091995438</v>
      </c>
      <c r="O67" s="346">
        <v>424.89587270873722</v>
      </c>
      <c r="P67" s="346">
        <v>427.9981552286921</v>
      </c>
      <c r="Q67" s="346">
        <v>431.15331166206693</v>
      </c>
      <c r="R67" s="346">
        <v>448.25512491929538</v>
      </c>
      <c r="S67" s="346">
        <v>451.37261138268332</v>
      </c>
      <c r="T67" s="346">
        <v>457.05286479041541</v>
      </c>
      <c r="U67" s="346">
        <v>445.69859666501202</v>
      </c>
      <c r="V67" s="346">
        <v>439.51762507999013</v>
      </c>
      <c r="W67" s="346">
        <v>458.08786033844189</v>
      </c>
      <c r="X67" s="346">
        <v>443.89638552307463</v>
      </c>
      <c r="Y67" s="346">
        <v>428.70965517478851</v>
      </c>
      <c r="DA67" s="167" t="s">
        <v>2211</v>
      </c>
    </row>
    <row r="68" spans="1:105" ht="12" customHeight="1" x14ac:dyDescent="0.25">
      <c r="A68" s="165" t="s">
        <v>2212</v>
      </c>
      <c r="B68" s="346">
        <v>195.92027168268959</v>
      </c>
      <c r="C68" s="346">
        <v>199.04517720842989</v>
      </c>
      <c r="D68" s="346">
        <v>206.7962299459783</v>
      </c>
      <c r="E68" s="346">
        <v>206.87811932310589</v>
      </c>
      <c r="F68" s="346">
        <v>203.9955870402197</v>
      </c>
      <c r="G68" s="346">
        <v>190.44143856205869</v>
      </c>
      <c r="H68" s="346">
        <v>178.85398048716721</v>
      </c>
      <c r="I68" s="346">
        <v>180.73001143268729</v>
      </c>
      <c r="J68" s="346">
        <v>176.47038158741151</v>
      </c>
      <c r="K68" s="346">
        <v>167.15428080868011</v>
      </c>
      <c r="L68" s="346">
        <v>173.08656590539701</v>
      </c>
      <c r="M68" s="346">
        <v>173.7262803953399</v>
      </c>
      <c r="N68" s="346">
        <v>175.0282472033505</v>
      </c>
      <c r="O68" s="346">
        <v>172.31671078695899</v>
      </c>
      <c r="P68" s="346">
        <v>173.95128987595069</v>
      </c>
      <c r="Q68" s="346">
        <v>175.39650980603699</v>
      </c>
      <c r="R68" s="346">
        <v>182.77743169351851</v>
      </c>
      <c r="S68" s="346">
        <v>184.00748128037429</v>
      </c>
      <c r="T68" s="346">
        <v>186.35544500295751</v>
      </c>
      <c r="U68" s="346">
        <v>181.51160894777831</v>
      </c>
      <c r="V68" s="346">
        <v>179.26244502082031</v>
      </c>
      <c r="W68" s="346">
        <v>186.0350934103148</v>
      </c>
      <c r="X68" s="346">
        <v>180.58701016460751</v>
      </c>
      <c r="Y68" s="346">
        <v>174.3341999344911</v>
      </c>
      <c r="DA68" s="167" t="s">
        <v>2213</v>
      </c>
    </row>
    <row r="69" spans="1:105" ht="12" customHeight="1" x14ac:dyDescent="0.25">
      <c r="A69" s="64" t="s">
        <v>28</v>
      </c>
      <c r="B69" s="229">
        <v>21.496357218682231</v>
      </c>
      <c r="C69" s="229">
        <v>19.673004100379309</v>
      </c>
      <c r="D69" s="229">
        <v>19.637178826130821</v>
      </c>
      <c r="E69" s="229">
        <v>18.600290055760681</v>
      </c>
      <c r="F69" s="229">
        <v>19.131589277599609</v>
      </c>
      <c r="G69" s="229">
        <v>19.258893567484101</v>
      </c>
      <c r="H69" s="229">
        <v>17.959220052348641</v>
      </c>
      <c r="I69" s="229">
        <v>18.26176274304677</v>
      </c>
      <c r="J69" s="229">
        <v>15.591650684582881</v>
      </c>
      <c r="K69" s="229">
        <v>14.849140942911371</v>
      </c>
      <c r="L69" s="229">
        <v>14.788482351965049</v>
      </c>
      <c r="M69" s="229">
        <v>14.28015806710248</v>
      </c>
      <c r="N69" s="229">
        <v>15.16519115440226</v>
      </c>
      <c r="O69" s="229">
        <v>12.49104897757188</v>
      </c>
      <c r="P69" s="229">
        <v>12.21130864507515</v>
      </c>
      <c r="Q69" s="229">
        <v>12.7540310736296</v>
      </c>
      <c r="R69" s="229">
        <v>12.389033425657351</v>
      </c>
      <c r="S69" s="229">
        <v>13.193012557907471</v>
      </c>
      <c r="T69" s="229">
        <v>14.011623420498561</v>
      </c>
      <c r="U69" s="229">
        <v>11.475355423414619</v>
      </c>
      <c r="V69" s="229">
        <v>10.94343978515623</v>
      </c>
      <c r="W69" s="229">
        <v>10.91381874545352</v>
      </c>
      <c r="X69" s="229">
        <v>9.3931989237287468</v>
      </c>
      <c r="Y69" s="229">
        <v>7.9359597304515068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2.2205917943849519E-4</v>
      </c>
      <c r="Y70" s="229">
        <v>1.250430330817547E-4</v>
      </c>
      <c r="DA70" s="73" t="s">
        <v>2215</v>
      </c>
    </row>
    <row r="71" spans="1:105" ht="12" customHeight="1" x14ac:dyDescent="0.25">
      <c r="A71" s="64" t="s">
        <v>31</v>
      </c>
      <c r="B71" s="229">
        <v>5.016571958877325</v>
      </c>
      <c r="C71" s="229">
        <v>5.1997539972077096</v>
      </c>
      <c r="D71" s="229">
        <v>5.2179361377563076</v>
      </c>
      <c r="E71" s="229">
        <v>4.5626362314319531</v>
      </c>
      <c r="F71" s="229">
        <v>4.3009971308545456</v>
      </c>
      <c r="G71" s="229">
        <v>3.812041899014091</v>
      </c>
      <c r="H71" s="229">
        <v>3.961350600711258</v>
      </c>
      <c r="I71" s="229">
        <v>4.3987039968219808</v>
      </c>
      <c r="J71" s="229">
        <v>3.5163224764366872</v>
      </c>
      <c r="K71" s="229">
        <v>3.1492094380259781</v>
      </c>
      <c r="L71" s="229">
        <v>3.607228873567252</v>
      </c>
      <c r="M71" s="229">
        <v>3.9863953200164239</v>
      </c>
      <c r="N71" s="229">
        <v>3.7496522364428571</v>
      </c>
      <c r="O71" s="229">
        <v>4.1352161589596861</v>
      </c>
      <c r="P71" s="229">
        <v>4.2997098416486912</v>
      </c>
      <c r="Q71" s="229">
        <v>4.015222939493591</v>
      </c>
      <c r="R71" s="229">
        <v>4.5993273279294016</v>
      </c>
      <c r="S71" s="229">
        <v>4.5817826213736303</v>
      </c>
      <c r="T71" s="229">
        <v>4.5275352861362501</v>
      </c>
      <c r="U71" s="229">
        <v>4.6231811008922001</v>
      </c>
      <c r="V71" s="229">
        <v>4.486078334755037</v>
      </c>
      <c r="W71" s="229">
        <v>4.651512695568722</v>
      </c>
      <c r="X71" s="229">
        <v>5.1259270144692373</v>
      </c>
      <c r="Y71" s="229">
        <v>6.6655296920269373</v>
      </c>
      <c r="DA71" s="73" t="s">
        <v>2216</v>
      </c>
    </row>
    <row r="72" spans="1:105" ht="12" customHeight="1" x14ac:dyDescent="0.25">
      <c r="A72" s="64" t="s">
        <v>159</v>
      </c>
      <c r="B72" s="229">
        <v>15.519460011626171</v>
      </c>
      <c r="C72" s="229">
        <v>16.171506097035969</v>
      </c>
      <c r="D72" s="229">
        <v>15.56439735784409</v>
      </c>
      <c r="E72" s="229">
        <v>14.474379018927509</v>
      </c>
      <c r="F72" s="229">
        <v>14.60431047047226</v>
      </c>
      <c r="G72" s="229">
        <v>14.059533772873969</v>
      </c>
      <c r="H72" s="229">
        <v>11.507242538182711</v>
      </c>
      <c r="I72" s="229">
        <v>12.28788155133244</v>
      </c>
      <c r="J72" s="229">
        <v>11.59578139805487</v>
      </c>
      <c r="K72" s="229">
        <v>9.5531245928983726</v>
      </c>
      <c r="L72" s="229">
        <v>9.6079713894408147</v>
      </c>
      <c r="M72" s="229">
        <v>8.3154641349703429</v>
      </c>
      <c r="N72" s="229">
        <v>7.7866898950585464</v>
      </c>
      <c r="O72" s="229">
        <v>7.4531482384893133</v>
      </c>
      <c r="P72" s="229">
        <v>7.0125193288766914</v>
      </c>
      <c r="Q72" s="229">
        <v>7.1711890590916454</v>
      </c>
      <c r="R72" s="229">
        <v>6.9857634386677701</v>
      </c>
      <c r="S72" s="229">
        <v>6.5582277374607418</v>
      </c>
      <c r="T72" s="229">
        <v>6.666251514698609</v>
      </c>
      <c r="U72" s="229">
        <v>6.6700861990581242</v>
      </c>
      <c r="V72" s="229">
        <v>6.6358058990779414</v>
      </c>
      <c r="W72" s="229">
        <v>6.4011339567101384</v>
      </c>
      <c r="X72" s="229">
        <v>7.9039965343391394</v>
      </c>
      <c r="Y72" s="229">
        <v>7.1077029074186866</v>
      </c>
      <c r="DA72" s="73" t="s">
        <v>2217</v>
      </c>
    </row>
    <row r="73" spans="1:105" ht="12" customHeight="1" x14ac:dyDescent="0.25">
      <c r="A73" s="64" t="s">
        <v>32</v>
      </c>
      <c r="B73" s="229">
        <v>27.968886112863771</v>
      </c>
      <c r="C73" s="229">
        <v>29.024685103652679</v>
      </c>
      <c r="D73" s="229">
        <v>29.575291767141319</v>
      </c>
      <c r="E73" s="229">
        <v>28.843706212858802</v>
      </c>
      <c r="F73" s="229">
        <v>26.026089386696039</v>
      </c>
      <c r="G73" s="229">
        <v>22.161469767149381</v>
      </c>
      <c r="H73" s="229">
        <v>22.467512582481071</v>
      </c>
      <c r="I73" s="229">
        <v>19.130603481173061</v>
      </c>
      <c r="J73" s="229">
        <v>18.229188064047229</v>
      </c>
      <c r="K73" s="229">
        <v>13.76738359141053</v>
      </c>
      <c r="L73" s="229">
        <v>10.943890369348701</v>
      </c>
      <c r="M73" s="229">
        <v>9.2264725709089426</v>
      </c>
      <c r="N73" s="229">
        <v>8.0037925121920352</v>
      </c>
      <c r="O73" s="229">
        <v>6.6598762598579739</v>
      </c>
      <c r="P73" s="229">
        <v>5.7929357695198496</v>
      </c>
      <c r="Q73" s="229">
        <v>6.1647786143252539</v>
      </c>
      <c r="R73" s="229">
        <v>6.3006950128415902</v>
      </c>
      <c r="S73" s="229">
        <v>5.2568634000411336</v>
      </c>
      <c r="T73" s="229">
        <v>4.376026150070162</v>
      </c>
      <c r="U73" s="229">
        <v>3.9239337649269679</v>
      </c>
      <c r="V73" s="229">
        <v>3.4778443543349109</v>
      </c>
      <c r="W73" s="229">
        <v>3.366533325239331</v>
      </c>
      <c r="X73" s="229">
        <v>3.4353065561251031</v>
      </c>
      <c r="Y73" s="229">
        <v>2.7519403590957112</v>
      </c>
      <c r="DA73" s="73" t="s">
        <v>2218</v>
      </c>
    </row>
    <row r="74" spans="1:105" ht="12" customHeight="1" x14ac:dyDescent="0.25">
      <c r="A74" s="64" t="s">
        <v>33</v>
      </c>
      <c r="B74" s="229">
        <v>0.41423199600975452</v>
      </c>
      <c r="C74" s="229">
        <v>0.45438913490089622</v>
      </c>
      <c r="D74" s="229">
        <v>0.5581953335453208</v>
      </c>
      <c r="E74" s="229">
        <v>0.30767808451001122</v>
      </c>
      <c r="F74" s="229">
        <v>0.21540171588226001</v>
      </c>
      <c r="G74" s="229">
        <v>0.29499807418102281</v>
      </c>
      <c r="H74" s="229">
        <v>0.33710523761394451</v>
      </c>
      <c r="I74" s="229">
        <v>0.29505412795446578</v>
      </c>
      <c r="J74" s="229">
        <v>0.18966225429649439</v>
      </c>
      <c r="K74" s="229">
        <v>0.11003140136794499</v>
      </c>
      <c r="L74" s="229">
        <v>0.12607894993227331</v>
      </c>
      <c r="M74" s="229">
        <v>8.3727090219093886E-2</v>
      </c>
      <c r="N74" s="229">
        <v>6.7372323858167382E-2</v>
      </c>
      <c r="O74" s="229">
        <v>5.6999141898315737E-2</v>
      </c>
      <c r="P74" s="229">
        <v>5.352380794435619E-2</v>
      </c>
      <c r="Q74" s="229">
        <v>5.552341851652174E-2</v>
      </c>
      <c r="R74" s="229">
        <v>6.5211019708761198E-2</v>
      </c>
      <c r="S74" s="229">
        <v>7.966534755897775E-2</v>
      </c>
      <c r="T74" s="229">
        <v>5.5629058320350783E-2</v>
      </c>
      <c r="U74" s="229">
        <v>6.5494522447822473E-2</v>
      </c>
      <c r="V74" s="229">
        <v>3.6401536070002967E-2</v>
      </c>
      <c r="W74" s="229">
        <v>3.5058401421505861E-2</v>
      </c>
      <c r="X74" s="229">
        <v>9.0069790276882222E-2</v>
      </c>
      <c r="Y74" s="229">
        <v>0.1068988577981696</v>
      </c>
      <c r="DA74" s="73" t="s">
        <v>2219</v>
      </c>
    </row>
    <row r="75" spans="1:105" ht="12" customHeight="1" x14ac:dyDescent="0.25">
      <c r="A75" s="64" t="s">
        <v>35</v>
      </c>
      <c r="B75" s="229">
        <v>107.5178447292504</v>
      </c>
      <c r="C75" s="229">
        <v>111.0488341283086</v>
      </c>
      <c r="D75" s="229">
        <v>117.3781552059986</v>
      </c>
      <c r="E75" s="229">
        <v>121.75762089781669</v>
      </c>
      <c r="F75" s="229">
        <v>117.4464333668772</v>
      </c>
      <c r="G75" s="229">
        <v>109.71409893760379</v>
      </c>
      <c r="H75" s="229">
        <v>101.63078032438401</v>
      </c>
      <c r="I75" s="229">
        <v>103.08374431759469</v>
      </c>
      <c r="J75" s="229">
        <v>103.2688866038923</v>
      </c>
      <c r="K75" s="229">
        <v>103.3528455110782</v>
      </c>
      <c r="L75" s="229">
        <v>111.5919252444249</v>
      </c>
      <c r="M75" s="229">
        <v>112.6902980126342</v>
      </c>
      <c r="N75" s="229">
        <v>114.1320738736124</v>
      </c>
      <c r="O75" s="229">
        <v>116.9011724500343</v>
      </c>
      <c r="P75" s="229">
        <v>117.381351986105</v>
      </c>
      <c r="Q75" s="229">
        <v>117.33615130238231</v>
      </c>
      <c r="R75" s="229">
        <v>120.8745284509386</v>
      </c>
      <c r="S75" s="229">
        <v>122.15274652744741</v>
      </c>
      <c r="T75" s="229">
        <v>124.0635197609944</v>
      </c>
      <c r="U75" s="229">
        <v>123.0573480836166</v>
      </c>
      <c r="V75" s="229">
        <v>120.03519409770971</v>
      </c>
      <c r="W75" s="229">
        <v>130.63955481379389</v>
      </c>
      <c r="X75" s="229">
        <v>125.16254510643211</v>
      </c>
      <c r="Y75" s="229">
        <v>120.3489702180982</v>
      </c>
      <c r="DA75" s="73" t="s">
        <v>2220</v>
      </c>
    </row>
    <row r="76" spans="1:105" ht="12" customHeight="1" x14ac:dyDescent="0.25">
      <c r="A76" s="64" t="s">
        <v>36</v>
      </c>
      <c r="B76" s="229">
        <v>0.64973869128995532</v>
      </c>
      <c r="C76" s="229">
        <v>0.58560023897682623</v>
      </c>
      <c r="D76" s="229">
        <v>0.5710478170232951</v>
      </c>
      <c r="E76" s="229">
        <v>5.686224133650198E-2</v>
      </c>
      <c r="F76" s="229">
        <v>7.7073938494211389E-2</v>
      </c>
      <c r="G76" s="229">
        <v>9.1626360447549394E-3</v>
      </c>
      <c r="H76" s="229">
        <v>2.9643822497627211E-3</v>
      </c>
      <c r="I76" s="229">
        <v>2.6948929543262089E-4</v>
      </c>
      <c r="J76" s="229">
        <v>3.772850136083149E-3</v>
      </c>
      <c r="K76" s="229">
        <v>2.6948929543247003E-4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8.70863928623913</v>
      </c>
      <c r="C77" s="229">
        <v>8.5278971276193598</v>
      </c>
      <c r="D77" s="229">
        <v>9.1521539890909747</v>
      </c>
      <c r="E77" s="229">
        <v>9.401642866973507</v>
      </c>
      <c r="F77" s="229">
        <v>9.7750968207585949</v>
      </c>
      <c r="G77" s="229">
        <v>9.5788245330207324</v>
      </c>
      <c r="H77" s="229">
        <v>10.0771210198528</v>
      </c>
      <c r="I77" s="229">
        <v>10.249957440499941</v>
      </c>
      <c r="J77" s="229">
        <v>11.23836871914594</v>
      </c>
      <c r="K77" s="229">
        <v>10.59763312623735</v>
      </c>
      <c r="L77" s="229">
        <v>11.04621314988341</v>
      </c>
      <c r="M77" s="229">
        <v>10.80371913616731</v>
      </c>
      <c r="N77" s="229">
        <v>10.46050942703779</v>
      </c>
      <c r="O77" s="229">
        <v>9.3095583747416555</v>
      </c>
      <c r="P77" s="229">
        <v>10.46923980225243</v>
      </c>
      <c r="Q77" s="229">
        <v>11.155305650560781</v>
      </c>
      <c r="R77" s="229">
        <v>13.667660569616251</v>
      </c>
      <c r="S77" s="229">
        <v>13.5772533787369</v>
      </c>
      <c r="T77" s="229">
        <v>14.335736390521481</v>
      </c>
      <c r="U77" s="229">
        <v>14.13973251412369</v>
      </c>
      <c r="V77" s="229">
        <v>14.87495536584119</v>
      </c>
      <c r="W77" s="229">
        <v>13.797443380434689</v>
      </c>
      <c r="X77" s="229">
        <v>13.9076526447368</v>
      </c>
      <c r="Y77" s="229">
        <v>14.35550396933238</v>
      </c>
      <c r="DA77" s="73" t="s">
        <v>2222</v>
      </c>
    </row>
    <row r="78" spans="1:105" ht="12" customHeight="1" x14ac:dyDescent="0.25">
      <c r="A78" s="64" t="s">
        <v>39</v>
      </c>
      <c r="B78" s="229">
        <v>8.6285416778508885</v>
      </c>
      <c r="C78" s="229">
        <v>8.3595072803484705</v>
      </c>
      <c r="D78" s="229">
        <v>9.1418735114475602</v>
      </c>
      <c r="E78" s="229">
        <v>8.8733037134902553</v>
      </c>
      <c r="F78" s="229">
        <v>12.41859493258497</v>
      </c>
      <c r="G78" s="229">
        <v>11.552415374686859</v>
      </c>
      <c r="H78" s="229">
        <v>10.910683749342979</v>
      </c>
      <c r="I78" s="229">
        <v>13.02203428496853</v>
      </c>
      <c r="J78" s="229">
        <v>12.83674853681898</v>
      </c>
      <c r="K78" s="229">
        <v>11.77464271545494</v>
      </c>
      <c r="L78" s="229">
        <v>11.374775576834571</v>
      </c>
      <c r="M78" s="229">
        <v>14.340046063321029</v>
      </c>
      <c r="N78" s="229">
        <v>15.66296578074644</v>
      </c>
      <c r="O78" s="229">
        <v>15.30969118540583</v>
      </c>
      <c r="P78" s="229">
        <v>16.730700694528519</v>
      </c>
      <c r="Q78" s="229">
        <v>16.74430774803735</v>
      </c>
      <c r="R78" s="229">
        <v>17.89521244815877</v>
      </c>
      <c r="S78" s="229">
        <v>18.60792970984804</v>
      </c>
      <c r="T78" s="229">
        <v>18.319123421717741</v>
      </c>
      <c r="U78" s="229">
        <v>17.556477339298219</v>
      </c>
      <c r="V78" s="229">
        <v>18.772725647875252</v>
      </c>
      <c r="W78" s="229">
        <v>16.230038091693029</v>
      </c>
      <c r="X78" s="229">
        <v>15.568091535320031</v>
      </c>
      <c r="Y78" s="229">
        <v>15.061569157236431</v>
      </c>
      <c r="DA78" s="73" t="s">
        <v>2223</v>
      </c>
    </row>
    <row r="79" spans="1:105" ht="12" customHeight="1" x14ac:dyDescent="0.25">
      <c r="A79" s="165" t="s">
        <v>2224</v>
      </c>
      <c r="B79" s="346">
        <v>1517.8304211099569</v>
      </c>
      <c r="C79" s="346">
        <v>1556.969005708022</v>
      </c>
      <c r="D79" s="346">
        <v>1604.841423968953</v>
      </c>
      <c r="E79" s="346">
        <v>1668.4186450777479</v>
      </c>
      <c r="F79" s="346">
        <v>1685.6179141411419</v>
      </c>
      <c r="G79" s="346">
        <v>1688.6912376374989</v>
      </c>
      <c r="H79" s="346">
        <v>1646.3936508852451</v>
      </c>
      <c r="I79" s="346">
        <v>1670.1325518965559</v>
      </c>
      <c r="J79" s="346">
        <v>1677.7730897536651</v>
      </c>
      <c r="K79" s="346">
        <v>1637.400693922702</v>
      </c>
      <c r="L79" s="346">
        <v>1667.6633213994221</v>
      </c>
      <c r="M79" s="346">
        <v>1689.7247711149139</v>
      </c>
      <c r="N79" s="346">
        <v>1711.480280102418</v>
      </c>
      <c r="O79" s="346">
        <v>1698.3179688036221</v>
      </c>
      <c r="P79" s="346">
        <v>1735.195923060001</v>
      </c>
      <c r="Q79" s="346">
        <v>1749.4907272628741</v>
      </c>
      <c r="R79" s="346">
        <v>1781.485174154913</v>
      </c>
      <c r="S79" s="346">
        <v>1779.7681554371011</v>
      </c>
      <c r="T79" s="346">
        <v>1813.9213765329371</v>
      </c>
      <c r="U79" s="346">
        <v>1828.432591344045</v>
      </c>
      <c r="V79" s="346">
        <v>1797.7124952518559</v>
      </c>
      <c r="W79" s="346">
        <v>1860.800044193197</v>
      </c>
      <c r="X79" s="346">
        <v>1859.210313944762</v>
      </c>
      <c r="Y79" s="346">
        <v>1770.730542115215</v>
      </c>
      <c r="DA79" s="167" t="s">
        <v>2225</v>
      </c>
    </row>
    <row r="80" spans="1:105" ht="12" customHeight="1" x14ac:dyDescent="0.25">
      <c r="A80" s="132" t="s">
        <v>2226</v>
      </c>
      <c r="B80" s="316">
        <v>2080.3983824225138</v>
      </c>
      <c r="C80" s="316">
        <v>2134.043273812013</v>
      </c>
      <c r="D80" s="316">
        <v>2199.6591029109341</v>
      </c>
      <c r="E80" s="316">
        <v>2286.800555680692</v>
      </c>
      <c r="F80" s="316">
        <v>2310.3745538300818</v>
      </c>
      <c r="G80" s="316">
        <v>2314.5869725176772</v>
      </c>
      <c r="H80" s="316">
        <v>2256.6122278848629</v>
      </c>
      <c r="I80" s="316">
        <v>2289.149704125658</v>
      </c>
      <c r="J80" s="316">
        <v>2299.6221273803858</v>
      </c>
      <c r="K80" s="316">
        <v>2244.2861255364942</v>
      </c>
      <c r="L80" s="316">
        <v>2285.7652791855448</v>
      </c>
      <c r="M80" s="316">
        <v>2316.0035743624471</v>
      </c>
      <c r="N80" s="316">
        <v>2345.822535082239</v>
      </c>
      <c r="O80" s="316">
        <v>2327.7817508456619</v>
      </c>
      <c r="P80" s="316">
        <v>2378.3281329150882</v>
      </c>
      <c r="Q80" s="316">
        <v>2397.921156698967</v>
      </c>
      <c r="R80" s="316">
        <v>2441.7740105059352</v>
      </c>
      <c r="S80" s="316">
        <v>2439.420596769166</v>
      </c>
      <c r="T80" s="316">
        <v>2486.2323518467429</v>
      </c>
      <c r="U80" s="316">
        <v>2506.121996566038</v>
      </c>
      <c r="V80" s="316">
        <v>2464.0158183466579</v>
      </c>
      <c r="W80" s="316">
        <v>2550.4861070845709</v>
      </c>
      <c r="X80" s="316">
        <v>2548.3071599562659</v>
      </c>
      <c r="Y80" s="316">
        <v>2427.0332866491981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0.99999999999999989</v>
      </c>
      <c r="D84" s="232">
        <f t="shared" si="4"/>
        <v>1</v>
      </c>
      <c r="E84" s="232">
        <f t="shared" si="4"/>
        <v>1</v>
      </c>
      <c r="F84" s="232">
        <f t="shared" si="4"/>
        <v>1</v>
      </c>
      <c r="G84" s="232">
        <f t="shared" si="4"/>
        <v>1.0000000000000002</v>
      </c>
      <c r="H84" s="232">
        <f t="shared" si="4"/>
        <v>0.99999999999999978</v>
      </c>
      <c r="I84" s="232">
        <f t="shared" si="4"/>
        <v>1.0000000000000002</v>
      </c>
      <c r="J84" s="232">
        <f t="shared" si="4"/>
        <v>0.99999999999999978</v>
      </c>
      <c r="K84" s="232">
        <f t="shared" si="4"/>
        <v>0.99999999999999978</v>
      </c>
      <c r="L84" s="232">
        <f t="shared" si="4"/>
        <v>1.0000000000000002</v>
      </c>
      <c r="M84" s="232">
        <f t="shared" si="4"/>
        <v>1</v>
      </c>
      <c r="N84" s="232">
        <f t="shared" si="4"/>
        <v>0.99999999999999989</v>
      </c>
      <c r="O84" s="232">
        <f t="shared" si="4"/>
        <v>1.0000000000000002</v>
      </c>
      <c r="P84" s="232">
        <f t="shared" si="4"/>
        <v>1.0000000000000002</v>
      </c>
      <c r="Q84" s="232">
        <f t="shared" si="4"/>
        <v>1.0000000000000002</v>
      </c>
      <c r="R84" s="232">
        <f t="shared" si="4"/>
        <v>0.99999999999999989</v>
      </c>
      <c r="S84" s="232">
        <f t="shared" si="4"/>
        <v>0.99999999999999978</v>
      </c>
      <c r="T84" s="232">
        <f t="shared" si="4"/>
        <v>0.99999999999999967</v>
      </c>
      <c r="U84" s="232">
        <f t="shared" si="4"/>
        <v>1.0000000000000004</v>
      </c>
      <c r="V84" s="232">
        <f t="shared" si="4"/>
        <v>1.0000000000000002</v>
      </c>
      <c r="W84" s="232">
        <f t="shared" si="4"/>
        <v>1.0000000000000002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1.3362023610303354E-2</v>
      </c>
      <c r="C85" s="299">
        <f t="shared" si="5"/>
        <v>1.3456276118971116E-2</v>
      </c>
      <c r="D85" s="299">
        <f t="shared" si="5"/>
        <v>1.3384236226115041E-2</v>
      </c>
      <c r="E85" s="299">
        <f t="shared" si="5"/>
        <v>1.3772084559569199E-2</v>
      </c>
      <c r="F85" s="299">
        <f t="shared" si="5"/>
        <v>1.4021161206354009E-2</v>
      </c>
      <c r="G85" s="299">
        <f t="shared" si="5"/>
        <v>1.4719532405540053E-2</v>
      </c>
      <c r="H85" s="299">
        <f t="shared" si="5"/>
        <v>1.5100261625978335E-2</v>
      </c>
      <c r="I85" s="299">
        <f t="shared" si="5"/>
        <v>1.5150279981341566E-2</v>
      </c>
      <c r="J85" s="299">
        <f t="shared" si="5"/>
        <v>1.5451602666667421E-2</v>
      </c>
      <c r="K85" s="299">
        <f t="shared" si="5"/>
        <v>1.5766548494309866E-2</v>
      </c>
      <c r="L85" s="299">
        <f t="shared" si="5"/>
        <v>1.5590403085925625E-2</v>
      </c>
      <c r="M85" s="299">
        <f t="shared" si="5"/>
        <v>1.5681216339295759E-2</v>
      </c>
      <c r="N85" s="299">
        <f t="shared" si="5"/>
        <v>1.5745201043723747E-2</v>
      </c>
      <c r="O85" s="299">
        <f t="shared" si="5"/>
        <v>1.5829274240970179E-2</v>
      </c>
      <c r="P85" s="299">
        <f t="shared" si="5"/>
        <v>1.5944692259291134E-2</v>
      </c>
      <c r="Q85" s="299">
        <f t="shared" si="5"/>
        <v>1.5951341982883272E-2</v>
      </c>
      <c r="R85" s="299">
        <f t="shared" si="5"/>
        <v>1.571982348432216E-2</v>
      </c>
      <c r="S85" s="299">
        <f t="shared" si="5"/>
        <v>1.5634510664135775E-2</v>
      </c>
      <c r="T85" s="299">
        <f t="shared" si="5"/>
        <v>1.5696807552423215E-2</v>
      </c>
      <c r="U85" s="299">
        <f t="shared" si="5"/>
        <v>1.6042682322538696E-2</v>
      </c>
      <c r="V85" s="299">
        <f t="shared" si="5"/>
        <v>1.5994224646588527E-2</v>
      </c>
      <c r="W85" s="299">
        <f t="shared" si="5"/>
        <v>1.5969521899625368E-2</v>
      </c>
      <c r="X85" s="299">
        <f t="shared" si="5"/>
        <v>1.6262631884493645E-2</v>
      </c>
      <c r="Y85" s="299">
        <f t="shared" si="5"/>
        <v>1.6105535413659579E-2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1.5589027545353913E-2</v>
      </c>
      <c r="C86" s="233">
        <f t="shared" si="6"/>
        <v>1.5698988805466305E-2</v>
      </c>
      <c r="D86" s="233">
        <f t="shared" si="6"/>
        <v>1.5614942263800887E-2</v>
      </c>
      <c r="E86" s="233">
        <f t="shared" si="6"/>
        <v>1.6067431986164067E-2</v>
      </c>
      <c r="F86" s="233">
        <f t="shared" si="6"/>
        <v>1.6358021407413013E-2</v>
      </c>
      <c r="G86" s="233">
        <f t="shared" si="6"/>
        <v>1.7172787806463398E-2</v>
      </c>
      <c r="H86" s="233">
        <f t="shared" si="6"/>
        <v>1.7616971896974726E-2</v>
      </c>
      <c r="I86" s="233">
        <f t="shared" si="6"/>
        <v>1.7675326644898501E-2</v>
      </c>
      <c r="J86" s="233">
        <f t="shared" si="6"/>
        <v>1.8026869777778658E-2</v>
      </c>
      <c r="K86" s="233">
        <f t="shared" si="6"/>
        <v>1.8394306576694851E-2</v>
      </c>
      <c r="L86" s="233">
        <f t="shared" si="6"/>
        <v>1.8188803600246564E-2</v>
      </c>
      <c r="M86" s="233">
        <f t="shared" si="6"/>
        <v>1.8294752395845056E-2</v>
      </c>
      <c r="N86" s="233">
        <f t="shared" si="6"/>
        <v>1.836940121767771E-2</v>
      </c>
      <c r="O86" s="233">
        <f t="shared" si="6"/>
        <v>1.8467486614465206E-2</v>
      </c>
      <c r="P86" s="233">
        <f t="shared" si="6"/>
        <v>1.8602140969172995E-2</v>
      </c>
      <c r="Q86" s="233">
        <f t="shared" si="6"/>
        <v>1.8609898980030491E-2</v>
      </c>
      <c r="R86" s="233">
        <f t="shared" si="6"/>
        <v>1.8339794065042523E-2</v>
      </c>
      <c r="S86" s="233">
        <f t="shared" si="6"/>
        <v>1.8240262441491736E-2</v>
      </c>
      <c r="T86" s="233">
        <f t="shared" si="6"/>
        <v>1.8312942144493752E-2</v>
      </c>
      <c r="U86" s="233">
        <f t="shared" si="6"/>
        <v>1.8716462709628477E-2</v>
      </c>
      <c r="V86" s="233">
        <f t="shared" si="6"/>
        <v>1.8659928754353287E-2</v>
      </c>
      <c r="W86" s="233">
        <f t="shared" si="6"/>
        <v>1.8631108882896267E-2</v>
      </c>
      <c r="X86" s="233">
        <f t="shared" si="6"/>
        <v>1.8973070531909254E-2</v>
      </c>
      <c r="Y86" s="233">
        <f t="shared" si="6"/>
        <v>1.878979131593618E-2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3.5632062960808938E-2</v>
      </c>
      <c r="C87" s="233">
        <f t="shared" si="7"/>
        <v>3.5883402983923E-2</v>
      </c>
      <c r="D87" s="233">
        <f t="shared" si="7"/>
        <v>3.5691296602973446E-2</v>
      </c>
      <c r="E87" s="233">
        <f t="shared" si="7"/>
        <v>3.6725558825517868E-2</v>
      </c>
      <c r="F87" s="233">
        <f t="shared" si="7"/>
        <v>3.7389763216944025E-2</v>
      </c>
      <c r="G87" s="233">
        <f t="shared" si="7"/>
        <v>3.9252086414773478E-2</v>
      </c>
      <c r="H87" s="233">
        <f t="shared" si="7"/>
        <v>4.0267364335942205E-2</v>
      </c>
      <c r="I87" s="233">
        <f t="shared" si="7"/>
        <v>4.0400746616910836E-2</v>
      </c>
      <c r="J87" s="233">
        <f t="shared" si="7"/>
        <v>4.1204273777779792E-2</v>
      </c>
      <c r="K87" s="233">
        <f t="shared" si="7"/>
        <v>4.204412931815963E-2</v>
      </c>
      <c r="L87" s="233">
        <f t="shared" si="7"/>
        <v>4.1574408229134996E-2</v>
      </c>
      <c r="M87" s="233">
        <f t="shared" si="7"/>
        <v>4.1816576904788676E-2</v>
      </c>
      <c r="N87" s="233">
        <f t="shared" si="7"/>
        <v>4.198720278326331E-2</v>
      </c>
      <c r="O87" s="233">
        <f t="shared" si="7"/>
        <v>4.2211397975920467E-2</v>
      </c>
      <c r="P87" s="233">
        <f t="shared" si="7"/>
        <v>4.2519179358109713E-2</v>
      </c>
      <c r="Q87" s="233">
        <f t="shared" si="7"/>
        <v>4.2536911954355397E-2</v>
      </c>
      <c r="R87" s="233">
        <f t="shared" si="7"/>
        <v>4.1919529291525759E-2</v>
      </c>
      <c r="S87" s="233">
        <f t="shared" si="7"/>
        <v>4.16920284376954E-2</v>
      </c>
      <c r="T87" s="233">
        <f t="shared" si="7"/>
        <v>4.1858153473128552E-2</v>
      </c>
      <c r="U87" s="233">
        <f t="shared" si="7"/>
        <v>4.2780486193436523E-2</v>
      </c>
      <c r="V87" s="233">
        <f t="shared" si="7"/>
        <v>4.2651265724236082E-2</v>
      </c>
      <c r="W87" s="233">
        <f t="shared" si="7"/>
        <v>4.2585391732334339E-2</v>
      </c>
      <c r="X87" s="233">
        <f t="shared" si="7"/>
        <v>4.33670183586497E-2</v>
      </c>
      <c r="Y87" s="233">
        <f t="shared" si="7"/>
        <v>4.2948094436425562E-2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2.6724047220606707E-2</v>
      </c>
      <c r="C88" s="233">
        <f t="shared" si="8"/>
        <v>2.6912552237942238E-2</v>
      </c>
      <c r="D88" s="233">
        <f t="shared" si="8"/>
        <v>2.6768472452230088E-2</v>
      </c>
      <c r="E88" s="233">
        <f t="shared" si="8"/>
        <v>2.7544169119138394E-2</v>
      </c>
      <c r="F88" s="233">
        <f t="shared" si="8"/>
        <v>2.8042322412708019E-2</v>
      </c>
      <c r="G88" s="233">
        <f t="shared" si="8"/>
        <v>2.9439064811080107E-2</v>
      </c>
      <c r="H88" s="233">
        <f t="shared" si="8"/>
        <v>3.0200523251956664E-2</v>
      </c>
      <c r="I88" s="233">
        <f t="shared" si="8"/>
        <v>3.0300559962683136E-2</v>
      </c>
      <c r="J88" s="233">
        <f t="shared" si="8"/>
        <v>3.0903205333334842E-2</v>
      </c>
      <c r="K88" s="233">
        <f t="shared" si="8"/>
        <v>3.1533096988619731E-2</v>
      </c>
      <c r="L88" s="233">
        <f t="shared" si="8"/>
        <v>3.118080617185125E-2</v>
      </c>
      <c r="M88" s="233">
        <f t="shared" si="8"/>
        <v>3.1362432678591519E-2</v>
      </c>
      <c r="N88" s="233">
        <f t="shared" si="8"/>
        <v>3.1490402087447487E-2</v>
      </c>
      <c r="O88" s="233">
        <f t="shared" si="8"/>
        <v>3.165854848194035E-2</v>
      </c>
      <c r="P88" s="233">
        <f t="shared" si="8"/>
        <v>3.1889384518582267E-2</v>
      </c>
      <c r="Q88" s="233">
        <f t="shared" si="8"/>
        <v>3.1902683965766544E-2</v>
      </c>
      <c r="R88" s="233">
        <f t="shared" si="8"/>
        <v>3.1439646968644319E-2</v>
      </c>
      <c r="S88" s="233">
        <f t="shared" si="8"/>
        <v>3.126902132827155E-2</v>
      </c>
      <c r="T88" s="233">
        <f t="shared" si="8"/>
        <v>3.139361510484643E-2</v>
      </c>
      <c r="U88" s="233">
        <f t="shared" si="8"/>
        <v>3.2085364645077386E-2</v>
      </c>
      <c r="V88" s="233">
        <f t="shared" si="8"/>
        <v>3.1988449293177054E-2</v>
      </c>
      <c r="W88" s="233">
        <f t="shared" si="8"/>
        <v>3.1939043799250735E-2</v>
      </c>
      <c r="X88" s="233">
        <f t="shared" si="8"/>
        <v>3.2525263768987289E-2</v>
      </c>
      <c r="Y88" s="233">
        <f t="shared" si="8"/>
        <v>3.2211070827319166E-2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2.0005916765039797E-2</v>
      </c>
      <c r="C89" s="300">
        <f t="shared" si="9"/>
        <v>2.0055840759834666E-2</v>
      </c>
      <c r="D89" s="300">
        <f t="shared" si="9"/>
        <v>1.9995231303089649E-2</v>
      </c>
      <c r="E89" s="300">
        <f t="shared" si="9"/>
        <v>1.9916597804180758E-2</v>
      </c>
      <c r="F89" s="300">
        <f t="shared" si="9"/>
        <v>1.9923863052836662E-2</v>
      </c>
      <c r="G89" s="300">
        <f t="shared" si="9"/>
        <v>2.0222506707838615E-2</v>
      </c>
      <c r="H89" s="300">
        <f t="shared" si="9"/>
        <v>2.0364108416630715E-2</v>
      </c>
      <c r="I89" s="300">
        <f t="shared" si="9"/>
        <v>2.0314159165159607E-2</v>
      </c>
      <c r="J89" s="300">
        <f t="shared" si="9"/>
        <v>2.0353315843785733E-2</v>
      </c>
      <c r="K89" s="300">
        <f t="shared" si="9"/>
        <v>2.0401184530961989E-2</v>
      </c>
      <c r="L89" s="300">
        <f t="shared" si="9"/>
        <v>2.0380900826344587E-2</v>
      </c>
      <c r="M89" s="300">
        <f t="shared" si="9"/>
        <v>2.050525144898882E-2</v>
      </c>
      <c r="N89" s="300">
        <f t="shared" si="9"/>
        <v>2.0448968580201607E-2</v>
      </c>
      <c r="O89" s="300">
        <f t="shared" si="9"/>
        <v>2.048524976377189E-2</v>
      </c>
      <c r="P89" s="300">
        <f t="shared" si="9"/>
        <v>2.0892050746358557E-2</v>
      </c>
      <c r="Q89" s="300">
        <f t="shared" si="9"/>
        <v>2.0879308337493359E-2</v>
      </c>
      <c r="R89" s="300">
        <f t="shared" si="9"/>
        <v>2.0811308730700386E-2</v>
      </c>
      <c r="S89" s="300">
        <f t="shared" si="9"/>
        <v>2.0879616109437726E-2</v>
      </c>
      <c r="T89" s="300">
        <f t="shared" si="9"/>
        <v>2.0992965151259264E-2</v>
      </c>
      <c r="U89" s="300">
        <f t="shared" si="9"/>
        <v>2.1287978234274373E-2</v>
      </c>
      <c r="V89" s="300">
        <f t="shared" si="9"/>
        <v>2.1434592036913249E-2</v>
      </c>
      <c r="W89" s="300">
        <f t="shared" si="9"/>
        <v>2.1438027492910249E-2</v>
      </c>
      <c r="X89" s="300">
        <f t="shared" si="9"/>
        <v>2.1842845785606867E-2</v>
      </c>
      <c r="Y89" s="300">
        <f t="shared" si="9"/>
        <v>2.2162201668239536E-2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6.2215670722363482E-2</v>
      </c>
      <c r="C90" s="301">
        <f t="shared" si="10"/>
        <v>6.2122353803339095E-2</v>
      </c>
      <c r="D90" s="301">
        <f t="shared" si="10"/>
        <v>6.199927093978895E-2</v>
      </c>
      <c r="E90" s="301">
        <f t="shared" si="10"/>
        <v>6.1605974812762983E-2</v>
      </c>
      <c r="F90" s="301">
        <f t="shared" si="10"/>
        <v>6.142681135707144E-2</v>
      </c>
      <c r="G90" s="301">
        <f t="shared" si="10"/>
        <v>6.1873211442050963E-2</v>
      </c>
      <c r="H90" s="301">
        <f t="shared" si="10"/>
        <v>6.2038146969525913E-2</v>
      </c>
      <c r="I90" s="301">
        <f t="shared" si="10"/>
        <v>6.1841503638868166E-2</v>
      </c>
      <c r="J90" s="301">
        <f t="shared" si="10"/>
        <v>6.1773155793692129E-2</v>
      </c>
      <c r="K90" s="301">
        <f t="shared" si="10"/>
        <v>6.1803654404027165E-2</v>
      </c>
      <c r="L90" s="301">
        <f t="shared" si="10"/>
        <v>6.1776254165123702E-2</v>
      </c>
      <c r="M90" s="301">
        <f t="shared" si="10"/>
        <v>6.2029416147773547E-2</v>
      </c>
      <c r="N90" s="301">
        <f t="shared" si="10"/>
        <v>6.1817202744361636E-2</v>
      </c>
      <c r="O90" s="301">
        <f t="shared" si="10"/>
        <v>6.1770788598277969E-2</v>
      </c>
      <c r="P90" s="301">
        <f t="shared" si="10"/>
        <v>6.2021644051383835E-2</v>
      </c>
      <c r="Q90" s="301">
        <f t="shared" si="10"/>
        <v>6.1837657205074906E-2</v>
      </c>
      <c r="R90" s="301">
        <f t="shared" si="10"/>
        <v>6.147247025805605E-2</v>
      </c>
      <c r="S90" s="301">
        <f t="shared" si="10"/>
        <v>6.153760233022075E-2</v>
      </c>
      <c r="T90" s="301">
        <f t="shared" si="10"/>
        <v>6.163705941499751E-2</v>
      </c>
      <c r="U90" s="301">
        <f t="shared" si="10"/>
        <v>6.2105224286336906E-2</v>
      </c>
      <c r="V90" s="301">
        <f t="shared" si="10"/>
        <v>6.2081249688628978E-2</v>
      </c>
      <c r="W90" s="301">
        <f t="shared" si="10"/>
        <v>6.1880416695935934E-2</v>
      </c>
      <c r="X90" s="301">
        <f t="shared" si="10"/>
        <v>6.2229293683023122E-2</v>
      </c>
      <c r="Y90" s="301">
        <f t="shared" si="10"/>
        <v>6.2377396490685119E-2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4.583231213801936E-2</v>
      </c>
      <c r="C91" s="302">
        <f t="shared" si="11"/>
        <v>4.5560653197867097E-2</v>
      </c>
      <c r="D91" s="302">
        <f t="shared" si="11"/>
        <v>4.5820256612445473E-2</v>
      </c>
      <c r="E91" s="302">
        <f t="shared" si="11"/>
        <v>4.4489451166830958E-2</v>
      </c>
      <c r="F91" s="302">
        <f t="shared" si="11"/>
        <v>4.3165152736070259E-2</v>
      </c>
      <c r="G91" s="302">
        <f t="shared" si="11"/>
        <v>4.0218258733297978E-2</v>
      </c>
      <c r="H91" s="302">
        <f t="shared" si="11"/>
        <v>3.8560485593201875E-2</v>
      </c>
      <c r="I91" s="302">
        <f t="shared" si="11"/>
        <v>3.8000693463205074E-2</v>
      </c>
      <c r="J91" s="302">
        <f t="shared" si="11"/>
        <v>3.6690182779973934E-2</v>
      </c>
      <c r="K91" s="302">
        <f t="shared" si="11"/>
        <v>3.5483468465308143E-2</v>
      </c>
      <c r="L91" s="302">
        <f t="shared" si="11"/>
        <v>3.6329855682472774E-2</v>
      </c>
      <c r="M91" s="302">
        <f t="shared" si="11"/>
        <v>3.5666254476553472E-2</v>
      </c>
      <c r="N91" s="302">
        <f t="shared" si="11"/>
        <v>3.5379812268656143E-2</v>
      </c>
      <c r="O91" s="302">
        <f t="shared" si="11"/>
        <v>3.5223089630069364E-2</v>
      </c>
      <c r="P91" s="302">
        <f t="shared" si="11"/>
        <v>3.4453850423991905E-2</v>
      </c>
      <c r="Q91" s="302">
        <f t="shared" si="11"/>
        <v>3.436245692759108E-2</v>
      </c>
      <c r="R91" s="302">
        <f t="shared" si="11"/>
        <v>3.4980290131167172E-2</v>
      </c>
      <c r="S91" s="302">
        <f t="shared" si="11"/>
        <v>3.5363049533455641E-2</v>
      </c>
      <c r="T91" s="302">
        <f t="shared" si="11"/>
        <v>3.4991340714044535E-2</v>
      </c>
      <c r="U91" s="302">
        <f t="shared" si="11"/>
        <v>3.3525031812000838E-2</v>
      </c>
      <c r="V91" s="302">
        <f t="shared" si="11"/>
        <v>3.3396120337930185E-2</v>
      </c>
      <c r="W91" s="302">
        <f t="shared" si="11"/>
        <v>3.4074299768552634E-2</v>
      </c>
      <c r="X91" s="302">
        <f t="shared" si="11"/>
        <v>3.2769553973834901E-2</v>
      </c>
      <c r="Y91" s="302">
        <f t="shared" si="11"/>
        <v>3.3229494622412432E-2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1.531439669551986E-2</v>
      </c>
      <c r="C92" s="302">
        <f t="shared" si="12"/>
        <v>1.5485198515954316E-2</v>
      </c>
      <c r="D92" s="302">
        <f t="shared" si="12"/>
        <v>1.5108275429254275E-2</v>
      </c>
      <c r="E92" s="302">
        <f t="shared" si="12"/>
        <v>1.6014756881166489E-2</v>
      </c>
      <c r="F92" s="302">
        <f t="shared" si="12"/>
        <v>1.7139965724492862E-2</v>
      </c>
      <c r="G92" s="302">
        <f t="shared" si="12"/>
        <v>2.0477390116309776E-2</v>
      </c>
      <c r="H92" s="302">
        <f t="shared" si="12"/>
        <v>2.2269640446245777E-2</v>
      </c>
      <c r="I92" s="302">
        <f t="shared" si="12"/>
        <v>2.2628787777155775E-2</v>
      </c>
      <c r="J92" s="302">
        <f t="shared" si="12"/>
        <v>2.3846844800384806E-2</v>
      </c>
      <c r="K92" s="302">
        <f t="shared" si="12"/>
        <v>2.5058862059174226E-2</v>
      </c>
      <c r="L92" s="302">
        <f t="shared" si="12"/>
        <v>2.4199166235776868E-2</v>
      </c>
      <c r="M92" s="302">
        <f t="shared" si="12"/>
        <v>2.5108664364076414E-2</v>
      </c>
      <c r="N92" s="302">
        <f t="shared" si="12"/>
        <v>2.5177774392207596E-2</v>
      </c>
      <c r="O92" s="302">
        <f t="shared" si="12"/>
        <v>2.5281357028931001E-2</v>
      </c>
      <c r="P92" s="302">
        <f t="shared" si="12"/>
        <v>2.6292218246648642E-2</v>
      </c>
      <c r="Q92" s="302">
        <f t="shared" si="12"/>
        <v>2.6199092918853167E-2</v>
      </c>
      <c r="R92" s="302">
        <f t="shared" si="12"/>
        <v>2.5234594248143102E-2</v>
      </c>
      <c r="S92" s="302">
        <f t="shared" si="12"/>
        <v>2.4923791943634248E-2</v>
      </c>
      <c r="T92" s="302">
        <f t="shared" si="12"/>
        <v>2.5389974096759121E-2</v>
      </c>
      <c r="U92" s="302">
        <f t="shared" si="12"/>
        <v>2.7296777888532971E-2</v>
      </c>
      <c r="V92" s="302">
        <f t="shared" si="12"/>
        <v>2.7405591378971715E-2</v>
      </c>
      <c r="W92" s="302">
        <f t="shared" si="12"/>
        <v>2.6528555175413276E-2</v>
      </c>
      <c r="X92" s="302">
        <f t="shared" si="12"/>
        <v>2.8158729158428732E-2</v>
      </c>
      <c r="Y92" s="302">
        <f t="shared" si="12"/>
        <v>2.7859459035179921E-2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1.0689618888242681E-3</v>
      </c>
      <c r="C93" s="302">
        <f t="shared" si="13"/>
        <v>1.0765020895176895E-3</v>
      </c>
      <c r="D93" s="302">
        <f t="shared" si="13"/>
        <v>1.0707388980892032E-3</v>
      </c>
      <c r="E93" s="302">
        <f t="shared" si="13"/>
        <v>1.1017667647655355E-3</v>
      </c>
      <c r="F93" s="302">
        <f t="shared" si="13"/>
        <v>1.1216928965083208E-3</v>
      </c>
      <c r="G93" s="302">
        <f t="shared" si="13"/>
        <v>1.1775625924432044E-3</v>
      </c>
      <c r="H93" s="302">
        <f t="shared" si="13"/>
        <v>1.2080209300782665E-3</v>
      </c>
      <c r="I93" s="302">
        <f t="shared" si="13"/>
        <v>1.2120223985073255E-3</v>
      </c>
      <c r="J93" s="302">
        <f t="shared" si="13"/>
        <v>1.2361282133333937E-3</v>
      </c>
      <c r="K93" s="302">
        <f t="shared" si="13"/>
        <v>1.2613238795447894E-3</v>
      </c>
      <c r="L93" s="302">
        <f t="shared" si="13"/>
        <v>1.2472322468740494E-3</v>
      </c>
      <c r="M93" s="302">
        <f t="shared" si="13"/>
        <v>1.2544973071436604E-3</v>
      </c>
      <c r="N93" s="302">
        <f t="shared" si="13"/>
        <v>1.2596160834978999E-3</v>
      </c>
      <c r="O93" s="302">
        <f t="shared" si="13"/>
        <v>1.2663419392776141E-3</v>
      </c>
      <c r="P93" s="302">
        <f t="shared" si="13"/>
        <v>1.2755753807432906E-3</v>
      </c>
      <c r="Q93" s="302">
        <f t="shared" si="13"/>
        <v>1.2761073586306619E-3</v>
      </c>
      <c r="R93" s="302">
        <f t="shared" si="13"/>
        <v>1.2575858787457728E-3</v>
      </c>
      <c r="S93" s="302">
        <f t="shared" si="13"/>
        <v>1.2507608531308614E-3</v>
      </c>
      <c r="T93" s="302">
        <f t="shared" si="13"/>
        <v>1.2557446041938567E-3</v>
      </c>
      <c r="U93" s="302">
        <f t="shared" si="13"/>
        <v>1.2834145858030954E-3</v>
      </c>
      <c r="V93" s="302">
        <f t="shared" si="13"/>
        <v>1.2795379717270823E-3</v>
      </c>
      <c r="W93" s="302">
        <f t="shared" si="13"/>
        <v>1.2775617519700294E-3</v>
      </c>
      <c r="X93" s="302">
        <f t="shared" si="13"/>
        <v>1.3010105507594914E-3</v>
      </c>
      <c r="Y93" s="302">
        <f t="shared" si="13"/>
        <v>1.2884428330927665E-3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5.1846392268636222E-2</v>
      </c>
      <c r="C94" s="301">
        <f t="shared" si="14"/>
        <v>5.1768628169449257E-2</v>
      </c>
      <c r="D94" s="301">
        <f t="shared" si="14"/>
        <v>5.166605911649079E-2</v>
      </c>
      <c r="E94" s="301">
        <f t="shared" si="14"/>
        <v>5.1338312343969177E-2</v>
      </c>
      <c r="F94" s="301">
        <f t="shared" si="14"/>
        <v>5.1189009464226214E-2</v>
      </c>
      <c r="G94" s="301">
        <f t="shared" si="14"/>
        <v>5.156100953504248E-2</v>
      </c>
      <c r="H94" s="301">
        <f t="shared" si="14"/>
        <v>5.1698455807938262E-2</v>
      </c>
      <c r="I94" s="301">
        <f t="shared" si="14"/>
        <v>5.153458636572348E-2</v>
      </c>
      <c r="J94" s="301">
        <f t="shared" si="14"/>
        <v>5.1477629828076792E-2</v>
      </c>
      <c r="K94" s="301">
        <f t="shared" si="14"/>
        <v>5.1503045336689313E-2</v>
      </c>
      <c r="L94" s="301">
        <f t="shared" si="14"/>
        <v>5.148021180426976E-2</v>
      </c>
      <c r="M94" s="301">
        <f t="shared" si="14"/>
        <v>5.1691180123144637E-2</v>
      </c>
      <c r="N94" s="301">
        <f t="shared" si="14"/>
        <v>5.1514335620301367E-2</v>
      </c>
      <c r="O94" s="301">
        <f t="shared" si="14"/>
        <v>5.1475657165231656E-2</v>
      </c>
      <c r="P94" s="301">
        <f t="shared" si="14"/>
        <v>5.1684703376153211E-2</v>
      </c>
      <c r="Q94" s="301">
        <f t="shared" si="14"/>
        <v>5.1531381004229083E-2</v>
      </c>
      <c r="R94" s="301">
        <f t="shared" si="14"/>
        <v>5.1227058548380042E-2</v>
      </c>
      <c r="S94" s="301">
        <f t="shared" si="14"/>
        <v>5.128133527518397E-2</v>
      </c>
      <c r="T94" s="301">
        <f t="shared" si="14"/>
        <v>5.1364216179164597E-2</v>
      </c>
      <c r="U94" s="301">
        <f t="shared" si="14"/>
        <v>5.1754353571947423E-2</v>
      </c>
      <c r="V94" s="301">
        <f t="shared" si="14"/>
        <v>5.1734374740524149E-2</v>
      </c>
      <c r="W94" s="301">
        <f t="shared" si="14"/>
        <v>5.156701391327994E-2</v>
      </c>
      <c r="X94" s="301">
        <f t="shared" si="14"/>
        <v>5.1857744735852598E-2</v>
      </c>
      <c r="Y94" s="301">
        <f t="shared" si="14"/>
        <v>5.1981163742237595E-2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3.8193593448349453E-2</v>
      </c>
      <c r="C95" s="302">
        <f t="shared" si="15"/>
        <v>3.7967210998222582E-2</v>
      </c>
      <c r="D95" s="302">
        <f t="shared" si="15"/>
        <v>3.818354717703789E-2</v>
      </c>
      <c r="E95" s="302">
        <f t="shared" si="15"/>
        <v>3.707454263902582E-2</v>
      </c>
      <c r="F95" s="302">
        <f t="shared" si="15"/>
        <v>3.5970960613391889E-2</v>
      </c>
      <c r="G95" s="302">
        <f t="shared" si="15"/>
        <v>3.3515215611081658E-2</v>
      </c>
      <c r="H95" s="302">
        <f t="shared" si="15"/>
        <v>3.2133737994334888E-2</v>
      </c>
      <c r="I95" s="302">
        <f t="shared" si="15"/>
        <v>3.1667244552670899E-2</v>
      </c>
      <c r="J95" s="302">
        <f t="shared" si="15"/>
        <v>3.0575152316644958E-2</v>
      </c>
      <c r="K95" s="302">
        <f t="shared" si="15"/>
        <v>2.9569557054423459E-2</v>
      </c>
      <c r="L95" s="302">
        <f t="shared" si="15"/>
        <v>3.0274879735393983E-2</v>
      </c>
      <c r="M95" s="302">
        <f t="shared" si="15"/>
        <v>2.972187873046123E-2</v>
      </c>
      <c r="N95" s="302">
        <f t="shared" si="15"/>
        <v>2.9483176890546789E-2</v>
      </c>
      <c r="O95" s="302">
        <f t="shared" si="15"/>
        <v>2.9352574691724469E-2</v>
      </c>
      <c r="P95" s="302">
        <f t="shared" si="15"/>
        <v>2.8711542019993264E-2</v>
      </c>
      <c r="Q95" s="302">
        <f t="shared" si="15"/>
        <v>2.8635380772992564E-2</v>
      </c>
      <c r="R95" s="302">
        <f t="shared" si="15"/>
        <v>2.9150241775972655E-2</v>
      </c>
      <c r="S95" s="302">
        <f t="shared" si="15"/>
        <v>2.9469207944546372E-2</v>
      </c>
      <c r="T95" s="302">
        <f t="shared" si="15"/>
        <v>2.9159450595037117E-2</v>
      </c>
      <c r="U95" s="302">
        <f t="shared" si="15"/>
        <v>2.7937526510000702E-2</v>
      </c>
      <c r="V95" s="302">
        <f t="shared" si="15"/>
        <v>2.783010028160849E-2</v>
      </c>
      <c r="W95" s="302">
        <f t="shared" si="15"/>
        <v>2.8395249807127192E-2</v>
      </c>
      <c r="X95" s="302">
        <f t="shared" si="15"/>
        <v>2.7307961644862412E-2</v>
      </c>
      <c r="Y95" s="302">
        <f t="shared" si="15"/>
        <v>2.7691245518677025E-2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1.2761997246266551E-2</v>
      </c>
      <c r="C96" s="302">
        <f t="shared" si="16"/>
        <v>1.2904332096628597E-2</v>
      </c>
      <c r="D96" s="302">
        <f t="shared" si="16"/>
        <v>1.2590229524378566E-2</v>
      </c>
      <c r="E96" s="302">
        <f t="shared" si="16"/>
        <v>1.3345630734305409E-2</v>
      </c>
      <c r="F96" s="302">
        <f t="shared" si="16"/>
        <v>1.428330477041072E-2</v>
      </c>
      <c r="G96" s="302">
        <f t="shared" si="16"/>
        <v>1.7064491763591483E-2</v>
      </c>
      <c r="H96" s="302">
        <f t="shared" si="16"/>
        <v>1.855803370520482E-2</v>
      </c>
      <c r="I96" s="302">
        <f t="shared" si="16"/>
        <v>1.8857323147629813E-2</v>
      </c>
      <c r="J96" s="302">
        <f t="shared" si="16"/>
        <v>1.9872370666987344E-2</v>
      </c>
      <c r="K96" s="302">
        <f t="shared" si="16"/>
        <v>2.0882385049311857E-2</v>
      </c>
      <c r="L96" s="302">
        <f t="shared" si="16"/>
        <v>2.0165971863147392E-2</v>
      </c>
      <c r="M96" s="302">
        <f t="shared" si="16"/>
        <v>2.0923886970063685E-2</v>
      </c>
      <c r="N96" s="302">
        <f t="shared" si="16"/>
        <v>2.0981478660172997E-2</v>
      </c>
      <c r="O96" s="302">
        <f t="shared" si="16"/>
        <v>2.1067797524109172E-2</v>
      </c>
      <c r="P96" s="302">
        <f t="shared" si="16"/>
        <v>2.1910181872207207E-2</v>
      </c>
      <c r="Q96" s="302">
        <f t="shared" si="16"/>
        <v>2.1832577432377636E-2</v>
      </c>
      <c r="R96" s="302">
        <f t="shared" si="16"/>
        <v>2.1028828540119251E-2</v>
      </c>
      <c r="S96" s="302">
        <f t="shared" si="16"/>
        <v>2.076982661969521E-2</v>
      </c>
      <c r="T96" s="302">
        <f t="shared" si="16"/>
        <v>2.115831174729927E-2</v>
      </c>
      <c r="U96" s="302">
        <f t="shared" si="16"/>
        <v>2.2747314907110811E-2</v>
      </c>
      <c r="V96" s="302">
        <f t="shared" si="16"/>
        <v>2.2837992815809761E-2</v>
      </c>
      <c r="W96" s="302">
        <f t="shared" si="16"/>
        <v>2.2107129312844396E-2</v>
      </c>
      <c r="X96" s="302">
        <f t="shared" si="16"/>
        <v>2.346560763202394E-2</v>
      </c>
      <c r="Y96" s="302">
        <f t="shared" si="16"/>
        <v>2.3216215862649936E-2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8.9080157402022359E-4</v>
      </c>
      <c r="C97" s="302">
        <f t="shared" si="17"/>
        <v>8.9708507459807451E-4</v>
      </c>
      <c r="D97" s="302">
        <f t="shared" si="17"/>
        <v>8.9228241507433633E-4</v>
      </c>
      <c r="E97" s="302">
        <f t="shared" si="17"/>
        <v>9.1813897063794663E-4</v>
      </c>
      <c r="F97" s="302">
        <f t="shared" si="17"/>
        <v>9.3474408042360088E-4</v>
      </c>
      <c r="G97" s="302">
        <f t="shared" si="17"/>
        <v>9.8130216036933725E-4</v>
      </c>
      <c r="H97" s="302">
        <f t="shared" si="17"/>
        <v>1.0066841083985554E-3</v>
      </c>
      <c r="I97" s="302">
        <f t="shared" si="17"/>
        <v>1.0100186654227713E-3</v>
      </c>
      <c r="J97" s="302">
        <f t="shared" si="17"/>
        <v>1.0301068444444946E-3</v>
      </c>
      <c r="K97" s="302">
        <f t="shared" si="17"/>
        <v>1.051103232953991E-3</v>
      </c>
      <c r="L97" s="302">
        <f t="shared" si="17"/>
        <v>1.0393602057283747E-3</v>
      </c>
      <c r="M97" s="302">
        <f t="shared" si="17"/>
        <v>1.0454144226197176E-3</v>
      </c>
      <c r="N97" s="302">
        <f t="shared" si="17"/>
        <v>1.049680069581583E-3</v>
      </c>
      <c r="O97" s="302">
        <f t="shared" si="17"/>
        <v>1.0552849493980117E-3</v>
      </c>
      <c r="P97" s="302">
        <f t="shared" si="17"/>
        <v>1.0629794839527424E-3</v>
      </c>
      <c r="Q97" s="302">
        <f t="shared" si="17"/>
        <v>1.0634227988588851E-3</v>
      </c>
      <c r="R97" s="302">
        <f t="shared" si="17"/>
        <v>1.0479882322881441E-3</v>
      </c>
      <c r="S97" s="302">
        <f t="shared" si="17"/>
        <v>1.042300710942385E-3</v>
      </c>
      <c r="T97" s="302">
        <f t="shared" si="17"/>
        <v>1.0464538368282143E-3</v>
      </c>
      <c r="U97" s="302">
        <f t="shared" si="17"/>
        <v>1.0695121548359129E-3</v>
      </c>
      <c r="V97" s="302">
        <f t="shared" si="17"/>
        <v>1.0662816431059022E-3</v>
      </c>
      <c r="W97" s="302">
        <f t="shared" si="17"/>
        <v>1.0646347933083581E-3</v>
      </c>
      <c r="X97" s="302">
        <f t="shared" si="17"/>
        <v>1.0841754589662428E-3</v>
      </c>
      <c r="Y97" s="302">
        <f t="shared" si="17"/>
        <v>1.073702360910639E-3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0.52300196334284543</v>
      </c>
      <c r="C98" s="301">
        <f t="shared" si="18"/>
        <v>0.52164079141346986</v>
      </c>
      <c r="D98" s="301">
        <f t="shared" si="18"/>
        <v>0.52297273456263571</v>
      </c>
      <c r="E98" s="301">
        <f t="shared" si="18"/>
        <v>0.51782637669980591</v>
      </c>
      <c r="F98" s="301">
        <f t="shared" si="18"/>
        <v>0.5145417034920684</v>
      </c>
      <c r="G98" s="301">
        <f t="shared" si="18"/>
        <v>0.50336171484181813</v>
      </c>
      <c r="H98" s="301">
        <f t="shared" si="18"/>
        <v>0.49742128180710199</v>
      </c>
      <c r="I98" s="301">
        <f t="shared" si="18"/>
        <v>0.49713570631392123</v>
      </c>
      <c r="J98" s="301">
        <f t="shared" si="18"/>
        <v>0.49281860524286747</v>
      </c>
      <c r="K98" s="301">
        <f t="shared" si="18"/>
        <v>0.48806102438946675</v>
      </c>
      <c r="L98" s="301">
        <f t="shared" si="18"/>
        <v>0.49066749828812101</v>
      </c>
      <c r="M98" s="301">
        <f t="shared" si="18"/>
        <v>0.48888223906630557</v>
      </c>
      <c r="N98" s="301">
        <f t="shared" si="18"/>
        <v>0.48826929843138461</v>
      </c>
      <c r="O98" s="301">
        <f t="shared" si="18"/>
        <v>0.48701726537507167</v>
      </c>
      <c r="P98" s="301">
        <f t="shared" si="18"/>
        <v>0.48469689696701002</v>
      </c>
      <c r="Q98" s="301">
        <f t="shared" si="18"/>
        <v>0.484932723139471</v>
      </c>
      <c r="R98" s="301">
        <f t="shared" si="18"/>
        <v>0.48906094890930013</v>
      </c>
      <c r="S98" s="301">
        <f t="shared" si="18"/>
        <v>0.49015259339993567</v>
      </c>
      <c r="T98" s="301">
        <f t="shared" si="18"/>
        <v>0.48900119955898258</v>
      </c>
      <c r="U98" s="301">
        <f t="shared" si="18"/>
        <v>0.48292245441469789</v>
      </c>
      <c r="V98" s="301">
        <f t="shared" si="18"/>
        <v>0.48362331893077964</v>
      </c>
      <c r="W98" s="301">
        <f t="shared" si="18"/>
        <v>0.48413005675790083</v>
      </c>
      <c r="X98" s="301">
        <f t="shared" si="18"/>
        <v>0.47898706155523718</v>
      </c>
      <c r="Y98" s="301">
        <f t="shared" si="18"/>
        <v>0.48081747660475671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9.6376223980951969E-2</v>
      </c>
      <c r="C99" s="301">
        <f t="shared" si="19"/>
        <v>9.6291594536220868E-2</v>
      </c>
      <c r="D99" s="301">
        <f t="shared" si="19"/>
        <v>9.6385537731285276E-2</v>
      </c>
      <c r="E99" s="301">
        <f t="shared" si="19"/>
        <v>9.6052162143700409E-2</v>
      </c>
      <c r="F99" s="301">
        <f t="shared" si="19"/>
        <v>9.5693265609537267E-2</v>
      </c>
      <c r="G99" s="301">
        <f t="shared" si="19"/>
        <v>9.4671182716109983E-2</v>
      </c>
      <c r="H99" s="301">
        <f t="shared" si="19"/>
        <v>9.412874821688666E-2</v>
      </c>
      <c r="I99" s="301">
        <f t="shared" si="19"/>
        <v>9.4052589689269078E-2</v>
      </c>
      <c r="J99" s="301">
        <f t="shared" si="19"/>
        <v>9.3653747481874591E-2</v>
      </c>
      <c r="K99" s="301">
        <f t="shared" si="19"/>
        <v>9.3261691614328041E-2</v>
      </c>
      <c r="L99" s="301">
        <f t="shared" si="19"/>
        <v>9.3500998006598071E-2</v>
      </c>
      <c r="M99" s="301">
        <f t="shared" si="19"/>
        <v>9.3271578390919957E-2</v>
      </c>
      <c r="N99" s="301">
        <f t="shared" si="19"/>
        <v>9.3267688301186105E-2</v>
      </c>
      <c r="O99" s="301">
        <f t="shared" si="19"/>
        <v>9.3201138077161946E-2</v>
      </c>
      <c r="P99" s="301">
        <f t="shared" si="19"/>
        <v>9.288132042641109E-2</v>
      </c>
      <c r="Q99" s="301">
        <f t="shared" si="19"/>
        <v>9.2889005271970193E-2</v>
      </c>
      <c r="R99" s="301">
        <f t="shared" si="19"/>
        <v>9.318957087913507E-2</v>
      </c>
      <c r="S99" s="301">
        <f t="shared" si="19"/>
        <v>9.3273089072779189E-2</v>
      </c>
      <c r="T99" s="301">
        <f t="shared" si="19"/>
        <v>9.3150420561457378E-2</v>
      </c>
      <c r="U99" s="301">
        <f t="shared" si="19"/>
        <v>9.2594311908186455E-2</v>
      </c>
      <c r="V99" s="301">
        <f t="shared" si="19"/>
        <v>9.2587325296319453E-2</v>
      </c>
      <c r="W99" s="301">
        <f t="shared" si="19"/>
        <v>9.2762464051947768E-2</v>
      </c>
      <c r="X99" s="301">
        <f t="shared" si="19"/>
        <v>9.2260182054414344E-2</v>
      </c>
      <c r="Y99" s="301">
        <f t="shared" si="19"/>
        <v>9.2356683044334711E-2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4.4191994979262281E-2</v>
      </c>
      <c r="C100" s="302">
        <f t="shared" si="20"/>
        <v>4.4104260019058282E-2</v>
      </c>
      <c r="D100" s="302">
        <f t="shared" si="20"/>
        <v>4.4179505534643108E-2</v>
      </c>
      <c r="E100" s="302">
        <f t="shared" si="20"/>
        <v>4.3800478105302243E-2</v>
      </c>
      <c r="F100" s="302">
        <f t="shared" si="20"/>
        <v>4.3410795092022489E-2</v>
      </c>
      <c r="G100" s="302">
        <f t="shared" si="20"/>
        <v>4.2444786215287279E-2</v>
      </c>
      <c r="H100" s="302">
        <f t="shared" si="20"/>
        <v>4.1921753254097312E-2</v>
      </c>
      <c r="I100" s="302">
        <f t="shared" si="20"/>
        <v>4.1812380407147361E-2</v>
      </c>
      <c r="J100" s="302">
        <f t="shared" si="20"/>
        <v>4.1401114566330777E-2</v>
      </c>
      <c r="K100" s="302">
        <f t="shared" si="20"/>
        <v>4.1013801319580691E-2</v>
      </c>
      <c r="L100" s="302">
        <f t="shared" si="20"/>
        <v>4.1254385581481937E-2</v>
      </c>
      <c r="M100" s="302">
        <f t="shared" si="20"/>
        <v>4.10562125205381E-2</v>
      </c>
      <c r="N100" s="302">
        <f t="shared" si="20"/>
        <v>4.1027729957982505E-2</v>
      </c>
      <c r="O100" s="302">
        <f t="shared" si="20"/>
        <v>4.0961146387341982E-2</v>
      </c>
      <c r="P100" s="302">
        <f t="shared" si="20"/>
        <v>4.0684756943635582E-2</v>
      </c>
      <c r="Q100" s="302">
        <f t="shared" si="20"/>
        <v>4.0668238901323699E-2</v>
      </c>
      <c r="R100" s="302">
        <f t="shared" si="20"/>
        <v>4.0919722474746185E-2</v>
      </c>
      <c r="S100" s="302">
        <f t="shared" si="20"/>
        <v>4.1016200089733001E-2</v>
      </c>
      <c r="T100" s="302">
        <f t="shared" si="20"/>
        <v>4.0909670778611462E-2</v>
      </c>
      <c r="U100" s="302">
        <f t="shared" si="20"/>
        <v>4.0420486218544022E-2</v>
      </c>
      <c r="V100" s="302">
        <f t="shared" si="20"/>
        <v>4.0415020314039658E-2</v>
      </c>
      <c r="W100" s="302">
        <f t="shared" si="20"/>
        <v>4.0580133332866336E-2</v>
      </c>
      <c r="X100" s="302">
        <f t="shared" si="20"/>
        <v>4.0133958093328585E-2</v>
      </c>
      <c r="Y100" s="302">
        <f t="shared" si="20"/>
        <v>4.0267314010377322E-2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3.7797783581263081E-2</v>
      </c>
      <c r="C101" s="302">
        <f t="shared" si="21"/>
        <v>3.7699410562403682E-2</v>
      </c>
      <c r="D101" s="302">
        <f t="shared" si="21"/>
        <v>3.7795671193191625E-2</v>
      </c>
      <c r="E101" s="302">
        <f t="shared" si="21"/>
        <v>3.7423739662595323E-2</v>
      </c>
      <c r="F101" s="302">
        <f t="shared" si="21"/>
        <v>3.7186353618673618E-2</v>
      </c>
      <c r="G101" s="302">
        <f t="shared" si="21"/>
        <v>3.6378366610857908E-2</v>
      </c>
      <c r="H101" s="302">
        <f t="shared" si="21"/>
        <v>3.5949046612152674E-2</v>
      </c>
      <c r="I101" s="302">
        <f t="shared" si="21"/>
        <v>3.5928407835543949E-2</v>
      </c>
      <c r="J101" s="302">
        <f t="shared" si="21"/>
        <v>3.5616407377765245E-2</v>
      </c>
      <c r="K101" s="302">
        <f t="shared" si="21"/>
        <v>3.5272573082540386E-2</v>
      </c>
      <c r="L101" s="302">
        <f t="shared" si="21"/>
        <v>3.5460945102602892E-2</v>
      </c>
      <c r="M101" s="302">
        <f t="shared" si="21"/>
        <v>3.5331922945073424E-2</v>
      </c>
      <c r="N101" s="302">
        <f t="shared" si="21"/>
        <v>3.5287625219461043E-2</v>
      </c>
      <c r="O101" s="302">
        <f t="shared" si="21"/>
        <v>3.5197139757042063E-2</v>
      </c>
      <c r="P101" s="302">
        <f t="shared" si="21"/>
        <v>3.5029444816938718E-2</v>
      </c>
      <c r="Q101" s="302">
        <f t="shared" si="21"/>
        <v>3.5046488169075511E-2</v>
      </c>
      <c r="R101" s="302">
        <f t="shared" si="21"/>
        <v>3.5344838452935359E-2</v>
      </c>
      <c r="S101" s="302">
        <f t="shared" si="21"/>
        <v>3.5423732501326674E-2</v>
      </c>
      <c r="T101" s="302">
        <f t="shared" si="21"/>
        <v>3.5340520318070251E-2</v>
      </c>
      <c r="U101" s="302">
        <f t="shared" si="21"/>
        <v>3.4901204389042428E-2</v>
      </c>
      <c r="V101" s="302">
        <f t="shared" si="21"/>
        <v>3.4951856446119485E-2</v>
      </c>
      <c r="W101" s="302">
        <f t="shared" si="21"/>
        <v>3.4988478807151453E-2</v>
      </c>
      <c r="X101" s="302">
        <f t="shared" si="21"/>
        <v>3.4616790298780939E-2</v>
      </c>
      <c r="Y101" s="302">
        <f t="shared" si="21"/>
        <v>3.474907590525058E-2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4.2313074765960605E-3</v>
      </c>
      <c r="C102" s="302">
        <f t="shared" si="22"/>
        <v>4.261154104340855E-3</v>
      </c>
      <c r="D102" s="302">
        <f t="shared" si="22"/>
        <v>4.2383414716030956E-3</v>
      </c>
      <c r="E102" s="302">
        <f t="shared" si="22"/>
        <v>4.3611601105302449E-3</v>
      </c>
      <c r="F102" s="302">
        <f t="shared" si="22"/>
        <v>4.4400343820121041E-3</v>
      </c>
      <c r="G102" s="302">
        <f t="shared" si="22"/>
        <v>4.6611852617543491E-3</v>
      </c>
      <c r="H102" s="302">
        <f t="shared" si="22"/>
        <v>4.7817495148931395E-3</v>
      </c>
      <c r="I102" s="302">
        <f t="shared" si="22"/>
        <v>4.7975886607581645E-3</v>
      </c>
      <c r="J102" s="302">
        <f t="shared" si="22"/>
        <v>4.8930075111113481E-3</v>
      </c>
      <c r="K102" s="302">
        <f t="shared" si="22"/>
        <v>4.9927403565314579E-3</v>
      </c>
      <c r="L102" s="302">
        <f t="shared" si="22"/>
        <v>4.9369609772097799E-3</v>
      </c>
      <c r="M102" s="302">
        <f t="shared" si="22"/>
        <v>4.9657185074436574E-3</v>
      </c>
      <c r="N102" s="302">
        <f t="shared" si="22"/>
        <v>4.9859803305125211E-3</v>
      </c>
      <c r="O102" s="302">
        <f t="shared" si="22"/>
        <v>5.0126035096405555E-3</v>
      </c>
      <c r="P102" s="302">
        <f t="shared" si="22"/>
        <v>5.0491525487755262E-3</v>
      </c>
      <c r="Q102" s="302">
        <f t="shared" si="22"/>
        <v>5.0512582945797038E-3</v>
      </c>
      <c r="R102" s="302">
        <f t="shared" si="22"/>
        <v>4.9779441033686832E-3</v>
      </c>
      <c r="S102" s="302">
        <f t="shared" si="22"/>
        <v>4.950928376976328E-3</v>
      </c>
      <c r="T102" s="302">
        <f t="shared" si="22"/>
        <v>4.9706557249340182E-3</v>
      </c>
      <c r="U102" s="302">
        <f t="shared" si="22"/>
        <v>5.0801827354705863E-3</v>
      </c>
      <c r="V102" s="302">
        <f t="shared" si="22"/>
        <v>5.064837804753035E-3</v>
      </c>
      <c r="W102" s="302">
        <f t="shared" si="22"/>
        <v>5.0570152682147011E-3</v>
      </c>
      <c r="X102" s="302">
        <f t="shared" si="22"/>
        <v>5.1498334300896535E-3</v>
      </c>
      <c r="Y102" s="302">
        <f t="shared" si="22"/>
        <v>5.1000862143255367E-3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8.4626149531921227E-3</v>
      </c>
      <c r="C103" s="302">
        <f t="shared" si="23"/>
        <v>8.5223082086817101E-3</v>
      </c>
      <c r="D103" s="302">
        <f t="shared" si="23"/>
        <v>8.4766829432061947E-3</v>
      </c>
      <c r="E103" s="302">
        <f t="shared" si="23"/>
        <v>8.7223202210604915E-3</v>
      </c>
      <c r="F103" s="302">
        <f t="shared" si="23"/>
        <v>8.8800687640242047E-3</v>
      </c>
      <c r="G103" s="302">
        <f t="shared" si="23"/>
        <v>9.3223705235087034E-3</v>
      </c>
      <c r="H103" s="302">
        <f t="shared" si="23"/>
        <v>9.563499029786279E-3</v>
      </c>
      <c r="I103" s="302">
        <f t="shared" si="23"/>
        <v>9.5951773215163291E-3</v>
      </c>
      <c r="J103" s="302">
        <f t="shared" si="23"/>
        <v>9.7860150222227014E-3</v>
      </c>
      <c r="K103" s="302">
        <f t="shared" si="23"/>
        <v>9.9854807130629157E-3</v>
      </c>
      <c r="L103" s="302">
        <f t="shared" si="23"/>
        <v>9.8739219544195598E-3</v>
      </c>
      <c r="M103" s="302">
        <f t="shared" si="23"/>
        <v>9.9314370148873149E-3</v>
      </c>
      <c r="N103" s="302">
        <f t="shared" si="23"/>
        <v>9.9719606610250387E-3</v>
      </c>
      <c r="O103" s="302">
        <f t="shared" si="23"/>
        <v>1.0025207019281111E-2</v>
      </c>
      <c r="P103" s="302">
        <f t="shared" si="23"/>
        <v>1.0098305097551051E-2</v>
      </c>
      <c r="Q103" s="302">
        <f t="shared" si="23"/>
        <v>1.0102516589159404E-2</v>
      </c>
      <c r="R103" s="302">
        <f t="shared" si="23"/>
        <v>9.9558882067373664E-3</v>
      </c>
      <c r="S103" s="302">
        <f t="shared" si="23"/>
        <v>9.9018567539526561E-3</v>
      </c>
      <c r="T103" s="302">
        <f t="shared" si="23"/>
        <v>9.9413114498680347E-3</v>
      </c>
      <c r="U103" s="302">
        <f t="shared" si="23"/>
        <v>1.0160365470941173E-2</v>
      </c>
      <c r="V103" s="302">
        <f t="shared" si="23"/>
        <v>1.012967560950607E-2</v>
      </c>
      <c r="W103" s="302">
        <f t="shared" si="23"/>
        <v>1.01140305364294E-2</v>
      </c>
      <c r="X103" s="302">
        <f t="shared" si="23"/>
        <v>1.0299666860179307E-2</v>
      </c>
      <c r="Y103" s="302">
        <f t="shared" si="23"/>
        <v>1.0200172428651068E-2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1.6925229906384247E-3</v>
      </c>
      <c r="C104" s="302">
        <f t="shared" si="24"/>
        <v>1.7044616417363416E-3</v>
      </c>
      <c r="D104" s="302">
        <f t="shared" si="24"/>
        <v>1.6953365886412395E-3</v>
      </c>
      <c r="E104" s="302">
        <f t="shared" si="24"/>
        <v>1.7444640442120982E-3</v>
      </c>
      <c r="F104" s="302">
        <f t="shared" si="24"/>
        <v>1.7760137528048416E-3</v>
      </c>
      <c r="G104" s="302">
        <f t="shared" si="24"/>
        <v>1.8644741047017404E-3</v>
      </c>
      <c r="H104" s="302">
        <f t="shared" si="24"/>
        <v>1.9126998059572555E-3</v>
      </c>
      <c r="I104" s="302">
        <f t="shared" si="24"/>
        <v>1.9190354643032659E-3</v>
      </c>
      <c r="J104" s="302">
        <f t="shared" si="24"/>
        <v>1.9572030044445396E-3</v>
      </c>
      <c r="K104" s="302">
        <f t="shared" si="24"/>
        <v>1.9970961426125831E-3</v>
      </c>
      <c r="L104" s="302">
        <f t="shared" si="24"/>
        <v>1.9747843908839119E-3</v>
      </c>
      <c r="M104" s="302">
        <f t="shared" si="24"/>
        <v>1.9862874029774628E-3</v>
      </c>
      <c r="N104" s="302">
        <f t="shared" si="24"/>
        <v>1.9943921322050076E-3</v>
      </c>
      <c r="O104" s="302">
        <f t="shared" si="24"/>
        <v>2.0050414038562218E-3</v>
      </c>
      <c r="P104" s="302">
        <f t="shared" si="24"/>
        <v>2.0196610195102106E-3</v>
      </c>
      <c r="Q104" s="302">
        <f t="shared" si="24"/>
        <v>2.0205033178318814E-3</v>
      </c>
      <c r="R104" s="302">
        <f t="shared" si="24"/>
        <v>1.9911776413474741E-3</v>
      </c>
      <c r="S104" s="302">
        <f t="shared" si="24"/>
        <v>1.980371350790531E-3</v>
      </c>
      <c r="T104" s="302">
        <f t="shared" si="24"/>
        <v>1.9882622899736065E-3</v>
      </c>
      <c r="U104" s="302">
        <f t="shared" si="24"/>
        <v>2.0320730941882342E-3</v>
      </c>
      <c r="V104" s="302">
        <f t="shared" si="24"/>
        <v>2.0259351219012144E-3</v>
      </c>
      <c r="W104" s="302">
        <f t="shared" si="24"/>
        <v>2.0228061072858801E-3</v>
      </c>
      <c r="X104" s="302">
        <f t="shared" si="24"/>
        <v>2.0599333720358617E-3</v>
      </c>
      <c r="Y104" s="302">
        <f t="shared" si="24"/>
        <v>2.0400344857302139E-3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7.9644341995993892E-2</v>
      </c>
      <c r="C105" s="301">
        <f t="shared" si="25"/>
        <v>8.0033960890244948E-2</v>
      </c>
      <c r="D105" s="301">
        <f t="shared" si="25"/>
        <v>7.9794210234231222E-2</v>
      </c>
      <c r="E105" s="301">
        <f t="shared" si="25"/>
        <v>8.1228877267148517E-2</v>
      </c>
      <c r="F105" s="301">
        <f t="shared" si="25"/>
        <v>8.2082348675289976E-2</v>
      </c>
      <c r="G105" s="301">
        <f t="shared" si="25"/>
        <v>8.4443788968737346E-2</v>
      </c>
      <c r="H105" s="301">
        <f t="shared" si="25"/>
        <v>8.5726857391278943E-2</v>
      </c>
      <c r="I105" s="301">
        <f t="shared" si="25"/>
        <v>8.5874257486793809E-2</v>
      </c>
      <c r="J105" s="301">
        <f t="shared" si="25"/>
        <v>8.6912426366138065E-2</v>
      </c>
      <c r="K105" s="301">
        <f t="shared" si="25"/>
        <v>8.8024186965937265E-2</v>
      </c>
      <c r="L105" s="301">
        <f t="shared" si="25"/>
        <v>8.7449215162217458E-2</v>
      </c>
      <c r="M105" s="301">
        <f t="shared" si="25"/>
        <v>8.7741034456611064E-2</v>
      </c>
      <c r="N105" s="301">
        <f t="shared" si="25"/>
        <v>8.8003951685063239E-2</v>
      </c>
      <c r="O105" s="301">
        <f t="shared" si="25"/>
        <v>8.8321160051779701E-2</v>
      </c>
      <c r="P105" s="301">
        <f t="shared" si="25"/>
        <v>8.8652918524458113E-2</v>
      </c>
      <c r="Q105" s="301">
        <f t="shared" si="25"/>
        <v>8.8676395219572393E-2</v>
      </c>
      <c r="R105" s="301">
        <f t="shared" si="25"/>
        <v>8.7877087590598618E-2</v>
      </c>
      <c r="S105" s="301">
        <f t="shared" si="25"/>
        <v>8.757987960316764E-2</v>
      </c>
      <c r="T105" s="301">
        <f t="shared" si="25"/>
        <v>8.7780083727635919E-2</v>
      </c>
      <c r="U105" s="301">
        <f t="shared" si="25"/>
        <v>8.8941185132952266E-2</v>
      </c>
      <c r="V105" s="301">
        <f t="shared" si="25"/>
        <v>8.874994783808178E-2</v>
      </c>
      <c r="W105" s="301">
        <f t="shared" si="25"/>
        <v>8.8741399865838358E-2</v>
      </c>
      <c r="X105" s="301">
        <f t="shared" si="25"/>
        <v>8.9680916439361019E-2</v>
      </c>
      <c r="Y105" s="301">
        <f t="shared" si="25"/>
        <v>8.9125467085920007E-2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1.7366104423171675E-2</v>
      </c>
      <c r="C106" s="302">
        <f t="shared" si="26"/>
        <v>1.7385179059377469E-2</v>
      </c>
      <c r="D106" s="302">
        <f t="shared" si="26"/>
        <v>1.7424676884692479E-2</v>
      </c>
      <c r="E106" s="302">
        <f t="shared" si="26"/>
        <v>1.7328365121987904E-2</v>
      </c>
      <c r="F106" s="302">
        <f t="shared" si="26"/>
        <v>1.7198363508896048E-2</v>
      </c>
      <c r="G106" s="302">
        <f t="shared" si="26"/>
        <v>1.6829124490805571E-2</v>
      </c>
      <c r="H106" s="302">
        <f t="shared" si="26"/>
        <v>1.6621411832408301E-2</v>
      </c>
      <c r="I106" s="302">
        <f t="shared" si="26"/>
        <v>1.6566223793574853E-2</v>
      </c>
      <c r="J106" s="302">
        <f t="shared" si="26"/>
        <v>1.6419302797226247E-2</v>
      </c>
      <c r="K106" s="302">
        <f t="shared" si="26"/>
        <v>1.6295733591363111E-2</v>
      </c>
      <c r="L106" s="302">
        <f t="shared" si="26"/>
        <v>1.6412407215269948E-2</v>
      </c>
      <c r="M106" s="302">
        <f t="shared" si="26"/>
        <v>1.6353652742444161E-2</v>
      </c>
      <c r="N106" s="302">
        <f t="shared" si="26"/>
        <v>1.6360785280939056E-2</v>
      </c>
      <c r="O106" s="302">
        <f t="shared" si="26"/>
        <v>1.6347983842454099E-2</v>
      </c>
      <c r="P106" s="302">
        <f t="shared" si="26"/>
        <v>1.6234884702060453E-2</v>
      </c>
      <c r="Q106" s="302">
        <f t="shared" si="26"/>
        <v>1.6227700956066408E-2</v>
      </c>
      <c r="R106" s="302">
        <f t="shared" si="26"/>
        <v>1.6327902743716739E-2</v>
      </c>
      <c r="S106" s="302">
        <f t="shared" si="26"/>
        <v>1.6368005149232309E-2</v>
      </c>
      <c r="T106" s="302">
        <f t="shared" si="26"/>
        <v>1.6326722035917712E-2</v>
      </c>
      <c r="U106" s="302">
        <f t="shared" si="26"/>
        <v>1.6142804421149962E-2</v>
      </c>
      <c r="V106" s="302">
        <f t="shared" si="26"/>
        <v>1.6142059304897531E-2</v>
      </c>
      <c r="W106" s="302">
        <f t="shared" si="26"/>
        <v>1.6228585877242203E-2</v>
      </c>
      <c r="X106" s="302">
        <f t="shared" si="26"/>
        <v>1.602815778106572E-2</v>
      </c>
      <c r="Y106" s="302">
        <f t="shared" si="26"/>
        <v>1.609628459485116E-2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7.1198041094899991E-3</v>
      </c>
      <c r="C107" s="302">
        <f t="shared" si="27"/>
        <v>7.1012740117547095E-3</v>
      </c>
      <c r="D107" s="302">
        <f t="shared" si="27"/>
        <v>7.1194062081358211E-3</v>
      </c>
      <c r="E107" s="302">
        <f t="shared" si="27"/>
        <v>7.0493470832589545E-3</v>
      </c>
      <c r="F107" s="302">
        <f t="shared" si="27"/>
        <v>7.0046317065645602E-3</v>
      </c>
      <c r="G107" s="302">
        <f t="shared" si="27"/>
        <v>6.8524347078624268E-3</v>
      </c>
      <c r="H107" s="302">
        <f t="shared" si="27"/>
        <v>6.7715655668320832E-3</v>
      </c>
      <c r="I107" s="302">
        <f t="shared" si="27"/>
        <v>6.7676779302409638E-3</v>
      </c>
      <c r="J107" s="302">
        <f t="shared" si="27"/>
        <v>6.7089077609086912E-3</v>
      </c>
      <c r="K107" s="302">
        <f t="shared" si="27"/>
        <v>6.644141190063008E-3</v>
      </c>
      <c r="L107" s="302">
        <f t="shared" si="27"/>
        <v>6.6796240082465271E-3</v>
      </c>
      <c r="M107" s="302">
        <f t="shared" si="27"/>
        <v>6.6553206655539984E-3</v>
      </c>
      <c r="N107" s="302">
        <f t="shared" si="27"/>
        <v>6.6469764956325512E-3</v>
      </c>
      <c r="O107" s="302">
        <f t="shared" si="27"/>
        <v>6.6299321426007219E-3</v>
      </c>
      <c r="P107" s="302">
        <f t="shared" si="27"/>
        <v>6.5983441760438574E-3</v>
      </c>
      <c r="Q107" s="302">
        <f t="shared" si="27"/>
        <v>6.601554558163805E-3</v>
      </c>
      <c r="R107" s="302">
        <f t="shared" si="27"/>
        <v>6.6577535036000113E-3</v>
      </c>
      <c r="S107" s="302">
        <f t="shared" si="27"/>
        <v>6.6726144323828633E-3</v>
      </c>
      <c r="T107" s="302">
        <f t="shared" si="27"/>
        <v>6.6569401153151724E-3</v>
      </c>
      <c r="U107" s="302">
        <f t="shared" si="27"/>
        <v>6.5741880843625646E-3</v>
      </c>
      <c r="V107" s="302">
        <f t="shared" si="27"/>
        <v>6.5837291920668286E-3</v>
      </c>
      <c r="W107" s="302">
        <f t="shared" si="27"/>
        <v>6.5906275869426541E-3</v>
      </c>
      <c r="X107" s="302">
        <f t="shared" si="27"/>
        <v>6.5206142391055523E-3</v>
      </c>
      <c r="Y107" s="302">
        <f t="shared" si="27"/>
        <v>6.545532303482102E-3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5.5158433463332227E-2</v>
      </c>
      <c r="C108" s="302">
        <f t="shared" si="28"/>
        <v>5.5547507819112774E-2</v>
      </c>
      <c r="D108" s="302">
        <f t="shared" si="28"/>
        <v>5.525012714140292E-2</v>
      </c>
      <c r="E108" s="302">
        <f t="shared" si="28"/>
        <v>5.6851165061901653E-2</v>
      </c>
      <c r="F108" s="302">
        <f t="shared" si="28"/>
        <v>5.7879353459829357E-2</v>
      </c>
      <c r="G108" s="302">
        <f t="shared" si="28"/>
        <v>6.0762229770069343E-2</v>
      </c>
      <c r="H108" s="302">
        <f t="shared" si="28"/>
        <v>6.2333879992038564E-2</v>
      </c>
      <c r="I108" s="302">
        <f t="shared" si="28"/>
        <v>6.2540355762977992E-2</v>
      </c>
      <c r="J108" s="302">
        <f t="shared" si="28"/>
        <v>6.3784215808003128E-2</v>
      </c>
      <c r="K108" s="302">
        <f t="shared" si="28"/>
        <v>6.5084312184511148E-2</v>
      </c>
      <c r="L108" s="302">
        <f t="shared" si="28"/>
        <v>6.4357183938700976E-2</v>
      </c>
      <c r="M108" s="302">
        <f t="shared" si="28"/>
        <v>6.4732061048612899E-2</v>
      </c>
      <c r="N108" s="302">
        <f t="shared" si="28"/>
        <v>6.4996189908491625E-2</v>
      </c>
      <c r="O108" s="302">
        <f t="shared" si="28"/>
        <v>6.534324406672487E-2</v>
      </c>
      <c r="P108" s="302">
        <f t="shared" si="28"/>
        <v>6.5819689646353818E-2</v>
      </c>
      <c r="Q108" s="302">
        <f t="shared" si="28"/>
        <v>6.5847139705342173E-2</v>
      </c>
      <c r="R108" s="302">
        <f t="shared" si="28"/>
        <v>6.4891431343281875E-2</v>
      </c>
      <c r="S108" s="302">
        <f t="shared" si="28"/>
        <v>6.4539260021552483E-2</v>
      </c>
      <c r="T108" s="302">
        <f t="shared" si="28"/>
        <v>6.4796421576403043E-2</v>
      </c>
      <c r="U108" s="302">
        <f t="shared" si="28"/>
        <v>6.622419262743974E-2</v>
      </c>
      <c r="V108" s="302">
        <f t="shared" si="28"/>
        <v>6.6024159341117425E-2</v>
      </c>
      <c r="W108" s="302">
        <f t="shared" si="28"/>
        <v>6.592218640165351E-2</v>
      </c>
      <c r="X108" s="302">
        <f t="shared" si="28"/>
        <v>6.7132144419189757E-2</v>
      </c>
      <c r="Y108" s="302">
        <f t="shared" si="28"/>
        <v>6.6483650187586757E-2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7.5602329587096354E-2</v>
      </c>
      <c r="C109" s="235">
        <f t="shared" si="29"/>
        <v>7.6135610281138591E-2</v>
      </c>
      <c r="D109" s="235">
        <f t="shared" si="29"/>
        <v>7.5728008567358937E-2</v>
      </c>
      <c r="E109" s="235">
        <f t="shared" si="29"/>
        <v>7.7922454438042521E-2</v>
      </c>
      <c r="F109" s="235">
        <f t="shared" si="29"/>
        <v>7.9331730105550974E-2</v>
      </c>
      <c r="G109" s="235">
        <f t="shared" si="29"/>
        <v>8.3283114350545653E-2</v>
      </c>
      <c r="H109" s="235">
        <f t="shared" si="29"/>
        <v>8.5437280279785394E-2</v>
      </c>
      <c r="I109" s="235">
        <f t="shared" si="29"/>
        <v>8.5720284134430613E-2</v>
      </c>
      <c r="J109" s="235">
        <f t="shared" si="29"/>
        <v>8.7425167888004252E-2</v>
      </c>
      <c r="K109" s="235">
        <f t="shared" si="29"/>
        <v>8.9207131380805244E-2</v>
      </c>
      <c r="L109" s="235">
        <f t="shared" si="29"/>
        <v>8.8210500660167168E-2</v>
      </c>
      <c r="M109" s="235">
        <f t="shared" si="29"/>
        <v>8.8724322047735407E-2</v>
      </c>
      <c r="N109" s="235">
        <f t="shared" si="29"/>
        <v>8.9086347505388977E-2</v>
      </c>
      <c r="O109" s="235">
        <f t="shared" si="29"/>
        <v>8.9562033655409226E-2</v>
      </c>
      <c r="P109" s="235">
        <f t="shared" si="29"/>
        <v>9.0215068803069245E-2</v>
      </c>
      <c r="Q109" s="235">
        <f t="shared" si="29"/>
        <v>9.0252692939153542E-2</v>
      </c>
      <c r="R109" s="235">
        <f t="shared" si="29"/>
        <v>8.8942761274294804E-2</v>
      </c>
      <c r="S109" s="235">
        <f t="shared" si="29"/>
        <v>8.846006133768021E-2</v>
      </c>
      <c r="T109" s="235">
        <f t="shared" si="29"/>
        <v>8.8812537131610539E-2</v>
      </c>
      <c r="U109" s="235">
        <f t="shared" si="29"/>
        <v>9.0769496580923939E-2</v>
      </c>
      <c r="V109" s="235">
        <f t="shared" si="29"/>
        <v>9.0495323050397897E-2</v>
      </c>
      <c r="W109" s="235">
        <f t="shared" si="29"/>
        <v>9.035555490808031E-2</v>
      </c>
      <c r="X109" s="235">
        <f t="shared" si="29"/>
        <v>9.2013971202465045E-2</v>
      </c>
      <c r="Y109" s="235">
        <f t="shared" si="29"/>
        <v>9.1125119370485938E-2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108.94925259389794</v>
      </c>
      <c r="C113" s="320">
        <f t="shared" si="30"/>
        <v>109.1953116035713</v>
      </c>
      <c r="D113" s="320">
        <f t="shared" si="30"/>
        <v>111.52671379556691</v>
      </c>
      <c r="E113" s="320">
        <f t="shared" si="30"/>
        <v>112.0377738125604</v>
      </c>
      <c r="F113" s="320">
        <f t="shared" si="30"/>
        <v>110.07090512905106</v>
      </c>
      <c r="G113" s="320">
        <f t="shared" si="30"/>
        <v>105.75903992192644</v>
      </c>
      <c r="H113" s="320">
        <f t="shared" si="30"/>
        <v>101.66642059462862</v>
      </c>
      <c r="I113" s="320">
        <f t="shared" si="30"/>
        <v>101.4044683000389</v>
      </c>
      <c r="J113" s="320">
        <f t="shared" si="30"/>
        <v>100.46047410561016</v>
      </c>
      <c r="K113" s="320">
        <f t="shared" si="30"/>
        <v>96.667568135169176</v>
      </c>
      <c r="L113" s="320">
        <f t="shared" si="30"/>
        <v>99.194771286176675</v>
      </c>
      <c r="M113" s="320">
        <f t="shared" si="30"/>
        <v>99.212462675420014</v>
      </c>
      <c r="N113" s="320">
        <f t="shared" si="30"/>
        <v>99.996127920555395</v>
      </c>
      <c r="O113" s="320">
        <f t="shared" si="30"/>
        <v>98.644404463652791</v>
      </c>
      <c r="P113" s="320">
        <f t="shared" si="30"/>
        <v>97.287241633792618</v>
      </c>
      <c r="Q113" s="320">
        <f t="shared" si="30"/>
        <v>95.644111514181063</v>
      </c>
      <c r="R113" s="320">
        <f t="shared" si="30"/>
        <v>97.3492775093532</v>
      </c>
      <c r="S113" s="320">
        <f t="shared" si="30"/>
        <v>97.689943262779863</v>
      </c>
      <c r="T113" s="320">
        <f t="shared" si="30"/>
        <v>98.166485076638224</v>
      </c>
      <c r="U113" s="320">
        <f t="shared" si="30"/>
        <v>95.967479901010407</v>
      </c>
      <c r="V113" s="320">
        <f t="shared" si="30"/>
        <v>96.628114700679475</v>
      </c>
      <c r="W113" s="320">
        <f t="shared" si="30"/>
        <v>100.82155772557385</v>
      </c>
      <c r="X113" s="320">
        <f t="shared" si="30"/>
        <v>99.996916203670267</v>
      </c>
      <c r="Y113" s="320">
        <f t="shared" si="30"/>
        <v>91.001652296177056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1.4557824854845678</v>
      </c>
      <c r="C114" s="330">
        <f>IF(C$6=0,0,C$6/FBT!C$5*1000)</f>
        <v>1.4693622638347461</v>
      </c>
      <c r="D114" s="330">
        <f>IF(D$6=0,0,D$6/FBT!D$5*1000)</f>
        <v>1.4926998829621909</v>
      </c>
      <c r="E114" s="330">
        <f>IF(E$6=0,0,E$6/FBT!E$5*1000)</f>
        <v>1.5429936948124696</v>
      </c>
      <c r="F114" s="330">
        <f>IF(F$6=0,0,F$6/FBT!F$5*1000)</f>
        <v>1.543321904943723</v>
      </c>
      <c r="G114" s="330">
        <f>IF(G$6=0,0,G$6/FBT!G$5*1000)</f>
        <v>1.5567236153096</v>
      </c>
      <c r="H114" s="330">
        <f>IF(H$6=0,0,H$6/FBT!H$5*1000)</f>
        <v>1.5351895495556442</v>
      </c>
      <c r="I114" s="330">
        <f>IF(I$6=0,0,I$6/FBT!I$5*1000)</f>
        <v>1.5363060861046645</v>
      </c>
      <c r="J114" s="330">
        <f>IF(J$6=0,0,J$6/FBT!J$5*1000)</f>
        <v>1.5522753295849199</v>
      </c>
      <c r="K114" s="330">
        <f>IF(K$6=0,0,K$6/FBT!K$5*1000)</f>
        <v>1.5241139008301483</v>
      </c>
      <c r="L114" s="330">
        <f>IF(L$6=0,0,L$6/FBT!L$5*1000)</f>
        <v>1.5464864683676951</v>
      </c>
      <c r="M114" s="330">
        <f>IF(M$6=0,0,M$6/FBT!M$5*1000)</f>
        <v>1.555772090767567</v>
      </c>
      <c r="N114" s="330">
        <f>IF(N$6=0,0,N$6/FBT!N$5*1000)</f>
        <v>1.5744591377030623</v>
      </c>
      <c r="O114" s="330">
        <f>IF(O$6=0,0,O$6/FBT!O$5*1000)</f>
        <v>1.5614693305923424</v>
      </c>
      <c r="P114" s="330">
        <f>IF(P$6=0,0,P$6/FBT!P$5*1000)</f>
        <v>1.5512151286061187</v>
      </c>
      <c r="Q114" s="330">
        <f>IF(Q$6=0,0,Q$6/FBT!Q$5*1000)</f>
        <v>1.5256519314117254</v>
      </c>
      <c r="R114" s="330">
        <f>IF(R$6=0,0,R$6/FBT!R$5*1000)</f>
        <v>1.5303134587733256</v>
      </c>
      <c r="S114" s="330">
        <f>IF(S$6=0,0,S$6/FBT!S$5*1000)</f>
        <v>1.5273344597207514</v>
      </c>
      <c r="T114" s="330">
        <f>IF(T$6=0,0,T$6/FBT!T$5*1000)</f>
        <v>1.5409004243458155</v>
      </c>
      <c r="U114" s="330">
        <f>IF(U$6=0,0,U$6/FBT!U$5*1000)</f>
        <v>1.5395757933465266</v>
      </c>
      <c r="V114" s="330">
        <f>IF(V$6=0,0,V$6/FBT!V$5*1000)</f>
        <v>1.5454917736989906</v>
      </c>
      <c r="W114" s="330">
        <f>IF(W$6=0,0,W$6/FBT!W$5*1000)</f>
        <v>1.6100720740528947</v>
      </c>
      <c r="X114" s="330">
        <f>IF(X$6=0,0,X$6/FBT!X$5*1000)</f>
        <v>1.6262130378048472</v>
      </c>
      <c r="Y114" s="330">
        <f>IF(Y$6=0,0,Y$6/FBT!Y$5*1000)</f>
        <v>1.4656303337576151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1.6984128997319958</v>
      </c>
      <c r="C115" s="331">
        <f>IF(C$7=0,0,C$7/FBT!C$5*1000)</f>
        <v>1.7142559744738708</v>
      </c>
      <c r="D115" s="331">
        <f>IF(D$7=0,0,D$7/FBT!D$5*1000)</f>
        <v>1.7414831967892235</v>
      </c>
      <c r="E115" s="331">
        <f>IF(E$7=0,0,E$7/FBT!E$5*1000)</f>
        <v>1.8001593106145479</v>
      </c>
      <c r="F115" s="331">
        <f>IF(F$7=0,0,F$7/FBT!F$5*1000)</f>
        <v>1.8005422224343439</v>
      </c>
      <c r="G115" s="331">
        <f>IF(G$7=0,0,G$7/FBT!G$5*1000)</f>
        <v>1.8161775511945335</v>
      </c>
      <c r="H115" s="331">
        <f>IF(H$7=0,0,H$7/FBT!H$5*1000)</f>
        <v>1.7910544744815851</v>
      </c>
      <c r="I115" s="331">
        <f>IF(I$7=0,0,I$7/FBT!I$5*1000)</f>
        <v>1.7923571004554424</v>
      </c>
      <c r="J115" s="331">
        <f>IF(J$7=0,0,J$7/FBT!J$5*1000)</f>
        <v>1.8109878845157399</v>
      </c>
      <c r="K115" s="331">
        <f>IF(K$7=0,0,K$7/FBT!K$5*1000)</f>
        <v>1.77813288430184</v>
      </c>
      <c r="L115" s="331">
        <f>IF(L$7=0,0,L$7/FBT!L$5*1000)</f>
        <v>1.8042342130956446</v>
      </c>
      <c r="M115" s="331">
        <f>IF(M$7=0,0,M$7/FBT!M$5*1000)</f>
        <v>1.8150674392288282</v>
      </c>
      <c r="N115" s="331">
        <f>IF(N$7=0,0,N$7/FBT!N$5*1000)</f>
        <v>1.8368689939869065</v>
      </c>
      <c r="O115" s="331">
        <f>IF(O$7=0,0,O$7/FBT!O$5*1000)</f>
        <v>1.8217142190243989</v>
      </c>
      <c r="P115" s="331">
        <f>IF(P$7=0,0,P$7/FBT!P$5*1000)</f>
        <v>1.8097509833738059</v>
      </c>
      <c r="Q115" s="331">
        <f>IF(Q$7=0,0,Q$7/FBT!Q$5*1000)</f>
        <v>1.7799272533136801</v>
      </c>
      <c r="R115" s="331">
        <f>IF(R$7=0,0,R$7/FBT!R$5*1000)</f>
        <v>1.7853657019022138</v>
      </c>
      <c r="S115" s="331">
        <f>IF(S$7=0,0,S$7/FBT!S$5*1000)</f>
        <v>1.781890203007543</v>
      </c>
      <c r="T115" s="331">
        <f>IF(T$7=0,0,T$7/FBT!T$5*1000)</f>
        <v>1.7977171617367855</v>
      </c>
      <c r="U115" s="331">
        <f>IF(U$7=0,0,U$7/FBT!U$5*1000)</f>
        <v>1.7961717589042809</v>
      </c>
      <c r="V115" s="331">
        <f>IF(V$7=0,0,V$7/FBT!V$5*1000)</f>
        <v>1.8030737359821565</v>
      </c>
      <c r="W115" s="331">
        <f>IF(W$7=0,0,W$7/FBT!W$5*1000)</f>
        <v>1.8784174197283778</v>
      </c>
      <c r="X115" s="331">
        <f>IF(X$7=0,0,X$7/FBT!X$5*1000)</f>
        <v>1.897248544105655</v>
      </c>
      <c r="Y115" s="331">
        <f>IF(Y$7=0,0,Y$7/FBT!Y$5*1000)</f>
        <v>1.7099020560505516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3.8820866279588468</v>
      </c>
      <c r="C116" s="331">
        <f>IF(C$8=0,0,C$8/FBT!C$5*1000)</f>
        <v>3.9182993702259923</v>
      </c>
      <c r="D116" s="331">
        <f>IF(D$8=0,0,D$8/FBT!D$5*1000)</f>
        <v>3.9805330212325094</v>
      </c>
      <c r="E116" s="331">
        <f>IF(E$8=0,0,E$8/FBT!E$5*1000)</f>
        <v>4.1146498528332529</v>
      </c>
      <c r="F116" s="331">
        <f>IF(F$8=0,0,F$8/FBT!F$5*1000)</f>
        <v>4.1155250798499292</v>
      </c>
      <c r="G116" s="331">
        <f>IF(G$8=0,0,G$8/FBT!G$5*1000)</f>
        <v>4.151262974158934</v>
      </c>
      <c r="H116" s="331">
        <f>IF(H$8=0,0,H$8/FBT!H$5*1000)</f>
        <v>4.0938387988150495</v>
      </c>
      <c r="I116" s="331">
        <f>IF(I$8=0,0,I$8/FBT!I$5*1000)</f>
        <v>4.096816229612438</v>
      </c>
      <c r="J116" s="331">
        <f>IF(J$8=0,0,J$8/FBT!J$5*1000)</f>
        <v>4.1394008788931203</v>
      </c>
      <c r="K116" s="331">
        <f>IF(K$8=0,0,K$8/FBT!K$5*1000)</f>
        <v>4.0643037355470604</v>
      </c>
      <c r="L116" s="331">
        <f>IF(L$8=0,0,L$8/FBT!L$5*1000)</f>
        <v>4.1239639156471872</v>
      </c>
      <c r="M116" s="331">
        <f>IF(M$8=0,0,M$8/FBT!M$5*1000)</f>
        <v>4.1487255753801762</v>
      </c>
      <c r="N116" s="331">
        <f>IF(N$8=0,0,N$8/FBT!N$5*1000)</f>
        <v>4.1985577005414987</v>
      </c>
      <c r="O116" s="331">
        <f>IF(O$8=0,0,O$8/FBT!O$5*1000)</f>
        <v>4.1639182149129121</v>
      </c>
      <c r="P116" s="331">
        <f>IF(P$8=0,0,P$8/FBT!P$5*1000)</f>
        <v>4.1365736762829863</v>
      </c>
      <c r="Q116" s="331">
        <f>IF(Q$8=0,0,Q$8/FBT!Q$5*1000)</f>
        <v>4.0684051504312677</v>
      </c>
      <c r="R116" s="331">
        <f>IF(R$8=0,0,R$8/FBT!R$5*1000)</f>
        <v>4.0808358900622013</v>
      </c>
      <c r="S116" s="331">
        <f>IF(S$8=0,0,S$8/FBT!S$5*1000)</f>
        <v>4.0728918925886699</v>
      </c>
      <c r="T116" s="331">
        <f>IF(T$8=0,0,T$8/FBT!T$5*1000)</f>
        <v>4.1090677982555066</v>
      </c>
      <c r="U116" s="331">
        <f>IF(U$8=0,0,U$8/FBT!U$5*1000)</f>
        <v>4.105535448924071</v>
      </c>
      <c r="V116" s="331">
        <f>IF(V$8=0,0,V$8/FBT!V$5*1000)</f>
        <v>4.1213113965306434</v>
      </c>
      <c r="W116" s="331">
        <f>IF(W$8=0,0,W$8/FBT!W$5*1000)</f>
        <v>4.293525530807722</v>
      </c>
      <c r="X116" s="331">
        <f>IF(X$8=0,0,X$8/FBT!X$5*1000)</f>
        <v>4.336568100812924</v>
      </c>
      <c r="Y116" s="331">
        <f>IF(Y$8=0,0,Y$8/FBT!Y$5*1000)</f>
        <v>3.9083475566869756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2.9115649709691356</v>
      </c>
      <c r="C117" s="331">
        <f>IF(C$9=0,0,C$9/FBT!C$5*1000)</f>
        <v>2.9387245276694927</v>
      </c>
      <c r="D117" s="331">
        <f>IF(D$9=0,0,D$9/FBT!D$5*1000)</f>
        <v>2.9853997659243823</v>
      </c>
      <c r="E117" s="331">
        <f>IF(E$9=0,0,E$9/FBT!E$5*1000)</f>
        <v>3.0859873896249388</v>
      </c>
      <c r="F117" s="331">
        <f>IF(F$9=0,0,F$9/FBT!F$5*1000)</f>
        <v>3.086643809887446</v>
      </c>
      <c r="G117" s="331">
        <f>IF(G$9=0,0,G$9/FBT!G$5*1000)</f>
        <v>3.1134472306192</v>
      </c>
      <c r="H117" s="331">
        <f>IF(H$9=0,0,H$9/FBT!H$5*1000)</f>
        <v>3.070379099111288</v>
      </c>
      <c r="I117" s="331">
        <f>IF(I$9=0,0,I$9/FBT!I$5*1000)</f>
        <v>3.0726121722093294</v>
      </c>
      <c r="J117" s="331">
        <f>IF(J$9=0,0,J$9/FBT!J$5*1000)</f>
        <v>3.1045506591698397</v>
      </c>
      <c r="K117" s="331">
        <f>IF(K$9=0,0,K$9/FBT!K$5*1000)</f>
        <v>3.0482278016602971</v>
      </c>
      <c r="L117" s="331">
        <f>IF(L$9=0,0,L$9/FBT!L$5*1000)</f>
        <v>3.0929729367353902</v>
      </c>
      <c r="M117" s="331">
        <f>IF(M$9=0,0,M$9/FBT!M$5*1000)</f>
        <v>3.1115441815351335</v>
      </c>
      <c r="N117" s="331">
        <f>IF(N$9=0,0,N$9/FBT!N$5*1000)</f>
        <v>3.1489182754061242</v>
      </c>
      <c r="O117" s="331">
        <f>IF(O$9=0,0,O$9/FBT!O$5*1000)</f>
        <v>3.1229386611846843</v>
      </c>
      <c r="P117" s="331">
        <f>IF(P$9=0,0,P$9/FBT!P$5*1000)</f>
        <v>3.1024302572122373</v>
      </c>
      <c r="Q117" s="331">
        <f>IF(Q$9=0,0,Q$9/FBT!Q$5*1000)</f>
        <v>3.0513038628234508</v>
      </c>
      <c r="R117" s="331">
        <f>IF(R$9=0,0,R$9/FBT!R$5*1000)</f>
        <v>3.0606269175466516</v>
      </c>
      <c r="S117" s="331">
        <f>IF(S$9=0,0,S$9/FBT!S$5*1000)</f>
        <v>3.0546689194415024</v>
      </c>
      <c r="T117" s="331">
        <f>IF(T$9=0,0,T$9/FBT!T$5*1000)</f>
        <v>3.0818008486916311</v>
      </c>
      <c r="U117" s="331">
        <f>IF(U$9=0,0,U$9/FBT!U$5*1000)</f>
        <v>3.0791515866930528</v>
      </c>
      <c r="V117" s="331">
        <f>IF(V$9=0,0,V$9/FBT!V$5*1000)</f>
        <v>3.0909835473979812</v>
      </c>
      <c r="W117" s="331">
        <f>IF(W$9=0,0,W$9/FBT!W$5*1000)</f>
        <v>3.2201441481057893</v>
      </c>
      <c r="X117" s="331">
        <f>IF(X$9=0,0,X$9/FBT!X$5*1000)</f>
        <v>3.2524260756096943</v>
      </c>
      <c r="Y117" s="331">
        <f>IF(Y$9=0,0,Y$9/FBT!Y$5*1000)</f>
        <v>2.9312606675152306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2.1796296790068181</v>
      </c>
      <c r="C118" s="332">
        <f>IF(C$10=0,0,C$10/FBT!C$5*1000)</f>
        <v>2.1900037812417525</v>
      </c>
      <c r="D118" s="332">
        <f>IF(D$10=0,0,D$10/FBT!D$5*1000)</f>
        <v>2.2300024388158399</v>
      </c>
      <c r="E118" s="332">
        <f>IF(E$10=0,0,E$10/FBT!E$5*1000)</f>
        <v>2.231411279900541</v>
      </c>
      <c r="F118" s="332">
        <f>IF(F$10=0,0,F$10/FBT!F$5*1000)</f>
        <v>2.1930376398929901</v>
      </c>
      <c r="G118" s="332">
        <f>IF(G$10=0,0,G$10/FBT!G$5*1000)</f>
        <v>2.1387128942357285</v>
      </c>
      <c r="H118" s="332">
        <f>IF(H$10=0,0,H$10/FBT!H$5*1000)</f>
        <v>2.0703460113197951</v>
      </c>
      <c r="I118" s="332">
        <f>IF(I$10=0,0,I$10/FBT!I$5*1000)</f>
        <v>2.0599465091053717</v>
      </c>
      <c r="J118" s="332">
        <f>IF(J$10=0,0,J$10/FBT!J$5*1000)</f>
        <v>2.044703759287942</v>
      </c>
      <c r="K118" s="332">
        <f>IF(K$10=0,0,K$10/FBT!K$5*1000)</f>
        <v>1.9721328956849278</v>
      </c>
      <c r="L118" s="332">
        <f>IF(L$10=0,0,L$10/FBT!L$5*1000)</f>
        <v>2.0216787960755003</v>
      </c>
      <c r="M118" s="332">
        <f>IF(M$10=0,0,M$10/FBT!M$5*1000)</f>
        <v>2.0343764940329052</v>
      </c>
      <c r="N118" s="332">
        <f>IF(N$10=0,0,N$10/FBT!N$5*1000)</f>
        <v>2.0448176779892582</v>
      </c>
      <c r="O118" s="332">
        <f>IF(O$10=0,0,O$10/FBT!O$5*1000)</f>
        <v>2.0207552632364618</v>
      </c>
      <c r="P118" s="332">
        <f>IF(P$10=0,0,P$10/FBT!P$5*1000)</f>
        <v>2.0325299891864419</v>
      </c>
      <c r="Q118" s="332">
        <f>IF(Q$10=0,0,Q$10/FBT!Q$5*1000)</f>
        <v>1.9969828949701849</v>
      </c>
      <c r="R118" s="332">
        <f>IF(R$10=0,0,R$10/FBT!R$5*1000)</f>
        <v>2.0259658689577771</v>
      </c>
      <c r="S118" s="332">
        <f>IF(S$10=0,0,S$10/FBT!S$5*1000)</f>
        <v>2.0397285130795968</v>
      </c>
      <c r="T118" s="332">
        <f>IF(T$10=0,0,T$10/FBT!T$5*1000)</f>
        <v>2.0608056002354793</v>
      </c>
      <c r="U118" s="332">
        <f>IF(U$10=0,0,U$10/FBT!U$5*1000)</f>
        <v>2.042953623330872</v>
      </c>
      <c r="V118" s="332">
        <f>IF(V$10=0,0,V$10/FBT!V$5*1000)</f>
        <v>2.0711842179051239</v>
      </c>
      <c r="W118" s="332">
        <f>IF(W$10=0,0,W$10/FBT!W$5*1000)</f>
        <v>2.1614153263988896</v>
      </c>
      <c r="X118" s="332">
        <f>IF(X$10=0,0,X$10/FBT!X$5*1000)</f>
        <v>2.1842172196730218</v>
      </c>
      <c r="Y118" s="332">
        <f>IF(Y$10=0,0,Y$10/FBT!Y$5*1000)</f>
        <v>2.0167969703308892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6.7783508248295581</v>
      </c>
      <c r="C119" s="348">
        <f>IF(C$16=0,0,C$16/FBT!C$5*1000)</f>
        <v>6.783469781102915</v>
      </c>
      <c r="D119" s="348">
        <f>IF(D$16=0,0,D$16/FBT!D$5*1000)</f>
        <v>6.9145749456356507</v>
      </c>
      <c r="E119" s="348">
        <f>IF(E$16=0,0,E$16/FBT!E$5*1000)</f>
        <v>6.902196271574633</v>
      </c>
      <c r="F119" s="348">
        <f>IF(F$16=0,0,F$16/FBT!F$5*1000)</f>
        <v>6.7613047252643259</v>
      </c>
      <c r="G119" s="348">
        <f>IF(G$16=0,0,G$16/FBT!G$5*1000)</f>
        <v>6.5436514389976619</v>
      </c>
      <c r="H119" s="348">
        <f>IF(H$16=0,0,H$16/FBT!H$5*1000)</f>
        <v>6.3071963427152076</v>
      </c>
      <c r="I119" s="348">
        <f>IF(I$16=0,0,I$16/FBT!I$5*1000)</f>
        <v>6.2710047953743464</v>
      </c>
      <c r="J119" s="348">
        <f>IF(J$16=0,0,J$16/FBT!J$5*1000)</f>
        <v>6.2057605180340314</v>
      </c>
      <c r="K119" s="348">
        <f>IF(K$16=0,0,K$16/FBT!K$5*1000)</f>
        <v>5.9744089731037455</v>
      </c>
      <c r="L119" s="348">
        <f>IF(L$16=0,0,L$16/FBT!L$5*1000)</f>
        <v>6.1278814028261639</v>
      </c>
      <c r="M119" s="348">
        <f>IF(M$16=0,0,M$16/FBT!M$5*1000)</f>
        <v>6.1540911343390787</v>
      </c>
      <c r="N119" s="348">
        <f>IF(N$16=0,0,N$16/FBT!N$5*1000)</f>
        <v>6.1814809133160953</v>
      </c>
      <c r="O119" s="348">
        <f>IF(O$16=0,0,O$16/FBT!O$5*1000)</f>
        <v>6.0933426545273228</v>
      </c>
      <c r="P119" s="348">
        <f>IF(P$16=0,0,P$16/FBT!P$5*1000)</f>
        <v>6.0339146713520551</v>
      </c>
      <c r="Q119" s="348">
        <f>IF(Q$16=0,0,Q$16/FBT!Q$5*1000)</f>
        <v>5.9144077814978857</v>
      </c>
      <c r="R119" s="348">
        <f>IF(R$16=0,0,R$16/FBT!R$5*1000)</f>
        <v>5.9843005663369597</v>
      </c>
      <c r="S119" s="348">
        <f>IF(S$16=0,0,S$16/FBT!S$5*1000)</f>
        <v>6.011604880166777</v>
      </c>
      <c r="T119" s="348">
        <f>IF(T$16=0,0,T$16/FBT!T$5*1000)</f>
        <v>6.0506934732302176</v>
      </c>
      <c r="U119" s="348">
        <f>IF(U$16=0,0,U$16/FBT!U$5*1000)</f>
        <v>5.9600818634467778</v>
      </c>
      <c r="V119" s="348">
        <f>IF(V$16=0,0,V$16/FBT!V$5*1000)</f>
        <v>5.9987941156743618</v>
      </c>
      <c r="W119" s="348">
        <f>IF(W$16=0,0,W$16/FBT!W$5*1000)</f>
        <v>6.2388800039918682</v>
      </c>
      <c r="X119" s="348">
        <f>IF(X$16=0,0,X$16/FBT!X$5*1000)</f>
        <v>6.2227374658348502</v>
      </c>
      <c r="Y119" s="348">
        <f>IF(Y$16=0,0,Y$16/FBT!Y$5*1000)</f>
        <v>5.6764461465861018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5.6486256873579634</v>
      </c>
      <c r="C120" s="348">
        <f>IF(C$25=0,0,C$25/FBT!C$5*1000)</f>
        <v>5.6528914842524296</v>
      </c>
      <c r="D120" s="348">
        <f>IF(D$25=0,0,D$25/FBT!D$5*1000)</f>
        <v>5.7621457880297093</v>
      </c>
      <c r="E120" s="348">
        <f>IF(E$25=0,0,E$25/FBT!E$5*1000)</f>
        <v>5.7518302263121965</v>
      </c>
      <c r="F120" s="348">
        <f>IF(F$25=0,0,F$25/FBT!F$5*1000)</f>
        <v>5.63442060438694</v>
      </c>
      <c r="G120" s="348">
        <f>IF(G$25=0,0,G$25/FBT!G$5*1000)</f>
        <v>5.4530428658313861</v>
      </c>
      <c r="H120" s="348">
        <f>IF(H$25=0,0,H$25/FBT!H$5*1000)</f>
        <v>5.2559969522626728</v>
      </c>
      <c r="I120" s="348">
        <f>IF(I$25=0,0,I$25/FBT!I$5*1000)</f>
        <v>5.2258373294786225</v>
      </c>
      <c r="J120" s="348">
        <f>IF(J$25=0,0,J$25/FBT!J$5*1000)</f>
        <v>5.1714670983616955</v>
      </c>
      <c r="K120" s="348">
        <f>IF(K$25=0,0,K$25/FBT!K$5*1000)</f>
        <v>4.9786741442531222</v>
      </c>
      <c r="L120" s="348">
        <f>IF(L$25=0,0,L$25/FBT!L$5*1000)</f>
        <v>5.1065678356884696</v>
      </c>
      <c r="M120" s="348">
        <f>IF(M$25=0,0,M$25/FBT!M$5*1000)</f>
        <v>5.1284092786158997</v>
      </c>
      <c r="N120" s="348">
        <f>IF(N$25=0,0,N$25/FBT!N$5*1000)</f>
        <v>5.1512340944300794</v>
      </c>
      <c r="O120" s="348">
        <f>IF(O$25=0,0,O$25/FBT!O$5*1000)</f>
        <v>5.0777855454394363</v>
      </c>
      <c r="P120" s="348">
        <f>IF(P$25=0,0,P$25/FBT!P$5*1000)</f>
        <v>5.0282622261267145</v>
      </c>
      <c r="Q120" s="348">
        <f>IF(Q$25=0,0,Q$25/FBT!Q$5*1000)</f>
        <v>4.9286731512482369</v>
      </c>
      <c r="R120" s="348">
        <f>IF(R$25=0,0,R$25/FBT!R$5*1000)</f>
        <v>4.9869171386141335</v>
      </c>
      <c r="S120" s="348">
        <f>IF(S$25=0,0,S$25/FBT!S$5*1000)</f>
        <v>5.0096707334723156</v>
      </c>
      <c r="T120" s="348">
        <f>IF(T$25=0,0,T$25/FBT!T$5*1000)</f>
        <v>5.0422445610251811</v>
      </c>
      <c r="U120" s="348">
        <f>IF(U$25=0,0,U$25/FBT!U$5*1000)</f>
        <v>4.9667348862056482</v>
      </c>
      <c r="V120" s="348">
        <f>IF(V$25=0,0,V$25/FBT!V$5*1000)</f>
        <v>4.9989950963953023</v>
      </c>
      <c r="W120" s="348">
        <f>IF(W$25=0,0,W$25/FBT!W$5*1000)</f>
        <v>5.1990666699932238</v>
      </c>
      <c r="X120" s="348">
        <f>IF(X$25=0,0,X$25/FBT!X$5*1000)</f>
        <v>5.1856145548623749</v>
      </c>
      <c r="Y120" s="348">
        <f>IF(Y$25=0,0,Y$25/FBT!Y$5*1000)</f>
        <v>4.7303717888217518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56.980673011344209</v>
      </c>
      <c r="C121" s="348">
        <f>IF(C$34=0,0,C$34/FBT!C$5*1000)</f>
        <v>56.960728763527385</v>
      </c>
      <c r="D121" s="348">
        <f>IF(D$34=0,0,D$34/FBT!D$5*1000)</f>
        <v>58.32543049045205</v>
      </c>
      <c r="E121" s="348">
        <f>IF(E$34=0,0,E$34/FBT!E$5*1000)</f>
        <v>58.016114466870562</v>
      </c>
      <c r="F121" s="348">
        <f>IF(F$34=0,0,F$34/FBT!F$5*1000)</f>
        <v>56.636071030015778</v>
      </c>
      <c r="G121" s="348">
        <f>IF(G$34=0,0,G$34/FBT!G$5*1000)</f>
        <v>53.235051695125179</v>
      </c>
      <c r="H121" s="348">
        <f>IF(H$34=0,0,H$34/FBT!H$5*1000)</f>
        <v>50.571041248920132</v>
      </c>
      <c r="I121" s="348">
        <f>IF(I$34=0,0,I$34/FBT!I$5*1000)</f>
        <v>50.411781971727464</v>
      </c>
      <c r="J121" s="348">
        <f>IF(J$34=0,0,J$34/FBT!J$5*1000)</f>
        <v>49.508790730764012</v>
      </c>
      <c r="K121" s="348">
        <f>IF(K$34=0,0,K$34/FBT!K$5*1000)</f>
        <v>47.179672329289254</v>
      </c>
      <c r="L121" s="348">
        <f>IF(L$34=0,0,L$34/FBT!L$5*1000)</f>
        <v>48.671650270250638</v>
      </c>
      <c r="M121" s="348">
        <f>IF(M$34=0,0,M$34/FBT!M$5*1000)</f>
        <v>48.503210896041601</v>
      </c>
      <c r="N121" s="348">
        <f>IF(N$34=0,0,N$34/FBT!N$5*1000)</f>
        <v>48.825039225624579</v>
      </c>
      <c r="O121" s="348">
        <f>IF(O$34=0,0,O$34/FBT!O$5*1000)</f>
        <v>48.04152810644068</v>
      </c>
      <c r="P121" s="348">
        <f>IF(P$34=0,0,P$34/FBT!P$5*1000)</f>
        <v>47.154824134378977</v>
      </c>
      <c r="Q121" s="348">
        <f>IF(Q$34=0,0,Q$34/FBT!Q$5*1000)</f>
        <v>46.380959448827042</v>
      </c>
      <c r="R121" s="348">
        <f>IF(R$34=0,0,R$34/FBT!R$5*1000)</f>
        <v>47.609730034359075</v>
      </c>
      <c r="S121" s="348">
        <f>IF(S$34=0,0,S$34/FBT!S$5*1000)</f>
        <v>47.882979039344136</v>
      </c>
      <c r="T121" s="348">
        <f>IF(T$34=0,0,T$34/FBT!T$5*1000)</f>
        <v>48.003528958965063</v>
      </c>
      <c r="U121" s="348">
        <f>IF(U$34=0,0,U$34/FBT!U$5*1000)</f>
        <v>46.344850937789111</v>
      </c>
      <c r="V121" s="348">
        <f>IF(V$34=0,0,V$34/FBT!V$5*1000)</f>
        <v>46.731609533566662</v>
      </c>
      <c r="W121" s="348">
        <f>IF(W$34=0,0,W$34/FBT!W$5*1000)</f>
        <v>48.810746464102039</v>
      </c>
      <c r="X121" s="348">
        <f>IF(X$34=0,0,X$34/FBT!X$5*1000)</f>
        <v>47.897229056981303</v>
      </c>
      <c r="Y121" s="348">
        <f>IF(Y$34=0,0,Y$34/FBT!Y$5*1000)</f>
        <v>43.755184823911314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10.500117570546818</v>
      </c>
      <c r="C122" s="348">
        <f>IF(C$45=0,0,C$45/FBT!C$5*1000)</f>
        <v>10.514590670187379</v>
      </c>
      <c r="D122" s="348">
        <f>IF(D$45=0,0,D$45/FBT!D$5*1000)</f>
        <v>10.749562280588869</v>
      </c>
      <c r="E122" s="348">
        <f>IF(E$45=0,0,E$45/FBT!E$5*1000)</f>
        <v>10.761470416463284</v>
      </c>
      <c r="F122" s="348">
        <f>IF(F$45=0,0,F$45/FBT!F$5*1000)</f>
        <v>10.53304436039646</v>
      </c>
      <c r="G122" s="348">
        <f>IF(G$45=0,0,G$45/FBT!G$5*1000)</f>
        <v>10.012333392329065</v>
      </c>
      <c r="H122" s="348">
        <f>IF(H$45=0,0,H$45/FBT!H$5*1000)</f>
        <v>9.5697329062638996</v>
      </c>
      <c r="I122" s="348">
        <f>IF(I$45=0,0,I$45/FBT!I$5*1000)</f>
        <v>9.5373528496820512</v>
      </c>
      <c r="J122" s="348">
        <f>IF(J$45=0,0,J$45/FBT!J$5*1000)</f>
        <v>9.4084998737962184</v>
      </c>
      <c r="K122" s="348">
        <f>IF(K$45=0,0,K$45/FBT!K$5*1000)</f>
        <v>9.0153809285291935</v>
      </c>
      <c r="L122" s="348">
        <f>IF(L$45=0,0,L$45/FBT!L$5*1000)</f>
        <v>9.2748101122937552</v>
      </c>
      <c r="M122" s="348">
        <f>IF(M$45=0,0,M$45/FBT!M$5*1000)</f>
        <v>9.2537029897866585</v>
      </c>
      <c r="N122" s="348">
        <f>IF(N$45=0,0,N$45/FBT!N$5*1000)</f>
        <v>9.3264076902198951</v>
      </c>
      <c r="O122" s="348">
        <f>IF(O$45=0,0,O$45/FBT!O$5*1000)</f>
        <v>9.1937707609563102</v>
      </c>
      <c r="P122" s="348">
        <f>IF(P$45=0,0,P$45/FBT!P$5*1000)</f>
        <v>9.0361674635899707</v>
      </c>
      <c r="Q122" s="348">
        <f>IF(Q$45=0,0,Q$45/FBT!Q$5*1000)</f>
        <v>8.8842863786736679</v>
      </c>
      <c r="R122" s="348">
        <f>IF(R$45=0,0,R$45/FBT!R$5*1000)</f>
        <v>9.0719373964904602</v>
      </c>
      <c r="S122" s="348">
        <f>IF(S$45=0,0,S$45/FBT!S$5*1000)</f>
        <v>9.1118427794640162</v>
      </c>
      <c r="T122" s="348">
        <f>IF(T$45=0,0,T$45/FBT!T$5*1000)</f>
        <v>9.1442493699288807</v>
      </c>
      <c r="U122" s="348">
        <f>IF(U$45=0,0,U$45/FBT!U$5*1000)</f>
        <v>8.8860427669967681</v>
      </c>
      <c r="V122" s="348">
        <f>IF(V$45=0,0,V$45/FBT!V$5*1000)</f>
        <v>8.9465386885618781</v>
      </c>
      <c r="W122" s="348">
        <f>IF(W$45=0,0,W$45/FBT!W$5*1000)</f>
        <v>9.3524561241799198</v>
      </c>
      <c r="X122" s="348">
        <f>IF(X$45=0,0,X$45/FBT!X$5*1000)</f>
        <v>9.2257336938306356</v>
      </c>
      <c r="Y122" s="348">
        <f>IF(Y$45=0,0,Y$45/FBT!Y$5*1000)</f>
        <v>8.4046107576287792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8.6771915337963286</v>
      </c>
      <c r="C123" s="348">
        <f>IF(C$66=0,0,C$66/FBT!C$5*1000)</f>
        <v>8.7393332982783338</v>
      </c>
      <c r="D123" s="348">
        <f>IF(D$66=0,0,D$66/FBT!D$5*1000)</f>
        <v>8.8991860473364017</v>
      </c>
      <c r="E123" s="348">
        <f>IF(E$66=0,0,E$66/FBT!E$5*1000)</f>
        <v>9.1007025783050146</v>
      </c>
      <c r="F123" s="348">
        <f>IF(F$66=0,0,F$66/FBT!F$5*1000)</f>
        <v>9.0348784138075331</v>
      </c>
      <c r="G123" s="348">
        <f>IF(G$66=0,0,G$66/FBT!G$5*1000)</f>
        <v>8.9306940487034225</v>
      </c>
      <c r="H123" s="348">
        <f>IF(H$66=0,0,H$66/FBT!H$5*1000)</f>
        <v>8.7155427397975131</v>
      </c>
      <c r="I123" s="348">
        <f>IF(I$66=0,0,I$66/FBT!I$5*1000)</f>
        <v>8.7080334211089614</v>
      </c>
      <c r="J123" s="348">
        <f>IF(J$66=0,0,J$66/FBT!J$5*1000)</f>
        <v>8.7312635584111664</v>
      </c>
      <c r="K123" s="348">
        <f>IF(K$66=0,0,K$66/FBT!K$5*1000)</f>
        <v>8.5090840910726122</v>
      </c>
      <c r="L123" s="348">
        <f>IF(L$66=0,0,L$66/FBT!L$5*1000)</f>
        <v>8.6745048971718113</v>
      </c>
      <c r="M123" s="348">
        <f>IF(M$66=0,0,M$66/FBT!M$5*1000)</f>
        <v>8.705004106129266</v>
      </c>
      <c r="N123" s="348">
        <f>IF(N$66=0,0,N$66/FBT!N$5*1000)</f>
        <v>8.8000544102139617</v>
      </c>
      <c r="O123" s="348">
        <f>IF(O$66=0,0,O$66/FBT!O$5*1000)</f>
        <v>8.7123882348467685</v>
      </c>
      <c r="P123" s="348">
        <f>IF(P$66=0,0,P$66/FBT!P$5*1000)</f>
        <v>8.6247979060298849</v>
      </c>
      <c r="Q123" s="348">
        <f>IF(Q$66=0,0,Q$66/FBT!Q$5*1000)</f>
        <v>8.4813750330563735</v>
      </c>
      <c r="R123" s="348">
        <f>IF(R$66=0,0,R$66/FBT!R$5*1000)</f>
        <v>8.5547709865709258</v>
      </c>
      <c r="S123" s="348">
        <f>IF(S$66=0,0,S$66/FBT!S$5*1000)</f>
        <v>8.5556734693945415</v>
      </c>
      <c r="T123" s="348">
        <f>IF(T$66=0,0,T$66/FBT!T$5*1000)</f>
        <v>8.6170622792750269</v>
      </c>
      <c r="U123" s="348">
        <f>IF(U$66=0,0,U$66/FBT!U$5*1000)</f>
        <v>8.5354613966186381</v>
      </c>
      <c r="V123" s="348">
        <f>IF(V$66=0,0,V$66/FBT!V$5*1000)</f>
        <v>8.5757401393774852</v>
      </c>
      <c r="W123" s="348">
        <f>IF(W$66=0,0,W$66/FBT!W$5*1000)</f>
        <v>8.9470461692218546</v>
      </c>
      <c r="X123" s="348">
        <f>IF(X$66=0,0,X$66/FBT!X$5*1000)</f>
        <v>8.9678150862551398</v>
      </c>
      <c r="Y123" s="348">
        <f>IF(Y$66=0,0,Y$66/FBT!Y$5*1000)</f>
        <v>8.1105647664872649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8.2368173028716836</v>
      </c>
      <c r="C124" s="333">
        <f>IF(C$80=0,0,C$80/FBT!C$5*1000)</f>
        <v>8.3136516887769947</v>
      </c>
      <c r="D124" s="333">
        <f>IF(D$80=0,0,D$80/FBT!D$5*1000)</f>
        <v>8.44569593780008</v>
      </c>
      <c r="E124" s="333">
        <f>IF(E$80=0,0,E$80/FBT!E$5*1000)</f>
        <v>8.7302583252489523</v>
      </c>
      <c r="F124" s="333">
        <f>IF(F$80=0,0,F$80/FBT!F$5*1000)</f>
        <v>8.7321153381715853</v>
      </c>
      <c r="G124" s="333">
        <f>IF(G$80=0,0,G$80/FBT!G$5*1000)</f>
        <v>8.8079422154217202</v>
      </c>
      <c r="H124" s="333">
        <f>IF(H$80=0,0,H$80/FBT!H$5*1000)</f>
        <v>8.6861024713858317</v>
      </c>
      <c r="I124" s="333">
        <f>IF(I$80=0,0,I$80/FBT!I$5*1000)</f>
        <v>8.6924198351801962</v>
      </c>
      <c r="J124" s="333">
        <f>IF(J$80=0,0,J$80/FBT!J$5*1000)</f>
        <v>8.782773814791474</v>
      </c>
      <c r="K124" s="333">
        <f>IF(K$80=0,0,K$80/FBT!K$5*1000)</f>
        <v>8.6234364508969819</v>
      </c>
      <c r="L124" s="333">
        <f>IF(L$80=0,0,L$80/FBT!L$5*1000)</f>
        <v>8.7500204380244178</v>
      </c>
      <c r="M124" s="333">
        <f>IF(M$80=0,0,M$80/FBT!M$5*1000)</f>
        <v>8.8025584895628946</v>
      </c>
      <c r="N124" s="333">
        <f>IF(N$80=0,0,N$80/FBT!N$5*1000)</f>
        <v>8.908289801123928</v>
      </c>
      <c r="O124" s="333">
        <f>IF(O$80=0,0,O$80/FBT!O$5*1000)</f>
        <v>8.8347934724914676</v>
      </c>
      <c r="P124" s="333">
        <f>IF(P$80=0,0,P$80/FBT!P$5*1000)</f>
        <v>8.7767751976534214</v>
      </c>
      <c r="Q124" s="333">
        <f>IF(Q$80=0,0,Q$80/FBT!Q$5*1000)</f>
        <v>8.6321386279275405</v>
      </c>
      <c r="R124" s="333">
        <f>IF(R$80=0,0,R$80/FBT!R$5*1000)</f>
        <v>8.6585135497394798</v>
      </c>
      <c r="S124" s="333">
        <f>IF(S$80=0,0,S$80/FBT!S$5*1000)</f>
        <v>8.6416583731000109</v>
      </c>
      <c r="T124" s="333">
        <f>IF(T$80=0,0,T$80/FBT!T$5*1000)</f>
        <v>8.7184146009486252</v>
      </c>
      <c r="U124" s="333">
        <f>IF(U$80=0,0,U$80/FBT!U$5*1000)</f>
        <v>8.7109198387546467</v>
      </c>
      <c r="V124" s="333">
        <f>IF(V$80=0,0,V$80/FBT!V$5*1000)</f>
        <v>8.7443924555888906</v>
      </c>
      <c r="W124" s="333">
        <f>IF(W$80=0,0,W$80/FBT!W$5*1000)</f>
        <v>9.1097877949912771</v>
      </c>
      <c r="X124" s="333">
        <f>IF(X$80=0,0,X$80/FBT!X$5*1000)</f>
        <v>9.2011133678998256</v>
      </c>
      <c r="Y124" s="333">
        <f>IF(Y$80=0,0,Y$80/FBT!Y$5*1000)</f>
        <v>8.2925364284005916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EU27: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13014.428817159731</v>
      </c>
      <c r="C5" s="223">
        <v>13276.325932363359</v>
      </c>
      <c r="D5" s="223">
        <v>13765.369902564349</v>
      </c>
      <c r="E5" s="223">
        <v>13957.721062721819</v>
      </c>
      <c r="F5" s="223">
        <v>13883.79134936972</v>
      </c>
      <c r="G5" s="223">
        <v>13318.3386815534</v>
      </c>
      <c r="H5" s="223">
        <v>12669.75186294239</v>
      </c>
      <c r="I5" s="223">
        <v>12836.904205501731</v>
      </c>
      <c r="J5" s="223">
        <v>12679.49168246887</v>
      </c>
      <c r="K5" s="223">
        <v>12176.033609896829</v>
      </c>
      <c r="L5" s="223">
        <v>12552.5283424187</v>
      </c>
      <c r="M5" s="223">
        <v>12675.13875183852</v>
      </c>
      <c r="N5" s="223">
        <v>12801.31470621092</v>
      </c>
      <c r="O5" s="223">
        <v>12674.303247255901</v>
      </c>
      <c r="P5" s="223">
        <v>12881.273375773</v>
      </c>
      <c r="Q5" s="223">
        <v>12973.02912672413</v>
      </c>
      <c r="R5" s="223">
        <v>13385.296069014779</v>
      </c>
      <c r="S5" s="223">
        <v>13447.23484581268</v>
      </c>
      <c r="T5" s="223">
        <v>13659.56349691972</v>
      </c>
      <c r="U5" s="223">
        <v>13522.327664686391</v>
      </c>
      <c r="V5" s="223">
        <v>13335.52262008365</v>
      </c>
      <c r="W5" s="223">
        <v>13830.124333640801</v>
      </c>
      <c r="X5" s="223">
        <v>13601.14830554354</v>
      </c>
      <c r="Y5" s="223">
        <v>13080.928819358909</v>
      </c>
      <c r="DA5" s="89" t="s">
        <v>2228</v>
      </c>
    </row>
    <row r="6" spans="1:105" ht="12" customHeight="1" x14ac:dyDescent="0.25">
      <c r="A6" s="55" t="s">
        <v>91</v>
      </c>
      <c r="B6" s="259">
        <v>174.13794145191241</v>
      </c>
      <c r="C6" s="259">
        <v>178.610709333757</v>
      </c>
      <c r="D6" s="259">
        <v>184.15284844909971</v>
      </c>
      <c r="E6" s="259">
        <v>191.56855089553579</v>
      </c>
      <c r="F6" s="259">
        <v>193.56057233743249</v>
      </c>
      <c r="G6" s="259">
        <v>193.93299748223581</v>
      </c>
      <c r="H6" s="259">
        <v>189.0039284676898</v>
      </c>
      <c r="I6" s="259">
        <v>191.79956183843299</v>
      </c>
      <c r="J6" s="259">
        <v>192.6674350159706</v>
      </c>
      <c r="K6" s="259">
        <v>188.02217251549001</v>
      </c>
      <c r="L6" s="259">
        <v>191.50217322743919</v>
      </c>
      <c r="M6" s="259">
        <v>194.02551432364379</v>
      </c>
      <c r="N6" s="259">
        <v>196.56040658540491</v>
      </c>
      <c r="O6" s="259">
        <v>195.0701185876276</v>
      </c>
      <c r="P6" s="259">
        <v>199.36388044054749</v>
      </c>
      <c r="Q6" s="259">
        <v>201.01174189426379</v>
      </c>
      <c r="R6" s="259">
        <v>204.67413436203881</v>
      </c>
      <c r="S6" s="259">
        <v>204.4604717696904</v>
      </c>
      <c r="T6" s="259">
        <v>208.4113125914343</v>
      </c>
      <c r="U6" s="259">
        <v>210.09633374959591</v>
      </c>
      <c r="V6" s="259">
        <v>206.52868724979021</v>
      </c>
      <c r="W6" s="259">
        <v>213.80122149979161</v>
      </c>
      <c r="X6" s="259">
        <v>213.668911388071</v>
      </c>
      <c r="Y6" s="259">
        <v>203.36456160041121</v>
      </c>
      <c r="DA6" s="67" t="s">
        <v>2229</v>
      </c>
    </row>
    <row r="7" spans="1:105" ht="12" customHeight="1" x14ac:dyDescent="0.25">
      <c r="A7" s="173" t="s">
        <v>92</v>
      </c>
      <c r="B7" s="224">
        <v>52.65044115691672</v>
      </c>
      <c r="C7" s="224">
        <v>54.002778276605447</v>
      </c>
      <c r="D7" s="224">
        <v>55.678438772778136</v>
      </c>
      <c r="E7" s="224">
        <v>57.920569362113852</v>
      </c>
      <c r="F7" s="224">
        <v>58.522855152536302</v>
      </c>
      <c r="G7" s="224">
        <v>58.635457541242218</v>
      </c>
      <c r="H7" s="224">
        <v>57.145158207593553</v>
      </c>
      <c r="I7" s="224">
        <v>57.990415301225141</v>
      </c>
      <c r="J7" s="224">
        <v>58.252815931924161</v>
      </c>
      <c r="K7" s="224">
        <v>56.848325228170637</v>
      </c>
      <c r="L7" s="224">
        <v>57.900500137227461</v>
      </c>
      <c r="M7" s="224">
        <v>58.663429920345621</v>
      </c>
      <c r="N7" s="224">
        <v>59.429852187395511</v>
      </c>
      <c r="O7" s="224">
        <v>58.979265027126942</v>
      </c>
      <c r="P7" s="224">
        <v>60.277479844036328</v>
      </c>
      <c r="Q7" s="224">
        <v>60.775709189004203</v>
      </c>
      <c r="R7" s="224">
        <v>61.883030072152302</v>
      </c>
      <c r="S7" s="224">
        <v>61.818429390347518</v>
      </c>
      <c r="T7" s="224">
        <v>63.012962359275569</v>
      </c>
      <c r="U7" s="224">
        <v>63.522426905578648</v>
      </c>
      <c r="V7" s="224">
        <v>62.443752375831941</v>
      </c>
      <c r="W7" s="224">
        <v>64.642596196993679</v>
      </c>
      <c r="X7" s="224">
        <v>64.602592360417148</v>
      </c>
      <c r="Y7" s="224">
        <v>61.487081991843681</v>
      </c>
      <c r="DA7" s="177" t="s">
        <v>2230</v>
      </c>
    </row>
    <row r="8" spans="1:105" ht="12" customHeight="1" x14ac:dyDescent="0.25">
      <c r="A8" s="173" t="s">
        <v>93</v>
      </c>
      <c r="B8" s="224">
        <v>657.65968122038203</v>
      </c>
      <c r="C8" s="224">
        <v>674.55180177045168</v>
      </c>
      <c r="D8" s="224">
        <v>695.48257316630998</v>
      </c>
      <c r="E8" s="224">
        <v>723.48915499612383</v>
      </c>
      <c r="F8" s="224">
        <v>731.01234135941161</v>
      </c>
      <c r="G8" s="224">
        <v>732.41886425710732</v>
      </c>
      <c r="H8" s="224">
        <v>713.80344977711729</v>
      </c>
      <c r="I8" s="224">
        <v>724.36160462885471</v>
      </c>
      <c r="J8" s="224">
        <v>727.63926596170506</v>
      </c>
      <c r="K8" s="224">
        <v>710.09569200085923</v>
      </c>
      <c r="L8" s="224">
        <v>723.23846915663034</v>
      </c>
      <c r="M8" s="224">
        <v>732.76826884935531</v>
      </c>
      <c r="N8" s="224">
        <v>742.34169335924707</v>
      </c>
      <c r="O8" s="224">
        <v>736.71338328866182</v>
      </c>
      <c r="P8" s="224">
        <v>752.9294590495399</v>
      </c>
      <c r="Q8" s="224">
        <v>759.15287038259316</v>
      </c>
      <c r="R8" s="224">
        <v>772.98447906464457</v>
      </c>
      <c r="S8" s="224">
        <v>772.17754824186693</v>
      </c>
      <c r="T8" s="224">
        <v>787.09852809104052</v>
      </c>
      <c r="U8" s="224">
        <v>793.46227896857249</v>
      </c>
      <c r="V8" s="224">
        <v>779.9884935303935</v>
      </c>
      <c r="W8" s="224">
        <v>807.45437785544175</v>
      </c>
      <c r="X8" s="224">
        <v>806.95468763761232</v>
      </c>
      <c r="Y8" s="224">
        <v>768.03866887666322</v>
      </c>
      <c r="DA8" s="177" t="s">
        <v>2231</v>
      </c>
    </row>
    <row r="9" spans="1:105" ht="12" customHeight="1" x14ac:dyDescent="0.25">
      <c r="A9" s="173" t="s">
        <v>94</v>
      </c>
      <c r="B9" s="224">
        <v>348.57862559923069</v>
      </c>
      <c r="C9" s="224">
        <v>357.53193736964869</v>
      </c>
      <c r="D9" s="224">
        <v>368.62585073280508</v>
      </c>
      <c r="E9" s="224">
        <v>383.47014798978938</v>
      </c>
      <c r="F9" s="224">
        <v>387.45765404729241</v>
      </c>
      <c r="G9" s="224">
        <v>388.20315180632002</v>
      </c>
      <c r="H9" s="224">
        <v>378.33644448080207</v>
      </c>
      <c r="I9" s="224">
        <v>383.93257149326092</v>
      </c>
      <c r="J9" s="224">
        <v>385.66982666521352</v>
      </c>
      <c r="K9" s="224">
        <v>376.37122577178138</v>
      </c>
      <c r="L9" s="224">
        <v>383.3372772545398</v>
      </c>
      <c r="M9" s="224">
        <v>388.38834633172848</v>
      </c>
      <c r="N9" s="224">
        <v>393.46253782198909</v>
      </c>
      <c r="O9" s="224">
        <v>390.47937092750919</v>
      </c>
      <c r="P9" s="224">
        <v>399.07435943410383</v>
      </c>
      <c r="Q9" s="224">
        <v>402.37294718542961</v>
      </c>
      <c r="R9" s="224">
        <v>409.70409927197551</v>
      </c>
      <c r="S9" s="224">
        <v>409.27640263009602</v>
      </c>
      <c r="T9" s="224">
        <v>417.18495289847698</v>
      </c>
      <c r="U9" s="224">
        <v>420.55792466166861</v>
      </c>
      <c r="V9" s="224">
        <v>413.41642922903998</v>
      </c>
      <c r="W9" s="224">
        <v>427.97414119205217</v>
      </c>
      <c r="X9" s="224">
        <v>427.70929094453038</v>
      </c>
      <c r="Y9" s="224">
        <v>407.08267702726368</v>
      </c>
      <c r="DA9" s="177" t="s">
        <v>2232</v>
      </c>
    </row>
    <row r="10" spans="1:105" ht="12" customHeight="1" x14ac:dyDescent="0.25">
      <c r="A10" s="56" t="s">
        <v>95</v>
      </c>
      <c r="B10" s="260">
        <v>394.31864570402888</v>
      </c>
      <c r="C10" s="260">
        <v>402.91527383137708</v>
      </c>
      <c r="D10" s="260">
        <v>415.82344462965358</v>
      </c>
      <c r="E10" s="260">
        <v>420.69382425284488</v>
      </c>
      <c r="F10" s="260">
        <v>419.83326683591412</v>
      </c>
      <c r="G10" s="260">
        <v>412.29546203333979</v>
      </c>
      <c r="H10" s="260">
        <v>398.05662230432961</v>
      </c>
      <c r="I10" s="260">
        <v>401.85842877512118</v>
      </c>
      <c r="J10" s="260">
        <v>398.29062747013171</v>
      </c>
      <c r="K10" s="260">
        <v>383.31257194710219</v>
      </c>
      <c r="L10" s="260">
        <v>392.86344920070661</v>
      </c>
      <c r="M10" s="260">
        <v>399.21038111793217</v>
      </c>
      <c r="N10" s="260">
        <v>401.89857650018553</v>
      </c>
      <c r="O10" s="260">
        <v>397.36590309619851</v>
      </c>
      <c r="P10" s="260">
        <v>415.43721394303509</v>
      </c>
      <c r="Q10" s="260">
        <v>419.01272289289551</v>
      </c>
      <c r="R10" s="260">
        <v>431.14603724860928</v>
      </c>
      <c r="S10" s="260">
        <v>434.440513977173</v>
      </c>
      <c r="T10" s="260">
        <v>444.8309180506352</v>
      </c>
      <c r="U10" s="260">
        <v>448.14695748146107</v>
      </c>
      <c r="V10" s="260">
        <v>446.21802039449932</v>
      </c>
      <c r="W10" s="260">
        <v>461.80257687713231</v>
      </c>
      <c r="X10" s="260">
        <v>465.65094835738262</v>
      </c>
      <c r="Y10" s="260">
        <v>455.90164939072241</v>
      </c>
      <c r="DA10" s="68" t="s">
        <v>2233</v>
      </c>
    </row>
    <row r="11" spans="1:105" ht="12" customHeight="1" x14ac:dyDescent="0.25">
      <c r="A11" s="37" t="s">
        <v>159</v>
      </c>
      <c r="B11" s="226">
        <v>35.106014266390197</v>
      </c>
      <c r="C11" s="226">
        <v>34.542040976771823</v>
      </c>
      <c r="D11" s="226">
        <v>33.763844669351847</v>
      </c>
      <c r="E11" s="226">
        <v>28.322432610998518</v>
      </c>
      <c r="F11" s="226">
        <v>26.473815900091338</v>
      </c>
      <c r="G11" s="226">
        <v>23.425477850839339</v>
      </c>
      <c r="H11" s="226">
        <v>18.8906795656033</v>
      </c>
      <c r="I11" s="226">
        <v>20.031184369136248</v>
      </c>
      <c r="J11" s="226">
        <v>18.4038593122871</v>
      </c>
      <c r="K11" s="226">
        <v>13.89208125749958</v>
      </c>
      <c r="L11" s="226">
        <v>13.776669949630641</v>
      </c>
      <c r="M11" s="226">
        <v>11.538345643819619</v>
      </c>
      <c r="N11" s="226">
        <v>11.30117667690099</v>
      </c>
      <c r="O11" s="226">
        <v>10.33189807882782</v>
      </c>
      <c r="P11" s="226">
        <v>9.0225247270574211</v>
      </c>
      <c r="Q11" s="226">
        <v>8.9036598583198128</v>
      </c>
      <c r="R11" s="226">
        <v>9.4042082436073322</v>
      </c>
      <c r="S11" s="226">
        <v>9.0637499520556482</v>
      </c>
      <c r="T11" s="226">
        <v>8.9654250533612032</v>
      </c>
      <c r="U11" s="226">
        <v>8.4295291733637505</v>
      </c>
      <c r="V11" s="226">
        <v>8.32831152282197</v>
      </c>
      <c r="W11" s="226">
        <v>7.6727959705273117</v>
      </c>
      <c r="X11" s="226">
        <v>9.6767512767685684</v>
      </c>
      <c r="Y11" s="226">
        <v>9.2148972268269418</v>
      </c>
      <c r="DA11" s="69" t="s">
        <v>2234</v>
      </c>
    </row>
    <row r="12" spans="1:105" ht="12" customHeight="1" x14ac:dyDescent="0.25">
      <c r="A12" s="37" t="s">
        <v>35</v>
      </c>
      <c r="B12" s="226">
        <v>207.74515432265619</v>
      </c>
      <c r="C12" s="226">
        <v>213.03623047889221</v>
      </c>
      <c r="D12" s="226">
        <v>225.2528195892348</v>
      </c>
      <c r="E12" s="226">
        <v>226.7565477853465</v>
      </c>
      <c r="F12" s="226">
        <v>218.76062200743991</v>
      </c>
      <c r="G12" s="226">
        <v>193.61561083619961</v>
      </c>
      <c r="H12" s="226">
        <v>176.08857007604519</v>
      </c>
      <c r="I12" s="226">
        <v>174.72745053159991</v>
      </c>
      <c r="J12" s="226">
        <v>167.6691730698528</v>
      </c>
      <c r="K12" s="226">
        <v>160.83826425843739</v>
      </c>
      <c r="L12" s="226">
        <v>173.0705120968143</v>
      </c>
      <c r="M12" s="226">
        <v>174.780475240236</v>
      </c>
      <c r="N12" s="226">
        <v>175.60624996892369</v>
      </c>
      <c r="O12" s="226">
        <v>175.42524394393399</v>
      </c>
      <c r="P12" s="226">
        <v>173.99052026302189</v>
      </c>
      <c r="Q12" s="226">
        <v>174.0255815920253</v>
      </c>
      <c r="R12" s="226">
        <v>182.4671495519344</v>
      </c>
      <c r="S12" s="226">
        <v>185.93535217854429</v>
      </c>
      <c r="T12" s="226">
        <v>186.76214749922619</v>
      </c>
      <c r="U12" s="226">
        <v>176.92600469719599</v>
      </c>
      <c r="V12" s="226">
        <v>173.2274094718305</v>
      </c>
      <c r="W12" s="226">
        <v>185.83376411750149</v>
      </c>
      <c r="X12" s="226">
        <v>171.78739176553239</v>
      </c>
      <c r="Y12" s="226">
        <v>167.06221593062219</v>
      </c>
      <c r="DA12" s="69" t="s">
        <v>2235</v>
      </c>
    </row>
    <row r="13" spans="1:105" ht="12" customHeight="1" x14ac:dyDescent="0.25">
      <c r="A13" s="37" t="s">
        <v>96</v>
      </c>
      <c r="B13" s="226">
        <v>3.2885361867601368E-2</v>
      </c>
      <c r="C13" s="226">
        <v>8.724960106048317E-2</v>
      </c>
      <c r="D13" s="226">
        <v>0.1032587021724948</v>
      </c>
      <c r="E13" s="226">
        <v>0.16622783321309301</v>
      </c>
      <c r="F13" s="226">
        <v>0.2355339001105293</v>
      </c>
      <c r="G13" s="226">
        <v>0.31798077083735993</v>
      </c>
      <c r="H13" s="226">
        <v>0.32478463880989561</v>
      </c>
      <c r="I13" s="226">
        <v>0.36614148334923152</v>
      </c>
      <c r="J13" s="226">
        <v>0.44872176325193702</v>
      </c>
      <c r="K13" s="226">
        <v>0.49187963166643639</v>
      </c>
      <c r="L13" s="226">
        <v>0.55905115174891395</v>
      </c>
      <c r="M13" s="226">
        <v>0.62608926265527243</v>
      </c>
      <c r="N13" s="226">
        <v>0.83033871100960321</v>
      </c>
      <c r="O13" s="226">
        <v>1.1347770687695911</v>
      </c>
      <c r="P13" s="226">
        <v>1.4736057366373181</v>
      </c>
      <c r="Q13" s="226">
        <v>1.483611424832491</v>
      </c>
      <c r="R13" s="226">
        <v>1.495561054837812</v>
      </c>
      <c r="S13" s="226">
        <v>2.0238974583681628</v>
      </c>
      <c r="T13" s="226">
        <v>1.321955260402337</v>
      </c>
      <c r="U13" s="226">
        <v>1.285610138650028</v>
      </c>
      <c r="V13" s="226">
        <v>1.3497616119857561</v>
      </c>
      <c r="W13" s="226">
        <v>1.436741507978113</v>
      </c>
      <c r="X13" s="226">
        <v>2.2487181207037001</v>
      </c>
      <c r="Y13" s="226">
        <v>2.1045251170736239</v>
      </c>
      <c r="DA13" s="69" t="s">
        <v>2236</v>
      </c>
    </row>
    <row r="14" spans="1:105" ht="12" customHeight="1" x14ac:dyDescent="0.25">
      <c r="A14" s="37" t="s">
        <v>78</v>
      </c>
      <c r="B14" s="226">
        <v>4.9254331231199471</v>
      </c>
      <c r="C14" s="226">
        <v>5.1199380985300573</v>
      </c>
      <c r="D14" s="226">
        <v>5.3416810410987541</v>
      </c>
      <c r="E14" s="226">
        <v>5.0210591212064948</v>
      </c>
      <c r="F14" s="226">
        <v>5.0779449204735627</v>
      </c>
      <c r="G14" s="226">
        <v>5.9855783089935013</v>
      </c>
      <c r="H14" s="226">
        <v>6.7753827717641686</v>
      </c>
      <c r="I14" s="226">
        <v>6.554763868902314</v>
      </c>
      <c r="J14" s="226">
        <v>7.6720626378462686</v>
      </c>
      <c r="K14" s="226">
        <v>8.3345808005108193</v>
      </c>
      <c r="L14" s="226">
        <v>9.4807951223440163</v>
      </c>
      <c r="M14" s="226">
        <v>9.8198558849816955</v>
      </c>
      <c r="N14" s="226">
        <v>10.44596299654693</v>
      </c>
      <c r="O14" s="226">
        <v>11.105190995559161</v>
      </c>
      <c r="P14" s="226">
        <v>25.840161673251789</v>
      </c>
      <c r="Q14" s="226">
        <v>28.164294685805299</v>
      </c>
      <c r="R14" s="226">
        <v>32.644640361025203</v>
      </c>
      <c r="S14" s="226">
        <v>35.091748503223393</v>
      </c>
      <c r="T14" s="226">
        <v>38.819422956935902</v>
      </c>
      <c r="U14" s="226">
        <v>43.484691631484587</v>
      </c>
      <c r="V14" s="226">
        <v>48.728087596404173</v>
      </c>
      <c r="W14" s="226">
        <v>53.504917025113841</v>
      </c>
      <c r="X14" s="226">
        <v>63.397886677379788</v>
      </c>
      <c r="Y14" s="226">
        <v>72.650109273100483</v>
      </c>
      <c r="DA14" s="69" t="s">
        <v>2237</v>
      </c>
    </row>
    <row r="15" spans="1:105" ht="12" customHeight="1" x14ac:dyDescent="0.25">
      <c r="A15" s="37" t="s">
        <v>40</v>
      </c>
      <c r="B15" s="226">
        <v>146.50915862999489</v>
      </c>
      <c r="C15" s="226">
        <v>150.12981467612249</v>
      </c>
      <c r="D15" s="226">
        <v>151.36184062779569</v>
      </c>
      <c r="E15" s="226">
        <v>160.42755690208031</v>
      </c>
      <c r="F15" s="226">
        <v>169.28535010779879</v>
      </c>
      <c r="G15" s="226">
        <v>188.95081426646999</v>
      </c>
      <c r="H15" s="226">
        <v>195.97720525210701</v>
      </c>
      <c r="I15" s="226">
        <v>200.1788885221336</v>
      </c>
      <c r="J15" s="226">
        <v>204.09681068689349</v>
      </c>
      <c r="K15" s="226">
        <v>199.75576599898801</v>
      </c>
      <c r="L15" s="226">
        <v>195.97642088016869</v>
      </c>
      <c r="M15" s="226">
        <v>202.4456150862396</v>
      </c>
      <c r="N15" s="226">
        <v>203.7148481468042</v>
      </c>
      <c r="O15" s="226">
        <v>199.36879300910789</v>
      </c>
      <c r="P15" s="226">
        <v>205.11040154306659</v>
      </c>
      <c r="Q15" s="226">
        <v>206.43557533191259</v>
      </c>
      <c r="R15" s="226">
        <v>205.13447803720459</v>
      </c>
      <c r="S15" s="226">
        <v>202.32576588498151</v>
      </c>
      <c r="T15" s="226">
        <v>208.96196728070959</v>
      </c>
      <c r="U15" s="226">
        <v>218.0211218407666</v>
      </c>
      <c r="V15" s="226">
        <v>214.58445019145691</v>
      </c>
      <c r="W15" s="226">
        <v>213.35435825601141</v>
      </c>
      <c r="X15" s="226">
        <v>218.54020051699811</v>
      </c>
      <c r="Y15" s="226">
        <v>204.86990184309909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930.7519962204625</v>
      </c>
      <c r="C16" s="261">
        <f t="shared" si="0"/>
        <v>948.81211121495448</v>
      </c>
      <c r="D16" s="261">
        <f t="shared" si="0"/>
        <v>980.89241016323501</v>
      </c>
      <c r="E16" s="261">
        <f t="shared" si="0"/>
        <v>991.09608082317732</v>
      </c>
      <c r="F16" s="261">
        <f t="shared" si="0"/>
        <v>986.34516693068269</v>
      </c>
      <c r="G16" s="261">
        <f t="shared" si="0"/>
        <v>962.52593696319968</v>
      </c>
      <c r="H16" s="261">
        <f t="shared" si="0"/>
        <v>923.21988070762256</v>
      </c>
      <c r="I16" s="261">
        <f t="shared" si="0"/>
        <v>933.36682781540878</v>
      </c>
      <c r="J16" s="261">
        <f t="shared" si="0"/>
        <v>924.42738547432339</v>
      </c>
      <c r="K16" s="261">
        <f t="shared" si="0"/>
        <v>891.02025228943762</v>
      </c>
      <c r="L16" s="261">
        <f t="shared" si="0"/>
        <v>915.81786238592122</v>
      </c>
      <c r="M16" s="261">
        <f t="shared" si="0"/>
        <v>930.69575189754823</v>
      </c>
      <c r="N16" s="261">
        <f t="shared" si="0"/>
        <v>936.55855822365243</v>
      </c>
      <c r="O16" s="261">
        <f t="shared" si="0"/>
        <v>926.37574117924066</v>
      </c>
      <c r="P16" s="261">
        <f t="shared" si="0"/>
        <v>947.71313389750935</v>
      </c>
      <c r="Q16" s="261">
        <f t="shared" si="0"/>
        <v>951.88315622686503</v>
      </c>
      <c r="R16" s="261">
        <f t="shared" si="0"/>
        <v>974.85428365969665</v>
      </c>
      <c r="S16" s="261">
        <f t="shared" si="0"/>
        <v>979.20406392355471</v>
      </c>
      <c r="T16" s="261">
        <f t="shared" si="0"/>
        <v>997.75150735765783</v>
      </c>
      <c r="U16" s="261">
        <f t="shared" si="0"/>
        <v>999.49288445267155</v>
      </c>
      <c r="V16" s="261">
        <f t="shared" si="0"/>
        <v>985.90086215137933</v>
      </c>
      <c r="W16" s="261">
        <f t="shared" si="0"/>
        <v>1016.6287657899264</v>
      </c>
      <c r="X16" s="261">
        <f t="shared" si="0"/>
        <v>1008.830985079314</v>
      </c>
      <c r="Y16" s="261">
        <f t="shared" si="0"/>
        <v>971.26103205172819</v>
      </c>
      <c r="DA16" s="70"/>
    </row>
    <row r="17" spans="1:105" ht="12" customHeight="1" x14ac:dyDescent="0.25">
      <c r="A17" s="60" t="s">
        <v>2148</v>
      </c>
      <c r="B17" s="329">
        <v>635.31815309073397</v>
      </c>
      <c r="C17" s="329">
        <v>644.67162548666136</v>
      </c>
      <c r="D17" s="329">
        <v>672.86115362875967</v>
      </c>
      <c r="E17" s="329">
        <v>661.42182421670805</v>
      </c>
      <c r="F17" s="329">
        <v>637.31116512480423</v>
      </c>
      <c r="G17" s="329">
        <v>567.85400294281203</v>
      </c>
      <c r="H17" s="329">
        <v>516.49764503176982</v>
      </c>
      <c r="I17" s="329">
        <v>515.51144382063887</v>
      </c>
      <c r="J17" s="329">
        <v>491.23238819444128</v>
      </c>
      <c r="K17" s="329">
        <v>456.39532709118538</v>
      </c>
      <c r="L17" s="329">
        <v>483.03847700160611</v>
      </c>
      <c r="M17" s="329">
        <v>478.72721491449772</v>
      </c>
      <c r="N17" s="329">
        <v>479.62599186184212</v>
      </c>
      <c r="O17" s="329">
        <v>473.54988775722228</v>
      </c>
      <c r="P17" s="329">
        <v>470.59266398374069</v>
      </c>
      <c r="Q17" s="329">
        <v>472.60666586273351</v>
      </c>
      <c r="R17" s="329">
        <v>497.5050453786173</v>
      </c>
      <c r="S17" s="329">
        <v>505.79292308877922</v>
      </c>
      <c r="T17" s="329">
        <v>508.57493913468289</v>
      </c>
      <c r="U17" s="329">
        <v>482.02477998393812</v>
      </c>
      <c r="V17" s="329">
        <v>473.89224641828309</v>
      </c>
      <c r="W17" s="329">
        <v>501.63024323342682</v>
      </c>
      <c r="X17" s="329">
        <v>473.39348042617218</v>
      </c>
      <c r="Y17" s="329">
        <v>462.56257605496262</v>
      </c>
      <c r="DA17" s="72" t="s">
        <v>2239</v>
      </c>
    </row>
    <row r="18" spans="1:105" ht="12" customHeight="1" x14ac:dyDescent="0.25">
      <c r="A18" s="59" t="s">
        <v>28</v>
      </c>
      <c r="B18" s="230">
        <v>72.695118456564458</v>
      </c>
      <c r="C18" s="230">
        <v>65.82409734250642</v>
      </c>
      <c r="D18" s="230">
        <v>66.04066437153206</v>
      </c>
      <c r="E18" s="230">
        <v>62.577924597022488</v>
      </c>
      <c r="F18" s="230">
        <v>62.263443673221367</v>
      </c>
      <c r="G18" s="230">
        <v>58.766478112023243</v>
      </c>
      <c r="H18" s="230">
        <v>53.032805746294457</v>
      </c>
      <c r="I18" s="230">
        <v>53.658675875947871</v>
      </c>
      <c r="J18" s="230">
        <v>45.18406620561769</v>
      </c>
      <c r="K18" s="230">
        <v>42.99970969099882</v>
      </c>
      <c r="L18" s="230">
        <v>44.165036265116207</v>
      </c>
      <c r="M18" s="230">
        <v>43.221852589059758</v>
      </c>
      <c r="N18" s="230">
        <v>45.624891547465339</v>
      </c>
      <c r="O18" s="230">
        <v>37.704908419851947</v>
      </c>
      <c r="P18" s="230">
        <v>36.791354138670677</v>
      </c>
      <c r="Q18" s="230">
        <v>36.960533895345932</v>
      </c>
      <c r="R18" s="230">
        <v>36.825400002366813</v>
      </c>
      <c r="S18" s="230">
        <v>38.865457016260173</v>
      </c>
      <c r="T18" s="230">
        <v>40.543859954052401</v>
      </c>
      <c r="U18" s="230">
        <v>33.052235798900973</v>
      </c>
      <c r="V18" s="230">
        <v>31.151437959140232</v>
      </c>
      <c r="W18" s="230">
        <v>30.829331679705412</v>
      </c>
      <c r="X18" s="230">
        <v>26.89683575019539</v>
      </c>
      <c r="Y18" s="230">
        <v>25.67080023040652</v>
      </c>
      <c r="DA18" s="71" t="s">
        <v>2240</v>
      </c>
    </row>
    <row r="19" spans="1:105" ht="12" customHeight="1" x14ac:dyDescent="0.25">
      <c r="A19" s="59" t="s">
        <v>31</v>
      </c>
      <c r="B19" s="230">
        <v>18.048605928330659</v>
      </c>
      <c r="C19" s="230">
        <v>18.755363895013161</v>
      </c>
      <c r="D19" s="230">
        <v>19.174737857688839</v>
      </c>
      <c r="E19" s="230">
        <v>16.045057336933489</v>
      </c>
      <c r="F19" s="230">
        <v>14.866293554509589</v>
      </c>
      <c r="G19" s="230">
        <v>12.78474535090095</v>
      </c>
      <c r="H19" s="230">
        <v>12.68700810488755</v>
      </c>
      <c r="I19" s="230">
        <v>14.04733942159182</v>
      </c>
      <c r="J19" s="230">
        <v>11.20837481559375</v>
      </c>
      <c r="K19" s="230">
        <v>10.07058180441572</v>
      </c>
      <c r="L19" s="230">
        <v>11.57145853943374</v>
      </c>
      <c r="M19" s="230">
        <v>12.047887246322929</v>
      </c>
      <c r="N19" s="230">
        <v>11.60099914181578</v>
      </c>
      <c r="O19" s="230">
        <v>12.16275986902804</v>
      </c>
      <c r="P19" s="230">
        <v>12.581231934484929</v>
      </c>
      <c r="Q19" s="230">
        <v>13.03091507369753</v>
      </c>
      <c r="R19" s="230">
        <v>15.306326516842571</v>
      </c>
      <c r="S19" s="230">
        <v>15.797053472457129</v>
      </c>
      <c r="T19" s="230">
        <v>14.97724423712782</v>
      </c>
      <c r="U19" s="230">
        <v>14.464017506489849</v>
      </c>
      <c r="V19" s="230">
        <v>14.657378232296359</v>
      </c>
      <c r="W19" s="230">
        <v>14.694335043387611</v>
      </c>
      <c r="X19" s="230">
        <v>15.59494734222794</v>
      </c>
      <c r="Y19" s="230">
        <v>20.871951727894881</v>
      </c>
      <c r="DA19" s="71" t="s">
        <v>2241</v>
      </c>
    </row>
    <row r="20" spans="1:105" ht="12" customHeight="1" x14ac:dyDescent="0.25">
      <c r="A20" s="59" t="s">
        <v>159</v>
      </c>
      <c r="B20" s="230">
        <v>55.296882417379997</v>
      </c>
      <c r="C20" s="230">
        <v>57.250746162825948</v>
      </c>
      <c r="D20" s="230">
        <v>56.333605474176771</v>
      </c>
      <c r="E20" s="230">
        <v>49.258190511538878</v>
      </c>
      <c r="F20" s="230">
        <v>48.679409469885456</v>
      </c>
      <c r="G20" s="230">
        <v>44.784825554198193</v>
      </c>
      <c r="H20" s="230">
        <v>35.878378111309203</v>
      </c>
      <c r="I20" s="230">
        <v>39.884684674804198</v>
      </c>
      <c r="J20" s="230">
        <v>37.036557818733527</v>
      </c>
      <c r="K20" s="230">
        <v>28.705376964835999</v>
      </c>
      <c r="L20" s="230">
        <v>28.785699541901622</v>
      </c>
      <c r="M20" s="230">
        <v>24.334803460039119</v>
      </c>
      <c r="N20" s="230">
        <v>23.738367576789631</v>
      </c>
      <c r="O20" s="230">
        <v>22.422365315735551</v>
      </c>
      <c r="P20" s="230">
        <v>20.235555846755179</v>
      </c>
      <c r="Q20" s="230">
        <v>20.314155206691829</v>
      </c>
      <c r="R20" s="230">
        <v>21.799732197857331</v>
      </c>
      <c r="S20" s="230">
        <v>21.018632559863459</v>
      </c>
      <c r="T20" s="230">
        <v>21.211939546170171</v>
      </c>
      <c r="U20" s="230">
        <v>20.509181053180029</v>
      </c>
      <c r="V20" s="230">
        <v>20.80779070070864</v>
      </c>
      <c r="W20" s="230">
        <v>19.24052150131611</v>
      </c>
      <c r="X20" s="230">
        <v>23.684135016746271</v>
      </c>
      <c r="Y20" s="230">
        <v>21.921132232794971</v>
      </c>
      <c r="DA20" s="71" t="s">
        <v>2242</v>
      </c>
    </row>
    <row r="21" spans="1:105" ht="12" customHeight="1" x14ac:dyDescent="0.25">
      <c r="A21" s="59" t="s">
        <v>32</v>
      </c>
      <c r="B21" s="230">
        <v>91.471050298876492</v>
      </c>
      <c r="C21" s="230">
        <v>92.677705060604794</v>
      </c>
      <c r="D21" s="230">
        <v>95.425410390912418</v>
      </c>
      <c r="E21" s="230">
        <v>91.039588549879838</v>
      </c>
      <c r="F21" s="230">
        <v>81.998888792716173</v>
      </c>
      <c r="G21" s="230">
        <v>66.063151716243866</v>
      </c>
      <c r="H21" s="230">
        <v>66.133803508960341</v>
      </c>
      <c r="I21" s="230">
        <v>56.559654395978157</v>
      </c>
      <c r="J21" s="230">
        <v>53.861710026071997</v>
      </c>
      <c r="K21" s="230">
        <v>39.382906078492518</v>
      </c>
      <c r="L21" s="230">
        <v>32.424263448696308</v>
      </c>
      <c r="M21" s="230">
        <v>26.084209164029382</v>
      </c>
      <c r="N21" s="230">
        <v>22.446090524384331</v>
      </c>
      <c r="O21" s="230">
        <v>17.903965414902931</v>
      </c>
      <c r="P21" s="230">
        <v>15.65904163812667</v>
      </c>
      <c r="Q21" s="230">
        <v>17.353958993126419</v>
      </c>
      <c r="R21" s="230">
        <v>18.68855739034418</v>
      </c>
      <c r="S21" s="230">
        <v>16.401037184678941</v>
      </c>
      <c r="T21" s="230">
        <v>13.40751903910909</v>
      </c>
      <c r="U21" s="230">
        <v>11.51474968253827</v>
      </c>
      <c r="V21" s="230">
        <v>10.23692202617347</v>
      </c>
      <c r="W21" s="230">
        <v>8.9072378976594511</v>
      </c>
      <c r="X21" s="230">
        <v>9.4894578437900332</v>
      </c>
      <c r="Y21" s="230">
        <v>7.7152333894734308</v>
      </c>
      <c r="DA21" s="71" t="s">
        <v>2243</v>
      </c>
    </row>
    <row r="22" spans="1:105" ht="12" customHeight="1" x14ac:dyDescent="0.25">
      <c r="A22" s="59" t="s">
        <v>35</v>
      </c>
      <c r="B22" s="230">
        <v>397.80649598958229</v>
      </c>
      <c r="C22" s="230">
        <v>410.16371302571099</v>
      </c>
      <c r="D22" s="230">
        <v>435.88673553444949</v>
      </c>
      <c r="E22" s="230">
        <v>442.50106322133342</v>
      </c>
      <c r="F22" s="230">
        <v>429.50312963447169</v>
      </c>
      <c r="G22" s="230">
        <v>385.45480220944569</v>
      </c>
      <c r="H22" s="230">
        <v>348.7656495603182</v>
      </c>
      <c r="I22" s="230">
        <v>351.36108945231678</v>
      </c>
      <c r="J22" s="230">
        <v>343.94167932842441</v>
      </c>
      <c r="K22" s="230">
        <v>335.2367525524424</v>
      </c>
      <c r="L22" s="230">
        <v>366.09201920645819</v>
      </c>
      <c r="M22" s="230">
        <v>373.0384624550465</v>
      </c>
      <c r="N22" s="230">
        <v>376.21564307138709</v>
      </c>
      <c r="O22" s="230">
        <v>383.35588873770388</v>
      </c>
      <c r="P22" s="230">
        <v>385.32548042570318</v>
      </c>
      <c r="Q22" s="230">
        <v>384.94710269387178</v>
      </c>
      <c r="R22" s="230">
        <v>404.88502927120652</v>
      </c>
      <c r="S22" s="230">
        <v>413.71074285551953</v>
      </c>
      <c r="T22" s="230">
        <v>418.43437635822352</v>
      </c>
      <c r="U22" s="230">
        <v>402.484595942829</v>
      </c>
      <c r="V22" s="230">
        <v>397.03871749996438</v>
      </c>
      <c r="W22" s="230">
        <v>427.9588171113582</v>
      </c>
      <c r="X22" s="230">
        <v>397.72810447321262</v>
      </c>
      <c r="Y22" s="230">
        <v>386.3834584743928</v>
      </c>
      <c r="DA22" s="71" t="s">
        <v>2244</v>
      </c>
    </row>
    <row r="23" spans="1:105" ht="12" customHeight="1" x14ac:dyDescent="0.25">
      <c r="A23" s="60" t="s">
        <v>2155</v>
      </c>
      <c r="B23" s="329">
        <v>275.70433371456153</v>
      </c>
      <c r="C23" s="329">
        <v>283.90421991471612</v>
      </c>
      <c r="D23" s="329">
        <v>287.1670765228514</v>
      </c>
      <c r="E23" s="329">
        <v>307.96989110731079</v>
      </c>
      <c r="F23" s="329">
        <v>327.1039439305186</v>
      </c>
      <c r="G23" s="329">
        <v>372.69968105911153</v>
      </c>
      <c r="H23" s="329">
        <v>385.30843719451161</v>
      </c>
      <c r="I23" s="329">
        <v>396.1248453794318</v>
      </c>
      <c r="J23" s="329">
        <v>411.3661302251204</v>
      </c>
      <c r="K23" s="329">
        <v>413.32235786585449</v>
      </c>
      <c r="L23" s="329">
        <v>411.08254035322199</v>
      </c>
      <c r="M23" s="329">
        <v>429.98580203330931</v>
      </c>
      <c r="N23" s="329">
        <v>434.66263276754711</v>
      </c>
      <c r="O23" s="329">
        <v>430.72476672486619</v>
      </c>
      <c r="P23" s="329">
        <v>454.53290787300472</v>
      </c>
      <c r="Q23" s="329">
        <v>456.50222864267232</v>
      </c>
      <c r="R23" s="329">
        <v>454.16003420947789</v>
      </c>
      <c r="S23" s="329">
        <v>450.24614434305158</v>
      </c>
      <c r="T23" s="329">
        <v>465.56394871158898</v>
      </c>
      <c r="U23" s="329">
        <v>493.66457515028571</v>
      </c>
      <c r="V23" s="329">
        <v>488.60929422037452</v>
      </c>
      <c r="W23" s="329">
        <v>490.77523625034343</v>
      </c>
      <c r="X23" s="329">
        <v>511.22920884000041</v>
      </c>
      <c r="Y23" s="329">
        <v>485.65762411743282</v>
      </c>
      <c r="DA23" s="72" t="s">
        <v>2245</v>
      </c>
    </row>
    <row r="24" spans="1:105" ht="12" customHeight="1" x14ac:dyDescent="0.25">
      <c r="A24" s="60" t="s">
        <v>2157</v>
      </c>
      <c r="B24" s="329">
        <v>19.729509415166941</v>
      </c>
      <c r="C24" s="329">
        <v>20.236265813576981</v>
      </c>
      <c r="D24" s="329">
        <v>20.864180011623908</v>
      </c>
      <c r="E24" s="329">
        <v>21.704365499158449</v>
      </c>
      <c r="F24" s="329">
        <v>21.930057875359939</v>
      </c>
      <c r="G24" s="329">
        <v>21.972252961276169</v>
      </c>
      <c r="H24" s="329">
        <v>21.41379848134109</v>
      </c>
      <c r="I24" s="329">
        <v>21.730538615338052</v>
      </c>
      <c r="J24" s="329">
        <v>21.82886705476162</v>
      </c>
      <c r="K24" s="329">
        <v>21.302567332397761</v>
      </c>
      <c r="L24" s="329">
        <v>21.696845031093019</v>
      </c>
      <c r="M24" s="329">
        <v>21.982734949741189</v>
      </c>
      <c r="N24" s="329">
        <v>22.269933594263229</v>
      </c>
      <c r="O24" s="329">
        <v>22.101086697152208</v>
      </c>
      <c r="P24" s="329">
        <v>22.587562040763991</v>
      </c>
      <c r="Q24" s="329">
        <v>22.774261721459158</v>
      </c>
      <c r="R24" s="329">
        <v>23.189204071601491</v>
      </c>
      <c r="S24" s="329">
        <v>23.164996491723951</v>
      </c>
      <c r="T24" s="329">
        <v>23.612619511385901</v>
      </c>
      <c r="U24" s="329">
        <v>23.803529318447609</v>
      </c>
      <c r="V24" s="329">
        <v>23.399321512721698</v>
      </c>
      <c r="W24" s="329">
        <v>24.223286306156162</v>
      </c>
      <c r="X24" s="329">
        <v>24.20829581314154</v>
      </c>
      <c r="Y24" s="329">
        <v>23.040831879332789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423.06908919111936</v>
      </c>
      <c r="C25" s="261">
        <f t="shared" si="1"/>
        <v>431.27823237043384</v>
      </c>
      <c r="D25" s="261">
        <f t="shared" si="1"/>
        <v>445.86018643783393</v>
      </c>
      <c r="E25" s="261">
        <f t="shared" si="1"/>
        <v>450.49821855598964</v>
      </c>
      <c r="F25" s="261">
        <f t="shared" si="1"/>
        <v>448.33871224121941</v>
      </c>
      <c r="G25" s="261">
        <f t="shared" si="1"/>
        <v>437.51178952872698</v>
      </c>
      <c r="H25" s="261">
        <f t="shared" si="1"/>
        <v>419.64540032164655</v>
      </c>
      <c r="I25" s="261">
        <f t="shared" si="1"/>
        <v>424.25764900700392</v>
      </c>
      <c r="J25" s="261">
        <f t="shared" si="1"/>
        <v>420.19426612469249</v>
      </c>
      <c r="K25" s="261">
        <f t="shared" si="1"/>
        <v>405.00920558610807</v>
      </c>
      <c r="L25" s="261">
        <f t="shared" si="1"/>
        <v>416.28084653905506</v>
      </c>
      <c r="M25" s="261">
        <f t="shared" si="1"/>
        <v>423.04352358979452</v>
      </c>
      <c r="N25" s="261">
        <f t="shared" si="1"/>
        <v>425.70843555620581</v>
      </c>
      <c r="O25" s="261">
        <f t="shared" si="1"/>
        <v>421.07988235420032</v>
      </c>
      <c r="P25" s="261">
        <f t="shared" si="1"/>
        <v>430.77869722614076</v>
      </c>
      <c r="Q25" s="261">
        <f t="shared" si="1"/>
        <v>432.67416192130219</v>
      </c>
      <c r="R25" s="261">
        <f t="shared" si="1"/>
        <v>443.11558348168029</v>
      </c>
      <c r="S25" s="261">
        <f t="shared" si="1"/>
        <v>445.09275632888853</v>
      </c>
      <c r="T25" s="261">
        <f t="shared" si="1"/>
        <v>453.52341243529901</v>
      </c>
      <c r="U25" s="261">
        <f t="shared" si="1"/>
        <v>454.31494747848706</v>
      </c>
      <c r="V25" s="261">
        <f t="shared" si="1"/>
        <v>448.13675552335428</v>
      </c>
      <c r="W25" s="261">
        <f t="shared" si="1"/>
        <v>462.10398444996656</v>
      </c>
      <c r="X25" s="261">
        <f t="shared" si="1"/>
        <v>458.55953867241533</v>
      </c>
      <c r="Y25" s="261">
        <f t="shared" si="1"/>
        <v>441.48228729624009</v>
      </c>
      <c r="DA25" s="70"/>
    </row>
    <row r="26" spans="1:105" ht="12" customHeight="1" x14ac:dyDescent="0.25">
      <c r="A26" s="60" t="s">
        <v>2160</v>
      </c>
      <c r="B26" s="329">
        <v>288.78097867760641</v>
      </c>
      <c r="C26" s="329">
        <v>293.03255703939152</v>
      </c>
      <c r="D26" s="329">
        <v>305.8459789221634</v>
      </c>
      <c r="E26" s="329">
        <v>300.64628373486732</v>
      </c>
      <c r="F26" s="329">
        <v>289.68689323854738</v>
      </c>
      <c r="G26" s="329">
        <v>258.11545588309627</v>
      </c>
      <c r="H26" s="329">
        <v>234.7716568326226</v>
      </c>
      <c r="I26" s="329">
        <v>234.3233835548358</v>
      </c>
      <c r="J26" s="329">
        <v>223.2874491792916</v>
      </c>
      <c r="K26" s="329">
        <v>207.45242140508441</v>
      </c>
      <c r="L26" s="329">
        <v>219.56294409163911</v>
      </c>
      <c r="M26" s="329">
        <v>217.60327950658979</v>
      </c>
      <c r="N26" s="329">
        <v>218.01181448265561</v>
      </c>
      <c r="O26" s="329">
        <v>215.24994898055559</v>
      </c>
      <c r="P26" s="329">
        <v>213.9057563562458</v>
      </c>
      <c r="Q26" s="329">
        <v>214.82121175578791</v>
      </c>
      <c r="R26" s="329">
        <v>226.13865699028059</v>
      </c>
      <c r="S26" s="329">
        <v>229.90587413126329</v>
      </c>
      <c r="T26" s="329">
        <v>231.1704268794013</v>
      </c>
      <c r="U26" s="329">
        <v>219.10217271997189</v>
      </c>
      <c r="V26" s="329">
        <v>215.405566553765</v>
      </c>
      <c r="W26" s="329">
        <v>228.0137469242849</v>
      </c>
      <c r="X26" s="329">
        <v>215.17885473916911</v>
      </c>
      <c r="Y26" s="329">
        <v>210.25571638861939</v>
      </c>
      <c r="DA26" s="72" t="s">
        <v>2247</v>
      </c>
    </row>
    <row r="27" spans="1:105" ht="12" customHeight="1" x14ac:dyDescent="0.25">
      <c r="A27" s="59" t="s">
        <v>28</v>
      </c>
      <c r="B27" s="230">
        <v>33.043235662074757</v>
      </c>
      <c r="C27" s="230">
        <v>29.920044246593829</v>
      </c>
      <c r="D27" s="230">
        <v>30.018483805241839</v>
      </c>
      <c r="E27" s="230">
        <v>28.444511180464762</v>
      </c>
      <c r="F27" s="230">
        <v>28.30156530600971</v>
      </c>
      <c r="G27" s="230">
        <v>26.71203550546511</v>
      </c>
      <c r="H27" s="230">
        <v>24.10582079377021</v>
      </c>
      <c r="I27" s="230">
        <v>24.390307216339949</v>
      </c>
      <c r="J27" s="230">
        <v>20.53821191164441</v>
      </c>
      <c r="K27" s="230">
        <v>19.545322586817651</v>
      </c>
      <c r="L27" s="230">
        <v>20.075016484143731</v>
      </c>
      <c r="M27" s="230">
        <v>19.64629663139079</v>
      </c>
      <c r="N27" s="230">
        <v>20.738587067029702</v>
      </c>
      <c r="O27" s="230">
        <v>17.138594736296341</v>
      </c>
      <c r="P27" s="230">
        <v>16.723342790304859</v>
      </c>
      <c r="Q27" s="230">
        <v>16.800242679702691</v>
      </c>
      <c r="R27" s="230">
        <v>16.738818182894001</v>
      </c>
      <c r="S27" s="230">
        <v>17.666116825572811</v>
      </c>
      <c r="T27" s="230">
        <v>18.429027251842001</v>
      </c>
      <c r="U27" s="230">
        <v>15.02374354495498</v>
      </c>
      <c r="V27" s="230">
        <v>14.159744526881919</v>
      </c>
      <c r="W27" s="230">
        <v>14.01333258168428</v>
      </c>
      <c r="X27" s="230">
        <v>12.225834431906989</v>
      </c>
      <c r="Y27" s="230">
        <v>11.668545559275691</v>
      </c>
      <c r="DA27" s="71" t="s">
        <v>2248</v>
      </c>
    </row>
    <row r="28" spans="1:105" ht="12" customHeight="1" x14ac:dyDescent="0.25">
      <c r="A28" s="59" t="s">
        <v>31</v>
      </c>
      <c r="B28" s="230">
        <v>8.2039117856048449</v>
      </c>
      <c r="C28" s="230">
        <v>8.5251654068241649</v>
      </c>
      <c r="D28" s="230">
        <v>8.7157899353131079</v>
      </c>
      <c r="E28" s="230">
        <v>7.2932078804243137</v>
      </c>
      <c r="F28" s="230">
        <v>6.7574061611407243</v>
      </c>
      <c r="G28" s="230">
        <v>5.8112478867731596</v>
      </c>
      <c r="H28" s="230">
        <v>5.7668218658579766</v>
      </c>
      <c r="I28" s="230">
        <v>6.3851542825417358</v>
      </c>
      <c r="J28" s="230">
        <v>5.0947158252698852</v>
      </c>
      <c r="K28" s="230">
        <v>4.5775371838253278</v>
      </c>
      <c r="L28" s="230">
        <v>5.2597538815607914</v>
      </c>
      <c r="M28" s="230">
        <v>5.4763123846922426</v>
      </c>
      <c r="N28" s="230">
        <v>5.2731814280980824</v>
      </c>
      <c r="O28" s="230">
        <v>5.5285272131945629</v>
      </c>
      <c r="P28" s="230">
        <v>5.7187417884022391</v>
      </c>
      <c r="Q28" s="230">
        <v>5.9231432153170553</v>
      </c>
      <c r="R28" s="230">
        <v>6.9574211440193494</v>
      </c>
      <c r="S28" s="230">
        <v>7.18047885111688</v>
      </c>
      <c r="T28" s="230">
        <v>6.8078382896035556</v>
      </c>
      <c r="U28" s="230">
        <v>6.5745534120408378</v>
      </c>
      <c r="V28" s="230">
        <v>6.6624446510437982</v>
      </c>
      <c r="W28" s="230">
        <v>6.6792432015398244</v>
      </c>
      <c r="X28" s="230">
        <v>7.0886124282854279</v>
      </c>
      <c r="Y28" s="230">
        <v>9.4872507854067649</v>
      </c>
      <c r="DA28" s="71" t="s">
        <v>2249</v>
      </c>
    </row>
    <row r="29" spans="1:105" ht="12" customHeight="1" x14ac:dyDescent="0.25">
      <c r="A29" s="59" t="s">
        <v>159</v>
      </c>
      <c r="B29" s="230">
        <v>25.134946553354549</v>
      </c>
      <c r="C29" s="230">
        <v>26.023066437648161</v>
      </c>
      <c r="D29" s="230">
        <v>25.606184306443978</v>
      </c>
      <c r="E29" s="230">
        <v>22.390086596154031</v>
      </c>
      <c r="F29" s="230">
        <v>22.12700430449339</v>
      </c>
      <c r="G29" s="230">
        <v>20.356738888271892</v>
      </c>
      <c r="H29" s="230">
        <v>16.308353686958721</v>
      </c>
      <c r="I29" s="230">
        <v>18.129402124911</v>
      </c>
      <c r="J29" s="230">
        <v>16.83479900851524</v>
      </c>
      <c r="K29" s="230">
        <v>13.047898620379989</v>
      </c>
      <c r="L29" s="230">
        <v>13.084408882682551</v>
      </c>
      <c r="M29" s="230">
        <v>11.06127430001778</v>
      </c>
      <c r="N29" s="230">
        <v>10.79016708035892</v>
      </c>
      <c r="O29" s="230">
        <v>10.19198423442525</v>
      </c>
      <c r="P29" s="230">
        <v>9.1979799303432639</v>
      </c>
      <c r="Q29" s="230">
        <v>9.2337069121326483</v>
      </c>
      <c r="R29" s="230">
        <v>9.9089691808442399</v>
      </c>
      <c r="S29" s="230">
        <v>9.5539238908470256</v>
      </c>
      <c r="T29" s="230">
        <v>9.6417907028046201</v>
      </c>
      <c r="U29" s="230">
        <v>9.3223550241727384</v>
      </c>
      <c r="V29" s="230">
        <v>9.4580866821402889</v>
      </c>
      <c r="W29" s="230">
        <v>8.7456915915073221</v>
      </c>
      <c r="X29" s="230">
        <v>10.765515916702849</v>
      </c>
      <c r="Y29" s="230">
        <v>9.964151014906804</v>
      </c>
      <c r="DA29" s="71" t="s">
        <v>2250</v>
      </c>
    </row>
    <row r="30" spans="1:105" ht="12" customHeight="1" x14ac:dyDescent="0.25">
      <c r="A30" s="59" t="s">
        <v>32</v>
      </c>
      <c r="B30" s="230">
        <v>41.577750135852952</v>
      </c>
      <c r="C30" s="230">
        <v>42.126229573002178</v>
      </c>
      <c r="D30" s="230">
        <v>43.375186541323828</v>
      </c>
      <c r="E30" s="230">
        <v>41.381631159036303</v>
      </c>
      <c r="F30" s="230">
        <v>37.272222178507363</v>
      </c>
      <c r="G30" s="230">
        <v>30.02870532556539</v>
      </c>
      <c r="H30" s="230">
        <v>30.060819776800159</v>
      </c>
      <c r="I30" s="230">
        <v>25.70893381635371</v>
      </c>
      <c r="J30" s="230">
        <v>24.482595466396369</v>
      </c>
      <c r="K30" s="230">
        <v>17.901320944769331</v>
      </c>
      <c r="L30" s="230">
        <v>14.738301567589231</v>
      </c>
      <c r="M30" s="230">
        <v>11.85645871092245</v>
      </c>
      <c r="N30" s="230">
        <v>10.202768420174699</v>
      </c>
      <c r="O30" s="230">
        <v>8.1381660976831522</v>
      </c>
      <c r="P30" s="230">
        <v>7.1177461991484856</v>
      </c>
      <c r="Q30" s="230">
        <v>7.8881631786938291</v>
      </c>
      <c r="R30" s="230">
        <v>8.4947988137928085</v>
      </c>
      <c r="S30" s="230">
        <v>7.4550169021267934</v>
      </c>
      <c r="T30" s="230">
        <v>6.0943268359586762</v>
      </c>
      <c r="U30" s="230">
        <v>5.2339771284264849</v>
      </c>
      <c r="V30" s="230">
        <v>4.6531463755333959</v>
      </c>
      <c r="W30" s="230">
        <v>4.0487444989361148</v>
      </c>
      <c r="X30" s="230">
        <v>4.3133899289954689</v>
      </c>
      <c r="Y30" s="230">
        <v>3.5069242679424679</v>
      </c>
      <c r="DA30" s="71" t="s">
        <v>2251</v>
      </c>
    </row>
    <row r="31" spans="1:105" ht="12" customHeight="1" x14ac:dyDescent="0.25">
      <c r="A31" s="59" t="s">
        <v>35</v>
      </c>
      <c r="B31" s="230">
        <v>180.82113454071921</v>
      </c>
      <c r="C31" s="230">
        <v>186.4380513753232</v>
      </c>
      <c r="D31" s="230">
        <v>198.13033433384069</v>
      </c>
      <c r="E31" s="230">
        <v>201.13684691878791</v>
      </c>
      <c r="F31" s="230">
        <v>195.2286952883963</v>
      </c>
      <c r="G31" s="230">
        <v>175.2067282770208</v>
      </c>
      <c r="H31" s="230">
        <v>158.52984070923549</v>
      </c>
      <c r="I31" s="230">
        <v>159.7095861146895</v>
      </c>
      <c r="J31" s="230">
        <v>156.33712696746571</v>
      </c>
      <c r="K31" s="230">
        <v>152.380342069292</v>
      </c>
      <c r="L31" s="230">
        <v>166.40546327566281</v>
      </c>
      <c r="M31" s="230">
        <v>169.56293747956661</v>
      </c>
      <c r="N31" s="230">
        <v>171.00711048699421</v>
      </c>
      <c r="O31" s="230">
        <v>174.25267669895629</v>
      </c>
      <c r="P31" s="230">
        <v>175.14794564804691</v>
      </c>
      <c r="Q31" s="230">
        <v>174.97595576994169</v>
      </c>
      <c r="R31" s="230">
        <v>184.03864966873019</v>
      </c>
      <c r="S31" s="230">
        <v>188.05033766159971</v>
      </c>
      <c r="T31" s="230">
        <v>190.19744379919251</v>
      </c>
      <c r="U31" s="230">
        <v>182.94754361037681</v>
      </c>
      <c r="V31" s="230">
        <v>180.47214431816559</v>
      </c>
      <c r="W31" s="230">
        <v>194.5267350506173</v>
      </c>
      <c r="X31" s="230">
        <v>180.78550203327839</v>
      </c>
      <c r="Y31" s="230">
        <v>175.62884476108769</v>
      </c>
      <c r="DA31" s="71" t="s">
        <v>2252</v>
      </c>
    </row>
    <row r="32" spans="1:105" ht="12" customHeight="1" x14ac:dyDescent="0.25">
      <c r="A32" s="60" t="s">
        <v>2167</v>
      </c>
      <c r="B32" s="329">
        <v>125.32015168843709</v>
      </c>
      <c r="C32" s="329">
        <v>129.04737268850729</v>
      </c>
      <c r="D32" s="329">
        <v>130.53048932856879</v>
      </c>
      <c r="E32" s="329">
        <v>139.9863141396867</v>
      </c>
      <c r="F32" s="329">
        <v>148.68361087750841</v>
      </c>
      <c r="G32" s="329">
        <v>169.40894593595971</v>
      </c>
      <c r="H32" s="329">
        <v>175.140198724778</v>
      </c>
      <c r="I32" s="329">
        <v>180.05674789974171</v>
      </c>
      <c r="J32" s="329">
        <v>186.98460464778199</v>
      </c>
      <c r="K32" s="329">
        <v>187.87379902993379</v>
      </c>
      <c r="L32" s="329">
        <v>186.8557001605555</v>
      </c>
      <c r="M32" s="329">
        <v>195.44809183332239</v>
      </c>
      <c r="N32" s="329">
        <v>197.57392398524871</v>
      </c>
      <c r="O32" s="329">
        <v>195.78398487493919</v>
      </c>
      <c r="P32" s="329">
        <v>206.60586721500221</v>
      </c>
      <c r="Q32" s="329">
        <v>207.50101301939651</v>
      </c>
      <c r="R32" s="329">
        <v>206.43637918612629</v>
      </c>
      <c r="S32" s="329">
        <v>204.6573383377507</v>
      </c>
      <c r="T32" s="329">
        <v>211.61997668708591</v>
      </c>
      <c r="U32" s="329">
        <v>224.3929887046753</v>
      </c>
      <c r="V32" s="329">
        <v>222.09513373653391</v>
      </c>
      <c r="W32" s="329">
        <v>223.07965284106521</v>
      </c>
      <c r="X32" s="329">
        <v>232.37691310909099</v>
      </c>
      <c r="Y32" s="329">
        <v>220.75346550792401</v>
      </c>
      <c r="DA32" s="72" t="s">
        <v>2253</v>
      </c>
    </row>
    <row r="33" spans="1:105" ht="12" customHeight="1" x14ac:dyDescent="0.25">
      <c r="A33" s="60" t="s">
        <v>2169</v>
      </c>
      <c r="B33" s="329">
        <v>8.9679588250758826</v>
      </c>
      <c r="C33" s="329">
        <v>9.1983026425349905</v>
      </c>
      <c r="D33" s="329">
        <v>9.4837181871017755</v>
      </c>
      <c r="E33" s="329">
        <v>9.8656206814356562</v>
      </c>
      <c r="F33" s="329">
        <v>9.9682081251636045</v>
      </c>
      <c r="G33" s="329">
        <v>9.9873877096709851</v>
      </c>
      <c r="H33" s="329">
        <v>9.7335447642459485</v>
      </c>
      <c r="I33" s="329">
        <v>9.8775175524263865</v>
      </c>
      <c r="J33" s="329">
        <v>9.9222122976189162</v>
      </c>
      <c r="K33" s="329">
        <v>9.682985151089893</v>
      </c>
      <c r="L33" s="329">
        <v>9.8622022868604642</v>
      </c>
      <c r="M33" s="329">
        <v>9.9921522498823574</v>
      </c>
      <c r="N33" s="329">
        <v>10.12269708830147</v>
      </c>
      <c r="O33" s="329">
        <v>10.045948498705551</v>
      </c>
      <c r="P33" s="329">
        <v>10.26707365489272</v>
      </c>
      <c r="Q33" s="329">
        <v>10.3519371461178</v>
      </c>
      <c r="R33" s="329">
        <v>10.5405473052734</v>
      </c>
      <c r="S33" s="329">
        <v>10.52954385987452</v>
      </c>
      <c r="T33" s="329">
        <v>10.73300886881178</v>
      </c>
      <c r="U33" s="329">
        <v>10.81978605383982</v>
      </c>
      <c r="V33" s="329">
        <v>10.63605523305532</v>
      </c>
      <c r="W33" s="329">
        <v>11.010584684616431</v>
      </c>
      <c r="X33" s="329">
        <v>11.003770824155239</v>
      </c>
      <c r="Y33" s="329">
        <v>10.47310539969672</v>
      </c>
      <c r="DA33" s="72" t="s">
        <v>2254</v>
      </c>
    </row>
    <row r="34" spans="1:105" ht="12" customHeight="1" x14ac:dyDescent="0.25">
      <c r="A34" s="57" t="s">
        <v>2171</v>
      </c>
      <c r="B34" s="261">
        <v>6480.8131874076489</v>
      </c>
      <c r="C34" s="261">
        <v>6594.1076901073939</v>
      </c>
      <c r="D34" s="261">
        <v>6860.5507283588458</v>
      </c>
      <c r="E34" s="261">
        <v>6876.9541430705121</v>
      </c>
      <c r="F34" s="261">
        <v>6788.8571822943504</v>
      </c>
      <c r="G34" s="261">
        <v>6342.2111141956593</v>
      </c>
      <c r="H34" s="261">
        <v>5941.1954141481438</v>
      </c>
      <c r="I34" s="261">
        <v>6020.2682155348939</v>
      </c>
      <c r="J34" s="261">
        <v>5887.3444713521312</v>
      </c>
      <c r="K34" s="261">
        <v>5596.9664837248292</v>
      </c>
      <c r="L34" s="261">
        <v>5815.4156618684983</v>
      </c>
      <c r="M34" s="261">
        <v>5852.7588087214517</v>
      </c>
      <c r="N34" s="261">
        <v>5905.5216816691627</v>
      </c>
      <c r="O34" s="261">
        <v>5840.7878999837239</v>
      </c>
      <c r="P34" s="261">
        <v>5900.6440758280587</v>
      </c>
      <c r="Q34" s="261">
        <v>5941.5730126626568</v>
      </c>
      <c r="R34" s="261">
        <v>6187.8343504574059</v>
      </c>
      <c r="S34" s="261">
        <v>6235.524582699757</v>
      </c>
      <c r="T34" s="261">
        <v>6314.6136405891748</v>
      </c>
      <c r="U34" s="261">
        <v>6164.9087847005831</v>
      </c>
      <c r="V34" s="261">
        <v>6088.0214621181203</v>
      </c>
      <c r="W34" s="261">
        <v>6326.9422861282164</v>
      </c>
      <c r="X34" s="261">
        <v>6143.1992481144134</v>
      </c>
      <c r="Y34" s="261">
        <v>5936.7154348768508</v>
      </c>
      <c r="DA34" s="70" t="s">
        <v>2255</v>
      </c>
    </row>
    <row r="35" spans="1:105" ht="12" customHeight="1" x14ac:dyDescent="0.25">
      <c r="A35" s="64" t="s">
        <v>28</v>
      </c>
      <c r="B35" s="229">
        <v>630.68113621322391</v>
      </c>
      <c r="C35" s="229">
        <v>577.41537731047993</v>
      </c>
      <c r="D35" s="229">
        <v>577.02121677488662</v>
      </c>
      <c r="E35" s="229">
        <v>546.78315115098292</v>
      </c>
      <c r="F35" s="229">
        <v>560.89580405596212</v>
      </c>
      <c r="G35" s="229">
        <v>564.23068349978712</v>
      </c>
      <c r="H35" s="229">
        <v>525.01921351471481</v>
      </c>
      <c r="I35" s="229">
        <v>533.75845183010108</v>
      </c>
      <c r="J35" s="229">
        <v>455.91066620771591</v>
      </c>
      <c r="K35" s="229">
        <v>434.40036630292121</v>
      </c>
      <c r="L35" s="229">
        <v>432.65121833890151</v>
      </c>
      <c r="M35" s="229">
        <v>418.08188220635861</v>
      </c>
      <c r="N35" s="229">
        <v>443.69769369877622</v>
      </c>
      <c r="O35" s="229">
        <v>366.80162193455499</v>
      </c>
      <c r="P35" s="229">
        <v>358.86267894201171</v>
      </c>
      <c r="Q35" s="229">
        <v>373.67057565096462</v>
      </c>
      <c r="R35" s="229">
        <v>363.35959775730572</v>
      </c>
      <c r="S35" s="229">
        <v>386.44344668586331</v>
      </c>
      <c r="T35" s="229">
        <v>409.85696501141149</v>
      </c>
      <c r="U35" s="229">
        <v>337.13321120867568</v>
      </c>
      <c r="V35" s="229">
        <v>321.24310987888828</v>
      </c>
      <c r="W35" s="229">
        <v>319.95865365627748</v>
      </c>
      <c r="X35" s="229">
        <v>276.64643018161598</v>
      </c>
      <c r="Y35" s="229">
        <v>234.38248996926529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7.0253474556544451E-3</v>
      </c>
      <c r="Y36" s="229">
        <v>3.9560208973551314E-3</v>
      </c>
      <c r="DA36" s="73" t="s">
        <v>2257</v>
      </c>
    </row>
    <row r="37" spans="1:105" ht="12" customHeight="1" x14ac:dyDescent="0.25">
      <c r="A37" s="64" t="s">
        <v>31</v>
      </c>
      <c r="B37" s="229">
        <v>169.02439294664629</v>
      </c>
      <c r="C37" s="229">
        <v>175.33783019135899</v>
      </c>
      <c r="D37" s="229">
        <v>176.085141508764</v>
      </c>
      <c r="E37" s="229">
        <v>153.87560384724239</v>
      </c>
      <c r="F37" s="229">
        <v>144.9243294179621</v>
      </c>
      <c r="G37" s="229">
        <v>128.87617417255589</v>
      </c>
      <c r="H37" s="229">
        <v>133.76675667960171</v>
      </c>
      <c r="I37" s="229">
        <v>148.36833032585079</v>
      </c>
      <c r="J37" s="229">
        <v>118.62931308818651</v>
      </c>
      <c r="K37" s="229">
        <v>106.36980795229999</v>
      </c>
      <c r="L37" s="229">
        <v>121.7338674160857</v>
      </c>
      <c r="M37" s="229">
        <v>134.05986745836901</v>
      </c>
      <c r="N37" s="229">
        <v>126.597726487968</v>
      </c>
      <c r="O37" s="229">
        <v>140.06351104740509</v>
      </c>
      <c r="P37" s="229">
        <v>145.81397591121129</v>
      </c>
      <c r="Q37" s="229">
        <v>136.3295919974064</v>
      </c>
      <c r="R37" s="229">
        <v>156.08682720358959</v>
      </c>
      <c r="S37" s="229">
        <v>155.48468239288741</v>
      </c>
      <c r="T37" s="229">
        <v>153.77041391529551</v>
      </c>
      <c r="U37" s="229">
        <v>157.0946982507692</v>
      </c>
      <c r="V37" s="229">
        <v>152.52835705772171</v>
      </c>
      <c r="W37" s="229">
        <v>158.3672034431591</v>
      </c>
      <c r="X37" s="229">
        <v>174.53929042005049</v>
      </c>
      <c r="Y37" s="229">
        <v>226.62595386674931</v>
      </c>
      <c r="DA37" s="73" t="s">
        <v>2258</v>
      </c>
    </row>
    <row r="38" spans="1:105" ht="12" customHeight="1" x14ac:dyDescent="0.25">
      <c r="A38" s="64" t="s">
        <v>159</v>
      </c>
      <c r="B38" s="229">
        <v>513.40927897070799</v>
      </c>
      <c r="C38" s="229">
        <v>534.59944857967218</v>
      </c>
      <c r="D38" s="229">
        <v>514.74978097332416</v>
      </c>
      <c r="E38" s="229">
        <v>478.81304033272397</v>
      </c>
      <c r="F38" s="229">
        <v>482.6372115626873</v>
      </c>
      <c r="G38" s="229">
        <v>464.78365070674869</v>
      </c>
      <c r="H38" s="229">
        <v>379.75681591692529</v>
      </c>
      <c r="I38" s="229">
        <v>405.93292076289379</v>
      </c>
      <c r="J38" s="229">
        <v>383.5312109631069</v>
      </c>
      <c r="K38" s="229">
        <v>315.48047799964269</v>
      </c>
      <c r="L38" s="229">
        <v>317.1572228306137</v>
      </c>
      <c r="M38" s="229">
        <v>274.04820049317419</v>
      </c>
      <c r="N38" s="229">
        <v>257.10294256328069</v>
      </c>
      <c r="O38" s="229">
        <v>246.18735762542619</v>
      </c>
      <c r="P38" s="229">
        <v>231.62041832235749</v>
      </c>
      <c r="Q38" s="229">
        <v>236.79711670381511</v>
      </c>
      <c r="R38" s="229">
        <v>230.86584047900661</v>
      </c>
      <c r="S38" s="229">
        <v>216.8890973796733</v>
      </c>
      <c r="T38" s="229">
        <v>220.17861149214229</v>
      </c>
      <c r="U38" s="229">
        <v>220.19697589413121</v>
      </c>
      <c r="V38" s="229">
        <v>218.82734883493961</v>
      </c>
      <c r="W38" s="229">
        <v>210.86401201391001</v>
      </c>
      <c r="X38" s="229">
        <v>260.93571938514742</v>
      </c>
      <c r="Y38" s="229">
        <v>235.0443131366014</v>
      </c>
      <c r="DA38" s="73" t="s">
        <v>2259</v>
      </c>
    </row>
    <row r="39" spans="1:105" ht="12" customHeight="1" x14ac:dyDescent="0.25">
      <c r="A39" s="64" t="s">
        <v>32</v>
      </c>
      <c r="B39" s="229">
        <v>830.57797122893248</v>
      </c>
      <c r="C39" s="229">
        <v>860.85242964217366</v>
      </c>
      <c r="D39" s="229">
        <v>876.04767264893405</v>
      </c>
      <c r="E39" s="229">
        <v>854.35790420314265</v>
      </c>
      <c r="F39" s="229">
        <v>769.96844828631379</v>
      </c>
      <c r="G39" s="229">
        <v>654.92081729401707</v>
      </c>
      <c r="H39" s="229">
        <v>664.99155492408204</v>
      </c>
      <c r="I39" s="229">
        <v>567.20348327690976</v>
      </c>
      <c r="J39" s="229">
        <v>539.25730673923545</v>
      </c>
      <c r="K39" s="229">
        <v>407.54083344016942</v>
      </c>
      <c r="L39" s="229">
        <v>324.9151636201085</v>
      </c>
      <c r="M39" s="229">
        <v>273.93123072420678</v>
      </c>
      <c r="N39" s="229">
        <v>237.53942423330301</v>
      </c>
      <c r="O39" s="229">
        <v>198.2808470719942</v>
      </c>
      <c r="P39" s="229">
        <v>172.752285755695</v>
      </c>
      <c r="Q39" s="229">
        <v>183.12533339311139</v>
      </c>
      <c r="R39" s="229">
        <v>187.00702248641301</v>
      </c>
      <c r="S39" s="229">
        <v>156.64849027759701</v>
      </c>
      <c r="T39" s="229">
        <v>130.8350639092377</v>
      </c>
      <c r="U39" s="229">
        <v>117.7624835437707</v>
      </c>
      <c r="V39" s="229">
        <v>104.2941029319948</v>
      </c>
      <c r="W39" s="229">
        <v>100.7945333941253</v>
      </c>
      <c r="X39" s="229">
        <v>103.2890496270708</v>
      </c>
      <c r="Y39" s="229">
        <v>82.788477797714222</v>
      </c>
      <c r="DA39" s="73" t="s">
        <v>2260</v>
      </c>
    </row>
    <row r="40" spans="1:105" ht="12" customHeight="1" x14ac:dyDescent="0.25">
      <c r="A40" s="64" t="s">
        <v>33</v>
      </c>
      <c r="B40" s="229">
        <v>12.781866697154291</v>
      </c>
      <c r="C40" s="229">
        <v>13.882968497927751</v>
      </c>
      <c r="D40" s="229">
        <v>16.961174481419381</v>
      </c>
      <c r="E40" s="229">
        <v>9.454266464096083</v>
      </c>
      <c r="F40" s="229">
        <v>6.6093484557861402</v>
      </c>
      <c r="G40" s="229">
        <v>9.144867395911211</v>
      </c>
      <c r="H40" s="229">
        <v>10.441923412193869</v>
      </c>
      <c r="I40" s="229">
        <v>9.1161397952186327</v>
      </c>
      <c r="J40" s="229">
        <v>5.8942119367414536</v>
      </c>
      <c r="K40" s="229">
        <v>3.381034060785165</v>
      </c>
      <c r="L40" s="229">
        <v>3.879968623527009</v>
      </c>
      <c r="M40" s="229">
        <v>2.5735495413531781</v>
      </c>
      <c r="N40" s="229">
        <v>2.077094208374211</v>
      </c>
      <c r="O40" s="229">
        <v>1.7514402493952721</v>
      </c>
      <c r="P40" s="229">
        <v>1.652586096621812</v>
      </c>
      <c r="Q40" s="229">
        <v>1.7085785417613071</v>
      </c>
      <c r="R40" s="229">
        <v>2.0170930266512821</v>
      </c>
      <c r="S40" s="229">
        <v>2.450614137182646</v>
      </c>
      <c r="T40" s="229">
        <v>1.730525244792086</v>
      </c>
      <c r="U40" s="229">
        <v>2.0190819756580591</v>
      </c>
      <c r="V40" s="229">
        <v>1.1292529430970719</v>
      </c>
      <c r="W40" s="229">
        <v>1.079882143542044</v>
      </c>
      <c r="X40" s="229">
        <v>2.8084877566210289</v>
      </c>
      <c r="Y40" s="229">
        <v>3.33080517810878</v>
      </c>
      <c r="DA40" s="73" t="s">
        <v>2261</v>
      </c>
    </row>
    <row r="41" spans="1:105" ht="12" customHeight="1" x14ac:dyDescent="0.25">
      <c r="A41" s="64" t="s">
        <v>35</v>
      </c>
      <c r="B41" s="229">
        <v>3733.666169414721</v>
      </c>
      <c r="C41" s="229">
        <v>3858.6321315217988</v>
      </c>
      <c r="D41" s="229">
        <v>4080.1259594148851</v>
      </c>
      <c r="E41" s="229">
        <v>4233.6117854413369</v>
      </c>
      <c r="F41" s="229">
        <v>4087.528288074775</v>
      </c>
      <c r="G41" s="229">
        <v>3822.5013574760228</v>
      </c>
      <c r="H41" s="229">
        <v>3537.9691921542722</v>
      </c>
      <c r="I41" s="229">
        <v>3587.7432927395439</v>
      </c>
      <c r="J41" s="229">
        <v>3593.610164879788</v>
      </c>
      <c r="K41" s="229">
        <v>3597.2683997350409</v>
      </c>
      <c r="L41" s="229">
        <v>3883.167944201798</v>
      </c>
      <c r="M41" s="229">
        <v>3920.6791531119029</v>
      </c>
      <c r="N41" s="229">
        <v>3974.5869393577982</v>
      </c>
      <c r="O41" s="229">
        <v>4070.7580802860598</v>
      </c>
      <c r="P41" s="229">
        <v>4088.5672913874118</v>
      </c>
      <c r="Q41" s="229">
        <v>4087.763058883897</v>
      </c>
      <c r="R41" s="229">
        <v>4211.6753717991578</v>
      </c>
      <c r="S41" s="229">
        <v>4257.9220842992418</v>
      </c>
      <c r="T41" s="229">
        <v>4326.9591217689631</v>
      </c>
      <c r="U41" s="229">
        <v>4292.6147455410173</v>
      </c>
      <c r="V41" s="229">
        <v>4188.1466951268276</v>
      </c>
      <c r="W41" s="229">
        <v>4555.0064467295597</v>
      </c>
      <c r="X41" s="229">
        <v>4363.4378732212936</v>
      </c>
      <c r="Y41" s="229">
        <v>4197.8238598124381</v>
      </c>
      <c r="DA41" s="73" t="s">
        <v>2262</v>
      </c>
    </row>
    <row r="42" spans="1:105" ht="12" customHeight="1" x14ac:dyDescent="0.25">
      <c r="A42" s="64" t="s">
        <v>36</v>
      </c>
      <c r="B42" s="229">
        <v>21.79051069512542</v>
      </c>
      <c r="C42" s="229">
        <v>19.631669640722311</v>
      </c>
      <c r="D42" s="229">
        <v>19.153278570129711</v>
      </c>
      <c r="E42" s="229">
        <v>1.8574958649617399</v>
      </c>
      <c r="F42" s="229">
        <v>2.493673821442207</v>
      </c>
      <c r="G42" s="229">
        <v>0.29724972213683071</v>
      </c>
      <c r="H42" s="229">
        <v>9.8735915152471015E-2</v>
      </c>
      <c r="I42" s="229">
        <v>9.2079810470535074E-3</v>
      </c>
      <c r="J42" s="229">
        <v>0.1222768561099867</v>
      </c>
      <c r="K42" s="229">
        <v>9.2079810470483484E-3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260.10530796519038</v>
      </c>
      <c r="C43" s="229">
        <v>254.80420797098341</v>
      </c>
      <c r="D43" s="229">
        <v>273.50483505523943</v>
      </c>
      <c r="E43" s="229">
        <v>280.75050800093851</v>
      </c>
      <c r="F43" s="229">
        <v>291.91711462656002</v>
      </c>
      <c r="G43" s="229">
        <v>287.1266070981556</v>
      </c>
      <c r="H43" s="229">
        <v>301.39418892326461</v>
      </c>
      <c r="I43" s="229">
        <v>306.67003466321631</v>
      </c>
      <c r="J43" s="229">
        <v>335.81685906312242</v>
      </c>
      <c r="K43" s="229">
        <v>316.16359981216311</v>
      </c>
      <c r="L43" s="229">
        <v>329.44196309141847</v>
      </c>
      <c r="M43" s="229">
        <v>322.45301291962409</v>
      </c>
      <c r="N43" s="229">
        <v>310.70813467597839</v>
      </c>
      <c r="O43" s="229">
        <v>275.65539635963512</v>
      </c>
      <c r="P43" s="229">
        <v>310.72220819567031</v>
      </c>
      <c r="Q43" s="229">
        <v>330.71957478934581</v>
      </c>
      <c r="R43" s="229">
        <v>404.77985624962707</v>
      </c>
      <c r="S43" s="229">
        <v>402.41734518355167</v>
      </c>
      <c r="T43" s="229">
        <v>424.48754885563352</v>
      </c>
      <c r="U43" s="229">
        <v>418.47386625183452</v>
      </c>
      <c r="V43" s="229">
        <v>439.94474489613532</v>
      </c>
      <c r="W43" s="229">
        <v>407.20087383204452</v>
      </c>
      <c r="X43" s="229">
        <v>410.84456143405379</v>
      </c>
      <c r="Y43" s="229">
        <v>424.2029618801007</v>
      </c>
      <c r="DA43" s="73" t="s">
        <v>2264</v>
      </c>
    </row>
    <row r="44" spans="1:105" ht="12" customHeight="1" x14ac:dyDescent="0.25">
      <c r="A44" s="64" t="s">
        <v>39</v>
      </c>
      <c r="B44" s="229">
        <v>308.77655327594732</v>
      </c>
      <c r="C44" s="229">
        <v>298.95162675227652</v>
      </c>
      <c r="D44" s="229">
        <v>326.90166893126269</v>
      </c>
      <c r="E44" s="229">
        <v>317.45038776508812</v>
      </c>
      <c r="F44" s="229">
        <v>441.88296399286219</v>
      </c>
      <c r="G44" s="229">
        <v>410.32970683032403</v>
      </c>
      <c r="H44" s="229">
        <v>387.75703270793832</v>
      </c>
      <c r="I44" s="229">
        <v>461.46635416011242</v>
      </c>
      <c r="J44" s="229">
        <v>454.57246161812452</v>
      </c>
      <c r="K44" s="229">
        <v>416.35275644075978</v>
      </c>
      <c r="L44" s="229">
        <v>402.46831374604602</v>
      </c>
      <c r="M44" s="229">
        <v>506.93191226646269</v>
      </c>
      <c r="N44" s="229">
        <v>553.21172644368517</v>
      </c>
      <c r="O44" s="229">
        <v>541.2896454092521</v>
      </c>
      <c r="P44" s="229">
        <v>590.65263121708028</v>
      </c>
      <c r="Q44" s="229">
        <v>591.45918270235461</v>
      </c>
      <c r="R44" s="229">
        <v>632.04274145565421</v>
      </c>
      <c r="S44" s="229">
        <v>657.26882234376001</v>
      </c>
      <c r="T44" s="229">
        <v>646.79539039169993</v>
      </c>
      <c r="U44" s="229">
        <v>619.61372203472649</v>
      </c>
      <c r="V44" s="229">
        <v>661.90785044851543</v>
      </c>
      <c r="W44" s="229">
        <v>573.67068091559747</v>
      </c>
      <c r="X44" s="229">
        <v>550.69081074110477</v>
      </c>
      <c r="Y44" s="229">
        <v>532.5126172149761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1075.4437453291791</v>
      </c>
      <c r="C45" s="261">
        <f t="shared" si="2"/>
        <v>1095.9130228355637</v>
      </c>
      <c r="D45" s="261">
        <f t="shared" si="2"/>
        <v>1138.3893625480041</v>
      </c>
      <c r="E45" s="261">
        <f t="shared" si="2"/>
        <v>1148.2580977993787</v>
      </c>
      <c r="F45" s="261">
        <f t="shared" si="2"/>
        <v>1135.9105915357434</v>
      </c>
      <c r="G45" s="261">
        <f t="shared" si="2"/>
        <v>1072.9308259167155</v>
      </c>
      <c r="H45" s="261">
        <f t="shared" si="2"/>
        <v>1011.7694851666453</v>
      </c>
      <c r="I45" s="261">
        <f t="shared" si="2"/>
        <v>1024.0296342050126</v>
      </c>
      <c r="J45" s="261">
        <f t="shared" si="2"/>
        <v>1005.8047674794547</v>
      </c>
      <c r="K45" s="261">
        <f t="shared" si="2"/>
        <v>961.01893894080285</v>
      </c>
      <c r="L45" s="261">
        <f t="shared" si="2"/>
        <v>995.48112716507399</v>
      </c>
      <c r="M45" s="261">
        <f t="shared" si="2"/>
        <v>1002.2848267900173</v>
      </c>
      <c r="N45" s="261">
        <f t="shared" si="2"/>
        <v>1012.3352147683457</v>
      </c>
      <c r="O45" s="261">
        <f t="shared" si="2"/>
        <v>1002.0983294342602</v>
      </c>
      <c r="P45" s="261">
        <f t="shared" si="2"/>
        <v>1013.8782857390141</v>
      </c>
      <c r="Q45" s="261">
        <f t="shared" si="2"/>
        <v>1020.881544203938</v>
      </c>
      <c r="R45" s="261">
        <f t="shared" si="2"/>
        <v>1058.6019554350173</v>
      </c>
      <c r="S45" s="261">
        <f t="shared" si="2"/>
        <v>1065.2678152681747</v>
      </c>
      <c r="T45" s="261">
        <f t="shared" si="2"/>
        <v>1080.1579097845981</v>
      </c>
      <c r="U45" s="261">
        <f t="shared" si="2"/>
        <v>1060.9703049896702</v>
      </c>
      <c r="V45" s="261">
        <f t="shared" si="2"/>
        <v>1046.4062009399047</v>
      </c>
      <c r="W45" s="261">
        <f t="shared" si="2"/>
        <v>1088.0095136676382</v>
      </c>
      <c r="X45" s="261">
        <f t="shared" si="2"/>
        <v>1061.7117191267228</v>
      </c>
      <c r="Y45" s="261">
        <f t="shared" si="2"/>
        <v>1023.4941163732848</v>
      </c>
      <c r="DA45" s="70"/>
    </row>
    <row r="46" spans="1:105" ht="12" customHeight="1" x14ac:dyDescent="0.25">
      <c r="A46" s="165" t="s">
        <v>2184</v>
      </c>
      <c r="B46" s="346">
        <v>473.19640359129471</v>
      </c>
      <c r="C46" s="346">
        <v>481.85059686449517</v>
      </c>
      <c r="D46" s="346">
        <v>501.02371946724492</v>
      </c>
      <c r="E46" s="346">
        <v>503.08496813634088</v>
      </c>
      <c r="F46" s="346">
        <v>494.99730008818028</v>
      </c>
      <c r="G46" s="346">
        <v>462.37689834866188</v>
      </c>
      <c r="H46" s="346">
        <v>433.21474540089872</v>
      </c>
      <c r="I46" s="346">
        <v>437.52241988126491</v>
      </c>
      <c r="J46" s="346">
        <v>427.65067422300672</v>
      </c>
      <c r="K46" s="346">
        <v>407.00502175722443</v>
      </c>
      <c r="L46" s="346">
        <v>423.31988467340238</v>
      </c>
      <c r="M46" s="346">
        <v>425.28418181981482</v>
      </c>
      <c r="N46" s="346">
        <v>429.42507222347581</v>
      </c>
      <c r="O46" s="346">
        <v>424.97936318327669</v>
      </c>
      <c r="P46" s="346">
        <v>428.77792835747181</v>
      </c>
      <c r="Q46" s="346">
        <v>431.48400558585439</v>
      </c>
      <c r="R46" s="346">
        <v>448.98145518552138</v>
      </c>
      <c r="S46" s="346">
        <v>452.56237092339552</v>
      </c>
      <c r="T46" s="346">
        <v>458.45824253264072</v>
      </c>
      <c r="U46" s="346">
        <v>448.0409056436115</v>
      </c>
      <c r="V46" s="346">
        <v>441.97452650586621</v>
      </c>
      <c r="W46" s="346">
        <v>460.60726051955072</v>
      </c>
      <c r="X46" s="346">
        <v>447.05602327508581</v>
      </c>
      <c r="Y46" s="346">
        <v>432.31094370031792</v>
      </c>
      <c r="DA46" s="167" t="s">
        <v>2266</v>
      </c>
    </row>
    <row r="47" spans="1:105" ht="12" customHeight="1" x14ac:dyDescent="0.25">
      <c r="A47" s="59" t="s">
        <v>28</v>
      </c>
      <c r="B47" s="230">
        <v>49.820480399396068</v>
      </c>
      <c r="C47" s="230">
        <v>45.557762325271582</v>
      </c>
      <c r="D47" s="230">
        <v>45.429519461482784</v>
      </c>
      <c r="E47" s="230">
        <v>43.380654124278031</v>
      </c>
      <c r="F47" s="230">
        <v>44.263716203370727</v>
      </c>
      <c r="G47" s="230">
        <v>44.248967732147221</v>
      </c>
      <c r="H47" s="230">
        <v>41.263432683971757</v>
      </c>
      <c r="I47" s="230">
        <v>42.331644688822188</v>
      </c>
      <c r="J47" s="230">
        <v>36.505716607148408</v>
      </c>
      <c r="K47" s="230">
        <v>35.353574279255398</v>
      </c>
      <c r="L47" s="230">
        <v>35.281847084062832</v>
      </c>
      <c r="M47" s="230">
        <v>34.473869135940021</v>
      </c>
      <c r="N47" s="230">
        <v>36.885845989154703</v>
      </c>
      <c r="O47" s="230">
        <v>30.485028764657841</v>
      </c>
      <c r="P47" s="230">
        <v>30.04861338036314</v>
      </c>
      <c r="Q47" s="230">
        <v>31.238212267851249</v>
      </c>
      <c r="R47" s="230">
        <v>30.807569577001839</v>
      </c>
      <c r="S47" s="230">
        <v>32.481777168423129</v>
      </c>
      <c r="T47" s="230">
        <v>34.617413931651598</v>
      </c>
      <c r="U47" s="230">
        <v>28.614812117933958</v>
      </c>
      <c r="V47" s="230">
        <v>27.03778870629732</v>
      </c>
      <c r="W47" s="230">
        <v>26.758872003768591</v>
      </c>
      <c r="X47" s="230">
        <v>23.32477262624149</v>
      </c>
      <c r="Y47" s="230">
        <v>19.846285039107499</v>
      </c>
      <c r="DA47" s="71" t="s">
        <v>2267</v>
      </c>
    </row>
    <row r="48" spans="1:105" ht="12" customHeight="1" x14ac:dyDescent="0.25">
      <c r="A48" s="59" t="s">
        <v>31</v>
      </c>
      <c r="B48" s="230">
        <v>13.84959571514973</v>
      </c>
      <c r="C48" s="230">
        <v>14.441690659215251</v>
      </c>
      <c r="D48" s="230">
        <v>14.62108212334156</v>
      </c>
      <c r="E48" s="230">
        <v>12.803042114836639</v>
      </c>
      <c r="F48" s="230">
        <v>12.3040578125803</v>
      </c>
      <c r="G48" s="230">
        <v>11.26168526249492</v>
      </c>
      <c r="H48" s="230">
        <v>11.52751622768263</v>
      </c>
      <c r="I48" s="230">
        <v>13.148108361423191</v>
      </c>
      <c r="J48" s="230">
        <v>11.042904041619989</v>
      </c>
      <c r="K48" s="230">
        <v>10.16324074834149</v>
      </c>
      <c r="L48" s="230">
        <v>11.28105076569317</v>
      </c>
      <c r="M48" s="230">
        <v>12.23972040251439</v>
      </c>
      <c r="N48" s="230">
        <v>11.834665293718171</v>
      </c>
      <c r="O48" s="230">
        <v>12.58294236421027</v>
      </c>
      <c r="P48" s="230">
        <v>13.260405760017029</v>
      </c>
      <c r="Q48" s="230">
        <v>13.32329904853021</v>
      </c>
      <c r="R48" s="230">
        <v>15.111001323670459</v>
      </c>
      <c r="S48" s="230">
        <v>15.476134512999851</v>
      </c>
      <c r="T48" s="230">
        <v>15.148128774994509</v>
      </c>
      <c r="U48" s="230">
        <v>15.34517816362052</v>
      </c>
      <c r="V48" s="230">
        <v>15.742217357798429</v>
      </c>
      <c r="W48" s="230">
        <v>15.24871761311808</v>
      </c>
      <c r="X48" s="230">
        <v>16.851189072099849</v>
      </c>
      <c r="Y48" s="230">
        <v>21.776396904227969</v>
      </c>
      <c r="DA48" s="71" t="s">
        <v>2268</v>
      </c>
    </row>
    <row r="49" spans="1:105" ht="12" customHeight="1" x14ac:dyDescent="0.25">
      <c r="A49" s="59" t="s">
        <v>159</v>
      </c>
      <c r="B49" s="230">
        <v>41.590408077921403</v>
      </c>
      <c r="C49" s="230">
        <v>42.974076645534787</v>
      </c>
      <c r="D49" s="230">
        <v>42.087979885895969</v>
      </c>
      <c r="E49" s="230">
        <v>38.297439233399878</v>
      </c>
      <c r="F49" s="230">
        <v>39.02721303567531</v>
      </c>
      <c r="G49" s="230">
        <v>38.003878408071479</v>
      </c>
      <c r="H49" s="230">
        <v>31.403427950483991</v>
      </c>
      <c r="I49" s="230">
        <v>35.165187736136957</v>
      </c>
      <c r="J49" s="230">
        <v>33.720131454562619</v>
      </c>
      <c r="K49" s="230">
        <v>27.4595827343325</v>
      </c>
      <c r="L49" s="230">
        <v>27.336139690255319</v>
      </c>
      <c r="M49" s="230">
        <v>24.046736485576591</v>
      </c>
      <c r="N49" s="230">
        <v>22.256699619424499</v>
      </c>
      <c r="O49" s="230">
        <v>21.313386436196179</v>
      </c>
      <c r="P49" s="230">
        <v>20.494698350173909</v>
      </c>
      <c r="Q49" s="230">
        <v>20.833778161617069</v>
      </c>
      <c r="R49" s="230">
        <v>21.390897915002562</v>
      </c>
      <c r="S49" s="230">
        <v>20.149612433726261</v>
      </c>
      <c r="T49" s="230">
        <v>20.331195248514089</v>
      </c>
      <c r="U49" s="230">
        <v>20.12217412462498</v>
      </c>
      <c r="V49" s="230">
        <v>20.911673149141581</v>
      </c>
      <c r="W49" s="230">
        <v>19.455732556390078</v>
      </c>
      <c r="X49" s="230">
        <v>24.190750338272501</v>
      </c>
      <c r="Y49" s="230">
        <v>21.37988358527106</v>
      </c>
      <c r="DA49" s="71" t="s">
        <v>2269</v>
      </c>
    </row>
    <row r="50" spans="1:105" ht="12" customHeight="1" x14ac:dyDescent="0.25">
      <c r="A50" s="59" t="s">
        <v>32</v>
      </c>
      <c r="B50" s="230">
        <v>70.005951503127179</v>
      </c>
      <c r="C50" s="230">
        <v>71.64740517257566</v>
      </c>
      <c r="D50" s="230">
        <v>73.20248402141506</v>
      </c>
      <c r="E50" s="230">
        <v>70.978848462266882</v>
      </c>
      <c r="F50" s="230">
        <v>66.000196883398161</v>
      </c>
      <c r="G50" s="230">
        <v>56.454718900812878</v>
      </c>
      <c r="H50" s="230">
        <v>58.301765958007337</v>
      </c>
      <c r="I50" s="230">
        <v>51.740242168099321</v>
      </c>
      <c r="J50" s="230">
        <v>50.067871493678282</v>
      </c>
      <c r="K50" s="230">
        <v>37.593082468261329</v>
      </c>
      <c r="L50" s="230">
        <v>30.89721483186749</v>
      </c>
      <c r="M50" s="230">
        <v>26.86072436066128</v>
      </c>
      <c r="N50" s="230">
        <v>22.237886131673118</v>
      </c>
      <c r="O50" s="230">
        <v>18.397876006786571</v>
      </c>
      <c r="P50" s="230">
        <v>16.636438097419472</v>
      </c>
      <c r="Q50" s="230">
        <v>17.96514769683326</v>
      </c>
      <c r="R50" s="230">
        <v>18.600832661285541</v>
      </c>
      <c r="S50" s="230">
        <v>15.571892225454</v>
      </c>
      <c r="T50" s="230">
        <v>13.25850331037284</v>
      </c>
      <c r="U50" s="230">
        <v>11.76165683045053</v>
      </c>
      <c r="V50" s="230">
        <v>10.7276137057556</v>
      </c>
      <c r="W50" s="230">
        <v>9.545575560180577</v>
      </c>
      <c r="X50" s="230">
        <v>9.9405907501934863</v>
      </c>
      <c r="Y50" s="230">
        <v>7.9703007269012662</v>
      </c>
      <c r="DA50" s="71" t="s">
        <v>2270</v>
      </c>
    </row>
    <row r="51" spans="1:105" ht="12" customHeight="1" x14ac:dyDescent="0.25">
      <c r="A51" s="59" t="s">
        <v>35</v>
      </c>
      <c r="B51" s="230">
        <v>297.92996789570037</v>
      </c>
      <c r="C51" s="230">
        <v>307.2296620618979</v>
      </c>
      <c r="D51" s="230">
        <v>325.68265397510959</v>
      </c>
      <c r="E51" s="230">
        <v>337.62498420155953</v>
      </c>
      <c r="F51" s="230">
        <v>333.40211615315587</v>
      </c>
      <c r="G51" s="230">
        <v>312.40764804513537</v>
      </c>
      <c r="H51" s="230">
        <v>290.71860258075299</v>
      </c>
      <c r="I51" s="230">
        <v>295.1372369267832</v>
      </c>
      <c r="J51" s="230">
        <v>296.31405062599731</v>
      </c>
      <c r="K51" s="230">
        <v>296.43554152703371</v>
      </c>
      <c r="L51" s="230">
        <v>318.52363230152349</v>
      </c>
      <c r="M51" s="230">
        <v>327.66313143512252</v>
      </c>
      <c r="N51" s="230">
        <v>336.20997518950531</v>
      </c>
      <c r="O51" s="230">
        <v>342.20012961142578</v>
      </c>
      <c r="P51" s="230">
        <v>348.33777276949832</v>
      </c>
      <c r="Q51" s="230">
        <v>348.12356841102269</v>
      </c>
      <c r="R51" s="230">
        <v>363.07115370856098</v>
      </c>
      <c r="S51" s="230">
        <v>368.88295458279231</v>
      </c>
      <c r="T51" s="230">
        <v>375.10300126710769</v>
      </c>
      <c r="U51" s="230">
        <v>372.1970844069815</v>
      </c>
      <c r="V51" s="230">
        <v>367.55523358687333</v>
      </c>
      <c r="W51" s="230">
        <v>389.59836278609339</v>
      </c>
      <c r="X51" s="230">
        <v>372.74872048827842</v>
      </c>
      <c r="Y51" s="230">
        <v>361.3380774448101</v>
      </c>
      <c r="DA51" s="71" t="s">
        <v>2271</v>
      </c>
    </row>
    <row r="52" spans="1:105" ht="12" customHeight="1" x14ac:dyDescent="0.25">
      <c r="A52" s="165" t="s">
        <v>2191</v>
      </c>
      <c r="B52" s="346">
        <v>445.38082674552919</v>
      </c>
      <c r="C52" s="346">
        <v>453.16676314255108</v>
      </c>
      <c r="D52" s="346">
        <v>471.47752403403888</v>
      </c>
      <c r="E52" s="346">
        <v>472.60481565539391</v>
      </c>
      <c r="F52" s="346">
        <v>466.55052955122221</v>
      </c>
      <c r="G52" s="346">
        <v>435.85567856262151</v>
      </c>
      <c r="H52" s="346">
        <v>408.29668266807369</v>
      </c>
      <c r="I52" s="346">
        <v>413.73080160289243</v>
      </c>
      <c r="J52" s="346">
        <v>404.59588514005418</v>
      </c>
      <c r="K52" s="346">
        <v>384.64024308429498</v>
      </c>
      <c r="L52" s="346">
        <v>399.65272265283897</v>
      </c>
      <c r="M52" s="346">
        <v>402.21905516971577</v>
      </c>
      <c r="N52" s="346">
        <v>405.84507728999262</v>
      </c>
      <c r="O52" s="346">
        <v>401.39637858942729</v>
      </c>
      <c r="P52" s="346">
        <v>405.50987365748068</v>
      </c>
      <c r="Q52" s="346">
        <v>408.32263236508038</v>
      </c>
      <c r="R52" s="346">
        <v>425.24644656105153</v>
      </c>
      <c r="S52" s="346">
        <v>428.52386167078731</v>
      </c>
      <c r="T52" s="346">
        <v>433.95909780099339</v>
      </c>
      <c r="U52" s="346">
        <v>423.67093325197749</v>
      </c>
      <c r="V52" s="346">
        <v>418.38700694400069</v>
      </c>
      <c r="W52" s="346">
        <v>434.80635912207248</v>
      </c>
      <c r="X52" s="346">
        <v>422.17898909722282</v>
      </c>
      <c r="Y52" s="346">
        <v>407.98880512031019</v>
      </c>
      <c r="DA52" s="167" t="s">
        <v>2272</v>
      </c>
    </row>
    <row r="53" spans="1:105" ht="12" customHeight="1" x14ac:dyDescent="0.25">
      <c r="A53" s="64" t="s">
        <v>28</v>
      </c>
      <c r="B53" s="229">
        <v>43.342290193649887</v>
      </c>
      <c r="C53" s="229">
        <v>39.681708249484693</v>
      </c>
      <c r="D53" s="229">
        <v>39.654620360953352</v>
      </c>
      <c r="E53" s="229">
        <v>37.576570234014433</v>
      </c>
      <c r="F53" s="229">
        <v>38.546433866344593</v>
      </c>
      <c r="G53" s="229">
        <v>38.775616735968633</v>
      </c>
      <c r="H53" s="229">
        <v>36.080887476715809</v>
      </c>
      <c r="I53" s="229">
        <v>36.681474019403943</v>
      </c>
      <c r="J53" s="229">
        <v>31.331541824448092</v>
      </c>
      <c r="K53" s="229">
        <v>29.85328980913674</v>
      </c>
      <c r="L53" s="229">
        <v>29.733083140037088</v>
      </c>
      <c r="M53" s="229">
        <v>28.7318348731601</v>
      </c>
      <c r="N53" s="229">
        <v>30.49222989926858</v>
      </c>
      <c r="O53" s="229">
        <v>25.207702321405801</v>
      </c>
      <c r="P53" s="229">
        <v>24.662114462095989</v>
      </c>
      <c r="Q53" s="229">
        <v>25.679757323860681</v>
      </c>
      <c r="R53" s="229">
        <v>24.971156145885718</v>
      </c>
      <c r="S53" s="229">
        <v>26.557547146978958</v>
      </c>
      <c r="T53" s="229">
        <v>28.1665940130599</v>
      </c>
      <c r="U53" s="229">
        <v>23.168800579415681</v>
      </c>
      <c r="V53" s="229">
        <v>22.076785385846769</v>
      </c>
      <c r="W53" s="229">
        <v>21.988513720269921</v>
      </c>
      <c r="X53" s="229">
        <v>19.01196844091924</v>
      </c>
      <c r="Y53" s="229">
        <v>16.107464316363551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4.8280284703370251E-4</v>
      </c>
      <c r="Y54" s="229">
        <v>2.7186956434882212E-4</v>
      </c>
      <c r="DA54" s="73" t="s">
        <v>2274</v>
      </c>
    </row>
    <row r="55" spans="1:105" ht="12" customHeight="1" x14ac:dyDescent="0.25">
      <c r="A55" s="64" t="s">
        <v>31</v>
      </c>
      <c r="B55" s="229">
        <v>11.6158608023156</v>
      </c>
      <c r="C55" s="229">
        <v>12.049739054680551</v>
      </c>
      <c r="D55" s="229">
        <v>12.10109651905382</v>
      </c>
      <c r="E55" s="229">
        <v>10.574790797953231</v>
      </c>
      <c r="F55" s="229">
        <v>9.9596325006140525</v>
      </c>
      <c r="G55" s="229">
        <v>8.8567553701904522</v>
      </c>
      <c r="H55" s="229">
        <v>9.1928507979197231</v>
      </c>
      <c r="I55" s="229">
        <v>10.196314522964</v>
      </c>
      <c r="J55" s="229">
        <v>8.1525604907314193</v>
      </c>
      <c r="K55" s="229">
        <v>7.3100507045333858</v>
      </c>
      <c r="L55" s="229">
        <v>8.3659147308941755</v>
      </c>
      <c r="M55" s="229">
        <v>9.2129942455396989</v>
      </c>
      <c r="N55" s="229">
        <v>8.7001736443925353</v>
      </c>
      <c r="O55" s="229">
        <v>9.6255825531869306</v>
      </c>
      <c r="P55" s="229">
        <v>10.02077166312602</v>
      </c>
      <c r="Q55" s="229">
        <v>9.3689764907377668</v>
      </c>
      <c r="R55" s="229">
        <v>10.726752667257299</v>
      </c>
      <c r="S55" s="229">
        <v>10.685371478530531</v>
      </c>
      <c r="T55" s="229">
        <v>10.56756183184959</v>
      </c>
      <c r="U55" s="229">
        <v>10.796016574002509</v>
      </c>
      <c r="V55" s="229">
        <v>10.48220397719548</v>
      </c>
      <c r="W55" s="229">
        <v>10.88346692911008</v>
      </c>
      <c r="X55" s="229">
        <v>11.994861018043791</v>
      </c>
      <c r="Y55" s="229">
        <v>15.57441200300071</v>
      </c>
      <c r="DA55" s="73" t="s">
        <v>2275</v>
      </c>
    </row>
    <row r="56" spans="1:105" ht="12" customHeight="1" x14ac:dyDescent="0.25">
      <c r="A56" s="64" t="s">
        <v>159</v>
      </c>
      <c r="B56" s="229">
        <v>35.283018120487753</v>
      </c>
      <c r="C56" s="229">
        <v>36.739269826316267</v>
      </c>
      <c r="D56" s="229">
        <v>35.375141419356979</v>
      </c>
      <c r="E56" s="229">
        <v>32.905461335359291</v>
      </c>
      <c r="F56" s="229">
        <v>33.168269797008357</v>
      </c>
      <c r="G56" s="229">
        <v>31.941319804093929</v>
      </c>
      <c r="H56" s="229">
        <v>26.098021921688069</v>
      </c>
      <c r="I56" s="229">
        <v>27.89692197946593</v>
      </c>
      <c r="J56" s="229">
        <v>26.357409615411271</v>
      </c>
      <c r="K56" s="229">
        <v>21.680760122289492</v>
      </c>
      <c r="L56" s="229">
        <v>21.795991031970729</v>
      </c>
      <c r="M56" s="229">
        <v>18.833410341302748</v>
      </c>
      <c r="N56" s="229">
        <v>17.668881636649399</v>
      </c>
      <c r="O56" s="229">
        <v>16.918730057912519</v>
      </c>
      <c r="P56" s="229">
        <v>15.917646508311259</v>
      </c>
      <c r="Q56" s="229">
        <v>16.273404672954189</v>
      </c>
      <c r="R56" s="229">
        <v>15.86578966658521</v>
      </c>
      <c r="S56" s="229">
        <v>14.9052661617747</v>
      </c>
      <c r="T56" s="229">
        <v>15.13133139041749</v>
      </c>
      <c r="U56" s="229">
        <v>15.13259344693787</v>
      </c>
      <c r="V56" s="229">
        <v>15.03846858724571</v>
      </c>
      <c r="W56" s="229">
        <v>14.49120431122946</v>
      </c>
      <c r="X56" s="229">
        <v>17.9322815002608</v>
      </c>
      <c r="Y56" s="229">
        <v>16.152946779891469</v>
      </c>
      <c r="DA56" s="73" t="s">
        <v>2276</v>
      </c>
    </row>
    <row r="57" spans="1:105" ht="12" customHeight="1" x14ac:dyDescent="0.25">
      <c r="A57" s="64" t="s">
        <v>32</v>
      </c>
      <c r="B57" s="229">
        <v>57.079797365758843</v>
      </c>
      <c r="C57" s="229">
        <v>59.160348513809467</v>
      </c>
      <c r="D57" s="229">
        <v>60.204610969345119</v>
      </c>
      <c r="E57" s="229">
        <v>58.714025340202809</v>
      </c>
      <c r="F57" s="229">
        <v>52.914530036454217</v>
      </c>
      <c r="G57" s="229">
        <v>45.008113430275237</v>
      </c>
      <c r="H57" s="229">
        <v>45.700204580245533</v>
      </c>
      <c r="I57" s="229">
        <v>38.979916410129327</v>
      </c>
      <c r="J57" s="229">
        <v>37.05937174223024</v>
      </c>
      <c r="K57" s="229">
        <v>28.007422538088889</v>
      </c>
      <c r="L57" s="229">
        <v>22.3291398796156</v>
      </c>
      <c r="M57" s="229">
        <v>18.825371829637561</v>
      </c>
      <c r="N57" s="229">
        <v>16.324418262086041</v>
      </c>
      <c r="O57" s="229">
        <v>13.62645165707255</v>
      </c>
      <c r="P57" s="229">
        <v>11.872052723499021</v>
      </c>
      <c r="Q57" s="229">
        <v>12.584919519536269</v>
      </c>
      <c r="R57" s="229">
        <v>12.85168078043837</v>
      </c>
      <c r="S57" s="229">
        <v>10.765351830204921</v>
      </c>
      <c r="T57" s="229">
        <v>8.9913761199633111</v>
      </c>
      <c r="U57" s="229">
        <v>8.0929893770493386</v>
      </c>
      <c r="V57" s="229">
        <v>7.16740205978929</v>
      </c>
      <c r="W57" s="229">
        <v>6.9269011953208786</v>
      </c>
      <c r="X57" s="229">
        <v>7.0983317967025306</v>
      </c>
      <c r="Y57" s="229">
        <v>5.6894713086613384</v>
      </c>
      <c r="DA57" s="73" t="s">
        <v>2277</v>
      </c>
    </row>
    <row r="58" spans="1:105" ht="12" customHeight="1" x14ac:dyDescent="0.25">
      <c r="A58" s="64" t="s">
        <v>33</v>
      </c>
      <c r="B58" s="229">
        <v>0.87840803187954086</v>
      </c>
      <c r="C58" s="229">
        <v>0.9540790342951555</v>
      </c>
      <c r="D58" s="229">
        <v>1.16562253758335</v>
      </c>
      <c r="E58" s="229">
        <v>0.64972541134702311</v>
      </c>
      <c r="F58" s="229">
        <v>0.45421415405198567</v>
      </c>
      <c r="G58" s="229">
        <v>0.62846258385953657</v>
      </c>
      <c r="H58" s="229">
        <v>0.71760014486649271</v>
      </c>
      <c r="I58" s="229">
        <v>0.62648833739124843</v>
      </c>
      <c r="J58" s="229">
        <v>0.40506783786022932</v>
      </c>
      <c r="K58" s="229">
        <v>0.23235475266794969</v>
      </c>
      <c r="L58" s="229">
        <v>0.26664302508377108</v>
      </c>
      <c r="M58" s="229">
        <v>0.17686200624106321</v>
      </c>
      <c r="N58" s="229">
        <v>0.1427441138947719</v>
      </c>
      <c r="O58" s="229">
        <v>0.12036420179287539</v>
      </c>
      <c r="P58" s="229">
        <v>0.11357064934562711</v>
      </c>
      <c r="Q58" s="229">
        <v>0.1174186173068371</v>
      </c>
      <c r="R58" s="229">
        <v>0.13862065358991521</v>
      </c>
      <c r="S58" s="229">
        <v>0.16841351831794979</v>
      </c>
      <c r="T58" s="229">
        <v>0.1189268602475809</v>
      </c>
      <c r="U58" s="229">
        <v>0.13875734010245261</v>
      </c>
      <c r="V58" s="229">
        <v>7.7605632944123967E-2</v>
      </c>
      <c r="W58" s="229">
        <v>7.4212724232354435E-2</v>
      </c>
      <c r="X58" s="229">
        <v>0.19300766165872379</v>
      </c>
      <c r="Y58" s="229">
        <v>0.22890287392279779</v>
      </c>
      <c r="DA58" s="73" t="s">
        <v>2278</v>
      </c>
    </row>
    <row r="59" spans="1:105" ht="12" customHeight="1" x14ac:dyDescent="0.25">
      <c r="A59" s="64" t="s">
        <v>35</v>
      </c>
      <c r="B59" s="229">
        <v>256.58868374061399</v>
      </c>
      <c r="C59" s="229">
        <v>265.17671766611647</v>
      </c>
      <c r="D59" s="229">
        <v>280.39843465338163</v>
      </c>
      <c r="E59" s="229">
        <v>290.94643875604658</v>
      </c>
      <c r="F59" s="229">
        <v>280.90714477401741</v>
      </c>
      <c r="G59" s="229">
        <v>262.693703027347</v>
      </c>
      <c r="H59" s="229">
        <v>243.13980332955501</v>
      </c>
      <c r="I59" s="229">
        <v>246.56042809193161</v>
      </c>
      <c r="J59" s="229">
        <v>246.9636170573703</v>
      </c>
      <c r="K59" s="229">
        <v>247.21502187604759</v>
      </c>
      <c r="L59" s="229">
        <v>266.86289195015911</v>
      </c>
      <c r="M59" s="229">
        <v>269.44077419324992</v>
      </c>
      <c r="N59" s="229">
        <v>273.14547817281681</v>
      </c>
      <c r="O59" s="229">
        <v>279.75464603757098</v>
      </c>
      <c r="P59" s="229">
        <v>280.97854818297111</v>
      </c>
      <c r="Q59" s="229">
        <v>280.92327892478488</v>
      </c>
      <c r="R59" s="229">
        <v>289.43890293280009</v>
      </c>
      <c r="S59" s="229">
        <v>292.61711505710127</v>
      </c>
      <c r="T59" s="229">
        <v>297.3615463399023</v>
      </c>
      <c r="U59" s="229">
        <v>295.00129829137302</v>
      </c>
      <c r="V59" s="229">
        <v>287.82194204139358</v>
      </c>
      <c r="W59" s="229">
        <v>313.033639207107</v>
      </c>
      <c r="X59" s="229">
        <v>299.86847502472421</v>
      </c>
      <c r="Y59" s="229">
        <v>288.4869856838493</v>
      </c>
      <c r="DA59" s="73" t="s">
        <v>2279</v>
      </c>
    </row>
    <row r="60" spans="1:105" ht="12" customHeight="1" x14ac:dyDescent="0.25">
      <c r="A60" s="64" t="s">
        <v>36</v>
      </c>
      <c r="B60" s="229">
        <v>1.4975089372209369</v>
      </c>
      <c r="C60" s="229">
        <v>1.3491469360618109</v>
      </c>
      <c r="D60" s="229">
        <v>1.3162704737465261</v>
      </c>
      <c r="E60" s="229">
        <v>0.12765266025882499</v>
      </c>
      <c r="F60" s="229">
        <v>0.1713727083486373</v>
      </c>
      <c r="G60" s="229">
        <v>2.042788816261756E-2</v>
      </c>
      <c r="H60" s="229">
        <v>6.7854268050078093E-3</v>
      </c>
      <c r="I60" s="229">
        <v>6.3279994235326733E-4</v>
      </c>
      <c r="J60" s="229">
        <v>8.4032305346999348E-3</v>
      </c>
      <c r="K60" s="229">
        <v>6.3279994235291301E-4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17.875213148795581</v>
      </c>
      <c r="C61" s="229">
        <v>17.51090573399954</v>
      </c>
      <c r="D61" s="229">
        <v>18.79606864652245</v>
      </c>
      <c r="E61" s="229">
        <v>19.294012918879119</v>
      </c>
      <c r="F61" s="229">
        <v>20.061415457271181</v>
      </c>
      <c r="G61" s="229">
        <v>19.73219748078683</v>
      </c>
      <c r="H61" s="229">
        <v>20.712708290953909</v>
      </c>
      <c r="I61" s="229">
        <v>21.07528015801639</v>
      </c>
      <c r="J61" s="229">
        <v>23.07833693080844</v>
      </c>
      <c r="K61" s="229">
        <v>21.72770629228857</v>
      </c>
      <c r="L61" s="229">
        <v>22.640235051277191</v>
      </c>
      <c r="M61" s="229">
        <v>22.159933534232209</v>
      </c>
      <c r="N61" s="229">
        <v>21.352790444173021</v>
      </c>
      <c r="O61" s="229">
        <v>18.943861638546931</v>
      </c>
      <c r="P61" s="229">
        <v>21.353757618454139</v>
      </c>
      <c r="Q61" s="229">
        <v>22.728036340687641</v>
      </c>
      <c r="R61" s="229">
        <v>27.81767994434486</v>
      </c>
      <c r="S61" s="229">
        <v>27.65532113205127</v>
      </c>
      <c r="T61" s="229">
        <v>29.172051405501101</v>
      </c>
      <c r="U61" s="229">
        <v>28.758773186793999</v>
      </c>
      <c r="V61" s="229">
        <v>30.234316055416151</v>
      </c>
      <c r="W61" s="229">
        <v>27.98405949907691</v>
      </c>
      <c r="X61" s="229">
        <v>28.234464587089409</v>
      </c>
      <c r="Y61" s="229">
        <v>29.152493739082001</v>
      </c>
      <c r="DA61" s="73" t="s">
        <v>2281</v>
      </c>
    </row>
    <row r="62" spans="1:105" ht="12" customHeight="1" x14ac:dyDescent="0.25">
      <c r="A62" s="64" t="s">
        <v>39</v>
      </c>
      <c r="B62" s="229">
        <v>21.220046404807139</v>
      </c>
      <c r="C62" s="229">
        <v>20.54484812778707</v>
      </c>
      <c r="D62" s="229">
        <v>22.465658454095632</v>
      </c>
      <c r="E62" s="229">
        <v>21.816138201332549</v>
      </c>
      <c r="F62" s="229">
        <v>30.367516257111738</v>
      </c>
      <c r="G62" s="229">
        <v>28.199082241937329</v>
      </c>
      <c r="H62" s="229">
        <v>26.6478206993242</v>
      </c>
      <c r="I62" s="229">
        <v>31.71334528364768</v>
      </c>
      <c r="J62" s="229">
        <v>31.239576410659449</v>
      </c>
      <c r="K62" s="229">
        <v>28.613004189299978</v>
      </c>
      <c r="L62" s="229">
        <v>27.658823843801368</v>
      </c>
      <c r="M62" s="229">
        <v>34.837874146352497</v>
      </c>
      <c r="N62" s="229">
        <v>38.018361116711503</v>
      </c>
      <c r="O62" s="229">
        <v>37.199040121938779</v>
      </c>
      <c r="P62" s="229">
        <v>40.591411849677563</v>
      </c>
      <c r="Q62" s="229">
        <v>40.646840475212123</v>
      </c>
      <c r="R62" s="229">
        <v>43.435863770149979</v>
      </c>
      <c r="S62" s="229">
        <v>45.169475345827607</v>
      </c>
      <c r="T62" s="229">
        <v>44.449709840052023</v>
      </c>
      <c r="U62" s="229">
        <v>42.58170445630261</v>
      </c>
      <c r="V62" s="229">
        <v>45.488283204169562</v>
      </c>
      <c r="W62" s="229">
        <v>39.424361535725943</v>
      </c>
      <c r="X62" s="229">
        <v>37.845116264977058</v>
      </c>
      <c r="Y62" s="229">
        <v>36.595856545974733</v>
      </c>
      <c r="DA62" s="73" t="s">
        <v>2282</v>
      </c>
    </row>
    <row r="63" spans="1:105" ht="12" customHeight="1" x14ac:dyDescent="0.25">
      <c r="A63" s="166" t="s">
        <v>2203</v>
      </c>
      <c r="B63" s="347">
        <v>61.396867277965733</v>
      </c>
      <c r="C63" s="347">
        <v>62.973858103268412</v>
      </c>
      <c r="D63" s="347">
        <v>64.927883612377158</v>
      </c>
      <c r="E63" s="347">
        <v>67.542482677236606</v>
      </c>
      <c r="F63" s="347">
        <v>68.244821725598285</v>
      </c>
      <c r="G63" s="347">
        <v>68.37612991148707</v>
      </c>
      <c r="H63" s="347">
        <v>66.638258235924724</v>
      </c>
      <c r="I63" s="347">
        <v>67.623931602626229</v>
      </c>
      <c r="J63" s="347">
        <v>67.929922898096422</v>
      </c>
      <c r="K63" s="347">
        <v>66.292114601780483</v>
      </c>
      <c r="L63" s="347">
        <v>67.519079501315446</v>
      </c>
      <c r="M63" s="347">
        <v>68.408749133843486</v>
      </c>
      <c r="N63" s="347">
        <v>69.302491430678117</v>
      </c>
      <c r="O63" s="347">
        <v>68.777051577406723</v>
      </c>
      <c r="P63" s="347">
        <v>70.290929164386881</v>
      </c>
      <c r="Q63" s="347">
        <v>70.871925644089913</v>
      </c>
      <c r="R63" s="347">
        <v>72.163197508159243</v>
      </c>
      <c r="S63" s="347">
        <v>72.087865195652796</v>
      </c>
      <c r="T63" s="347">
        <v>73.480837040539129</v>
      </c>
      <c r="U63" s="347">
        <v>74.074935141996164</v>
      </c>
      <c r="V63" s="347">
        <v>72.817068436917666</v>
      </c>
      <c r="W63" s="347">
        <v>75.381189824818051</v>
      </c>
      <c r="X63" s="347">
        <v>75.334540448460928</v>
      </c>
      <c r="Y63" s="347">
        <v>71.701473518739633</v>
      </c>
      <c r="DA63" s="168" t="s">
        <v>2283</v>
      </c>
    </row>
    <row r="64" spans="1:105" ht="12" customHeight="1" x14ac:dyDescent="0.25">
      <c r="A64" s="60" t="s">
        <v>2205</v>
      </c>
      <c r="B64" s="262">
        <v>71.330891876893631</v>
      </c>
      <c r="C64" s="262">
        <v>73.163040112425662</v>
      </c>
      <c r="D64" s="262">
        <v>75.433227314060787</v>
      </c>
      <c r="E64" s="262">
        <v>78.470868996209745</v>
      </c>
      <c r="F64" s="262">
        <v>79.286846633843822</v>
      </c>
      <c r="G64" s="262">
        <v>79.439400508747241</v>
      </c>
      <c r="H64" s="262">
        <v>77.420340871319411</v>
      </c>
      <c r="I64" s="262">
        <v>78.565496372947933</v>
      </c>
      <c r="J64" s="262">
        <v>78.920997117206397</v>
      </c>
      <c r="K64" s="262">
        <v>77.018191132486095</v>
      </c>
      <c r="L64" s="262">
        <v>78.443679182051156</v>
      </c>
      <c r="M64" s="262">
        <v>79.477297527376535</v>
      </c>
      <c r="N64" s="262">
        <v>80.515647494854392</v>
      </c>
      <c r="O64" s="262">
        <v>79.905191375133697</v>
      </c>
      <c r="P64" s="262">
        <v>81.664014638588526</v>
      </c>
      <c r="Q64" s="262">
        <v>82.33901645727947</v>
      </c>
      <c r="R64" s="262">
        <v>83.839216350257701</v>
      </c>
      <c r="S64" s="262">
        <v>83.751695255510228</v>
      </c>
      <c r="T64" s="262">
        <v>85.370050205206553</v>
      </c>
      <c r="U64" s="262">
        <v>86.060273490499611</v>
      </c>
      <c r="V64" s="262">
        <v>84.598883717479396</v>
      </c>
      <c r="W64" s="262">
        <v>87.577880425104468</v>
      </c>
      <c r="X64" s="262">
        <v>87.523683170935286</v>
      </c>
      <c r="Y64" s="262">
        <v>83.302785333066737</v>
      </c>
      <c r="DA64" s="72" t="s">
        <v>2284</v>
      </c>
    </row>
    <row r="65" spans="1:105" ht="12" customHeight="1" x14ac:dyDescent="0.25">
      <c r="A65" s="101" t="s">
        <v>2207</v>
      </c>
      <c r="B65" s="278">
        <v>24.138755837495921</v>
      </c>
      <c r="C65" s="278">
        <v>24.758764612823349</v>
      </c>
      <c r="D65" s="278">
        <v>25.527008120282279</v>
      </c>
      <c r="E65" s="278">
        <v>26.55496233419764</v>
      </c>
      <c r="F65" s="278">
        <v>26.83109353689871</v>
      </c>
      <c r="G65" s="278">
        <v>26.882718585197729</v>
      </c>
      <c r="H65" s="278">
        <v>26.19945799042868</v>
      </c>
      <c r="I65" s="278">
        <v>26.586984745281029</v>
      </c>
      <c r="J65" s="278">
        <v>26.707288101090921</v>
      </c>
      <c r="K65" s="278">
        <v>26.063368365016959</v>
      </c>
      <c r="L65" s="278">
        <v>26.545761155466089</v>
      </c>
      <c r="M65" s="278">
        <v>26.895543139266682</v>
      </c>
      <c r="N65" s="278">
        <v>27.246926329344799</v>
      </c>
      <c r="O65" s="278">
        <v>27.04034470901577</v>
      </c>
      <c r="P65" s="278">
        <v>27.635539921086249</v>
      </c>
      <c r="Q65" s="278">
        <v>27.863964151633748</v>
      </c>
      <c r="R65" s="278">
        <v>28.371639830027579</v>
      </c>
      <c r="S65" s="278">
        <v>28.34202222282893</v>
      </c>
      <c r="T65" s="278">
        <v>28.88968220521836</v>
      </c>
      <c r="U65" s="278">
        <v>29.123257461585521</v>
      </c>
      <c r="V65" s="278">
        <v>28.62871533564056</v>
      </c>
      <c r="W65" s="278">
        <v>29.636823776092569</v>
      </c>
      <c r="X65" s="278">
        <v>29.618483135017868</v>
      </c>
      <c r="Y65" s="278">
        <v>28.190108700850349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1406.6403564458574</v>
      </c>
      <c r="C66" s="261">
        <f t="shared" si="3"/>
        <v>1440.7447257902554</v>
      </c>
      <c r="D66" s="261">
        <f t="shared" si="3"/>
        <v>1487.990816324633</v>
      </c>
      <c r="E66" s="261">
        <f t="shared" si="3"/>
        <v>1536.2672990334468</v>
      </c>
      <c r="F66" s="261">
        <f t="shared" si="3"/>
        <v>1544.2037706137662</v>
      </c>
      <c r="G66" s="261">
        <f t="shared" si="3"/>
        <v>1525.6346785139931</v>
      </c>
      <c r="H66" s="261">
        <f t="shared" si="3"/>
        <v>1475.8349417728139</v>
      </c>
      <c r="I66" s="261">
        <f t="shared" si="3"/>
        <v>1496.1143773755066</v>
      </c>
      <c r="J66" s="261">
        <f t="shared" si="3"/>
        <v>1494.9413881536605</v>
      </c>
      <c r="K66" s="261">
        <f t="shared" si="3"/>
        <v>1451.6621152585458</v>
      </c>
      <c r="L66" s="261">
        <f t="shared" si="3"/>
        <v>1483.5939998837071</v>
      </c>
      <c r="M66" s="261">
        <f t="shared" si="3"/>
        <v>1500.6928282697445</v>
      </c>
      <c r="N66" s="261">
        <f t="shared" si="3"/>
        <v>1519.3095801049412</v>
      </c>
      <c r="O66" s="261">
        <f t="shared" si="3"/>
        <v>1506.3254637736889</v>
      </c>
      <c r="P66" s="261">
        <f t="shared" si="3"/>
        <v>1535.7566462783393</v>
      </c>
      <c r="Q66" s="261">
        <f t="shared" si="3"/>
        <v>1548.1422872415528</v>
      </c>
      <c r="R66" s="261">
        <f t="shared" si="3"/>
        <v>1582.4376956500262</v>
      </c>
      <c r="S66" s="261">
        <f t="shared" si="3"/>
        <v>1583.225150603886</v>
      </c>
      <c r="T66" s="261">
        <f t="shared" si="3"/>
        <v>1611.9468031053739</v>
      </c>
      <c r="U66" s="261">
        <f t="shared" si="3"/>
        <v>1615.4660350854047</v>
      </c>
      <c r="V66" s="261">
        <f t="shared" si="3"/>
        <v>1589.0022473719971</v>
      </c>
      <c r="W66" s="261">
        <f t="shared" si="3"/>
        <v>1646.6034327237189</v>
      </c>
      <c r="X66" s="261">
        <f t="shared" si="3"/>
        <v>1636.9122106494237</v>
      </c>
      <c r="Y66" s="261">
        <f t="shared" si="3"/>
        <v>1562.0903759523201</v>
      </c>
      <c r="DA66" s="70"/>
    </row>
    <row r="67" spans="1:105" ht="12" customHeight="1" x14ac:dyDescent="0.25">
      <c r="A67" s="165" t="s">
        <v>2210</v>
      </c>
      <c r="B67" s="346">
        <v>220.93146389802061</v>
      </c>
      <c r="C67" s="346">
        <v>225.2689057508324</v>
      </c>
      <c r="D67" s="346">
        <v>233.99937329882661</v>
      </c>
      <c r="E67" s="346">
        <v>235.14250316196839</v>
      </c>
      <c r="F67" s="346">
        <v>231.6153748654296</v>
      </c>
      <c r="G67" s="346">
        <v>216.4717110285699</v>
      </c>
      <c r="H67" s="346">
        <v>203.05059874604481</v>
      </c>
      <c r="I67" s="346">
        <v>204.61775929461871</v>
      </c>
      <c r="J67" s="346">
        <v>199.67422323306431</v>
      </c>
      <c r="K67" s="346">
        <v>189.54564908550859</v>
      </c>
      <c r="L67" s="346">
        <v>196.6308606590803</v>
      </c>
      <c r="M67" s="346">
        <v>197.2804679799851</v>
      </c>
      <c r="N67" s="346">
        <v>199.17530250565309</v>
      </c>
      <c r="O67" s="346">
        <v>196.45859424559589</v>
      </c>
      <c r="P67" s="346">
        <v>197.94722711416961</v>
      </c>
      <c r="Q67" s="346">
        <v>199.37660812024981</v>
      </c>
      <c r="R67" s="346">
        <v>207.31127528837271</v>
      </c>
      <c r="S67" s="346">
        <v>208.83327463692191</v>
      </c>
      <c r="T67" s="346">
        <v>211.5331542828211</v>
      </c>
      <c r="U67" s="346">
        <v>206.32877147062189</v>
      </c>
      <c r="V67" s="346">
        <v>203.43368842917661</v>
      </c>
      <c r="W67" s="346">
        <v>211.92688309058789</v>
      </c>
      <c r="X67" s="346">
        <v>205.4513830617945</v>
      </c>
      <c r="Y67" s="346">
        <v>198.50069786249841</v>
      </c>
      <c r="DA67" s="167" t="s">
        <v>2286</v>
      </c>
    </row>
    <row r="68" spans="1:105" ht="12" customHeight="1" x14ac:dyDescent="0.25">
      <c r="A68" s="165" t="s">
        <v>2212</v>
      </c>
      <c r="B68" s="346">
        <v>83.894449359268663</v>
      </c>
      <c r="C68" s="346">
        <v>85.361052337101015</v>
      </c>
      <c r="D68" s="346">
        <v>88.810170732173503</v>
      </c>
      <c r="E68" s="346">
        <v>89.022513752262569</v>
      </c>
      <c r="F68" s="346">
        <v>87.882094209094447</v>
      </c>
      <c r="G68" s="346">
        <v>82.100238621214032</v>
      </c>
      <c r="H68" s="346">
        <v>76.90907041947095</v>
      </c>
      <c r="I68" s="346">
        <v>77.932671770073938</v>
      </c>
      <c r="J68" s="346">
        <v>76.211967283999115</v>
      </c>
      <c r="K68" s="346">
        <v>72.453009777651118</v>
      </c>
      <c r="L68" s="346">
        <v>75.280845264246693</v>
      </c>
      <c r="M68" s="346">
        <v>75.764254159392451</v>
      </c>
      <c r="N68" s="346">
        <v>76.447272176508292</v>
      </c>
      <c r="O68" s="346">
        <v>75.609290149809041</v>
      </c>
      <c r="P68" s="346">
        <v>76.384131326062857</v>
      </c>
      <c r="Q68" s="346">
        <v>76.913958451040088</v>
      </c>
      <c r="R68" s="346">
        <v>80.101823728951516</v>
      </c>
      <c r="S68" s="346">
        <v>80.719176159594269</v>
      </c>
      <c r="T68" s="346">
        <v>81.742987951433633</v>
      </c>
      <c r="U68" s="346">
        <v>79.805051138876649</v>
      </c>
      <c r="V68" s="346">
        <v>78.809740920199559</v>
      </c>
      <c r="W68" s="346">
        <v>81.902582881720022</v>
      </c>
      <c r="X68" s="346">
        <v>79.524020106956101</v>
      </c>
      <c r="Y68" s="346">
        <v>76.851076864767577</v>
      </c>
      <c r="DA68" s="167" t="s">
        <v>2287</v>
      </c>
    </row>
    <row r="69" spans="1:105" ht="12" customHeight="1" x14ac:dyDescent="0.25">
      <c r="A69" s="64" t="s">
        <v>28</v>
      </c>
      <c r="B69" s="229">
        <v>8.1641987068370963</v>
      </c>
      <c r="C69" s="229">
        <v>7.474670805997115</v>
      </c>
      <c r="D69" s="229">
        <v>7.4695683782405196</v>
      </c>
      <c r="E69" s="229">
        <v>7.0781351133323556</v>
      </c>
      <c r="F69" s="229">
        <v>7.260824107787899</v>
      </c>
      <c r="G69" s="229">
        <v>7.3039942882156952</v>
      </c>
      <c r="H69" s="229">
        <v>6.7963998571099014</v>
      </c>
      <c r="I69" s="229">
        <v>6.9095297321868916</v>
      </c>
      <c r="J69" s="229">
        <v>5.9017862716411926</v>
      </c>
      <c r="K69" s="229">
        <v>5.6233343684800507</v>
      </c>
      <c r="L69" s="229">
        <v>5.6006915610042167</v>
      </c>
      <c r="M69" s="229">
        <v>5.4120907794318178</v>
      </c>
      <c r="N69" s="229">
        <v>5.7436887344882628</v>
      </c>
      <c r="O69" s="229">
        <v>4.7482652572177138</v>
      </c>
      <c r="P69" s="229">
        <v>4.6454952449377487</v>
      </c>
      <c r="Q69" s="229">
        <v>4.8371842050485476</v>
      </c>
      <c r="R69" s="229">
        <v>4.7037080828815201</v>
      </c>
      <c r="S69" s="229">
        <v>5.0025296564946506</v>
      </c>
      <c r="T69" s="229">
        <v>5.3056188168644693</v>
      </c>
      <c r="U69" s="229">
        <v>4.3642062033248363</v>
      </c>
      <c r="V69" s="229">
        <v>4.1585080505196119</v>
      </c>
      <c r="W69" s="229">
        <v>4.1418807007710639</v>
      </c>
      <c r="X69" s="229">
        <v>3.5812018115858959</v>
      </c>
      <c r="Y69" s="229">
        <v>3.0340930014202829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9.0943472571445341E-5</v>
      </c>
      <c r="Y70" s="229">
        <v>5.1210887467368168E-5</v>
      </c>
      <c r="DA70" s="73" t="s">
        <v>2289</v>
      </c>
    </row>
    <row r="71" spans="1:105" ht="12" customHeight="1" x14ac:dyDescent="0.25">
      <c r="A71" s="64" t="s">
        <v>31</v>
      </c>
      <c r="B71" s="229">
        <v>2.1880291815996151</v>
      </c>
      <c r="C71" s="229">
        <v>2.2697569410478602</v>
      </c>
      <c r="D71" s="229">
        <v>2.2794309232566761</v>
      </c>
      <c r="E71" s="229">
        <v>1.991927352523045</v>
      </c>
      <c r="F71" s="229">
        <v>1.876052659395445</v>
      </c>
      <c r="G71" s="229">
        <v>1.6683084907837971</v>
      </c>
      <c r="H71" s="229">
        <v>1.731617324815903</v>
      </c>
      <c r="I71" s="229">
        <v>1.920635422608177</v>
      </c>
      <c r="J71" s="229">
        <v>1.535662363905087</v>
      </c>
      <c r="K71" s="229">
        <v>1.3769624595796961</v>
      </c>
      <c r="L71" s="229">
        <v>1.5758509742404541</v>
      </c>
      <c r="M71" s="229">
        <v>1.7354116584396111</v>
      </c>
      <c r="N71" s="229">
        <v>1.63881387207394</v>
      </c>
      <c r="O71" s="229">
        <v>1.813129123591998</v>
      </c>
      <c r="P71" s="229">
        <v>1.887569177541744</v>
      </c>
      <c r="Q71" s="229">
        <v>1.764793355596034</v>
      </c>
      <c r="R71" s="229">
        <v>2.0205517489570539</v>
      </c>
      <c r="S71" s="229">
        <v>2.0127569544046429</v>
      </c>
      <c r="T71" s="229">
        <v>1.990565663617097</v>
      </c>
      <c r="U71" s="229">
        <v>2.0335986898398088</v>
      </c>
      <c r="V71" s="229">
        <v>1.974487175759813</v>
      </c>
      <c r="W71" s="229">
        <v>2.0500713329071618</v>
      </c>
      <c r="X71" s="229">
        <v>2.2594198039528468</v>
      </c>
      <c r="Y71" s="229">
        <v>2.9336842554128761</v>
      </c>
      <c r="DA71" s="73" t="s">
        <v>2290</v>
      </c>
    </row>
    <row r="72" spans="1:105" ht="12" customHeight="1" x14ac:dyDescent="0.25">
      <c r="A72" s="64" t="s">
        <v>159</v>
      </c>
      <c r="B72" s="229">
        <v>6.6461086764353636</v>
      </c>
      <c r="C72" s="229">
        <v>6.9204164769792413</v>
      </c>
      <c r="D72" s="229">
        <v>6.6634615415963276</v>
      </c>
      <c r="E72" s="229">
        <v>6.1982586448876216</v>
      </c>
      <c r="F72" s="229">
        <v>6.2477627318464481</v>
      </c>
      <c r="G72" s="229">
        <v>6.0166474977240636</v>
      </c>
      <c r="H72" s="229">
        <v>4.9159708882958126</v>
      </c>
      <c r="I72" s="229">
        <v>5.2548218687082633</v>
      </c>
      <c r="J72" s="229">
        <v>4.9648306200774686</v>
      </c>
      <c r="K72" s="229">
        <v>4.0839104939492676</v>
      </c>
      <c r="L72" s="229">
        <v>4.1056160392631851</v>
      </c>
      <c r="M72" s="229">
        <v>3.5475675989157538</v>
      </c>
      <c r="N72" s="229">
        <v>3.328210391391023</v>
      </c>
      <c r="O72" s="229">
        <v>3.1869076009364292</v>
      </c>
      <c r="P72" s="229">
        <v>2.9983378464409012</v>
      </c>
      <c r="Q72" s="229">
        <v>3.065350464711591</v>
      </c>
      <c r="R72" s="229">
        <v>2.9885697986919508</v>
      </c>
      <c r="S72" s="229">
        <v>2.807640163436786</v>
      </c>
      <c r="T72" s="229">
        <v>2.8502230873916599</v>
      </c>
      <c r="U72" s="229">
        <v>2.850460815489682</v>
      </c>
      <c r="V72" s="229">
        <v>2.832730925021353</v>
      </c>
      <c r="W72" s="229">
        <v>2.7296451334171841</v>
      </c>
      <c r="X72" s="229">
        <v>3.377825878165468</v>
      </c>
      <c r="Y72" s="229">
        <v>3.042660335270416</v>
      </c>
      <c r="DA72" s="73" t="s">
        <v>2291</v>
      </c>
    </row>
    <row r="73" spans="1:105" ht="12" customHeight="1" x14ac:dyDescent="0.25">
      <c r="A73" s="64" t="s">
        <v>32</v>
      </c>
      <c r="B73" s="229">
        <v>10.75187318800997</v>
      </c>
      <c r="C73" s="229">
        <v>11.14377755938793</v>
      </c>
      <c r="D73" s="229">
        <v>11.34048073660794</v>
      </c>
      <c r="E73" s="229">
        <v>11.05970560424873</v>
      </c>
      <c r="F73" s="229">
        <v>9.967279896063399</v>
      </c>
      <c r="G73" s="229">
        <v>8.477982585204197</v>
      </c>
      <c r="H73" s="229">
        <v>8.6083487851986025</v>
      </c>
      <c r="I73" s="229">
        <v>7.3424773293318406</v>
      </c>
      <c r="J73" s="229">
        <v>6.9807126827469714</v>
      </c>
      <c r="K73" s="229">
        <v>5.2756363783657729</v>
      </c>
      <c r="L73" s="229">
        <v>4.2060429690134642</v>
      </c>
      <c r="M73" s="229">
        <v>3.5460534194331128</v>
      </c>
      <c r="N73" s="229">
        <v>3.074959672636707</v>
      </c>
      <c r="O73" s="229">
        <v>2.5667554367892902</v>
      </c>
      <c r="P73" s="229">
        <v>2.236286939606464</v>
      </c>
      <c r="Q73" s="229">
        <v>2.3705665576965829</v>
      </c>
      <c r="R73" s="229">
        <v>2.4208152162598591</v>
      </c>
      <c r="S73" s="229">
        <v>2.027822505412562</v>
      </c>
      <c r="T73" s="229">
        <v>1.693666415948768</v>
      </c>
      <c r="U73" s="229">
        <v>1.5244412122973821</v>
      </c>
      <c r="V73" s="229">
        <v>1.350092354752553</v>
      </c>
      <c r="W73" s="229">
        <v>1.304790252858226</v>
      </c>
      <c r="X73" s="229">
        <v>1.337081889683579</v>
      </c>
      <c r="Y73" s="229">
        <v>1.0717009667284509</v>
      </c>
      <c r="DA73" s="73" t="s">
        <v>2292</v>
      </c>
    </row>
    <row r="74" spans="1:105" ht="12" customHeight="1" x14ac:dyDescent="0.25">
      <c r="A74" s="64" t="s">
        <v>33</v>
      </c>
      <c r="B74" s="229">
        <v>0.16546190074185249</v>
      </c>
      <c r="C74" s="229">
        <v>0.17971571837138661</v>
      </c>
      <c r="D74" s="229">
        <v>0.2195632480766421</v>
      </c>
      <c r="E74" s="229">
        <v>0.12238595005982709</v>
      </c>
      <c r="F74" s="229">
        <v>8.5558344807576237E-2</v>
      </c>
      <c r="G74" s="229">
        <v>0.1183807637186939</v>
      </c>
      <c r="H74" s="229">
        <v>0.13517121842360519</v>
      </c>
      <c r="I74" s="229">
        <v>0.11800888349752051</v>
      </c>
      <c r="J74" s="229">
        <v>7.6300866965361744E-2</v>
      </c>
      <c r="K74" s="229">
        <v>4.3767654242162272E-2</v>
      </c>
      <c r="L74" s="229">
        <v>5.0226386996389018E-2</v>
      </c>
      <c r="M74" s="229">
        <v>3.3314726937374778E-2</v>
      </c>
      <c r="N74" s="229">
        <v>2.688808793585731E-2</v>
      </c>
      <c r="O74" s="229">
        <v>2.267248122414273E-2</v>
      </c>
      <c r="P74" s="229">
        <v>2.1392809295021169E-2</v>
      </c>
      <c r="Q74" s="229">
        <v>2.2117634284944381E-2</v>
      </c>
      <c r="R74" s="229">
        <v>2.6111369651285962E-2</v>
      </c>
      <c r="S74" s="229">
        <v>3.172332201002933E-2</v>
      </c>
      <c r="T74" s="229">
        <v>2.240173544829778E-2</v>
      </c>
      <c r="U74" s="229">
        <v>2.613711669519881E-2</v>
      </c>
      <c r="V74" s="229">
        <v>1.461823556842224E-2</v>
      </c>
      <c r="W74" s="229">
        <v>1.3979128110249589E-2</v>
      </c>
      <c r="X74" s="229">
        <v>3.6356013830452137E-2</v>
      </c>
      <c r="Y74" s="229">
        <v>4.3117438855263847E-2</v>
      </c>
      <c r="DA74" s="73" t="s">
        <v>2293</v>
      </c>
    </row>
    <row r="75" spans="1:105" ht="12" customHeight="1" x14ac:dyDescent="0.25">
      <c r="A75" s="64" t="s">
        <v>35</v>
      </c>
      <c r="B75" s="229">
        <v>48.332494444215371</v>
      </c>
      <c r="C75" s="229">
        <v>49.950185045141048</v>
      </c>
      <c r="D75" s="229">
        <v>52.817433674321187</v>
      </c>
      <c r="E75" s="229">
        <v>54.804315333548949</v>
      </c>
      <c r="F75" s="229">
        <v>52.913257187349529</v>
      </c>
      <c r="G75" s="229">
        <v>49.482470376342377</v>
      </c>
      <c r="H75" s="229">
        <v>45.799187330774899</v>
      </c>
      <c r="I75" s="229">
        <v>46.44351554086245</v>
      </c>
      <c r="J75" s="229">
        <v>46.519462492801061</v>
      </c>
      <c r="K75" s="229">
        <v>46.566818525128078</v>
      </c>
      <c r="L75" s="229">
        <v>50.267802361802829</v>
      </c>
      <c r="M75" s="229">
        <v>50.753386828645418</v>
      </c>
      <c r="N75" s="229">
        <v>51.451225805405919</v>
      </c>
      <c r="O75" s="229">
        <v>52.696166012617248</v>
      </c>
      <c r="P75" s="229">
        <v>52.926707136958548</v>
      </c>
      <c r="Q75" s="229">
        <v>52.916296307161701</v>
      </c>
      <c r="R75" s="229">
        <v>54.520347366843232</v>
      </c>
      <c r="S75" s="229">
        <v>55.11901336255648</v>
      </c>
      <c r="T75" s="229">
        <v>56.012701249621493</v>
      </c>
      <c r="U75" s="229">
        <v>55.568111589510707</v>
      </c>
      <c r="V75" s="229">
        <v>54.215767475941163</v>
      </c>
      <c r="W75" s="229">
        <v>58.964785224607397</v>
      </c>
      <c r="X75" s="229">
        <v>56.48492050327215</v>
      </c>
      <c r="Y75" s="229">
        <v>54.341038854575487</v>
      </c>
      <c r="DA75" s="73" t="s">
        <v>2294</v>
      </c>
    </row>
    <row r="76" spans="1:105" ht="12" customHeight="1" x14ac:dyDescent="0.25">
      <c r="A76" s="64" t="s">
        <v>36</v>
      </c>
      <c r="B76" s="229">
        <v>0.28207924579230942</v>
      </c>
      <c r="C76" s="229">
        <v>0.25413294086482868</v>
      </c>
      <c r="D76" s="229">
        <v>0.24794014463923469</v>
      </c>
      <c r="E76" s="229">
        <v>2.4045376447645709E-2</v>
      </c>
      <c r="F76" s="229">
        <v>3.2280731766502313E-2</v>
      </c>
      <c r="G76" s="229">
        <v>3.847912451684195E-3</v>
      </c>
      <c r="H76" s="229">
        <v>1.278141337231388E-3</v>
      </c>
      <c r="I76" s="229">
        <v>1.191977730748537E-4</v>
      </c>
      <c r="J76" s="229">
        <v>1.5828799899157771E-3</v>
      </c>
      <c r="K76" s="229">
        <v>1.191977730747869E-4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3.3670761609919651</v>
      </c>
      <c r="C77" s="229">
        <v>3.298453157650882</v>
      </c>
      <c r="D77" s="229">
        <v>3.5405337062701561</v>
      </c>
      <c r="E77" s="229">
        <v>3.6343293032791681</v>
      </c>
      <c r="F77" s="229">
        <v>3.7788815819790589</v>
      </c>
      <c r="G77" s="229">
        <v>3.716868223527714</v>
      </c>
      <c r="H77" s="229">
        <v>3.9015627805674948</v>
      </c>
      <c r="I77" s="229">
        <v>3.969858866329957</v>
      </c>
      <c r="J77" s="229">
        <v>4.3471659592658556</v>
      </c>
      <c r="K77" s="229">
        <v>4.0927535398216683</v>
      </c>
      <c r="L77" s="229">
        <v>4.2646426135369779</v>
      </c>
      <c r="M77" s="229">
        <v>4.174170305617146</v>
      </c>
      <c r="N77" s="229">
        <v>4.0221322720325912</v>
      </c>
      <c r="O77" s="229">
        <v>3.568372829421584</v>
      </c>
      <c r="P77" s="229">
        <v>4.0223144544456542</v>
      </c>
      <c r="Q77" s="229">
        <v>4.2811813605727398</v>
      </c>
      <c r="R77" s="229">
        <v>5.239895391178532</v>
      </c>
      <c r="S77" s="229">
        <v>5.209312567810211</v>
      </c>
      <c r="T77" s="229">
        <v>5.4950124531137794</v>
      </c>
      <c r="U77" s="229">
        <v>5.4171650324154914</v>
      </c>
      <c r="V77" s="229">
        <v>5.6951066253969467</v>
      </c>
      <c r="W77" s="229">
        <v>5.2712355843136551</v>
      </c>
      <c r="X77" s="229">
        <v>5.3184033017232126</v>
      </c>
      <c r="Y77" s="229">
        <v>5.4913284605472992</v>
      </c>
      <c r="DA77" s="73" t="s">
        <v>2296</v>
      </c>
    </row>
    <row r="78" spans="1:105" ht="12" customHeight="1" x14ac:dyDescent="0.25">
      <c r="A78" s="64" t="s">
        <v>39</v>
      </c>
      <c r="B78" s="229">
        <v>3.9971278546451119</v>
      </c>
      <c r="C78" s="229">
        <v>3.8699436916607231</v>
      </c>
      <c r="D78" s="229">
        <v>4.2317583791648277</v>
      </c>
      <c r="E78" s="229">
        <v>4.1094110739352159</v>
      </c>
      <c r="F78" s="229">
        <v>5.7201969680986107</v>
      </c>
      <c r="G78" s="229">
        <v>5.3117384832458132</v>
      </c>
      <c r="H78" s="229">
        <v>5.0195340929474934</v>
      </c>
      <c r="I78" s="229">
        <v>5.9737049287757404</v>
      </c>
      <c r="J78" s="229">
        <v>5.8844631466062136</v>
      </c>
      <c r="K78" s="229">
        <v>5.3897071603113531</v>
      </c>
      <c r="L78" s="229">
        <v>5.2099723583891766</v>
      </c>
      <c r="M78" s="229">
        <v>6.5622588419722154</v>
      </c>
      <c r="N78" s="229">
        <v>7.1613533405439949</v>
      </c>
      <c r="O78" s="229">
        <v>7.0070214080106288</v>
      </c>
      <c r="P78" s="229">
        <v>7.6460277168367696</v>
      </c>
      <c r="Q78" s="229">
        <v>7.6564685659679341</v>
      </c>
      <c r="R78" s="229">
        <v>8.1818247544880816</v>
      </c>
      <c r="S78" s="229">
        <v>8.5083776274689118</v>
      </c>
      <c r="T78" s="229">
        <v>8.3727985294280813</v>
      </c>
      <c r="U78" s="229">
        <v>8.020930479303539</v>
      </c>
      <c r="V78" s="229">
        <v>8.5684300772396949</v>
      </c>
      <c r="W78" s="229">
        <v>7.4261955247350793</v>
      </c>
      <c r="X78" s="229">
        <v>7.1287199612699164</v>
      </c>
      <c r="Y78" s="229">
        <v>6.8934023410700336</v>
      </c>
      <c r="DA78" s="73" t="s">
        <v>2297</v>
      </c>
    </row>
    <row r="79" spans="1:105" ht="12" customHeight="1" x14ac:dyDescent="0.25">
      <c r="A79" s="165" t="s">
        <v>2224</v>
      </c>
      <c r="B79" s="346">
        <v>1101.814443188568</v>
      </c>
      <c r="C79" s="346">
        <v>1130.1147677023221</v>
      </c>
      <c r="D79" s="346">
        <v>1165.1812722936329</v>
      </c>
      <c r="E79" s="346">
        <v>1212.1022821192159</v>
      </c>
      <c r="F79" s="346">
        <v>1224.7063015392421</v>
      </c>
      <c r="G79" s="346">
        <v>1227.062728864209</v>
      </c>
      <c r="H79" s="346">
        <v>1195.875272607298</v>
      </c>
      <c r="I79" s="346">
        <v>1213.5639463108139</v>
      </c>
      <c r="J79" s="346">
        <v>1219.0551976365971</v>
      </c>
      <c r="K79" s="346">
        <v>1189.663456395386</v>
      </c>
      <c r="L79" s="346">
        <v>1211.6822939603801</v>
      </c>
      <c r="M79" s="346">
        <v>1227.6481061303671</v>
      </c>
      <c r="N79" s="346">
        <v>1243.68700542278</v>
      </c>
      <c r="O79" s="346">
        <v>1234.2575793782839</v>
      </c>
      <c r="P79" s="346">
        <v>1261.4252878381069</v>
      </c>
      <c r="Q79" s="346">
        <v>1271.8517206702629</v>
      </c>
      <c r="R79" s="346">
        <v>1295.024596632702</v>
      </c>
      <c r="S79" s="346">
        <v>1293.67269980737</v>
      </c>
      <c r="T79" s="346">
        <v>1318.670660871119</v>
      </c>
      <c r="U79" s="346">
        <v>1329.3322124759061</v>
      </c>
      <c r="V79" s="346">
        <v>1306.758818022621</v>
      </c>
      <c r="W79" s="346">
        <v>1352.7739667514111</v>
      </c>
      <c r="X79" s="346">
        <v>1351.936807480673</v>
      </c>
      <c r="Y79" s="346">
        <v>1286.738601225054</v>
      </c>
      <c r="DA79" s="167" t="s">
        <v>2298</v>
      </c>
    </row>
    <row r="80" spans="1:105" ht="12" customHeight="1" x14ac:dyDescent="0.25">
      <c r="A80" s="132" t="s">
        <v>2226</v>
      </c>
      <c r="B80" s="316">
        <v>1070.365107432988</v>
      </c>
      <c r="C80" s="316">
        <v>1097.8576494629251</v>
      </c>
      <c r="D80" s="316">
        <v>1131.9232429811559</v>
      </c>
      <c r="E80" s="316">
        <v>1177.5049759429101</v>
      </c>
      <c r="F80" s="316">
        <v>1189.7492360213689</v>
      </c>
      <c r="G80" s="316">
        <v>1192.038403314863</v>
      </c>
      <c r="H80" s="316">
        <v>1161.7411375879899</v>
      </c>
      <c r="I80" s="316">
        <v>1178.9249195270061</v>
      </c>
      <c r="J80" s="316">
        <v>1184.2594328396599</v>
      </c>
      <c r="K80" s="316">
        <v>1155.706626633699</v>
      </c>
      <c r="L80" s="316">
        <v>1177.096975599901</v>
      </c>
      <c r="M80" s="316">
        <v>1192.607072026962</v>
      </c>
      <c r="N80" s="316">
        <v>1208.1881694343881</v>
      </c>
      <c r="O80" s="316">
        <v>1199.0278896036571</v>
      </c>
      <c r="P80" s="316">
        <v>1225.4201440926729</v>
      </c>
      <c r="Q80" s="316">
        <v>1235.548972923631</v>
      </c>
      <c r="R80" s="316">
        <v>1258.0604203115299</v>
      </c>
      <c r="S80" s="316">
        <v>1256.7471109792459</v>
      </c>
      <c r="T80" s="316">
        <v>1281.031549656755</v>
      </c>
      <c r="U80" s="316">
        <v>1291.388786212699</v>
      </c>
      <c r="V80" s="316">
        <v>1269.459709199336</v>
      </c>
      <c r="W80" s="316">
        <v>1314.161437259917</v>
      </c>
      <c r="X80" s="316">
        <v>1313.3481732132329</v>
      </c>
      <c r="Y80" s="316">
        <v>1250.010933921581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0.99999999999999944</v>
      </c>
      <c r="C84" s="232">
        <f t="shared" si="4"/>
        <v>1.0000000000000004</v>
      </c>
      <c r="D84" s="232">
        <f t="shared" si="4"/>
        <v>1.0000000000000004</v>
      </c>
      <c r="E84" s="232">
        <f t="shared" si="4"/>
        <v>1.0000000000000002</v>
      </c>
      <c r="F84" s="232">
        <f t="shared" si="4"/>
        <v>0.99999999999999989</v>
      </c>
      <c r="G84" s="232">
        <f t="shared" si="4"/>
        <v>1.0000000000000002</v>
      </c>
      <c r="H84" s="232">
        <f t="shared" si="4"/>
        <v>1.0000000000000004</v>
      </c>
      <c r="I84" s="232">
        <f t="shared" si="4"/>
        <v>0.99999999999999967</v>
      </c>
      <c r="J84" s="232">
        <f t="shared" si="4"/>
        <v>0.99999999999999978</v>
      </c>
      <c r="K84" s="232">
        <f t="shared" si="4"/>
        <v>0.99999999999999989</v>
      </c>
      <c r="L84" s="232">
        <f t="shared" si="4"/>
        <v>1</v>
      </c>
      <c r="M84" s="232">
        <f t="shared" si="4"/>
        <v>1.0000000000000002</v>
      </c>
      <c r="N84" s="232">
        <f t="shared" si="4"/>
        <v>0.99999999999999989</v>
      </c>
      <c r="O84" s="232">
        <f t="shared" si="4"/>
        <v>0.99999999999999978</v>
      </c>
      <c r="P84" s="232">
        <f t="shared" si="4"/>
        <v>0.99999999999999989</v>
      </c>
      <c r="Q84" s="232">
        <f t="shared" si="4"/>
        <v>1.0000000000000002</v>
      </c>
      <c r="R84" s="232">
        <f t="shared" si="4"/>
        <v>0.99999999999999978</v>
      </c>
      <c r="S84" s="232">
        <f t="shared" si="4"/>
        <v>1</v>
      </c>
      <c r="T84" s="232">
        <f t="shared" si="4"/>
        <v>1.0000000000000002</v>
      </c>
      <c r="U84" s="232">
        <f t="shared" si="4"/>
        <v>1.0000000000000002</v>
      </c>
      <c r="V84" s="232">
        <f t="shared" si="4"/>
        <v>0.99999999999999978</v>
      </c>
      <c r="W84" s="232">
        <f t="shared" si="4"/>
        <v>0.99999999999999956</v>
      </c>
      <c r="X84" s="232">
        <f t="shared" si="4"/>
        <v>0.99999999999999967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1.3380375266435726E-2</v>
      </c>
      <c r="C85" s="299">
        <f t="shared" si="5"/>
        <v>1.3453323626106697E-2</v>
      </c>
      <c r="D85" s="299">
        <f t="shared" si="5"/>
        <v>1.3377980377758966E-2</v>
      </c>
      <c r="E85" s="299">
        <f t="shared" si="5"/>
        <v>1.3724916125969568E-2</v>
      </c>
      <c r="F85" s="299">
        <f t="shared" si="5"/>
        <v>1.3941478049237576E-2</v>
      </c>
      <c r="G85" s="299">
        <f t="shared" si="5"/>
        <v>1.456135048967055E-2</v>
      </c>
      <c r="H85" s="299">
        <f t="shared" si="5"/>
        <v>1.4917729290382174E-2</v>
      </c>
      <c r="I85" s="299">
        <f t="shared" si="5"/>
        <v>1.4941262999861772E-2</v>
      </c>
      <c r="J85" s="299">
        <f t="shared" si="5"/>
        <v>1.5195201814151561E-2</v>
      </c>
      <c r="K85" s="299">
        <f t="shared" si="5"/>
        <v>1.5441988626137109E-2</v>
      </c>
      <c r="L85" s="299">
        <f t="shared" si="5"/>
        <v>1.5256063798740593E-2</v>
      </c>
      <c r="M85" s="299">
        <f t="shared" si="5"/>
        <v>1.5307565315251521E-2</v>
      </c>
      <c r="N85" s="299">
        <f t="shared" si="5"/>
        <v>1.5354704660923464E-2</v>
      </c>
      <c r="O85" s="299">
        <f t="shared" si="5"/>
        <v>1.5390993475705422E-2</v>
      </c>
      <c r="P85" s="299">
        <f t="shared" si="5"/>
        <v>1.5477032015756264E-2</v>
      </c>
      <c r="Q85" s="299">
        <f t="shared" si="5"/>
        <v>1.5494588035741353E-2</v>
      </c>
      <c r="R85" s="299">
        <f t="shared" si="5"/>
        <v>1.5290968037369963E-2</v>
      </c>
      <c r="S85" s="299">
        <f t="shared" si="5"/>
        <v>1.5204647952835978E-2</v>
      </c>
      <c r="T85" s="299">
        <f t="shared" si="5"/>
        <v>1.5257538254310379E-2</v>
      </c>
      <c r="U85" s="299">
        <f t="shared" si="5"/>
        <v>1.553699473636209E-2</v>
      </c>
      <c r="V85" s="299">
        <f t="shared" si="5"/>
        <v>1.5487108614607465E-2</v>
      </c>
      <c r="W85" s="299">
        <f t="shared" si="5"/>
        <v>1.5459096125385889E-2</v>
      </c>
      <c r="X85" s="299">
        <f t="shared" si="5"/>
        <v>1.5709622936835713E-2</v>
      </c>
      <c r="Y85" s="299">
        <f t="shared" si="5"/>
        <v>1.5546645380368183E-2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4.0455437496800684E-3</v>
      </c>
      <c r="C86" s="233">
        <f t="shared" si="6"/>
        <v>4.0675996169214452E-3</v>
      </c>
      <c r="D86" s="233">
        <f t="shared" si="6"/>
        <v>4.044819657363934E-3</v>
      </c>
      <c r="E86" s="233">
        <f t="shared" si="6"/>
        <v>4.1497153512264759E-3</v>
      </c>
      <c r="F86" s="233">
        <f t="shared" si="6"/>
        <v>4.2151926429802658E-3</v>
      </c>
      <c r="G86" s="233">
        <f t="shared" si="6"/>
        <v>4.4026104864306696E-3</v>
      </c>
      <c r="H86" s="233">
        <f t="shared" si="6"/>
        <v>4.5103612782454536E-3</v>
      </c>
      <c r="I86" s="233">
        <f t="shared" si="6"/>
        <v>4.517476672948233E-3</v>
      </c>
      <c r="J86" s="233">
        <f t="shared" si="6"/>
        <v>4.5942548321922586E-3</v>
      </c>
      <c r="K86" s="233">
        <f t="shared" si="6"/>
        <v>4.668870590334411E-3</v>
      </c>
      <c r="L86" s="233">
        <f t="shared" si="6"/>
        <v>4.612656395410363E-3</v>
      </c>
      <c r="M86" s="233">
        <f t="shared" si="6"/>
        <v>4.6282278299980368E-3</v>
      </c>
      <c r="N86" s="233">
        <f t="shared" si="6"/>
        <v>4.642480366376856E-3</v>
      </c>
      <c r="O86" s="233">
        <f t="shared" si="6"/>
        <v>4.653452255049719E-3</v>
      </c>
      <c r="P86" s="233">
        <f t="shared" si="6"/>
        <v>4.6794659258925248E-3</v>
      </c>
      <c r="Q86" s="233">
        <f t="shared" si="6"/>
        <v>4.6847739718557865E-3</v>
      </c>
      <c r="R86" s="233">
        <f t="shared" si="6"/>
        <v>4.623209658798917E-3</v>
      </c>
      <c r="S86" s="233">
        <f t="shared" si="6"/>
        <v>4.597110863249116E-3</v>
      </c>
      <c r="T86" s="233">
        <f t="shared" si="6"/>
        <v>4.61310219565107E-3</v>
      </c>
      <c r="U86" s="233">
        <f t="shared" si="6"/>
        <v>4.6975955974996597E-3</v>
      </c>
      <c r="V86" s="233">
        <f t="shared" si="6"/>
        <v>4.6825125759818367E-3</v>
      </c>
      <c r="W86" s="233">
        <f t="shared" si="6"/>
        <v>4.6740430264791714E-3</v>
      </c>
      <c r="X86" s="233">
        <f t="shared" si="6"/>
        <v>4.7497895699061309E-3</v>
      </c>
      <c r="Y86" s="233">
        <f t="shared" si="6"/>
        <v>4.7005134605462321E-3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5.053311908343202E-2</v>
      </c>
      <c r="C87" s="233">
        <f t="shared" si="7"/>
        <v>5.0808620186561862E-2</v>
      </c>
      <c r="D87" s="233">
        <f t="shared" si="7"/>
        <v>5.0524074404767617E-2</v>
      </c>
      <c r="E87" s="233">
        <f t="shared" si="7"/>
        <v>5.1834332535016299E-2</v>
      </c>
      <c r="F87" s="233">
        <f t="shared" si="7"/>
        <v>5.2652213142960931E-2</v>
      </c>
      <c r="G87" s="233">
        <f t="shared" si="7"/>
        <v>5.4993260178279296E-2</v>
      </c>
      <c r="H87" s="233">
        <f t="shared" si="7"/>
        <v>5.6339181500855803E-2</v>
      </c>
      <c r="I87" s="233">
        <f t="shared" si="7"/>
        <v>5.6428060304321868E-2</v>
      </c>
      <c r="J87" s="233">
        <f t="shared" si="7"/>
        <v>5.7387100696455029E-2</v>
      </c>
      <c r="K87" s="233">
        <f t="shared" si="7"/>
        <v>5.8319130412360622E-2</v>
      </c>
      <c r="L87" s="233">
        <f t="shared" si="7"/>
        <v>5.7616955678370704E-2</v>
      </c>
      <c r="M87" s="233">
        <f t="shared" si="7"/>
        <v>5.7811459361189858E-2</v>
      </c>
      <c r="N87" s="233">
        <f t="shared" si="7"/>
        <v>5.7989488610812684E-2</v>
      </c>
      <c r="O87" s="233">
        <f t="shared" si="7"/>
        <v>5.8126539101718812E-2</v>
      </c>
      <c r="P87" s="233">
        <f t="shared" si="7"/>
        <v>5.8451477356706354E-2</v>
      </c>
      <c r="Q87" s="233">
        <f t="shared" si="7"/>
        <v>5.8517780463373539E-2</v>
      </c>
      <c r="R87" s="233">
        <f t="shared" si="7"/>
        <v>5.7748777096832633E-2</v>
      </c>
      <c r="S87" s="233">
        <f t="shared" si="7"/>
        <v>5.7422775544246143E-2</v>
      </c>
      <c r="T87" s="233">
        <f t="shared" si="7"/>
        <v>5.7622524194754395E-2</v>
      </c>
      <c r="U87" s="233">
        <f t="shared" si="7"/>
        <v>5.8677936124910075E-2</v>
      </c>
      <c r="V87" s="233">
        <f t="shared" si="7"/>
        <v>5.8489533237768287E-2</v>
      </c>
      <c r="W87" s="233">
        <f t="shared" si="7"/>
        <v>5.8383739609004524E-2</v>
      </c>
      <c r="X87" s="233">
        <f t="shared" si="7"/>
        <v>5.9329894028779515E-2</v>
      </c>
      <c r="Y87" s="233">
        <f t="shared" si="7"/>
        <v>5.8714383319632225E-2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2.6784012613724872E-2</v>
      </c>
      <c r="C88" s="233">
        <f t="shared" si="8"/>
        <v>2.6930036155417236E-2</v>
      </c>
      <c r="D88" s="233">
        <f t="shared" si="8"/>
        <v>2.6779218672803976E-2</v>
      </c>
      <c r="E88" s="233">
        <f t="shared" si="8"/>
        <v>2.7473693324761926E-2</v>
      </c>
      <c r="F88" s="233">
        <f t="shared" si="8"/>
        <v>2.7907193669032038E-2</v>
      </c>
      <c r="G88" s="233">
        <f t="shared" si="8"/>
        <v>2.9148016211962068E-2</v>
      </c>
      <c r="H88" s="233">
        <f t="shared" si="8"/>
        <v>2.9861393385879478E-2</v>
      </c>
      <c r="I88" s="233">
        <f t="shared" si="8"/>
        <v>2.9908501718717541E-2</v>
      </c>
      <c r="J88" s="233">
        <f t="shared" si="8"/>
        <v>3.0416820825589937E-2</v>
      </c>
      <c r="K88" s="233">
        <f t="shared" si="8"/>
        <v>3.0910823493938307E-2</v>
      </c>
      <c r="L88" s="233">
        <f t="shared" si="8"/>
        <v>3.0538650604685746E-2</v>
      </c>
      <c r="M88" s="233">
        <f t="shared" si="8"/>
        <v>3.064174317424281E-2</v>
      </c>
      <c r="N88" s="233">
        <f t="shared" si="8"/>
        <v>3.0736103818390592E-2</v>
      </c>
      <c r="O88" s="233">
        <f t="shared" si="8"/>
        <v>3.0808744536868441E-2</v>
      </c>
      <c r="P88" s="233">
        <f t="shared" si="8"/>
        <v>3.0980971196891124E-2</v>
      </c>
      <c r="Q88" s="233">
        <f t="shared" si="8"/>
        <v>3.1016113758393631E-2</v>
      </c>
      <c r="R88" s="233">
        <f t="shared" si="8"/>
        <v>3.060851976374189E-2</v>
      </c>
      <c r="S88" s="233">
        <f t="shared" si="8"/>
        <v>3.0435729525281559E-2</v>
      </c>
      <c r="T88" s="233">
        <f t="shared" si="8"/>
        <v>3.0541602079199211E-2</v>
      </c>
      <c r="U88" s="233">
        <f t="shared" si="8"/>
        <v>3.1101000884630033E-2</v>
      </c>
      <c r="V88" s="233">
        <f t="shared" si="8"/>
        <v>3.1001141912985392E-2</v>
      </c>
      <c r="W88" s="233">
        <f t="shared" si="8"/>
        <v>3.0945068234204901E-2</v>
      </c>
      <c r="X88" s="233">
        <f t="shared" si="8"/>
        <v>3.1446557403554308E-2</v>
      </c>
      <c r="Y88" s="233">
        <f t="shared" si="8"/>
        <v>3.1120318950502067E-2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3.0298574854404174E-2</v>
      </c>
      <c r="C89" s="300">
        <f t="shared" si="9"/>
        <v>3.0348401800621726E-2</v>
      </c>
      <c r="D89" s="300">
        <f t="shared" si="9"/>
        <v>3.0207938295373368E-2</v>
      </c>
      <c r="E89" s="300">
        <f t="shared" si="9"/>
        <v>3.0140581142320641E-2</v>
      </c>
      <c r="F89" s="300">
        <f t="shared" si="9"/>
        <v>3.0239093650379096E-2</v>
      </c>
      <c r="G89" s="300">
        <f t="shared" si="9"/>
        <v>3.095697383070688E-2</v>
      </c>
      <c r="H89" s="300">
        <f t="shared" si="9"/>
        <v>3.1417870421645809E-2</v>
      </c>
      <c r="I89" s="300">
        <f t="shared" si="9"/>
        <v>3.1304933209900396E-2</v>
      </c>
      <c r="J89" s="300">
        <f t="shared" si="9"/>
        <v>3.1412192021926473E-2</v>
      </c>
      <c r="K89" s="300">
        <f t="shared" si="9"/>
        <v>3.1480906198841391E-2</v>
      </c>
      <c r="L89" s="300">
        <f t="shared" si="9"/>
        <v>3.12975552401746E-2</v>
      </c>
      <c r="M89" s="300">
        <f t="shared" si="9"/>
        <v>3.1495543278374526E-2</v>
      </c>
      <c r="N89" s="300">
        <f t="shared" si="9"/>
        <v>3.1395101653519469E-2</v>
      </c>
      <c r="O89" s="300">
        <f t="shared" si="9"/>
        <v>3.1352090552372709E-2</v>
      </c>
      <c r="P89" s="300">
        <f t="shared" si="9"/>
        <v>3.2251253569727523E-2</v>
      </c>
      <c r="Q89" s="300">
        <f t="shared" si="9"/>
        <v>3.2298757583896831E-2</v>
      </c>
      <c r="R89" s="300">
        <f t="shared" si="9"/>
        <v>3.2210422169641532E-2</v>
      </c>
      <c r="S89" s="300">
        <f t="shared" si="9"/>
        <v>3.2307051892713316E-2</v>
      </c>
      <c r="T89" s="300">
        <f t="shared" si="9"/>
        <v>3.256552950253104E-2</v>
      </c>
      <c r="U89" s="300">
        <f t="shared" si="9"/>
        <v>3.3141258560964955E-2</v>
      </c>
      <c r="V89" s="300">
        <f t="shared" si="9"/>
        <v>3.3460857373709761E-2</v>
      </c>
      <c r="W89" s="300">
        <f t="shared" si="9"/>
        <v>3.3391064732066808E-2</v>
      </c>
      <c r="X89" s="300">
        <f t="shared" si="9"/>
        <v>3.4236149617425549E-2</v>
      </c>
      <c r="Y89" s="300">
        <f t="shared" si="9"/>
        <v>3.4852391270260422E-2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7.1516930116306845E-2</v>
      </c>
      <c r="C90" s="301">
        <f t="shared" si="10"/>
        <v>7.1466467157307395E-2</v>
      </c>
      <c r="D90" s="301">
        <f t="shared" si="10"/>
        <v>7.1257976872855747E-2</v>
      </c>
      <c r="E90" s="301">
        <f t="shared" si="10"/>
        <v>7.1007012990837712E-2</v>
      </c>
      <c r="F90" s="301">
        <f t="shared" si="10"/>
        <v>7.1042926395999142E-2</v>
      </c>
      <c r="G90" s="301">
        <f t="shared" si="10"/>
        <v>7.2270720844210753E-2</v>
      </c>
      <c r="H90" s="301">
        <f t="shared" si="10"/>
        <v>7.2868031725857055E-2</v>
      </c>
      <c r="I90" s="301">
        <f t="shared" si="10"/>
        <v>7.2709651242499715E-2</v>
      </c>
      <c r="J90" s="301">
        <f t="shared" si="10"/>
        <v>7.29072906568069E-2</v>
      </c>
      <c r="K90" s="301">
        <f t="shared" si="10"/>
        <v>7.3178202429172459E-2</v>
      </c>
      <c r="L90" s="301">
        <f t="shared" si="10"/>
        <v>7.2958836451386622E-2</v>
      </c>
      <c r="M90" s="301">
        <f t="shared" si="10"/>
        <v>7.3426868937632062E-2</v>
      </c>
      <c r="N90" s="301">
        <f t="shared" si="10"/>
        <v>7.3161122878203644E-2</v>
      </c>
      <c r="O90" s="301">
        <f t="shared" si="10"/>
        <v>7.3090861336287602E-2</v>
      </c>
      <c r="P90" s="301">
        <f t="shared" si="10"/>
        <v>7.3572938501558466E-2</v>
      </c>
      <c r="Q90" s="301">
        <f t="shared" si="10"/>
        <v>7.3374009025078693E-2</v>
      </c>
      <c r="R90" s="301">
        <f t="shared" si="10"/>
        <v>7.2830236898260139E-2</v>
      </c>
      <c r="S90" s="301">
        <f t="shared" si="10"/>
        <v>7.2818246661949831E-2</v>
      </c>
      <c r="T90" s="301">
        <f t="shared" si="10"/>
        <v>7.3044172134977395E-2</v>
      </c>
      <c r="U90" s="301">
        <f t="shared" si="10"/>
        <v>7.391426307934032E-2</v>
      </c>
      <c r="V90" s="301">
        <f t="shared" si="10"/>
        <v>7.3930425543771827E-2</v>
      </c>
      <c r="W90" s="301">
        <f t="shared" si="10"/>
        <v>7.3508288231151242E-2</v>
      </c>
      <c r="X90" s="301">
        <f t="shared" si="10"/>
        <v>7.4172486206045996E-2</v>
      </c>
      <c r="Y90" s="301">
        <f t="shared" si="10"/>
        <v>7.4250158032686961E-2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4.8816445348185925E-2</v>
      </c>
      <c r="C91" s="302">
        <f t="shared" si="11"/>
        <v>4.8557984247370865E-2</v>
      </c>
      <c r="D91" s="302">
        <f t="shared" si="11"/>
        <v>4.8880717219477877E-2</v>
      </c>
      <c r="E91" s="302">
        <f t="shared" si="11"/>
        <v>4.7387522737019634E-2</v>
      </c>
      <c r="F91" s="302">
        <f t="shared" si="11"/>
        <v>4.5903251430938291E-2</v>
      </c>
      <c r="G91" s="302">
        <f t="shared" si="11"/>
        <v>4.2636999743017476E-2</v>
      </c>
      <c r="H91" s="302">
        <f t="shared" si="11"/>
        <v>4.0766200523821447E-2</v>
      </c>
      <c r="I91" s="302">
        <f t="shared" si="11"/>
        <v>4.0158548787775278E-2</v>
      </c>
      <c r="J91" s="302">
        <f t="shared" si="11"/>
        <v>3.8742277726609278E-2</v>
      </c>
      <c r="K91" s="302">
        <f t="shared" si="11"/>
        <v>3.7483086998069855E-2</v>
      </c>
      <c r="L91" s="302">
        <f t="shared" si="11"/>
        <v>3.8481369157261844E-2</v>
      </c>
      <c r="M91" s="302">
        <f t="shared" si="11"/>
        <v>3.7768992062912024E-2</v>
      </c>
      <c r="N91" s="302">
        <f t="shared" si="11"/>
        <v>3.7466932332281308E-2</v>
      </c>
      <c r="O91" s="302">
        <f t="shared" si="11"/>
        <v>3.736299175733783E-2</v>
      </c>
      <c r="P91" s="302">
        <f t="shared" si="11"/>
        <v>3.6533085686142469E-2</v>
      </c>
      <c r="Q91" s="302">
        <f t="shared" si="11"/>
        <v>3.6429939472592029E-2</v>
      </c>
      <c r="R91" s="302">
        <f t="shared" si="11"/>
        <v>3.7168026976278606E-2</v>
      </c>
      <c r="S91" s="302">
        <f t="shared" si="11"/>
        <v>3.76131545918734E-2</v>
      </c>
      <c r="T91" s="302">
        <f t="shared" si="11"/>
        <v>3.7232151616658056E-2</v>
      </c>
      <c r="U91" s="302">
        <f t="shared" si="11"/>
        <v>3.5646583335112315E-2</v>
      </c>
      <c r="V91" s="302">
        <f t="shared" si="11"/>
        <v>3.5536083580600647E-2</v>
      </c>
      <c r="W91" s="302">
        <f t="shared" si="11"/>
        <v>3.6270841182045391E-2</v>
      </c>
      <c r="X91" s="302">
        <f t="shared" si="11"/>
        <v>3.4805405381340269E-2</v>
      </c>
      <c r="Y91" s="302">
        <f t="shared" si="11"/>
        <v>3.5361600268812764E-2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2.1184512788685814E-2</v>
      </c>
      <c r="C92" s="302">
        <f t="shared" si="12"/>
        <v>2.1384246015130594E-2</v>
      </c>
      <c r="D92" s="302">
        <f t="shared" si="12"/>
        <v>2.0861559010437857E-2</v>
      </c>
      <c r="E92" s="302">
        <f t="shared" si="12"/>
        <v>2.2064482426850794E-2</v>
      </c>
      <c r="F92" s="302">
        <f t="shared" si="12"/>
        <v>2.3560131069339938E-2</v>
      </c>
      <c r="G92" s="302">
        <f t="shared" si="12"/>
        <v>2.7983946794754529E-2</v>
      </c>
      <c r="H92" s="302">
        <f t="shared" si="12"/>
        <v>3.0411679831038822E-2</v>
      </c>
      <c r="I92" s="302">
        <f t="shared" si="12"/>
        <v>3.0858284757602057E-2</v>
      </c>
      <c r="J92" s="302">
        <f t="shared" si="12"/>
        <v>3.2443424431114247E-2</v>
      </c>
      <c r="K92" s="302">
        <f t="shared" si="12"/>
        <v>3.3945566438803275E-2</v>
      </c>
      <c r="L92" s="302">
        <f t="shared" si="12"/>
        <v>3.2748983243802182E-2</v>
      </c>
      <c r="M92" s="302">
        <f t="shared" si="12"/>
        <v>3.3923557797025314E-2</v>
      </c>
      <c r="N92" s="302">
        <f t="shared" si="12"/>
        <v>3.3954530666811762E-2</v>
      </c>
      <c r="O92" s="302">
        <f t="shared" si="12"/>
        <v>3.3984098243674411E-2</v>
      </c>
      <c r="P92" s="302">
        <f t="shared" si="12"/>
        <v>3.5286333471338846E-2</v>
      </c>
      <c r="Q92" s="302">
        <f t="shared" si="12"/>
        <v>3.5188561143541151E-2</v>
      </c>
      <c r="R92" s="302">
        <f t="shared" si="12"/>
        <v>3.3929771285433077E-2</v>
      </c>
      <c r="S92" s="302">
        <f t="shared" si="12"/>
        <v>3.3482433340803391E-2</v>
      </c>
      <c r="T92" s="302">
        <f t="shared" si="12"/>
        <v>3.4083369414884691E-2</v>
      </c>
      <c r="U92" s="302">
        <f t="shared" si="12"/>
        <v>3.6507366733871761E-2</v>
      </c>
      <c r="V92" s="302">
        <f t="shared" si="12"/>
        <v>3.663968095892365E-2</v>
      </c>
      <c r="W92" s="302">
        <f t="shared" si="12"/>
        <v>3.5485959808515051E-2</v>
      </c>
      <c r="X92" s="302">
        <f t="shared" si="12"/>
        <v>3.7587209355818448E-2</v>
      </c>
      <c r="Y92" s="302">
        <f t="shared" si="12"/>
        <v>3.7127151353250364E-2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1.5159719794351075E-3</v>
      </c>
      <c r="C93" s="302">
        <f t="shared" si="13"/>
        <v>1.5242368948059307E-3</v>
      </c>
      <c r="D93" s="302">
        <f t="shared" si="13"/>
        <v>1.5157006429400144E-3</v>
      </c>
      <c r="E93" s="302">
        <f t="shared" si="13"/>
        <v>1.555007826967277E-3</v>
      </c>
      <c r="F93" s="302">
        <f t="shared" si="13"/>
        <v>1.5795438957209259E-3</v>
      </c>
      <c r="G93" s="302">
        <f t="shared" si="13"/>
        <v>1.6497743064387525E-3</v>
      </c>
      <c r="H93" s="302">
        <f t="shared" si="13"/>
        <v>1.6901513709967802E-3</v>
      </c>
      <c r="I93" s="302">
        <f t="shared" si="13"/>
        <v>1.6928176971223814E-3</v>
      </c>
      <c r="J93" s="302">
        <f t="shared" si="13"/>
        <v>1.7215884990833671E-3</v>
      </c>
      <c r="K93" s="302">
        <f t="shared" si="13"/>
        <v>1.7495489922993292E-3</v>
      </c>
      <c r="L93" s="302">
        <f t="shared" si="13"/>
        <v>1.7284840503225931E-3</v>
      </c>
      <c r="M93" s="302">
        <f t="shared" si="13"/>
        <v>1.7343190776947202E-3</v>
      </c>
      <c r="N93" s="302">
        <f t="shared" si="13"/>
        <v>1.7396598791105681E-3</v>
      </c>
      <c r="O93" s="302">
        <f t="shared" si="13"/>
        <v>1.7437713352753564E-3</v>
      </c>
      <c r="P93" s="302">
        <f t="shared" si="13"/>
        <v>1.753519344077155E-3</v>
      </c>
      <c r="Q93" s="302">
        <f t="shared" si="13"/>
        <v>1.755508408945504E-3</v>
      </c>
      <c r="R93" s="302">
        <f t="shared" si="13"/>
        <v>1.732438636548465E-3</v>
      </c>
      <c r="S93" s="302">
        <f t="shared" si="13"/>
        <v>1.7226587292730501E-3</v>
      </c>
      <c r="T93" s="302">
        <f t="shared" si="13"/>
        <v>1.7286511034346472E-3</v>
      </c>
      <c r="U93" s="302">
        <f t="shared" si="13"/>
        <v>1.7603130103562433E-3</v>
      </c>
      <c r="V93" s="302">
        <f t="shared" si="13"/>
        <v>1.7546610042475353E-3</v>
      </c>
      <c r="W93" s="302">
        <f t="shared" si="13"/>
        <v>1.751487240590797E-3</v>
      </c>
      <c r="X93" s="302">
        <f t="shared" si="13"/>
        <v>1.7798714688872814E-3</v>
      </c>
      <c r="Y93" s="302">
        <f t="shared" si="13"/>
        <v>1.7614064106238299E-3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3.2507695507412206E-2</v>
      </c>
      <c r="C94" s="301">
        <f t="shared" si="14"/>
        <v>3.248475779877609E-2</v>
      </c>
      <c r="D94" s="301">
        <f t="shared" si="14"/>
        <v>3.238998948766169E-2</v>
      </c>
      <c r="E94" s="301">
        <f t="shared" si="14"/>
        <v>3.227591499583532E-2</v>
      </c>
      <c r="F94" s="301">
        <f t="shared" si="14"/>
        <v>3.2292239270908706E-2</v>
      </c>
      <c r="G94" s="301">
        <f t="shared" si="14"/>
        <v>3.2850327656459427E-2</v>
      </c>
      <c r="H94" s="301">
        <f t="shared" si="14"/>
        <v>3.3121832602662292E-2</v>
      </c>
      <c r="I94" s="301">
        <f t="shared" si="14"/>
        <v>3.30498414738635E-2</v>
      </c>
      <c r="J94" s="301">
        <f t="shared" si="14"/>
        <v>3.3139677571275866E-2</v>
      </c>
      <c r="K94" s="301">
        <f t="shared" si="14"/>
        <v>3.3262819285987483E-2</v>
      </c>
      <c r="L94" s="301">
        <f t="shared" si="14"/>
        <v>3.3163107477903013E-2</v>
      </c>
      <c r="M94" s="301">
        <f t="shared" si="14"/>
        <v>3.3375849517105469E-2</v>
      </c>
      <c r="N94" s="301">
        <f t="shared" si="14"/>
        <v>3.325505585372894E-2</v>
      </c>
      <c r="O94" s="301">
        <f t="shared" si="14"/>
        <v>3.3223118789221635E-2</v>
      </c>
      <c r="P94" s="301">
        <f t="shared" si="14"/>
        <v>3.344224477343568E-2</v>
      </c>
      <c r="Q94" s="301">
        <f t="shared" si="14"/>
        <v>3.335182228412667E-2</v>
      </c>
      <c r="R94" s="301">
        <f t="shared" si="14"/>
        <v>3.3104653135572794E-2</v>
      </c>
      <c r="S94" s="301">
        <f t="shared" si="14"/>
        <v>3.3099203028159017E-2</v>
      </c>
      <c r="T94" s="301">
        <f t="shared" si="14"/>
        <v>3.3201896424989726E-2</v>
      </c>
      <c r="U94" s="301">
        <f t="shared" si="14"/>
        <v>3.3597392308791059E-2</v>
      </c>
      <c r="V94" s="301">
        <f t="shared" si="14"/>
        <v>3.3604738883532652E-2</v>
      </c>
      <c r="W94" s="301">
        <f t="shared" si="14"/>
        <v>3.3412858286886928E-2</v>
      </c>
      <c r="X94" s="301">
        <f t="shared" si="14"/>
        <v>3.371476645729362E-2</v>
      </c>
      <c r="Y94" s="301">
        <f t="shared" si="14"/>
        <v>3.3750071833039526E-2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2.2189293340084515E-2</v>
      </c>
      <c r="C95" s="302">
        <f t="shared" si="15"/>
        <v>2.2071811021532214E-2</v>
      </c>
      <c r="D95" s="302">
        <f t="shared" si="15"/>
        <v>2.221850782703539E-2</v>
      </c>
      <c r="E95" s="302">
        <f t="shared" si="15"/>
        <v>2.1539783062281655E-2</v>
      </c>
      <c r="F95" s="302">
        <f t="shared" si="15"/>
        <v>2.086511428679013E-2</v>
      </c>
      <c r="G95" s="302">
        <f t="shared" si="15"/>
        <v>1.9380454428644299E-2</v>
      </c>
      <c r="H95" s="302">
        <f t="shared" si="15"/>
        <v>1.8530091147191563E-2</v>
      </c>
      <c r="I95" s="302">
        <f t="shared" si="15"/>
        <v>1.8253885812625121E-2</v>
      </c>
      <c r="J95" s="302">
        <f t="shared" si="15"/>
        <v>1.7610126239367863E-2</v>
      </c>
      <c r="K95" s="302">
        <f t="shared" si="15"/>
        <v>1.7037766817304491E-2</v>
      </c>
      <c r="L95" s="302">
        <f t="shared" si="15"/>
        <v>1.7491531435119018E-2</v>
      </c>
      <c r="M95" s="302">
        <f t="shared" si="15"/>
        <v>1.7167723664960007E-2</v>
      </c>
      <c r="N95" s="302">
        <f t="shared" si="15"/>
        <v>1.7030423787400602E-2</v>
      </c>
      <c r="O95" s="302">
        <f t="shared" si="15"/>
        <v>1.6983178071517193E-2</v>
      </c>
      <c r="P95" s="302">
        <f t="shared" si="15"/>
        <v>1.6605948039155671E-2</v>
      </c>
      <c r="Q95" s="302">
        <f t="shared" si="15"/>
        <v>1.6559063396632739E-2</v>
      </c>
      <c r="R95" s="302">
        <f t="shared" si="15"/>
        <v>1.6894557716490274E-2</v>
      </c>
      <c r="S95" s="302">
        <f t="shared" si="15"/>
        <v>1.7096888450851548E-2</v>
      </c>
      <c r="T95" s="302">
        <f t="shared" si="15"/>
        <v>1.6923705280299114E-2</v>
      </c>
      <c r="U95" s="302">
        <f t="shared" si="15"/>
        <v>1.6202992425051053E-2</v>
      </c>
      <c r="V95" s="302">
        <f t="shared" si="15"/>
        <v>1.615276526390938E-2</v>
      </c>
      <c r="W95" s="302">
        <f t="shared" si="15"/>
        <v>1.6486745991838813E-2</v>
      </c>
      <c r="X95" s="302">
        <f t="shared" si="15"/>
        <v>1.5820638809700117E-2</v>
      </c>
      <c r="Y95" s="302">
        <f t="shared" si="15"/>
        <v>1.6073454667642165E-2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9.6293239948571918E-3</v>
      </c>
      <c r="C96" s="302">
        <f t="shared" si="16"/>
        <v>9.7201118250593577E-3</v>
      </c>
      <c r="D96" s="302">
        <f t="shared" si="16"/>
        <v>9.4825268229262981E-3</v>
      </c>
      <c r="E96" s="302">
        <f t="shared" si="16"/>
        <v>1.0029310194023087E-2</v>
      </c>
      <c r="F96" s="302">
        <f t="shared" si="16"/>
        <v>1.0709150486063605E-2</v>
      </c>
      <c r="G96" s="302">
        <f t="shared" si="16"/>
        <v>1.2719975815797507E-2</v>
      </c>
      <c r="H96" s="302">
        <f t="shared" si="16"/>
        <v>1.3823490832290373E-2</v>
      </c>
      <c r="I96" s="302">
        <f t="shared" si="16"/>
        <v>1.4026493071637298E-2</v>
      </c>
      <c r="J96" s="302">
        <f t="shared" si="16"/>
        <v>1.474701110505193E-2</v>
      </c>
      <c r="K96" s="302">
        <f t="shared" si="16"/>
        <v>1.5429802926728756E-2</v>
      </c>
      <c r="L96" s="302">
        <f t="shared" si="16"/>
        <v>1.4885901474455541E-2</v>
      </c>
      <c r="M96" s="302">
        <f t="shared" si="16"/>
        <v>1.5419798998647868E-2</v>
      </c>
      <c r="N96" s="302">
        <f t="shared" si="16"/>
        <v>1.5433877575823532E-2</v>
      </c>
      <c r="O96" s="302">
        <f t="shared" si="16"/>
        <v>1.5447317383488372E-2</v>
      </c>
      <c r="P96" s="302">
        <f t="shared" si="16"/>
        <v>1.6039242486972208E-2</v>
      </c>
      <c r="Q96" s="302">
        <f t="shared" si="16"/>
        <v>1.5994800519791432E-2</v>
      </c>
      <c r="R96" s="302">
        <f t="shared" si="16"/>
        <v>1.5422623311560487E-2</v>
      </c>
      <c r="S96" s="302">
        <f t="shared" si="16"/>
        <v>1.5219287882183357E-2</v>
      </c>
      <c r="T96" s="302">
        <f t="shared" si="16"/>
        <v>1.5492440643129407E-2</v>
      </c>
      <c r="U96" s="302">
        <f t="shared" si="16"/>
        <v>1.6594257606305344E-2</v>
      </c>
      <c r="V96" s="302">
        <f t="shared" si="16"/>
        <v>1.6654400435874388E-2</v>
      </c>
      <c r="W96" s="302">
        <f t="shared" si="16"/>
        <v>1.6129981731143207E-2</v>
      </c>
      <c r="X96" s="302">
        <f t="shared" si="16"/>
        <v>1.7085095161735651E-2</v>
      </c>
      <c r="Y96" s="302">
        <f t="shared" si="16"/>
        <v>1.6875977887841075E-2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6.8907817247050335E-4</v>
      </c>
      <c r="C97" s="302">
        <f t="shared" si="17"/>
        <v>6.9283495218451399E-4</v>
      </c>
      <c r="D97" s="302">
        <f t="shared" si="17"/>
        <v>6.8895483770000645E-4</v>
      </c>
      <c r="E97" s="302">
        <f t="shared" si="17"/>
        <v>7.0682173953058028E-4</v>
      </c>
      <c r="F97" s="302">
        <f t="shared" si="17"/>
        <v>7.1797449805496611E-4</v>
      </c>
      <c r="G97" s="302">
        <f t="shared" si="17"/>
        <v>7.4989741201761471E-4</v>
      </c>
      <c r="H97" s="302">
        <f t="shared" si="17"/>
        <v>7.6825062318035449E-4</v>
      </c>
      <c r="I97" s="302">
        <f t="shared" si="17"/>
        <v>7.6946258960108231E-4</v>
      </c>
      <c r="J97" s="302">
        <f t="shared" si="17"/>
        <v>7.8254022685607589E-4</v>
      </c>
      <c r="K97" s="302">
        <f t="shared" si="17"/>
        <v>7.9524954195424064E-4</v>
      </c>
      <c r="L97" s="302">
        <f t="shared" si="17"/>
        <v>7.8567456832845145E-4</v>
      </c>
      <c r="M97" s="302">
        <f t="shared" si="17"/>
        <v>7.8832685349759996E-4</v>
      </c>
      <c r="N97" s="302">
        <f t="shared" si="17"/>
        <v>7.9075449050480394E-4</v>
      </c>
      <c r="O97" s="302">
        <f t="shared" si="17"/>
        <v>7.9262333421607127E-4</v>
      </c>
      <c r="P97" s="302">
        <f t="shared" si="17"/>
        <v>7.9705424730779745E-4</v>
      </c>
      <c r="Q97" s="302">
        <f t="shared" si="17"/>
        <v>7.9795836770250189E-4</v>
      </c>
      <c r="R97" s="302">
        <f t="shared" si="17"/>
        <v>7.8747210752202904E-4</v>
      </c>
      <c r="S97" s="302">
        <f t="shared" si="17"/>
        <v>7.8302669512411347E-4</v>
      </c>
      <c r="T97" s="302">
        <f t="shared" si="17"/>
        <v>7.8575050156120369E-4</v>
      </c>
      <c r="U97" s="302">
        <f t="shared" si="17"/>
        <v>8.0014227743465587E-4</v>
      </c>
      <c r="V97" s="302">
        <f t="shared" si="17"/>
        <v>7.9757318374887982E-4</v>
      </c>
      <c r="W97" s="302">
        <f t="shared" si="17"/>
        <v>7.9613056390490729E-4</v>
      </c>
      <c r="X97" s="302">
        <f t="shared" si="17"/>
        <v>8.0903248585785482E-4</v>
      </c>
      <c r="Y97" s="302">
        <f t="shared" si="17"/>
        <v>8.0063927755628613E-4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0.49797138840719568</v>
      </c>
      <c r="C98" s="301">
        <f t="shared" si="18"/>
        <v>0.49668166657712937</v>
      </c>
      <c r="D98" s="301">
        <f t="shared" si="18"/>
        <v>0.49839203573314761</v>
      </c>
      <c r="E98" s="301">
        <f t="shared" si="18"/>
        <v>0.49269892356836331</v>
      </c>
      <c r="F98" s="301">
        <f t="shared" si="18"/>
        <v>0.48897718292219533</v>
      </c>
      <c r="G98" s="301">
        <f t="shared" si="18"/>
        <v>0.47620136909267485</v>
      </c>
      <c r="H98" s="301">
        <f t="shared" si="18"/>
        <v>0.46892752742265437</v>
      </c>
      <c r="I98" s="301">
        <f t="shared" si="18"/>
        <v>0.46898131505528295</v>
      </c>
      <c r="J98" s="301">
        <f t="shared" si="18"/>
        <v>0.46432022819118129</v>
      </c>
      <c r="K98" s="301">
        <f t="shared" si="18"/>
        <v>0.45967074854126111</v>
      </c>
      <c r="L98" s="301">
        <f t="shared" si="18"/>
        <v>0.46328639961851281</v>
      </c>
      <c r="M98" s="301">
        <f t="shared" si="18"/>
        <v>0.46175106429288698</v>
      </c>
      <c r="N98" s="301">
        <f t="shared" si="18"/>
        <v>0.46132149839296832</v>
      </c>
      <c r="O98" s="301">
        <f t="shared" si="18"/>
        <v>0.46083700113837078</v>
      </c>
      <c r="P98" s="301">
        <f t="shared" si="18"/>
        <v>0.45807925223650209</v>
      </c>
      <c r="Q98" s="301">
        <f t="shared" si="18"/>
        <v>0.45799427062282305</v>
      </c>
      <c r="R98" s="301">
        <f t="shared" si="18"/>
        <v>0.46228595307513881</v>
      </c>
      <c r="S98" s="301">
        <f t="shared" si="18"/>
        <v>0.46370310730770276</v>
      </c>
      <c r="T98" s="301">
        <f t="shared" si="18"/>
        <v>0.46228517053368084</v>
      </c>
      <c r="U98" s="301">
        <f t="shared" si="18"/>
        <v>0.45590588673577742</v>
      </c>
      <c r="V98" s="301">
        <f t="shared" si="18"/>
        <v>0.45652664957797745</v>
      </c>
      <c r="W98" s="301">
        <f t="shared" si="18"/>
        <v>0.45747544515839067</v>
      </c>
      <c r="X98" s="301">
        <f t="shared" si="18"/>
        <v>0.4516676908530271</v>
      </c>
      <c r="Y98" s="301">
        <f t="shared" si="18"/>
        <v>0.45384509898799424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8.2634724922479086E-2</v>
      </c>
      <c r="C99" s="301">
        <f t="shared" si="19"/>
        <v>8.2546408427958559E-2</v>
      </c>
      <c r="D99" s="301">
        <f t="shared" si="19"/>
        <v>8.269951120862605E-2</v>
      </c>
      <c r="E99" s="301">
        <f t="shared" si="19"/>
        <v>8.2266875275659304E-2</v>
      </c>
      <c r="F99" s="301">
        <f t="shared" si="19"/>
        <v>8.1815590781498609E-2</v>
      </c>
      <c r="G99" s="301">
        <f t="shared" si="19"/>
        <v>8.0560410090995904E-2</v>
      </c>
      <c r="H99" s="301">
        <f t="shared" si="19"/>
        <v>7.9857087661358073E-2</v>
      </c>
      <c r="I99" s="301">
        <f t="shared" si="19"/>
        <v>7.9772320320512069E-2</v>
      </c>
      <c r="J99" s="301">
        <f t="shared" si="19"/>
        <v>7.93253225498083E-2</v>
      </c>
      <c r="K99" s="301">
        <f t="shared" si="19"/>
        <v>7.8927093151227409E-2</v>
      </c>
      <c r="L99" s="301">
        <f t="shared" si="19"/>
        <v>7.9305228397776192E-2</v>
      </c>
      <c r="M99" s="301">
        <f t="shared" si="19"/>
        <v>7.9074860355641985E-2</v>
      </c>
      <c r="N99" s="301">
        <f t="shared" si="19"/>
        <v>7.9080566176314898E-2</v>
      </c>
      <c r="O99" s="301">
        <f t="shared" si="19"/>
        <v>7.9065358456783294E-2</v>
      </c>
      <c r="P99" s="301">
        <f t="shared" si="19"/>
        <v>7.8709476630308042E-2</v>
      </c>
      <c r="Q99" s="301">
        <f t="shared" si="19"/>
        <v>7.8692611743308771E-2</v>
      </c>
      <c r="R99" s="301">
        <f t="shared" si="19"/>
        <v>7.9086928669851633E-2</v>
      </c>
      <c r="S99" s="301">
        <f t="shared" si="19"/>
        <v>7.9218354366725974E-2</v>
      </c>
      <c r="T99" s="301">
        <f t="shared" si="19"/>
        <v>7.9077044447882799E-2</v>
      </c>
      <c r="U99" s="301">
        <f t="shared" si="19"/>
        <v>7.8460626846101222E-2</v>
      </c>
      <c r="V99" s="301">
        <f t="shared" si="19"/>
        <v>7.8467580967842177E-2</v>
      </c>
      <c r="W99" s="301">
        <f t="shared" si="19"/>
        <v>7.8669539580431103E-2</v>
      </c>
      <c r="X99" s="301">
        <f t="shared" si="19"/>
        <v>7.8060447197240798E-2</v>
      </c>
      <c r="Y99" s="301">
        <f t="shared" si="19"/>
        <v>7.824322955252086E-2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3.6359367763215064E-2</v>
      </c>
      <c r="C100" s="302">
        <f t="shared" si="20"/>
        <v>3.6293971639390105E-2</v>
      </c>
      <c r="D100" s="302">
        <f t="shared" si="20"/>
        <v>3.6397403267304083E-2</v>
      </c>
      <c r="E100" s="302">
        <f t="shared" si="20"/>
        <v>3.6043489182483852E-2</v>
      </c>
      <c r="F100" s="302">
        <f t="shared" si="20"/>
        <v>3.5652891031861526E-2</v>
      </c>
      <c r="G100" s="302">
        <f t="shared" si="20"/>
        <v>3.47173104246912E-2</v>
      </c>
      <c r="H100" s="302">
        <f t="shared" si="20"/>
        <v>3.419283582561735E-2</v>
      </c>
      <c r="I100" s="302">
        <f t="shared" si="20"/>
        <v>3.4083172459427442E-2</v>
      </c>
      <c r="J100" s="302">
        <f t="shared" si="20"/>
        <v>3.3727745948545572E-2</v>
      </c>
      <c r="K100" s="302">
        <f t="shared" si="20"/>
        <v>3.3426732776624876E-2</v>
      </c>
      <c r="L100" s="302">
        <f t="shared" si="20"/>
        <v>3.3723874037621525E-2</v>
      </c>
      <c r="M100" s="302">
        <f t="shared" si="20"/>
        <v>3.3552625351586596E-2</v>
      </c>
      <c r="N100" s="302">
        <f t="shared" si="20"/>
        <v>3.354538827290357E-2</v>
      </c>
      <c r="O100" s="302">
        <f t="shared" si="20"/>
        <v>3.3530787049401593E-2</v>
      </c>
      <c r="P100" s="302">
        <f t="shared" si="20"/>
        <v>3.3286920931583829E-2</v>
      </c>
      <c r="Q100" s="302">
        <f t="shared" si="20"/>
        <v>3.3260081463704391E-2</v>
      </c>
      <c r="R100" s="302">
        <f t="shared" si="20"/>
        <v>3.3542885631409759E-2</v>
      </c>
      <c r="S100" s="302">
        <f t="shared" si="20"/>
        <v>3.3654678907040762E-2</v>
      </c>
      <c r="T100" s="302">
        <f t="shared" si="20"/>
        <v>3.3563169323531067E-2</v>
      </c>
      <c r="U100" s="302">
        <f t="shared" si="20"/>
        <v>3.3133415840356541E-2</v>
      </c>
      <c r="V100" s="302">
        <f t="shared" si="20"/>
        <v>3.3142647580998504E-2</v>
      </c>
      <c r="W100" s="302">
        <f t="shared" si="20"/>
        <v>3.3304636271357019E-2</v>
      </c>
      <c r="X100" s="302">
        <f t="shared" si="20"/>
        <v>3.2868991149289595E-2</v>
      </c>
      <c r="Y100" s="302">
        <f t="shared" si="20"/>
        <v>3.3048948562469531E-2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3.4222080200576113E-2</v>
      </c>
      <c r="C101" s="302">
        <f t="shared" si="21"/>
        <v>3.4133446666737677E-2</v>
      </c>
      <c r="D101" s="302">
        <f t="shared" si="21"/>
        <v>3.4250988340401037E-2</v>
      </c>
      <c r="E101" s="302">
        <f t="shared" si="21"/>
        <v>3.3859740679130168E-2</v>
      </c>
      <c r="F101" s="302">
        <f t="shared" si="21"/>
        <v>3.3603971552943437E-2</v>
      </c>
      <c r="G101" s="302">
        <f t="shared" si="21"/>
        <v>3.2725979492194815E-2</v>
      </c>
      <c r="H101" s="302">
        <f t="shared" si="21"/>
        <v>3.2226099381022284E-2</v>
      </c>
      <c r="I101" s="302">
        <f t="shared" si="21"/>
        <v>3.2229795827686612E-2</v>
      </c>
      <c r="J101" s="302">
        <f t="shared" si="21"/>
        <v>3.1909472025559452E-2</v>
      </c>
      <c r="K101" s="302">
        <f t="shared" si="21"/>
        <v>3.158994590583708E-2</v>
      </c>
      <c r="L101" s="302">
        <f t="shared" si="21"/>
        <v>3.1838424240182309E-2</v>
      </c>
      <c r="M101" s="302">
        <f t="shared" si="21"/>
        <v>3.1732911413800038E-2</v>
      </c>
      <c r="N101" s="302">
        <f t="shared" si="21"/>
        <v>3.1703390362951188E-2</v>
      </c>
      <c r="O101" s="302">
        <f t="shared" si="21"/>
        <v>3.167009426544478E-2</v>
      </c>
      <c r="P101" s="302">
        <f t="shared" si="21"/>
        <v>3.1480573529334491E-2</v>
      </c>
      <c r="Q101" s="302">
        <f t="shared" si="21"/>
        <v>3.1474733339181792E-2</v>
      </c>
      <c r="R101" s="302">
        <f t="shared" si="21"/>
        <v>3.1769670567499943E-2</v>
      </c>
      <c r="S101" s="302">
        <f t="shared" si="21"/>
        <v>3.186706163640958E-2</v>
      </c>
      <c r="T101" s="302">
        <f t="shared" si="21"/>
        <v>3.1769616788915156E-2</v>
      </c>
      <c r="U101" s="302">
        <f t="shared" si="21"/>
        <v>3.133121336487029E-2</v>
      </c>
      <c r="V101" s="302">
        <f t="shared" si="21"/>
        <v>3.1373874040294361E-2</v>
      </c>
      <c r="W101" s="302">
        <f t="shared" si="21"/>
        <v>3.1439078104629668E-2</v>
      </c>
      <c r="X101" s="302">
        <f t="shared" si="21"/>
        <v>3.103995189326416E-2</v>
      </c>
      <c r="Y101" s="302">
        <f t="shared" si="21"/>
        <v>3.1189589879620304E-2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4.7175998378824729E-3</v>
      </c>
      <c r="C102" s="302">
        <f t="shared" si="22"/>
        <v>4.7433196822743448E-3</v>
      </c>
      <c r="D102" s="302">
        <f t="shared" si="22"/>
        <v>4.7167554574964058E-3</v>
      </c>
      <c r="E102" s="302">
        <f t="shared" si="22"/>
        <v>4.839076692657842E-3</v>
      </c>
      <c r="F102" s="302">
        <f t="shared" si="22"/>
        <v>4.91543123980298E-3</v>
      </c>
      <c r="G102" s="302">
        <f t="shared" si="22"/>
        <v>5.1339834153783471E-3</v>
      </c>
      <c r="H102" s="302">
        <f t="shared" si="22"/>
        <v>5.2596340446756651E-3</v>
      </c>
      <c r="I102" s="302">
        <f t="shared" si="22"/>
        <v>5.267931466968764E-3</v>
      </c>
      <c r="J102" s="302">
        <f t="shared" si="22"/>
        <v>5.3574642106527679E-3</v>
      </c>
      <c r="K102" s="302">
        <f t="shared" si="22"/>
        <v>5.4444753296260156E-3</v>
      </c>
      <c r="L102" s="302">
        <f t="shared" si="22"/>
        <v>5.3789226886784662E-3</v>
      </c>
      <c r="M102" s="302">
        <f t="shared" si="22"/>
        <v>5.3970808898577815E-3</v>
      </c>
      <c r="N102" s="302">
        <f t="shared" si="22"/>
        <v>5.4137010940801299E-3</v>
      </c>
      <c r="O102" s="302">
        <f t="shared" si="22"/>
        <v>5.4264956609979776E-3</v>
      </c>
      <c r="P102" s="302">
        <f t="shared" si="22"/>
        <v>5.4568307894613524E-3</v>
      </c>
      <c r="Q102" s="302">
        <f t="shared" si="22"/>
        <v>5.4630206216137629E-3</v>
      </c>
      <c r="R102" s="302">
        <f t="shared" si="22"/>
        <v>5.3912290872076907E-3</v>
      </c>
      <c r="S102" s="302">
        <f t="shared" si="22"/>
        <v>5.3607946929029923E-3</v>
      </c>
      <c r="T102" s="302">
        <f t="shared" si="22"/>
        <v>5.3794425463968391E-3</v>
      </c>
      <c r="U102" s="302">
        <f t="shared" si="22"/>
        <v>5.4779722085453626E-3</v>
      </c>
      <c r="V102" s="302">
        <f t="shared" si="22"/>
        <v>5.4603835568658729E-3</v>
      </c>
      <c r="W102" s="302">
        <f t="shared" si="22"/>
        <v>5.4505070241095835E-3</v>
      </c>
      <c r="X102" s="302">
        <f t="shared" si="22"/>
        <v>5.538836777315057E-3</v>
      </c>
      <c r="Y102" s="302">
        <f t="shared" si="22"/>
        <v>5.4813747944737834E-3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5.480908373238994E-3</v>
      </c>
      <c r="C103" s="302">
        <f t="shared" si="23"/>
        <v>5.5107896932597893E-3</v>
      </c>
      <c r="D103" s="302">
        <f t="shared" si="23"/>
        <v>5.4799273719486714E-3</v>
      </c>
      <c r="E103" s="302">
        <f t="shared" si="23"/>
        <v>5.6220402058176373E-3</v>
      </c>
      <c r="F103" s="302">
        <f t="shared" si="23"/>
        <v>5.7107489329593815E-3</v>
      </c>
      <c r="G103" s="302">
        <f t="shared" si="23"/>
        <v>5.9646628913841183E-3</v>
      </c>
      <c r="H103" s="302">
        <f t="shared" si="23"/>
        <v>6.1106438159823214E-3</v>
      </c>
      <c r="I103" s="302">
        <f t="shared" si="23"/>
        <v>6.1202837627529994E-3</v>
      </c>
      <c r="J103" s="302">
        <f t="shared" si="23"/>
        <v>6.224302921096235E-3</v>
      </c>
      <c r="K103" s="302">
        <f t="shared" si="23"/>
        <v>6.3253924553792924E-3</v>
      </c>
      <c r="L103" s="302">
        <f t="shared" si="23"/>
        <v>6.2492333848764795E-3</v>
      </c>
      <c r="M103" s="302">
        <f t="shared" si="23"/>
        <v>6.270329586399866E-3</v>
      </c>
      <c r="N103" s="302">
        <f t="shared" si="23"/>
        <v>6.2896389427712415E-3</v>
      </c>
      <c r="O103" s="302">
        <f t="shared" si="23"/>
        <v>6.3045036730073412E-3</v>
      </c>
      <c r="P103" s="302">
        <f t="shared" si="23"/>
        <v>6.3397470309248753E-3</v>
      </c>
      <c r="Q103" s="302">
        <f t="shared" si="23"/>
        <v>6.3469383790762529E-3</v>
      </c>
      <c r="R103" s="302">
        <f t="shared" si="23"/>
        <v>6.2635309609874517E-3</v>
      </c>
      <c r="S103" s="302">
        <f t="shared" si="23"/>
        <v>6.2281722759969186E-3</v>
      </c>
      <c r="T103" s="302">
        <f t="shared" si="23"/>
        <v>6.2498373556708307E-3</v>
      </c>
      <c r="U103" s="302">
        <f t="shared" si="23"/>
        <v>6.364309135567417E-3</v>
      </c>
      <c r="V103" s="302">
        <f t="shared" si="23"/>
        <v>6.3438746367593607E-3</v>
      </c>
      <c r="W103" s="302">
        <f t="shared" si="23"/>
        <v>6.3324000791574559E-3</v>
      </c>
      <c r="X103" s="302">
        <f t="shared" si="23"/>
        <v>6.4350216029379287E-3</v>
      </c>
      <c r="Y103" s="302">
        <f t="shared" si="23"/>
        <v>6.3682622605349039E-3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1.8547687475664386E-3</v>
      </c>
      <c r="C104" s="302">
        <f t="shared" si="24"/>
        <v>1.8648807462966499E-3</v>
      </c>
      <c r="D104" s="302">
        <f t="shared" si="24"/>
        <v>1.8544367714758508E-3</v>
      </c>
      <c r="E104" s="302">
        <f t="shared" si="24"/>
        <v>1.9025285155698118E-3</v>
      </c>
      <c r="F104" s="302">
        <f t="shared" si="24"/>
        <v>1.9325480239312841E-3</v>
      </c>
      <c r="G104" s="302">
        <f t="shared" si="24"/>
        <v>2.0184738673474124E-3</v>
      </c>
      <c r="H104" s="302">
        <f t="shared" si="24"/>
        <v>2.0678745940604544E-3</v>
      </c>
      <c r="I104" s="302">
        <f t="shared" si="24"/>
        <v>2.071136803676247E-3</v>
      </c>
      <c r="J104" s="302">
        <f t="shared" si="24"/>
        <v>2.1063374439542711E-3</v>
      </c>
      <c r="K104" s="302">
        <f t="shared" si="24"/>
        <v>2.1405466837601645E-3</v>
      </c>
      <c r="L104" s="302">
        <f t="shared" si="24"/>
        <v>2.1147740464174157E-3</v>
      </c>
      <c r="M104" s="302">
        <f t="shared" si="24"/>
        <v>2.1219131139977067E-3</v>
      </c>
      <c r="N104" s="302">
        <f t="shared" si="24"/>
        <v>2.1284475036087644E-3</v>
      </c>
      <c r="O104" s="302">
        <f t="shared" si="24"/>
        <v>2.1334778079315914E-3</v>
      </c>
      <c r="P104" s="302">
        <f t="shared" si="24"/>
        <v>2.1454043490034889E-3</v>
      </c>
      <c r="Q104" s="302">
        <f t="shared" si="24"/>
        <v>2.1478379397325679E-3</v>
      </c>
      <c r="R104" s="302">
        <f t="shared" si="24"/>
        <v>2.1196124227467958E-3</v>
      </c>
      <c r="S104" s="302">
        <f t="shared" si="24"/>
        <v>2.1076468543757398E-3</v>
      </c>
      <c r="T104" s="302">
        <f t="shared" si="24"/>
        <v>2.1149784333689059E-3</v>
      </c>
      <c r="U104" s="302">
        <f t="shared" si="24"/>
        <v>2.1537162967616157E-3</v>
      </c>
      <c r="V104" s="302">
        <f t="shared" si="24"/>
        <v>2.1468011529240673E-3</v>
      </c>
      <c r="W104" s="302">
        <f t="shared" si="24"/>
        <v>2.1429181011773761E-3</v>
      </c>
      <c r="X104" s="302">
        <f t="shared" si="24"/>
        <v>2.17764577443406E-3</v>
      </c>
      <c r="Y104" s="302">
        <f t="shared" si="24"/>
        <v>2.1550540554223377E-3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0.10808314188873043</v>
      </c>
      <c r="C105" s="301">
        <f t="shared" si="25"/>
        <v>0.108519836973736</v>
      </c>
      <c r="D105" s="301">
        <f t="shared" si="25"/>
        <v>0.10809668224371038</v>
      </c>
      <c r="E105" s="301">
        <f t="shared" si="25"/>
        <v>0.11006576876912223</v>
      </c>
      <c r="F105" s="301">
        <f t="shared" si="25"/>
        <v>0.11122349304708243</v>
      </c>
      <c r="G105" s="301">
        <f t="shared" si="25"/>
        <v>0.11455142529353736</v>
      </c>
      <c r="H105" s="301">
        <f t="shared" si="25"/>
        <v>0.11648491286474728</v>
      </c>
      <c r="I105" s="301">
        <f t="shared" si="25"/>
        <v>0.11654791166349059</v>
      </c>
      <c r="J105" s="301">
        <f t="shared" si="25"/>
        <v>0.11790231230015484</v>
      </c>
      <c r="K105" s="301">
        <f t="shared" si="25"/>
        <v>0.11922290638871241</v>
      </c>
      <c r="L105" s="301">
        <f t="shared" si="25"/>
        <v>0.11819085043370943</v>
      </c>
      <c r="M105" s="301">
        <f t="shared" si="25"/>
        <v>0.11839656019955364</v>
      </c>
      <c r="N105" s="301">
        <f t="shared" si="25"/>
        <v>0.11868387075647825</v>
      </c>
      <c r="O105" s="301">
        <f t="shared" si="25"/>
        <v>0.11884877885494981</v>
      </c>
      <c r="P105" s="301">
        <f t="shared" si="25"/>
        <v>0.11922397743431007</v>
      </c>
      <c r="Q105" s="301">
        <f t="shared" si="25"/>
        <v>0.11933545142918216</v>
      </c>
      <c r="R105" s="301">
        <f t="shared" si="25"/>
        <v>0.11822209142711186</v>
      </c>
      <c r="S105" s="301">
        <f t="shared" si="25"/>
        <v>0.11773611220130396</v>
      </c>
      <c r="T105" s="301">
        <f t="shared" si="25"/>
        <v>0.1180086613652679</v>
      </c>
      <c r="U105" s="301">
        <f t="shared" si="25"/>
        <v>0.11946656486547062</v>
      </c>
      <c r="V105" s="301">
        <f t="shared" si="25"/>
        <v>0.11915560361908259</v>
      </c>
      <c r="W105" s="301">
        <f t="shared" si="25"/>
        <v>0.11905919231098107</v>
      </c>
      <c r="X105" s="301">
        <f t="shared" si="25"/>
        <v>0.12035103021281321</v>
      </c>
      <c r="Y105" s="301">
        <f t="shared" si="25"/>
        <v>0.11941738981413381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1.6975886302956222E-2</v>
      </c>
      <c r="C106" s="302">
        <f t="shared" si="26"/>
        <v>1.6967714328382084E-2</v>
      </c>
      <c r="D106" s="302">
        <f t="shared" si="26"/>
        <v>1.6999134418845867E-2</v>
      </c>
      <c r="E106" s="302">
        <f t="shared" si="26"/>
        <v>1.6846769046702424E-2</v>
      </c>
      <c r="F106" s="302">
        <f t="shared" si="26"/>
        <v>1.6682429823172487E-2</v>
      </c>
      <c r="G106" s="302">
        <f t="shared" si="26"/>
        <v>1.6253657171850917E-2</v>
      </c>
      <c r="H106" s="302">
        <f t="shared" si="26"/>
        <v>1.6026406905406344E-2</v>
      </c>
      <c r="I106" s="302">
        <f t="shared" si="26"/>
        <v>1.593980573656709E-2</v>
      </c>
      <c r="J106" s="302">
        <f t="shared" si="26"/>
        <v>1.5747809788711105E-2</v>
      </c>
      <c r="K106" s="302">
        <f t="shared" si="26"/>
        <v>1.5567109549651995E-2</v>
      </c>
      <c r="L106" s="302">
        <f t="shared" si="26"/>
        <v>1.56646418390952E-2</v>
      </c>
      <c r="M106" s="302">
        <f t="shared" si="26"/>
        <v>1.5564363581532369E-2</v>
      </c>
      <c r="N106" s="302">
        <f t="shared" si="26"/>
        <v>1.5558972424060284E-2</v>
      </c>
      <c r="O106" s="302">
        <f t="shared" si="26"/>
        <v>1.5500543928371836E-2</v>
      </c>
      <c r="P106" s="302">
        <f t="shared" si="26"/>
        <v>1.536705427636271E-2</v>
      </c>
      <c r="Q106" s="302">
        <f t="shared" si="26"/>
        <v>1.5368547019565288E-2</v>
      </c>
      <c r="R106" s="302">
        <f t="shared" si="26"/>
        <v>1.5487985788246506E-2</v>
      </c>
      <c r="S106" s="302">
        <f t="shared" si="26"/>
        <v>1.5529830261122441E-2</v>
      </c>
      <c r="T106" s="302">
        <f t="shared" si="26"/>
        <v>1.5486084480702666E-2</v>
      </c>
      <c r="U106" s="302">
        <f t="shared" si="26"/>
        <v>1.5258376855447028E-2</v>
      </c>
      <c r="V106" s="302">
        <f t="shared" si="26"/>
        <v>1.5255021810903767E-2</v>
      </c>
      <c r="W106" s="302">
        <f t="shared" si="26"/>
        <v>1.5323570343839261E-2</v>
      </c>
      <c r="X106" s="302">
        <f t="shared" si="26"/>
        <v>1.5105443926235028E-2</v>
      </c>
      <c r="Y106" s="302">
        <f t="shared" si="26"/>
        <v>1.5174816758327629E-2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6.4462644145129519E-3</v>
      </c>
      <c r="C107" s="302">
        <f t="shared" si="27"/>
        <v>6.4295689012137435E-3</v>
      </c>
      <c r="D107" s="302">
        <f t="shared" si="27"/>
        <v>6.4517097150893904E-3</v>
      </c>
      <c r="E107" s="302">
        <f t="shared" si="27"/>
        <v>6.3780120946837987E-3</v>
      </c>
      <c r="F107" s="302">
        <f t="shared" si="27"/>
        <v>6.3298339767317241E-3</v>
      </c>
      <c r="G107" s="302">
        <f t="shared" si="27"/>
        <v>6.1644504306627365E-3</v>
      </c>
      <c r="H107" s="302">
        <f t="shared" si="27"/>
        <v>6.0702901881150009E-3</v>
      </c>
      <c r="I107" s="302">
        <f t="shared" si="27"/>
        <v>6.0709864716972026E-3</v>
      </c>
      <c r="J107" s="302">
        <f t="shared" si="27"/>
        <v>6.010648470188484E-3</v>
      </c>
      <c r="K107" s="302">
        <f t="shared" si="27"/>
        <v>5.9504607246452096E-3</v>
      </c>
      <c r="L107" s="302">
        <f t="shared" si="27"/>
        <v>5.9972655078459761E-3</v>
      </c>
      <c r="M107" s="302">
        <f t="shared" si="27"/>
        <v>5.9773905156188445E-3</v>
      </c>
      <c r="N107" s="302">
        <f t="shared" si="27"/>
        <v>5.9718297636583949E-3</v>
      </c>
      <c r="O107" s="302">
        <f t="shared" si="27"/>
        <v>5.9655579225768585E-3</v>
      </c>
      <c r="P107" s="302">
        <f t="shared" si="27"/>
        <v>5.9298587257472189E-3</v>
      </c>
      <c r="Q107" s="302">
        <f t="shared" si="27"/>
        <v>5.9287586345273188E-3</v>
      </c>
      <c r="R107" s="302">
        <f t="shared" si="27"/>
        <v>5.9843146775346136E-3</v>
      </c>
      <c r="S107" s="302">
        <f t="shared" si="27"/>
        <v>6.002659809628396E-3</v>
      </c>
      <c r="T107" s="302">
        <f t="shared" si="27"/>
        <v>5.9843045474964824E-3</v>
      </c>
      <c r="U107" s="302">
        <f t="shared" si="27"/>
        <v>5.9017244011390019E-3</v>
      </c>
      <c r="V107" s="302">
        <f t="shared" si="27"/>
        <v>5.9097602070360558E-3</v>
      </c>
      <c r="W107" s="302">
        <f t="shared" si="27"/>
        <v>5.9220424130604363E-3</v>
      </c>
      <c r="X107" s="302">
        <f t="shared" si="27"/>
        <v>5.8468607444375703E-3</v>
      </c>
      <c r="Y107" s="302">
        <f t="shared" si="27"/>
        <v>5.8750474011473154E-3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8.466099117126126E-2</v>
      </c>
      <c r="C108" s="302">
        <f t="shared" si="28"/>
        <v>8.5122553744140184E-2</v>
      </c>
      <c r="D108" s="302">
        <f t="shared" si="28"/>
        <v>8.4645838109775121E-2</v>
      </c>
      <c r="E108" s="302">
        <f t="shared" si="28"/>
        <v>8.6840987627736024E-2</v>
      </c>
      <c r="F108" s="302">
        <f t="shared" si="28"/>
        <v>8.8211229247178211E-2</v>
      </c>
      <c r="G108" s="302">
        <f t="shared" si="28"/>
        <v>9.2133317691023689E-2</v>
      </c>
      <c r="H108" s="302">
        <f t="shared" si="28"/>
        <v>9.4388215771225928E-2</v>
      </c>
      <c r="I108" s="302">
        <f t="shared" si="28"/>
        <v>9.453711945522629E-2</v>
      </c>
      <c r="J108" s="302">
        <f t="shared" si="28"/>
        <v>9.6143854041255264E-2</v>
      </c>
      <c r="K108" s="302">
        <f t="shared" si="28"/>
        <v>9.7705336114415203E-2</v>
      </c>
      <c r="L108" s="302">
        <f t="shared" si="28"/>
        <v>9.6528943086768251E-2</v>
      </c>
      <c r="M108" s="302">
        <f t="shared" si="28"/>
        <v>9.6854806102402435E-2</v>
      </c>
      <c r="N108" s="302">
        <f t="shared" si="28"/>
        <v>9.715306856875959E-2</v>
      </c>
      <c r="O108" s="302">
        <f t="shared" si="28"/>
        <v>9.738267700400112E-2</v>
      </c>
      <c r="P108" s="302">
        <f t="shared" si="28"/>
        <v>9.7927064432200145E-2</v>
      </c>
      <c r="Q108" s="302">
        <f t="shared" si="28"/>
        <v>9.8038145775089555E-2</v>
      </c>
      <c r="R108" s="302">
        <f t="shared" si="28"/>
        <v>9.6749790961330739E-2</v>
      </c>
      <c r="S108" s="302">
        <f t="shared" si="28"/>
        <v>9.620362213055314E-2</v>
      </c>
      <c r="T108" s="302">
        <f t="shared" si="28"/>
        <v>9.6538272337068742E-2</v>
      </c>
      <c r="U108" s="302">
        <f t="shared" si="28"/>
        <v>9.8306463608884592E-2</v>
      </c>
      <c r="V108" s="302">
        <f t="shared" si="28"/>
        <v>9.799082160114278E-2</v>
      </c>
      <c r="W108" s="302">
        <f t="shared" si="28"/>
        <v>9.7813579554081376E-2</v>
      </c>
      <c r="X108" s="302">
        <f t="shared" si="28"/>
        <v>9.9398725542140604E-2</v>
      </c>
      <c r="Y108" s="302">
        <f t="shared" si="28"/>
        <v>9.8367525654658866E-2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8.2244493590198489E-2</v>
      </c>
      <c r="C109" s="235">
        <f t="shared" si="29"/>
        <v>8.2692881679464175E-2</v>
      </c>
      <c r="D109" s="235">
        <f t="shared" si="29"/>
        <v>8.2229773045931015E-2</v>
      </c>
      <c r="E109" s="235">
        <f t="shared" si="29"/>
        <v>8.4362265920887455E-2</v>
      </c>
      <c r="F109" s="235">
        <f t="shared" si="29"/>
        <v>8.5693396427725763E-2</v>
      </c>
      <c r="G109" s="235">
        <f t="shared" si="29"/>
        <v>8.9503535825072464E-2</v>
      </c>
      <c r="H109" s="235">
        <f t="shared" si="29"/>
        <v>9.1694071845712544E-2</v>
      </c>
      <c r="I109" s="235">
        <f t="shared" si="29"/>
        <v>9.1838725338601046E-2</v>
      </c>
      <c r="J109" s="235">
        <f t="shared" si="29"/>
        <v>9.339959854045729E-2</v>
      </c>
      <c r="K109" s="235">
        <f t="shared" si="29"/>
        <v>9.4916510882027003E-2</v>
      </c>
      <c r="L109" s="235">
        <f t="shared" si="29"/>
        <v>9.3773695903329915E-2</v>
      </c>
      <c r="M109" s="235">
        <f t="shared" si="29"/>
        <v>9.4090257738123392E-2</v>
      </c>
      <c r="N109" s="235">
        <f t="shared" si="29"/>
        <v>9.4380006832282731E-2</v>
      </c>
      <c r="O109" s="235">
        <f t="shared" si="29"/>
        <v>9.4603061502671337E-2</v>
      </c>
      <c r="P109" s="235">
        <f t="shared" si="29"/>
        <v>9.5131910358911692E-2</v>
      </c>
      <c r="Q109" s="235">
        <f t="shared" si="29"/>
        <v>9.5239821082219706E-2</v>
      </c>
      <c r="R109" s="235">
        <f t="shared" si="29"/>
        <v>9.3988240067679654E-2</v>
      </c>
      <c r="S109" s="235">
        <f t="shared" si="29"/>
        <v>9.3457660655832386E-2</v>
      </c>
      <c r="T109" s="235">
        <f t="shared" si="29"/>
        <v>9.3782758866755314E-2</v>
      </c>
      <c r="U109" s="235">
        <f t="shared" si="29"/>
        <v>9.5500480260152662E-2</v>
      </c>
      <c r="V109" s="235">
        <f t="shared" si="29"/>
        <v>9.5193847692740294E-2</v>
      </c>
      <c r="W109" s="235">
        <f t="shared" si="29"/>
        <v>9.50216647050173E-2</v>
      </c>
      <c r="X109" s="235">
        <f t="shared" si="29"/>
        <v>9.6561565517077702E-2</v>
      </c>
      <c r="Y109" s="235">
        <f t="shared" si="29"/>
        <v>9.5559799398315479E-2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0.47294842427102374</v>
      </c>
      <c r="C113" s="322">
        <f>IF(C$5=0,0,C$5/FBT_fec!C$5)</f>
        <v>0.47365542655852994</v>
      </c>
      <c r="D113" s="322">
        <f>IF(D$5=0,0,D$5/FBT_fec!D$5)</f>
        <v>0.47390254632400031</v>
      </c>
      <c r="E113" s="322">
        <f>IF(E$5=0,0,E$5/FBT_fec!E$5)</f>
        <v>0.47560766979309438</v>
      </c>
      <c r="F113" s="322">
        <f>IF(F$5=0,0,F$5/FBT_fec!F$5)</f>
        <v>0.47673014158854304</v>
      </c>
      <c r="G113" s="322">
        <f>IF(G$5=0,0,G$5/FBT_fec!G$5)</f>
        <v>0.47921842494801131</v>
      </c>
      <c r="H113" s="322">
        <f>IF(H$5=0,0,H$5/FBT_fec!H$5)</f>
        <v>0.47968770514203379</v>
      </c>
      <c r="I113" s="322">
        <f>IF(I$5=0,0,I$5/FBT_fec!I$5)</f>
        <v>0.48069511308888713</v>
      </c>
      <c r="J113" s="322">
        <f>IF(J$5=0,0,J$5/FBT_fec!J$5)</f>
        <v>0.48203862533587188</v>
      </c>
      <c r="K113" s="322">
        <f>IF(K$5=0,0,K$5/FBT_fec!K$5)</f>
        <v>0.4839797464218224</v>
      </c>
      <c r="L113" s="322">
        <f>IF(L$5=0,0,L$5/FBT_fec!L$5)</f>
        <v>0.48441754703275053</v>
      </c>
      <c r="M113" s="322">
        <f>IF(M$5=0,0,M$5/FBT_fec!M$5)</f>
        <v>0.48557485189867705</v>
      </c>
      <c r="N113" s="322">
        <f>IF(N$5=0,0,N$5/FBT_fec!N$5)</f>
        <v>0.48615031759142507</v>
      </c>
      <c r="O113" s="322">
        <f>IF(O$5=0,0,O$5/FBT_fec!O$5)</f>
        <v>0.48764725197162956</v>
      </c>
      <c r="P113" s="322">
        <f>IF(P$5=0,0,P$5/FBT_fec!P$5)</f>
        <v>0.48861422769369994</v>
      </c>
      <c r="Q113" s="322">
        <f>IF(Q$5=0,0,Q$5/FBT_fec!Q$5)</f>
        <v>0.48827744439969334</v>
      </c>
      <c r="R113" s="322">
        <f>IF(R$5=0,0,R$5/FBT_fec!R$5)</f>
        <v>0.48756567468152445</v>
      </c>
      <c r="S113" s="322">
        <f>IF(S$5=0,0,S$5/FBT_fec!S$5)</f>
        <v>0.48763350643929271</v>
      </c>
      <c r="T113" s="322">
        <f>IF(T$5=0,0,T$5/FBT_fec!T$5)</f>
        <v>0.487943328937325</v>
      </c>
      <c r="U113" s="322">
        <f>IF(U$5=0,0,U$5/FBT_fec!U$5)</f>
        <v>0.48976661008830552</v>
      </c>
      <c r="V113" s="322">
        <f>IF(V$5=0,0,V$5/FBT_fec!V$5)</f>
        <v>0.48977056825881776</v>
      </c>
      <c r="W113" s="322">
        <f>IF(W$5=0,0,W$5/FBT_fec!W$5)</f>
        <v>0.48995701452469148</v>
      </c>
      <c r="X113" s="322">
        <f>IF(X$5=0,0,X$5/FBT_fec!X$5)</f>
        <v>0.49110864191435138</v>
      </c>
      <c r="Y113" s="322">
        <f>IF(Y$5=0,0,Y$5/FBT_fec!Y$5)</f>
        <v>0.49113508524912186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0.47359798058851721</v>
      </c>
      <c r="C114" s="334">
        <f>IF(C$6=0,0,C$6/FBT_fec!C$6)</f>
        <v>0.47355150001490498</v>
      </c>
      <c r="D114" s="334">
        <f>IF(D$6=0,0,D$6/FBT_fec!D$6)</f>
        <v>0.47368104227884783</v>
      </c>
      <c r="E114" s="334">
        <f>IF(E$6=0,0,E$6/FBT_fec!E$6)</f>
        <v>0.4739787465393141</v>
      </c>
      <c r="F114" s="334">
        <f>IF(F$6=0,0,F$6/FBT_fec!F$6)</f>
        <v>0.47402085366186802</v>
      </c>
      <c r="G114" s="334">
        <f>IF(G$6=0,0,G$6/FBT_fec!G$6)</f>
        <v>0.47406855425308947</v>
      </c>
      <c r="H114" s="334">
        <f>IF(H$6=0,0,H$6/FBT_fec!H$6)</f>
        <v>0.47388922831129443</v>
      </c>
      <c r="I114" s="334">
        <f>IF(I$6=0,0,I$6/FBT_fec!I$6)</f>
        <v>0.47406332531508583</v>
      </c>
      <c r="J114" s="334">
        <f>IF(J$6=0,0,J$6/FBT_fec!J$6)</f>
        <v>0.47403977129153946</v>
      </c>
      <c r="K114" s="334">
        <f>IF(K$6=0,0,K$6/FBT_fec!K$6)</f>
        <v>0.47401685551049583</v>
      </c>
      <c r="L114" s="334">
        <f>IF(L$6=0,0,L$6/FBT_fec!L$6)</f>
        <v>0.47402911663218816</v>
      </c>
      <c r="M114" s="334">
        <f>IF(M$6=0,0,M$6/FBT_fec!M$6)</f>
        <v>0.47400460525859922</v>
      </c>
      <c r="N114" s="334">
        <f>IF(N$6=0,0,N$6/FBT_fec!N$6)</f>
        <v>0.47409331431852414</v>
      </c>
      <c r="O114" s="334">
        <f>IF(O$6=0,0,O$6/FBT_fec!O$6)</f>
        <v>0.47414528040175158</v>
      </c>
      <c r="P114" s="334">
        <f>IF(P$6=0,0,P$6/FBT_fec!P$6)</f>
        <v>0.47428309824937437</v>
      </c>
      <c r="Q114" s="334">
        <f>IF(Q$6=0,0,Q$6/FBT_fec!Q$6)</f>
        <v>0.47429600946655448</v>
      </c>
      <c r="R114" s="334">
        <f>IF(R$6=0,0,R$6/FBT_fec!R$6)</f>
        <v>0.47426430424675908</v>
      </c>
      <c r="S114" s="334">
        <f>IF(S$6=0,0,S$6/FBT_fec!S$6)</f>
        <v>0.47422627766817027</v>
      </c>
      <c r="T114" s="334">
        <f>IF(T$6=0,0,T$6/FBT_fec!T$6)</f>
        <v>0.47428841707672509</v>
      </c>
      <c r="U114" s="334">
        <f>IF(U$6=0,0,U$6/FBT_fec!U$6)</f>
        <v>0.47432848759319762</v>
      </c>
      <c r="V114" s="334">
        <f>IF(V$6=0,0,V$6/FBT_fec!V$6)</f>
        <v>0.47424180630601515</v>
      </c>
      <c r="W114" s="334">
        <f>IF(W$6=0,0,W$6/FBT_fec!W$6)</f>
        <v>0.47429676557956213</v>
      </c>
      <c r="X114" s="334">
        <f>IF(X$6=0,0,X$6/FBT_fec!X$6)</f>
        <v>0.47440854840059921</v>
      </c>
      <c r="Y114" s="334">
        <f>IF(Y$6=0,0,Y$6/FBT_fec!Y$6)</f>
        <v>0.47409184532599258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0.12273591384479395</v>
      </c>
      <c r="C115" s="335">
        <f>IF(C$7=0,0,C$7/FBT_fec!C$7)</f>
        <v>0.12272386810998896</v>
      </c>
      <c r="D115" s="335">
        <f>IF(D$7=0,0,D$7/FBT_fec!D$7)</f>
        <v>0.12275743980750087</v>
      </c>
      <c r="E115" s="335">
        <f>IF(E$7=0,0,E$7/FBT_fec!E$7)</f>
        <v>0.1228345917506287</v>
      </c>
      <c r="F115" s="335">
        <f>IF(F$7=0,0,F$7/FBT_fec!F$7)</f>
        <v>0.12284550407791445</v>
      </c>
      <c r="G115" s="335">
        <f>IF(G$7=0,0,G$7/FBT_fec!G$7)</f>
        <v>0.12285786598800366</v>
      </c>
      <c r="H115" s="335">
        <f>IF(H$7=0,0,H$7/FBT_fec!H$7)</f>
        <v>0.12281139253531931</v>
      </c>
      <c r="I115" s="335">
        <f>IF(I$7=0,0,I$7/FBT_fec!I$7)</f>
        <v>0.1228565108756286</v>
      </c>
      <c r="J115" s="335">
        <f>IF(J$7=0,0,J$7/FBT_fec!J$7)</f>
        <v>0.12285040670136442</v>
      </c>
      <c r="K115" s="335">
        <f>IF(K$7=0,0,K$7/FBT_fec!K$7)</f>
        <v>0.1228444679316839</v>
      </c>
      <c r="L115" s="335">
        <f>IF(L$7=0,0,L$7/FBT_fec!L$7)</f>
        <v>0.12284764547896528</v>
      </c>
      <c r="M115" s="335">
        <f>IF(M$7=0,0,M$7/FBT_fec!M$7)</f>
        <v>0.12284129320137895</v>
      </c>
      <c r="N115" s="335">
        <f>IF(N$7=0,0,N$7/FBT_fec!N$7)</f>
        <v>0.12286428271565571</v>
      </c>
      <c r="O115" s="335">
        <f>IF(O$7=0,0,O$7/FBT_fec!O$7)</f>
        <v>0.12287775005499264</v>
      </c>
      <c r="P115" s="335">
        <f>IF(P$7=0,0,P$7/FBT_fec!P$7)</f>
        <v>0.12291346642238733</v>
      </c>
      <c r="Q115" s="335">
        <f>IF(Q$7=0,0,Q$7/FBT_fec!Q$7)</f>
        <v>0.12291681244602846</v>
      </c>
      <c r="R115" s="335">
        <f>IF(R$7=0,0,R$7/FBT_fec!R$7)</f>
        <v>0.1229085958376713</v>
      </c>
      <c r="S115" s="335">
        <f>IF(S$7=0,0,S$7/FBT_fec!S$7)</f>
        <v>0.12289874100917803</v>
      </c>
      <c r="T115" s="335">
        <f>IF(T$7=0,0,T$7/FBT_fec!T$7)</f>
        <v>0.12291484483015559</v>
      </c>
      <c r="U115" s="335">
        <f>IF(U$7=0,0,U$7/FBT_fec!U$7)</f>
        <v>0.12292522935808667</v>
      </c>
      <c r="V115" s="335">
        <f>IF(V$7=0,0,V$7/FBT_fec!V$7)</f>
        <v>0.12290276535394883</v>
      </c>
      <c r="W115" s="335">
        <f>IF(W$7=0,0,W$7/FBT_fec!W$7)</f>
        <v>0.12291700839749951</v>
      </c>
      <c r="X115" s="335">
        <f>IF(X$7=0,0,X$7/FBT_fec!X$7)</f>
        <v>0.12294597762299131</v>
      </c>
      <c r="Y115" s="335">
        <f>IF(Y$7=0,0,Y$7/FBT_fec!Y$7)</f>
        <v>0.12286390201694454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0.67073183694965588</v>
      </c>
      <c r="C116" s="335">
        <f>IF(C$8=0,0,C$8/FBT_fec!C$8)</f>
        <v>0.67066600896516393</v>
      </c>
      <c r="D116" s="335">
        <f>IF(D$8=0,0,D$8/FBT_fec!D$8)</f>
        <v>0.6708494728400507</v>
      </c>
      <c r="E116" s="335">
        <f>IF(E$8=0,0,E$8/FBT_fec!E$8)</f>
        <v>0.67127109567983145</v>
      </c>
      <c r="F116" s="335">
        <f>IF(F$8=0,0,F$8/FBT_fec!F$8)</f>
        <v>0.67133072977629515</v>
      </c>
      <c r="G116" s="335">
        <f>IF(G$8=0,0,G$8/FBT_fec!G$8)</f>
        <v>0.67139828560736847</v>
      </c>
      <c r="H116" s="335">
        <f>IF(H$8=0,0,H$8/FBT_fec!H$8)</f>
        <v>0.67114431573569966</v>
      </c>
      <c r="I116" s="335">
        <f>IF(I$8=0,0,I$8/FBT_fec!I$8)</f>
        <v>0.67139088013830828</v>
      </c>
      <c r="J116" s="335">
        <f>IF(J$8=0,0,J$8/FBT_fec!J$8)</f>
        <v>0.67135752181726693</v>
      </c>
      <c r="K116" s="335">
        <f>IF(K$8=0,0,K$8/FBT_fec!K$8)</f>
        <v>0.67132506740541464</v>
      </c>
      <c r="L116" s="335">
        <f>IF(L$8=0,0,L$8/FBT_fec!L$8)</f>
        <v>0.67134243218527612</v>
      </c>
      <c r="M116" s="335">
        <f>IF(M$8=0,0,M$8/FBT_fec!M$8)</f>
        <v>0.67130771801987155</v>
      </c>
      <c r="N116" s="335">
        <f>IF(N$8=0,0,N$8/FBT_fec!N$8)</f>
        <v>0.67143335198191589</v>
      </c>
      <c r="O116" s="335">
        <f>IF(O$8=0,0,O$8/FBT_fec!O$8)</f>
        <v>0.67150694880430695</v>
      </c>
      <c r="P116" s="335">
        <f>IF(P$8=0,0,P$8/FBT_fec!P$8)</f>
        <v>0.67170213295180992</v>
      </c>
      <c r="Q116" s="335">
        <f>IF(Q$8=0,0,Q$8/FBT_fec!Q$8)</f>
        <v>0.67172041842761754</v>
      </c>
      <c r="R116" s="335">
        <f>IF(R$8=0,0,R$8/FBT_fec!R$8)</f>
        <v>0.67167551599731612</v>
      </c>
      <c r="S116" s="335">
        <f>IF(S$8=0,0,S$8/FBT_fec!S$8)</f>
        <v>0.67162166096001619</v>
      </c>
      <c r="T116" s="335">
        <f>IF(T$8=0,0,T$8/FBT_fec!T$8)</f>
        <v>0.67170966572641155</v>
      </c>
      <c r="U116" s="335">
        <f>IF(U$8=0,0,U$8/FBT_fec!U$8)</f>
        <v>0.67176641548511562</v>
      </c>
      <c r="V116" s="335">
        <f>IF(V$8=0,0,V$8/FBT_fec!V$8)</f>
        <v>0.67164365335063836</v>
      </c>
      <c r="W116" s="335">
        <f>IF(W$8=0,0,W$8/FBT_fec!W$8)</f>
        <v>0.67172148927058406</v>
      </c>
      <c r="X116" s="335">
        <f>IF(X$8=0,0,X$8/FBT_fec!X$8)</f>
        <v>0.67187980138331871</v>
      </c>
      <c r="Y116" s="335">
        <f>IF(Y$8=0,0,Y$8/FBT_fec!Y$8)</f>
        <v>0.67143127152528403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0.47400966091500635</v>
      </c>
      <c r="C117" s="335">
        <f>IF(C$9=0,0,C$9/FBT_fec!C$9)</f>
        <v>0.47396313993763706</v>
      </c>
      <c r="D117" s="335">
        <f>IF(D$9=0,0,D$9/FBT_fec!D$9)</f>
        <v>0.47409279480763772</v>
      </c>
      <c r="E117" s="335">
        <f>IF(E$9=0,0,E$9/FBT_fec!E$9)</f>
        <v>0.47439075785085255</v>
      </c>
      <c r="F117" s="335">
        <f>IF(F$9=0,0,F$9/FBT_fec!F$9)</f>
        <v>0.47443290157549267</v>
      </c>
      <c r="G117" s="335">
        <f>IF(G$9=0,0,G$9/FBT_fec!G$9)</f>
        <v>0.47448064363098463</v>
      </c>
      <c r="H117" s="335">
        <f>IF(H$9=0,0,H$9/FBT_fec!H$9)</f>
        <v>0.47430116180811482</v>
      </c>
      <c r="I117" s="335">
        <f>IF(I$9=0,0,I$9/FBT_fec!I$9)</f>
        <v>0.47447541014766842</v>
      </c>
      <c r="J117" s="335">
        <f>IF(J$9=0,0,J$9/FBT_fec!J$9)</f>
        <v>0.47445183564952459</v>
      </c>
      <c r="K117" s="335">
        <f>IF(K$9=0,0,K$9/FBT_fec!K$9)</f>
        <v>0.47442889994868248</v>
      </c>
      <c r="L117" s="335">
        <f>IF(L$9=0,0,L$9/FBT_fec!L$9)</f>
        <v>0.47444117172849171</v>
      </c>
      <c r="M117" s="335">
        <f>IF(M$9=0,0,M$9/FBT_fec!M$9)</f>
        <v>0.47441663904811793</v>
      </c>
      <c r="N117" s="335">
        <f>IF(N$9=0,0,N$9/FBT_fec!N$9)</f>
        <v>0.47450542521938238</v>
      </c>
      <c r="O117" s="335">
        <f>IF(O$9=0,0,O$9/FBT_fec!O$9)</f>
        <v>0.47455743647470733</v>
      </c>
      <c r="P117" s="335">
        <f>IF(P$9=0,0,P$9/FBT_fec!P$9)</f>
        <v>0.47469537412203128</v>
      </c>
      <c r="Q117" s="335">
        <f>IF(Q$9=0,0,Q$9/FBT_fec!Q$9)</f>
        <v>0.4747082965624308</v>
      </c>
      <c r="R117" s="335">
        <f>IF(R$9=0,0,R$9/FBT_fec!R$9)</f>
        <v>0.47467656378251943</v>
      </c>
      <c r="S117" s="335">
        <f>IF(S$9=0,0,S$9/FBT_fec!S$9)</f>
        <v>0.47463850414890318</v>
      </c>
      <c r="T117" s="335">
        <f>IF(T$9=0,0,T$9/FBT_fec!T$9)</f>
        <v>0.4747006975728319</v>
      </c>
      <c r="U117" s="335">
        <f>IF(U$9=0,0,U$9/FBT_fec!U$9)</f>
        <v>0.47474080292104792</v>
      </c>
      <c r="V117" s="335">
        <f>IF(V$9=0,0,V$9/FBT_fec!V$9)</f>
        <v>0.47465404628518976</v>
      </c>
      <c r="W117" s="335">
        <f>IF(W$9=0,0,W$9/FBT_fec!W$9)</f>
        <v>0.47470905333269819</v>
      </c>
      <c r="X117" s="335">
        <f>IF(X$9=0,0,X$9/FBT_fec!X$9)</f>
        <v>0.47482093332219899</v>
      </c>
      <c r="Y117" s="335">
        <f>IF(Y$9=0,0,Y$9/FBT_fec!Y$9)</f>
        <v>0.47450395494991254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0.71627126131450791</v>
      </c>
      <c r="C118" s="336">
        <f>IF(C$10=0,0,C$10/FBT_fec!C$10)</f>
        <v>0.71673311392813643</v>
      </c>
      <c r="D118" s="336">
        <f>IF(D$10=0,0,D$10/FBT_fec!D$10)</f>
        <v>0.71595165169025488</v>
      </c>
      <c r="E118" s="336">
        <f>IF(E$10=0,0,E$10/FBT_fec!E$10)</f>
        <v>0.7197560398744246</v>
      </c>
      <c r="F118" s="336">
        <f>IF(F$10=0,0,F$10/FBT_fec!F$10)</f>
        <v>0.72354880974761449</v>
      </c>
      <c r="G118" s="336">
        <f>IF(G$10=0,0,G$10/FBT_fec!G$10)</f>
        <v>0.73359610925770036</v>
      </c>
      <c r="H118" s="336">
        <f>IF(H$10=0,0,H$10/FBT_fec!H$10)</f>
        <v>0.74006511135548891</v>
      </c>
      <c r="I118" s="336">
        <f>IF(I$10=0,0,I$10/FBT_fec!I$10)</f>
        <v>0.74077042949342753</v>
      </c>
      <c r="J118" s="336">
        <f>IF(J$10=0,0,J$10/FBT_fec!J$10)</f>
        <v>0.74395199176644211</v>
      </c>
      <c r="K118" s="336">
        <f>IF(K$10=0,0,K$10/FBT_fec!K$10)</f>
        <v>0.74682531184016487</v>
      </c>
      <c r="L118" s="336">
        <f>IF(L$10=0,0,L$10/FBT_fec!L$10)</f>
        <v>0.74388689031693822</v>
      </c>
      <c r="M118" s="336">
        <f>IF(M$10=0,0,M$10/FBT_fec!M$10)</f>
        <v>0.74583058885723896</v>
      </c>
      <c r="N118" s="336">
        <f>IF(N$10=0,0,N$10/FBT_fec!N$10)</f>
        <v>0.74638183240453138</v>
      </c>
      <c r="O118" s="336">
        <f>IF(O$10=0,0,O$10/FBT_fec!O$10)</f>
        <v>0.74633021211527395</v>
      </c>
      <c r="P118" s="336">
        <f>IF(P$10=0,0,P$10/FBT_fec!P$10)</f>
        <v>0.75427833995055549</v>
      </c>
      <c r="Q118" s="336">
        <f>IF(Q$10=0,0,Q$10/FBT_fec!Q$10)</f>
        <v>0.75532936989251342</v>
      </c>
      <c r="R118" s="336">
        <f>IF(R$10=0,0,R$10/FBT_fec!R$10)</f>
        <v>0.75462319165688907</v>
      </c>
      <c r="S118" s="336">
        <f>IF(S$10=0,0,S$10/FBT_fec!S$10)</f>
        <v>0.75451583566419445</v>
      </c>
      <c r="T118" s="336">
        <f>IF(T$10=0,0,T$10/FBT_fec!T$10)</f>
        <v>0.75692655894865302</v>
      </c>
      <c r="U118" s="336">
        <f>IF(U$10=0,0,U$10/FBT_fec!U$10)</f>
        <v>0.76247174254108363</v>
      </c>
      <c r="V118" s="336">
        <f>IF(V$10=0,0,V$10/FBT_fec!V$10)</f>
        <v>0.76456519919420429</v>
      </c>
      <c r="W118" s="336">
        <f>IF(W$10=0,0,W$10/FBT_fec!W$10)</f>
        <v>0.7631386046750166</v>
      </c>
      <c r="X118" s="336">
        <f>IF(X$10=0,0,X$10/FBT_fec!X$10)</f>
        <v>0.76975633614872685</v>
      </c>
      <c r="Y118" s="336">
        <f>IF(Y$10=0,0,Y$10/FBT_fec!Y$10)</f>
        <v>0.77236153762582449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0.54365434004796864</v>
      </c>
      <c r="C119" s="349">
        <f>IF(C$16=0,0,C$16/FBT_fec!C$16)</f>
        <v>0.5449001512915328</v>
      </c>
      <c r="D119" s="349">
        <f>IF(D$16=0,0,D$16/FBT_fec!D$16)</f>
        <v>0.54467312557172498</v>
      </c>
      <c r="E119" s="349">
        <f>IF(E$16=0,0,E$16/FBT_fec!E$16)</f>
        <v>0.54818514097343407</v>
      </c>
      <c r="F119" s="349">
        <f>IF(F$16=0,0,F$16/FBT_fec!F$16)</f>
        <v>0.55136028733046394</v>
      </c>
      <c r="G119" s="349">
        <f>IF(G$16=0,0,G$16/FBT_fec!G$16)</f>
        <v>0.5597488833314721</v>
      </c>
      <c r="H119" s="349">
        <f>IF(H$16=0,0,H$16/FBT_fec!H$16)</f>
        <v>0.56342590203352094</v>
      </c>
      <c r="I119" s="349">
        <f>IF(I$16=0,0,I$16/FBT_fec!I$16)</f>
        <v>0.56517341866021009</v>
      </c>
      <c r="J119" s="349">
        <f>IF(J$16=0,0,J$16/FBT_fec!J$16)</f>
        <v>0.56892236949239272</v>
      </c>
      <c r="K119" s="349">
        <f>IF(K$16=0,0,K$16/FBT_fec!K$16)</f>
        <v>0.57305297230074304</v>
      </c>
      <c r="L119" s="349">
        <f>IF(L$16=0,0,L$16/FBT_fec!L$16)</f>
        <v>0.57210559406331341</v>
      </c>
      <c r="M119" s="349">
        <f>IF(M$16=0,0,M$16/FBT_fec!M$16)</f>
        <v>0.57479568927159752</v>
      </c>
      <c r="N119" s="349">
        <f>IF(N$16=0,0,N$16/FBT_fec!N$16)</f>
        <v>0.57536254543365073</v>
      </c>
      <c r="O119" s="349">
        <f>IF(O$16=0,0,O$16/FBT_fec!O$16)</f>
        <v>0.57701315595432934</v>
      </c>
      <c r="P119" s="349">
        <f>IF(P$16=0,0,P$16/FBT_fec!P$16)</f>
        <v>0.5796167624210693</v>
      </c>
      <c r="Q119" s="349">
        <f>IF(Q$16=0,0,Q$16/FBT_fec!Q$16)</f>
        <v>0.57936984082872411</v>
      </c>
      <c r="R119" s="349">
        <f>IF(R$16=0,0,R$16/FBT_fec!R$16)</f>
        <v>0.57764920526944163</v>
      </c>
      <c r="S119" s="349">
        <f>IF(S$16=0,0,S$16/FBT_fec!S$16)</f>
        <v>0.57702308195211971</v>
      </c>
      <c r="T119" s="349">
        <f>IF(T$16=0,0,T$16/FBT_fec!T$16)</f>
        <v>0.57824654273399045</v>
      </c>
      <c r="U119" s="349">
        <f>IF(U$16=0,0,U$16/FBT_fec!U$16)</f>
        <v>0.58289360487033681</v>
      </c>
      <c r="V119" s="349">
        <f>IF(V$16=0,0,V$16/FBT_fec!V$16)</f>
        <v>0.58325092861043848</v>
      </c>
      <c r="W119" s="349">
        <f>IF(W$16=0,0,W$16/FBT_fec!W$16)</f>
        <v>0.58202422297070211</v>
      </c>
      <c r="X119" s="349">
        <f>IF(X$16=0,0,X$16/FBT_fec!X$16)</f>
        <v>0.58536336847416037</v>
      </c>
      <c r="Y119" s="349">
        <f>IF(Y$16=0,0,Y$16/FBT_fec!Y$16)</f>
        <v>0.58461653975234618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0.29653873093525579</v>
      </c>
      <c r="C120" s="349">
        <f>IF(C$25=0,0,C$25/FBT_fec!C$25)</f>
        <v>0.29721826434083604</v>
      </c>
      <c r="D120" s="349">
        <f>IF(D$25=0,0,D$25/FBT_fec!D$25)</f>
        <v>0.29709443213003173</v>
      </c>
      <c r="E120" s="349">
        <f>IF(E$25=0,0,E$25/FBT_fec!E$25)</f>
        <v>0.29901007689460024</v>
      </c>
      <c r="F120" s="349">
        <f>IF(F$25=0,0,F$25/FBT_fec!F$25)</f>
        <v>0.30074197490752574</v>
      </c>
      <c r="G120" s="349">
        <f>IF(G$25=0,0,G$25/FBT_fec!G$25)</f>
        <v>0.30531757272625737</v>
      </c>
      <c r="H120" s="349">
        <f>IF(H$25=0,0,H$25/FBT_fec!H$25)</f>
        <v>0.30732321929101136</v>
      </c>
      <c r="I120" s="349">
        <f>IF(I$25=0,0,I$25/FBT_fec!I$25)</f>
        <v>0.30827641017829632</v>
      </c>
      <c r="J120" s="349">
        <f>IF(J$25=0,0,J$25/FBT_fec!J$25)</f>
        <v>0.31032129245039597</v>
      </c>
      <c r="K120" s="349">
        <f>IF(K$25=0,0,K$25/FBT_fec!K$25)</f>
        <v>0.31257434852767801</v>
      </c>
      <c r="L120" s="349">
        <f>IF(L$25=0,0,L$25/FBT_fec!L$25)</f>
        <v>0.31205759676180728</v>
      </c>
      <c r="M120" s="349">
        <f>IF(M$25=0,0,M$25/FBT_fec!M$25)</f>
        <v>0.31352492142087118</v>
      </c>
      <c r="N120" s="349">
        <f>IF(N$25=0,0,N$25/FBT_fec!N$25)</f>
        <v>0.31383411569108233</v>
      </c>
      <c r="O120" s="349">
        <f>IF(O$25=0,0,O$25/FBT_fec!O$25)</f>
        <v>0.31473444870236139</v>
      </c>
      <c r="P120" s="349">
        <f>IF(P$25=0,0,P$25/FBT_fec!P$25)</f>
        <v>0.31615459768421961</v>
      </c>
      <c r="Q120" s="349">
        <f>IF(Q$25=0,0,Q$25/FBT_fec!Q$25)</f>
        <v>0.31601991317930406</v>
      </c>
      <c r="R120" s="349">
        <f>IF(R$25=0,0,R$25/FBT_fec!R$25)</f>
        <v>0.31508138469242269</v>
      </c>
      <c r="S120" s="349">
        <f>IF(S$25=0,0,S$25/FBT_fec!S$25)</f>
        <v>0.31473986288297434</v>
      </c>
      <c r="T120" s="349">
        <f>IF(T$25=0,0,T$25/FBT_fec!T$25)</f>
        <v>0.3154072051276311</v>
      </c>
      <c r="U120" s="349">
        <f>IF(U$25=0,0,U$25/FBT_fec!U$25)</f>
        <v>0.31794196629291094</v>
      </c>
      <c r="V120" s="349">
        <f>IF(V$25=0,0,V$25/FBT_fec!V$25)</f>
        <v>0.31813687015114828</v>
      </c>
      <c r="W120" s="349">
        <f>IF(W$25=0,0,W$25/FBT_fec!W$25)</f>
        <v>0.31746775798401938</v>
      </c>
      <c r="X120" s="349">
        <f>IF(X$25=0,0,X$25/FBT_fec!X$25)</f>
        <v>0.31928911007681471</v>
      </c>
      <c r="Y120" s="349">
        <f>IF(Y$25=0,0,Y$25/FBT_fec!Y$25)</f>
        <v>0.31888174895582522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0.45031338309689911</v>
      </c>
      <c r="C121" s="349">
        <f>IF(C$34=0,0,C$34/FBT_fec!C$34)</f>
        <v>0.45099227383833951</v>
      </c>
      <c r="D121" s="349">
        <f>IF(D$34=0,0,D$34/FBT_fec!D$34)</f>
        <v>0.45162823832310667</v>
      </c>
      <c r="E121" s="349">
        <f>IF(E$34=0,0,E$34/FBT_fec!E$34)</f>
        <v>0.4525288735605712</v>
      </c>
      <c r="F121" s="349">
        <f>IF(F$34=0,0,F$34/FBT_fec!F$34)</f>
        <v>0.45304425290701139</v>
      </c>
      <c r="G121" s="349">
        <f>IF(G$34=0,0,G$34/FBT_fec!G$34)</f>
        <v>0.45336080064490347</v>
      </c>
      <c r="H121" s="349">
        <f>IF(H$34=0,0,H$34/FBT_fec!H$34)</f>
        <v>0.45220978219933006</v>
      </c>
      <c r="I121" s="349">
        <f>IF(I$34=0,0,I$34/FBT_fec!I$34)</f>
        <v>0.45347180541226267</v>
      </c>
      <c r="J121" s="349">
        <f>IF(J$34=0,0,J$34/FBT_fec!J$34)</f>
        <v>0.45416362558514572</v>
      </c>
      <c r="K121" s="349">
        <f>IF(K$34=0,0,K$34/FBT_fec!K$34)</f>
        <v>0.45582687655673038</v>
      </c>
      <c r="L121" s="349">
        <f>IF(L$34=0,0,L$34/FBT_fec!L$34)</f>
        <v>0.4573852192366985</v>
      </c>
      <c r="M121" s="349">
        <f>IF(M$34=0,0,M$34/FBT_fec!M$34)</f>
        <v>0.45862722500676806</v>
      </c>
      <c r="N121" s="349">
        <f>IF(N$34=0,0,N$34/FBT_fec!N$34)</f>
        <v>0.45931946504928572</v>
      </c>
      <c r="O121" s="349">
        <f>IF(O$34=0,0,O$34/FBT_fec!O$34)</f>
        <v>0.4614331219631459</v>
      </c>
      <c r="P121" s="349">
        <f>IF(P$34=0,0,P$34/FBT_fec!P$34)</f>
        <v>0.46178145858705633</v>
      </c>
      <c r="Q121" s="349">
        <f>IF(Q$34=0,0,Q$34/FBT_fec!Q$34)</f>
        <v>0.46115318958398294</v>
      </c>
      <c r="R121" s="349">
        <f>IF(R$34=0,0,R$34/FBT_fec!R$34)</f>
        <v>0.46087254177530473</v>
      </c>
      <c r="S121" s="349">
        <f>IF(S$34=0,0,S$34/FBT_fec!S$34)</f>
        <v>0.46131995465900233</v>
      </c>
      <c r="T121" s="349">
        <f>IF(T$34=0,0,T$34/FBT_fec!T$34)</f>
        <v>0.4612850954803342</v>
      </c>
      <c r="U121" s="349">
        <f>IF(U$34=0,0,U$34/FBT_fec!U$34)</f>
        <v>0.46236715361788089</v>
      </c>
      <c r="V121" s="349">
        <f>IF(V$34=0,0,V$34/FBT_fec!V$34)</f>
        <v>0.46232947799835683</v>
      </c>
      <c r="W121" s="349">
        <f>IF(W$34=0,0,W$34/FBT_fec!W$34)</f>
        <v>0.46298158975956083</v>
      </c>
      <c r="X121" s="349">
        <f>IF(X$34=0,0,X$34/FBT_fec!X$34)</f>
        <v>0.46309790817980379</v>
      </c>
      <c r="Y121" s="349">
        <f>IF(Y$34=0,0,Y$34/FBT_fec!Y$34)</f>
        <v>0.46358392160647921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0.40551456913149275</v>
      </c>
      <c r="C122" s="349">
        <f>IF(C$45=0,0,C$45/FBT_fec!C$45)</f>
        <v>0.40604327390291689</v>
      </c>
      <c r="D122" s="349">
        <f>IF(D$45=0,0,D$45/FBT_fec!D$45)</f>
        <v>0.40661192398781548</v>
      </c>
      <c r="E122" s="349">
        <f>IF(E$45=0,0,E$45/FBT_fec!E$45)</f>
        <v>0.40734904845222769</v>
      </c>
      <c r="F122" s="349">
        <f>IF(F$45=0,0,F$45/FBT_fec!F$45)</f>
        <v>0.40759355351675658</v>
      </c>
      <c r="G122" s="349">
        <f>IF(G$45=0,0,G$45/FBT_fec!G$45)</f>
        <v>0.4077907524694252</v>
      </c>
      <c r="H122" s="349">
        <f>IF(H$45=0,0,H$45/FBT_fec!H$45)</f>
        <v>0.40695817000922269</v>
      </c>
      <c r="I122" s="349">
        <f>IF(I$45=0,0,I$45/FBT_fec!I$45)</f>
        <v>0.40770982132995515</v>
      </c>
      <c r="J122" s="349">
        <f>IF(J$45=0,0,J$45/FBT_fec!J$45)</f>
        <v>0.40828979581019598</v>
      </c>
      <c r="K122" s="349">
        <f>IF(K$45=0,0,K$45/FBT_fec!K$45)</f>
        <v>0.40959062470269381</v>
      </c>
      <c r="L122" s="349">
        <f>IF(L$45=0,0,L$45/FBT_fec!L$45)</f>
        <v>0.41087095353369185</v>
      </c>
      <c r="M122" s="349">
        <f>IF(M$45=0,0,M$45/FBT_fec!M$45)</f>
        <v>0.41166627892980284</v>
      </c>
      <c r="N122" s="349">
        <f>IF(N$45=0,0,N$45/FBT_fec!N$45)</f>
        <v>0.4122010855225226</v>
      </c>
      <c r="O122" s="349">
        <f>IF(O$45=0,0,O$45/FBT_fec!O$45)</f>
        <v>0.41368598681360946</v>
      </c>
      <c r="P122" s="349">
        <f>IF(P$45=0,0,P$45/FBT_fec!P$45)</f>
        <v>0.41406140609686548</v>
      </c>
      <c r="Q122" s="349">
        <f>IF(Q$45=0,0,Q$45/FBT_fec!Q$45)</f>
        <v>0.41365312549810157</v>
      </c>
      <c r="R122" s="349">
        <f>IF(R$45=0,0,R$45/FBT_fec!R$45)</f>
        <v>0.41378097754541032</v>
      </c>
      <c r="S122" s="349">
        <f>IF(S$45=0,0,S$45/FBT_fec!S$45)</f>
        <v>0.41415508265256634</v>
      </c>
      <c r="T122" s="349">
        <f>IF(T$45=0,0,T$45/FBT_fec!T$45)</f>
        <v>0.41422374776040488</v>
      </c>
      <c r="U122" s="349">
        <f>IF(U$45=0,0,U$45/FBT_fec!U$45)</f>
        <v>0.41500816242278321</v>
      </c>
      <c r="V122" s="349">
        <f>IF(V$45=0,0,V$45/FBT_fec!V$45)</f>
        <v>0.41507961913273433</v>
      </c>
      <c r="W122" s="349">
        <f>IF(W$45=0,0,W$45/FBT_fec!W$45)</f>
        <v>0.41552036312095714</v>
      </c>
      <c r="X122" s="349">
        <f>IF(X$45=0,0,X$45/FBT_fec!X$45)</f>
        <v>0.41552226926729341</v>
      </c>
      <c r="Y122" s="349">
        <f>IF(Y$45=0,0,Y$45/FBT_fec!Y$45)</f>
        <v>0.4160824528312374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0.6418252742813515</v>
      </c>
      <c r="C123" s="349">
        <f>IF(C$66=0,0,C$66/FBT_fec!C$66)</f>
        <v>0.64223998287859496</v>
      </c>
      <c r="D123" s="349">
        <f>IF(D$66=0,0,D$66/FBT_fec!D$66)</f>
        <v>0.64199260590581686</v>
      </c>
      <c r="E123" s="349">
        <f>IF(E$66=0,0,E$66/FBT_fec!E$66)</f>
        <v>0.64445214029123332</v>
      </c>
      <c r="F123" s="349">
        <f>IF(F$66=0,0,F$66/FBT_fec!F$66)</f>
        <v>0.64598043847483289</v>
      </c>
      <c r="G123" s="349">
        <f>IF(G$66=0,0,G$66/FBT_fec!G$66)</f>
        <v>0.65007923347733676</v>
      </c>
      <c r="H123" s="349">
        <f>IF(H$66=0,0,H$66/FBT_fec!H$66)</f>
        <v>0.651795507687008</v>
      </c>
      <c r="I123" s="349">
        <f>IF(I$66=0,0,I$66/FBT_fec!I$66)</f>
        <v>0.65239587761176154</v>
      </c>
      <c r="J123" s="349">
        <f>IF(J$66=0,0,J$66/FBT_fec!J$66)</f>
        <v>0.65391648721971685</v>
      </c>
      <c r="K123" s="349">
        <f>IF(K$66=0,0,K$66/FBT_fec!K$66)</f>
        <v>0.655518375012205</v>
      </c>
      <c r="L123" s="349">
        <f>IF(L$66=0,0,L$66/FBT_fec!L$66)</f>
        <v>0.65470824115010195</v>
      </c>
      <c r="M123" s="349">
        <f>IF(M$66=0,0,M$66/FBT_fec!M$66)</f>
        <v>0.6552281100884525</v>
      </c>
      <c r="N123" s="349">
        <f>IF(N$66=0,0,N$66/FBT_fec!N$66)</f>
        <v>0.65563193875343406</v>
      </c>
      <c r="O123" s="349">
        <f>IF(O$66=0,0,O$66/FBT_fec!O$66)</f>
        <v>0.65619926611949375</v>
      </c>
      <c r="P123" s="349">
        <f>IF(P$66=0,0,P$66/FBT_fec!P$66)</f>
        <v>0.65710788348795202</v>
      </c>
      <c r="Q123" s="349">
        <f>IF(Q$66=0,0,Q$66/FBT_fec!Q$66)</f>
        <v>0.65709492482012699</v>
      </c>
      <c r="R123" s="349">
        <f>IF(R$66=0,0,R$66/FBT_fec!R$66)</f>
        <v>0.65592790281647084</v>
      </c>
      <c r="S123" s="349">
        <f>IF(S$66=0,0,S$66/FBT_fec!S$66)</f>
        <v>0.65553953131005815</v>
      </c>
      <c r="T123" s="349">
        <f>IF(T$66=0,0,T$66/FBT_fec!T$66)</f>
        <v>0.65597498458386461</v>
      </c>
      <c r="U123" s="349">
        <f>IF(U$66=0,0,U$66/FBT_fec!U$66)</f>
        <v>0.65785872321796035</v>
      </c>
      <c r="V123" s="349">
        <f>IF(V$66=0,0,V$66/FBT_fec!V$66)</f>
        <v>0.65756554361262687</v>
      </c>
      <c r="W123" s="349">
        <f>IF(W$66=0,0,W$66/FBT_fec!W$66)</f>
        <v>0.65734692606382283</v>
      </c>
      <c r="X123" s="349">
        <f>IF(X$66=0,0,X$66/FBT_fec!X$66)</f>
        <v>0.65906363747712937</v>
      </c>
      <c r="Y123" s="349">
        <f>IF(Y$66=0,0,Y$66/FBT_fec!Y$66)</f>
        <v>0.65806185195137945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0.51450006713935459</v>
      </c>
      <c r="C124" s="337">
        <f>IF(C$80=0,0,C$80/FBT_fec!C$80)</f>
        <v>0.51444957229092958</v>
      </c>
      <c r="D124" s="337">
        <f>IF(D$80=0,0,D$80/FBT_fec!D$80)</f>
        <v>0.51459030241695969</v>
      </c>
      <c r="E124" s="337">
        <f>IF(E$80=0,0,E$80/FBT_fec!E$80)</f>
        <v>0.51491371777824868</v>
      </c>
      <c r="F124" s="337">
        <f>IF(F$80=0,0,F$80/FBT_fec!F$80)</f>
        <v>0.51495946146438987</v>
      </c>
      <c r="G124" s="337">
        <f>IF(G$80=0,0,G$80/FBT_fec!G$80)</f>
        <v>0.51501128169672139</v>
      </c>
      <c r="H124" s="337">
        <f>IF(H$80=0,0,H$80/FBT_fec!H$80)</f>
        <v>0.51481646834684458</v>
      </c>
      <c r="I124" s="337">
        <f>IF(I$80=0,0,I$80/FBT_fec!I$80)</f>
        <v>0.51500560116372862</v>
      </c>
      <c r="J124" s="337">
        <f>IF(J$80=0,0,J$80/FBT_fec!J$80)</f>
        <v>0.51498001290703743</v>
      </c>
      <c r="K124" s="337">
        <f>IF(K$80=0,0,K$80/FBT_fec!K$80)</f>
        <v>0.51495511801438798</v>
      </c>
      <c r="L124" s="337">
        <f>IF(L$80=0,0,L$80/FBT_fec!L$80)</f>
        <v>0.51496843806259918</v>
      </c>
      <c r="M124" s="337">
        <f>IF(M$80=0,0,M$80/FBT_fec!M$80)</f>
        <v>0.51494180977473858</v>
      </c>
      <c r="N124" s="337">
        <f>IF(N$80=0,0,N$80/FBT_fec!N$80)</f>
        <v>0.51503818015459202</v>
      </c>
      <c r="O124" s="337">
        <f>IF(O$80=0,0,O$80/FBT_fec!O$80)</f>
        <v>0.51509463426631863</v>
      </c>
      <c r="P124" s="337">
        <f>IF(P$80=0,0,P$80/FBT_fec!P$80)</f>
        <v>0.51524435469326524</v>
      </c>
      <c r="Q124" s="337">
        <f>IF(Q$80=0,0,Q$80/FBT_fec!Q$80)</f>
        <v>0.51525838098218202</v>
      </c>
      <c r="R124" s="337">
        <f>IF(R$80=0,0,R$80/FBT_fec!R$80)</f>
        <v>0.51522393755467155</v>
      </c>
      <c r="S124" s="337">
        <f>IF(S$80=0,0,S$80/FBT_fec!S$80)</f>
        <v>0.51518262682692584</v>
      </c>
      <c r="T124" s="337">
        <f>IF(T$80=0,0,T$80/FBT_fec!T$80)</f>
        <v>0.51525013287886001</v>
      </c>
      <c r="U124" s="337">
        <f>IF(U$80=0,0,U$80/FBT_fec!U$80)</f>
        <v>0.51529366406830868</v>
      </c>
      <c r="V124" s="337">
        <f>IF(V$80=0,0,V$80/FBT_fec!V$80)</f>
        <v>0.51519949658892084</v>
      </c>
      <c r="W124" s="337">
        <f>IF(W$80=0,0,W$80/FBT_fec!W$80)</f>
        <v>0.51525920239656531</v>
      </c>
      <c r="X124" s="337">
        <f>IF(X$80=0,0,X$80/FBT_fec!X$80)</f>
        <v>0.51538063929301703</v>
      </c>
      <c r="Y124" s="337">
        <f>IF(Y$80=0,0,Y$80/FBT_fec!Y$80)</f>
        <v>0.51503658429315013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EU27: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51162.231366641798</v>
      </c>
      <c r="C5" s="223">
        <v>51832.560031549903</v>
      </c>
      <c r="D5" s="223">
        <v>53404.108353803087</v>
      </c>
      <c r="E5" s="223">
        <v>52860.788635121127</v>
      </c>
      <c r="F5" s="223">
        <v>51109.924757703353</v>
      </c>
      <c r="G5" s="223">
        <v>47383.83166679705</v>
      </c>
      <c r="H5" s="223">
        <v>44073.19190763135</v>
      </c>
      <c r="I5" s="223">
        <v>43827.316529617827</v>
      </c>
      <c r="J5" s="223">
        <v>41962.144943100822</v>
      </c>
      <c r="K5" s="223">
        <v>39291.863316073781</v>
      </c>
      <c r="L5" s="223">
        <v>40553.508466105828</v>
      </c>
      <c r="M5" s="223">
        <v>39831.51090104082</v>
      </c>
      <c r="N5" s="223">
        <v>39930.99566443183</v>
      </c>
      <c r="O5" s="223">
        <v>38865.117044443483</v>
      </c>
      <c r="P5" s="223">
        <v>38484.713316573943</v>
      </c>
      <c r="Q5" s="223">
        <v>38839.137650539677</v>
      </c>
      <c r="R5" s="223">
        <v>39771.689745373791</v>
      </c>
      <c r="S5" s="223">
        <v>39984.575218580401</v>
      </c>
      <c r="T5" s="223">
        <v>40270.229184859447</v>
      </c>
      <c r="U5" s="223">
        <v>38624.556318447118</v>
      </c>
      <c r="V5" s="223">
        <v>37471.463587749771</v>
      </c>
      <c r="W5" s="223">
        <v>39700.742073355723</v>
      </c>
      <c r="X5" s="223">
        <v>38175.443943646023</v>
      </c>
      <c r="Y5" s="223">
        <v>36500.417746618121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905.6541568430564</v>
      </c>
      <c r="C10" s="260">
        <v>921.23705324249477</v>
      </c>
      <c r="D10" s="260">
        <v>960.0411188809054</v>
      </c>
      <c r="E10" s="260">
        <v>936.38518997964161</v>
      </c>
      <c r="F10" s="260">
        <v>898.85786425499748</v>
      </c>
      <c r="G10" s="260">
        <v>793.90840154718148</v>
      </c>
      <c r="H10" s="260">
        <v>709.22743690263053</v>
      </c>
      <c r="I10" s="260">
        <v>710.56859053011794</v>
      </c>
      <c r="J10" s="260">
        <v>677.92008432965281</v>
      </c>
      <c r="K10" s="260">
        <v>630.3291236342825</v>
      </c>
      <c r="L10" s="260">
        <v>672.05954394879234</v>
      </c>
      <c r="M10" s="260">
        <v>667.90897024888625</v>
      </c>
      <c r="N10" s="260">
        <v>667.77222980882595</v>
      </c>
      <c r="O10" s="260">
        <v>660.53549751066748</v>
      </c>
      <c r="P10" s="260">
        <v>648.45050752336692</v>
      </c>
      <c r="Q10" s="260">
        <v>649.23358845777761</v>
      </c>
      <c r="R10" s="260">
        <v>679.3968604884127</v>
      </c>
      <c r="S10" s="260">
        <v>688.59545393178132</v>
      </c>
      <c r="T10" s="260">
        <v>687.0301412949234</v>
      </c>
      <c r="U10" s="260">
        <v>648.51765179710492</v>
      </c>
      <c r="V10" s="260">
        <v>633.35239555954399</v>
      </c>
      <c r="W10" s="260">
        <v>674.0044268280667</v>
      </c>
      <c r="X10" s="260">
        <v>632.45165356171685</v>
      </c>
      <c r="Y10" s="260">
        <v>614.03505518539964</v>
      </c>
      <c r="DA10" s="68" t="s">
        <v>2305</v>
      </c>
    </row>
    <row r="11" spans="1:105" ht="12" customHeight="1" x14ac:dyDescent="0.25">
      <c r="A11" s="37" t="s">
        <v>159</v>
      </c>
      <c r="B11" s="226">
        <v>178.1873052091378</v>
      </c>
      <c r="C11" s="226">
        <v>175.4558679059879</v>
      </c>
      <c r="D11" s="226">
        <v>171.4850580733881</v>
      </c>
      <c r="E11" s="226">
        <v>143.44112681523379</v>
      </c>
      <c r="F11" s="226">
        <v>134.67472751754511</v>
      </c>
      <c r="G11" s="226">
        <v>118.7837331502399</v>
      </c>
      <c r="H11" s="226">
        <v>95.421142432414939</v>
      </c>
      <c r="I11" s="226">
        <v>101.48506922212169</v>
      </c>
      <c r="J11" s="226">
        <v>92.890824505285536</v>
      </c>
      <c r="K11" s="226">
        <v>69.903674718113407</v>
      </c>
      <c r="L11" s="226">
        <v>69.923690437331246</v>
      </c>
      <c r="M11" s="226">
        <v>58.981256870831622</v>
      </c>
      <c r="N11" s="226">
        <v>57.570782353343233</v>
      </c>
      <c r="O11" s="226">
        <v>52.520847923334848</v>
      </c>
      <c r="P11" s="226">
        <v>45.613170203035793</v>
      </c>
      <c r="Q11" s="226">
        <v>45.159148733470737</v>
      </c>
      <c r="R11" s="226">
        <v>47.441064517225108</v>
      </c>
      <c r="S11" s="226">
        <v>45.907151391762739</v>
      </c>
      <c r="T11" s="226">
        <v>42.472064464883523</v>
      </c>
      <c r="U11" s="226">
        <v>39.725636856619282</v>
      </c>
      <c r="V11" s="226">
        <v>39.256607521061198</v>
      </c>
      <c r="W11" s="226">
        <v>37.522208957825633</v>
      </c>
      <c r="X11" s="226">
        <v>47.362545311131058</v>
      </c>
      <c r="Y11" s="226">
        <v>46.323650313066523</v>
      </c>
      <c r="DA11" s="69" t="s">
        <v>2306</v>
      </c>
    </row>
    <row r="12" spans="1:105" ht="12" customHeight="1" x14ac:dyDescent="0.25">
      <c r="A12" s="37" t="s">
        <v>35</v>
      </c>
      <c r="B12" s="226">
        <v>727.46685163391862</v>
      </c>
      <c r="C12" s="226">
        <v>745.78118533650695</v>
      </c>
      <c r="D12" s="226">
        <v>788.55606080751727</v>
      </c>
      <c r="E12" s="226">
        <v>792.94406316440779</v>
      </c>
      <c r="F12" s="226">
        <v>764.1831367374524</v>
      </c>
      <c r="G12" s="226">
        <v>675.12466839694162</v>
      </c>
      <c r="H12" s="226">
        <v>613.80629447021556</v>
      </c>
      <c r="I12" s="226">
        <v>609.08352130799631</v>
      </c>
      <c r="J12" s="226">
        <v>585.02925982436727</v>
      </c>
      <c r="K12" s="226">
        <v>560.4254489161691</v>
      </c>
      <c r="L12" s="226">
        <v>602.13585351146105</v>
      </c>
      <c r="M12" s="226">
        <v>608.92771337805459</v>
      </c>
      <c r="N12" s="226">
        <v>610.20144745548271</v>
      </c>
      <c r="O12" s="226">
        <v>608.01464958733266</v>
      </c>
      <c r="P12" s="226">
        <v>602.83733732033113</v>
      </c>
      <c r="Q12" s="226">
        <v>604.0744397243069</v>
      </c>
      <c r="R12" s="226">
        <v>631.95579597118763</v>
      </c>
      <c r="S12" s="226">
        <v>642.68830254001864</v>
      </c>
      <c r="T12" s="226">
        <v>644.55807683003991</v>
      </c>
      <c r="U12" s="226">
        <v>608.79201494048561</v>
      </c>
      <c r="V12" s="226">
        <v>594.09578803848285</v>
      </c>
      <c r="W12" s="226">
        <v>636.48221787024113</v>
      </c>
      <c r="X12" s="226">
        <v>585.08910825058581</v>
      </c>
      <c r="Y12" s="226">
        <v>567.71140487233311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3502.1534709927769</v>
      </c>
      <c r="C16" s="261">
        <f t="shared" si="0"/>
        <v>3520.3247793287192</v>
      </c>
      <c r="D16" s="261">
        <f t="shared" si="0"/>
        <v>3649.4846865314012</v>
      </c>
      <c r="E16" s="261">
        <f t="shared" si="0"/>
        <v>3550.280067270739</v>
      </c>
      <c r="F16" s="261">
        <f t="shared" si="0"/>
        <v>3417.725571030915</v>
      </c>
      <c r="G16" s="261">
        <f t="shared" si="0"/>
        <v>3040.0740250031731</v>
      </c>
      <c r="H16" s="261">
        <f t="shared" si="0"/>
        <v>2771.6129712080028</v>
      </c>
      <c r="I16" s="261">
        <f t="shared" si="0"/>
        <v>2752.0074176442022</v>
      </c>
      <c r="J16" s="261">
        <f t="shared" si="0"/>
        <v>2592.5972264247248</v>
      </c>
      <c r="K16" s="261">
        <f t="shared" si="0"/>
        <v>2370.887045275957</v>
      </c>
      <c r="L16" s="261">
        <f t="shared" si="0"/>
        <v>2475.0736894017368</v>
      </c>
      <c r="M16" s="261">
        <f t="shared" si="0"/>
        <v>2431.933031410264</v>
      </c>
      <c r="N16" s="261">
        <f t="shared" si="0"/>
        <v>2431.3598413303362</v>
      </c>
      <c r="O16" s="261">
        <f t="shared" si="0"/>
        <v>2346.685431890603</v>
      </c>
      <c r="P16" s="261">
        <f t="shared" si="0"/>
        <v>2318.1678736456179</v>
      </c>
      <c r="Q16" s="261">
        <f t="shared" si="0"/>
        <v>2337.4130243005402</v>
      </c>
      <c r="R16" s="261">
        <f t="shared" si="0"/>
        <v>2448.4467590997751</v>
      </c>
      <c r="S16" s="261">
        <f t="shared" si="0"/>
        <v>2483.8977740988139</v>
      </c>
      <c r="T16" s="261">
        <f t="shared" si="0"/>
        <v>2483.0337952881141</v>
      </c>
      <c r="U16" s="261">
        <f t="shared" si="0"/>
        <v>2319.0840306127088</v>
      </c>
      <c r="V16" s="261">
        <f t="shared" si="0"/>
        <v>2266.8055688483751</v>
      </c>
      <c r="W16" s="261">
        <f t="shared" si="0"/>
        <v>2379.327945159615</v>
      </c>
      <c r="X16" s="261">
        <f t="shared" si="0"/>
        <v>2237.9632181172778</v>
      </c>
      <c r="Y16" s="261">
        <f t="shared" si="0"/>
        <v>2179.8547626092959</v>
      </c>
      <c r="DA16" s="70"/>
    </row>
    <row r="17" spans="1:105" ht="12" customHeight="1" x14ac:dyDescent="0.25">
      <c r="A17" s="60" t="s">
        <v>2148</v>
      </c>
      <c r="B17" s="329">
        <v>3502.1534709927769</v>
      </c>
      <c r="C17" s="329">
        <v>3520.3247793287192</v>
      </c>
      <c r="D17" s="329">
        <v>3649.4846865314012</v>
      </c>
      <c r="E17" s="329">
        <v>3550.280067270739</v>
      </c>
      <c r="F17" s="329">
        <v>3417.725571030915</v>
      </c>
      <c r="G17" s="329">
        <v>3040.0740250031731</v>
      </c>
      <c r="H17" s="329">
        <v>2771.6129712080028</v>
      </c>
      <c r="I17" s="329">
        <v>2752.0074176442022</v>
      </c>
      <c r="J17" s="329">
        <v>2592.5972264247248</v>
      </c>
      <c r="K17" s="329">
        <v>2370.887045275957</v>
      </c>
      <c r="L17" s="329">
        <v>2475.0736894017368</v>
      </c>
      <c r="M17" s="329">
        <v>2431.933031410264</v>
      </c>
      <c r="N17" s="329">
        <v>2431.3598413303362</v>
      </c>
      <c r="O17" s="329">
        <v>2346.685431890603</v>
      </c>
      <c r="P17" s="329">
        <v>2318.1678736456179</v>
      </c>
      <c r="Q17" s="329">
        <v>2337.4130243005402</v>
      </c>
      <c r="R17" s="329">
        <v>2448.4467590997751</v>
      </c>
      <c r="S17" s="329">
        <v>2483.8977740988139</v>
      </c>
      <c r="T17" s="329">
        <v>2483.0337952881141</v>
      </c>
      <c r="U17" s="329">
        <v>2319.0840306127088</v>
      </c>
      <c r="V17" s="329">
        <v>2266.8055688483751</v>
      </c>
      <c r="W17" s="329">
        <v>2379.327945159615</v>
      </c>
      <c r="X17" s="329">
        <v>2237.9632181172778</v>
      </c>
      <c r="Y17" s="329">
        <v>2179.8547626092959</v>
      </c>
      <c r="DA17" s="72" t="s">
        <v>2311</v>
      </c>
    </row>
    <row r="18" spans="1:105" ht="12" customHeight="1" x14ac:dyDescent="0.25">
      <c r="A18" s="59" t="s">
        <v>28</v>
      </c>
      <c r="B18" s="230">
        <v>653.65942501161953</v>
      </c>
      <c r="C18" s="230">
        <v>592.88231773595658</v>
      </c>
      <c r="D18" s="230">
        <v>592.17158187116161</v>
      </c>
      <c r="E18" s="230">
        <v>558.51656099481045</v>
      </c>
      <c r="F18" s="230">
        <v>557.6668902015723</v>
      </c>
      <c r="G18" s="230">
        <v>526.49595512807184</v>
      </c>
      <c r="H18" s="230">
        <v>477.50054570143379</v>
      </c>
      <c r="I18" s="230">
        <v>482.08742760760509</v>
      </c>
      <c r="J18" s="230">
        <v>406.0660285107532</v>
      </c>
      <c r="K18" s="230">
        <v>385.91502682402961</v>
      </c>
      <c r="L18" s="230">
        <v>396.91808646750337</v>
      </c>
      <c r="M18" s="230">
        <v>389.72983563154628</v>
      </c>
      <c r="N18" s="230">
        <v>412.2600985099109</v>
      </c>
      <c r="O18" s="230">
        <v>339.05493697625133</v>
      </c>
      <c r="P18" s="230">
        <v>331.23467249892968</v>
      </c>
      <c r="Q18" s="230">
        <v>333.89736764794583</v>
      </c>
      <c r="R18" s="230">
        <v>332.0889938326788</v>
      </c>
      <c r="S18" s="230">
        <v>349.98493093361549</v>
      </c>
      <c r="T18" s="230">
        <v>365.65530925762198</v>
      </c>
      <c r="U18" s="230">
        <v>297.43254443451951</v>
      </c>
      <c r="V18" s="230">
        <v>280.66338583349938</v>
      </c>
      <c r="W18" s="230">
        <v>277.41873303377878</v>
      </c>
      <c r="X18" s="230">
        <v>241.88435789375211</v>
      </c>
      <c r="Y18" s="230">
        <v>230.0188420287524</v>
      </c>
      <c r="DA18" s="71" t="s">
        <v>2312</v>
      </c>
    </row>
    <row r="19" spans="1:105" ht="12" customHeight="1" x14ac:dyDescent="0.25">
      <c r="A19" s="59" t="s">
        <v>31</v>
      </c>
      <c r="B19" s="230">
        <v>92.920471794008904</v>
      </c>
      <c r="C19" s="230">
        <v>96.440034119815678</v>
      </c>
      <c r="D19" s="230">
        <v>98.508974924583526</v>
      </c>
      <c r="E19" s="230">
        <v>82.504675745761702</v>
      </c>
      <c r="F19" s="230">
        <v>76.467619275829549</v>
      </c>
      <c r="G19" s="230">
        <v>65.471496028819473</v>
      </c>
      <c r="H19" s="230">
        <v>65.111470409541965</v>
      </c>
      <c r="I19" s="230">
        <v>72.278689977787664</v>
      </c>
      <c r="J19" s="230">
        <v>57.601509393478203</v>
      </c>
      <c r="K19" s="230">
        <v>51.669167643867503</v>
      </c>
      <c r="L19" s="230">
        <v>59.494176797083639</v>
      </c>
      <c r="M19" s="230">
        <v>62.259873831708752</v>
      </c>
      <c r="N19" s="230">
        <v>59.63436786178108</v>
      </c>
      <c r="O19" s="230">
        <v>62.401493567296392</v>
      </c>
      <c r="P19" s="230">
        <v>64.339297218069575</v>
      </c>
      <c r="Q19" s="230">
        <v>66.488986171973508</v>
      </c>
      <c r="R19" s="230">
        <v>78.173654531797396</v>
      </c>
      <c r="S19" s="230">
        <v>80.537640886434474</v>
      </c>
      <c r="T19" s="230">
        <v>76.328150838935329</v>
      </c>
      <c r="U19" s="230">
        <v>73.718853881372667</v>
      </c>
      <c r="V19" s="230">
        <v>74.754050815098765</v>
      </c>
      <c r="W19" s="230">
        <v>75.000804647656366</v>
      </c>
      <c r="X19" s="230">
        <v>79.49571200618341</v>
      </c>
      <c r="Y19" s="230">
        <v>106.529567021681</v>
      </c>
      <c r="DA19" s="71" t="s">
        <v>2313</v>
      </c>
    </row>
    <row r="20" spans="1:105" ht="12" customHeight="1" x14ac:dyDescent="0.25">
      <c r="A20" s="59" t="s">
        <v>159</v>
      </c>
      <c r="B20" s="230">
        <v>347.53765510043962</v>
      </c>
      <c r="C20" s="230">
        <v>359.99992772274823</v>
      </c>
      <c r="D20" s="230">
        <v>354.10401138679163</v>
      </c>
      <c r="E20" s="230">
        <v>308.41993946786289</v>
      </c>
      <c r="F20" s="230">
        <v>305.92906090250858</v>
      </c>
      <c r="G20" s="230">
        <v>280.38939042713781</v>
      </c>
      <c r="H20" s="230">
        <v>223.4972090361089</v>
      </c>
      <c r="I20" s="230">
        <v>249.28236236071271</v>
      </c>
      <c r="J20" s="230">
        <v>230.48315600035281</v>
      </c>
      <c r="K20" s="230">
        <v>178.0570261123321</v>
      </c>
      <c r="L20" s="230">
        <v>180.18680979569399</v>
      </c>
      <c r="M20" s="230">
        <v>153.43546112784389</v>
      </c>
      <c r="N20" s="230">
        <v>149.21051230169161</v>
      </c>
      <c r="O20" s="230">
        <v>140.57162829606531</v>
      </c>
      <c r="P20" s="230">
        <v>126.1554582845237</v>
      </c>
      <c r="Q20" s="230">
        <v>127.0829021375874</v>
      </c>
      <c r="R20" s="230">
        <v>135.692654959289</v>
      </c>
      <c r="S20" s="230">
        <v>131.24575212361839</v>
      </c>
      <c r="T20" s="230">
        <v>123.7834983370627</v>
      </c>
      <c r="U20" s="230">
        <v>119.3381616430644</v>
      </c>
      <c r="V20" s="230">
        <v>121.54803871431579</v>
      </c>
      <c r="W20" s="230">
        <v>116.20426871408191</v>
      </c>
      <c r="X20" s="230">
        <v>142.99690145112751</v>
      </c>
      <c r="Y20" s="230">
        <v>135.972535400667</v>
      </c>
      <c r="DA20" s="71" t="s">
        <v>2314</v>
      </c>
    </row>
    <row r="21" spans="1:105" ht="12" customHeight="1" x14ac:dyDescent="0.25">
      <c r="A21" s="59" t="s">
        <v>32</v>
      </c>
      <c r="B21" s="230">
        <v>647.79020646891229</v>
      </c>
      <c r="C21" s="230">
        <v>657.27950760395663</v>
      </c>
      <c r="D21" s="230">
        <v>677.57500571774085</v>
      </c>
      <c r="E21" s="230">
        <v>646.82958807059686</v>
      </c>
      <c r="F21" s="230">
        <v>583.40457285065838</v>
      </c>
      <c r="G21" s="230">
        <v>470.21879644914492</v>
      </c>
      <c r="H21" s="230">
        <v>470.21866680338542</v>
      </c>
      <c r="I21" s="230">
        <v>401.46894047071851</v>
      </c>
      <c r="J21" s="230">
        <v>383.32629775670739</v>
      </c>
      <c r="K21" s="230">
        <v>280.08520058388331</v>
      </c>
      <c r="L21" s="230">
        <v>229.92274857484381</v>
      </c>
      <c r="M21" s="230">
        <v>185.20420514473781</v>
      </c>
      <c r="N21" s="230">
        <v>159.35117206983259</v>
      </c>
      <c r="O21" s="230">
        <v>126.8202970280304</v>
      </c>
      <c r="P21" s="230">
        <v>110.6749864150119</v>
      </c>
      <c r="Q21" s="230">
        <v>122.9245203188073</v>
      </c>
      <c r="R21" s="230">
        <v>132.52236081763729</v>
      </c>
      <c r="S21" s="230">
        <v>115.6060805285492</v>
      </c>
      <c r="T21" s="230">
        <v>94.278397257368013</v>
      </c>
      <c r="U21" s="230">
        <v>80.700015595528086</v>
      </c>
      <c r="V21" s="230">
        <v>71.769005966442023</v>
      </c>
      <c r="W21" s="230">
        <v>62.573995769632248</v>
      </c>
      <c r="X21" s="230">
        <v>66.414060502778952</v>
      </c>
      <c r="Y21" s="230">
        <v>53.911648706212553</v>
      </c>
      <c r="DA21" s="71" t="s">
        <v>2315</v>
      </c>
    </row>
    <row r="22" spans="1:105" ht="12" customHeight="1" x14ac:dyDescent="0.25">
      <c r="A22" s="59" t="s">
        <v>35</v>
      </c>
      <c r="B22" s="230">
        <v>1760.2457126177969</v>
      </c>
      <c r="C22" s="230">
        <v>1813.7229921462419</v>
      </c>
      <c r="D22" s="230">
        <v>1927.1251126311231</v>
      </c>
      <c r="E22" s="230">
        <v>1954.009302991707</v>
      </c>
      <c r="F22" s="230">
        <v>1894.257427800346</v>
      </c>
      <c r="G22" s="230">
        <v>1697.498386969999</v>
      </c>
      <c r="H22" s="230">
        <v>1535.285079257533</v>
      </c>
      <c r="I22" s="230">
        <v>1546.889997227378</v>
      </c>
      <c r="J22" s="230">
        <v>1515.120234763433</v>
      </c>
      <c r="K22" s="230">
        <v>1475.160624111845</v>
      </c>
      <c r="L22" s="230">
        <v>1608.551867766613</v>
      </c>
      <c r="M22" s="230">
        <v>1641.3036556744271</v>
      </c>
      <c r="N22" s="230">
        <v>1650.9036905871201</v>
      </c>
      <c r="O22" s="230">
        <v>1677.83707602296</v>
      </c>
      <c r="P22" s="230">
        <v>1685.7634592290831</v>
      </c>
      <c r="Q22" s="230">
        <v>1687.019248024226</v>
      </c>
      <c r="R22" s="230">
        <v>1769.9690949583719</v>
      </c>
      <c r="S22" s="230">
        <v>1806.5233696265971</v>
      </c>
      <c r="T22" s="230">
        <v>1822.988439597126</v>
      </c>
      <c r="U22" s="230">
        <v>1747.8944550582239</v>
      </c>
      <c r="V22" s="230">
        <v>1718.0710875190191</v>
      </c>
      <c r="W22" s="230">
        <v>1848.1301429944649</v>
      </c>
      <c r="X22" s="230">
        <v>1707.1721862634361</v>
      </c>
      <c r="Y22" s="230">
        <v>1653.4221694519831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2918.461225827315</v>
      </c>
      <c r="C25" s="261">
        <f t="shared" si="1"/>
        <v>2933.6039827739328</v>
      </c>
      <c r="D25" s="261">
        <f t="shared" si="1"/>
        <v>3041.237238776167</v>
      </c>
      <c r="E25" s="261">
        <f t="shared" si="1"/>
        <v>2958.5667227256158</v>
      </c>
      <c r="F25" s="261">
        <f t="shared" si="1"/>
        <v>2848.1046425257632</v>
      </c>
      <c r="G25" s="261">
        <f t="shared" si="1"/>
        <v>2533.395020835977</v>
      </c>
      <c r="H25" s="261">
        <f t="shared" si="1"/>
        <v>2309.6774760066692</v>
      </c>
      <c r="I25" s="261">
        <f t="shared" si="1"/>
        <v>2293.3395147035012</v>
      </c>
      <c r="J25" s="261">
        <f t="shared" si="1"/>
        <v>2160.497688687271</v>
      </c>
      <c r="K25" s="261">
        <f t="shared" si="1"/>
        <v>1975.739204396632</v>
      </c>
      <c r="L25" s="261">
        <f t="shared" si="1"/>
        <v>2062.5614078347821</v>
      </c>
      <c r="M25" s="261">
        <f t="shared" si="1"/>
        <v>2026.6108595085529</v>
      </c>
      <c r="N25" s="261">
        <f t="shared" si="1"/>
        <v>2026.133201108614</v>
      </c>
      <c r="O25" s="261">
        <f t="shared" si="1"/>
        <v>1955.57119324217</v>
      </c>
      <c r="P25" s="261">
        <f t="shared" si="1"/>
        <v>1931.8065613713491</v>
      </c>
      <c r="Q25" s="261">
        <f t="shared" si="1"/>
        <v>1947.844186917117</v>
      </c>
      <c r="R25" s="261">
        <f t="shared" si="1"/>
        <v>2040.3722992498131</v>
      </c>
      <c r="S25" s="261">
        <f t="shared" si="1"/>
        <v>2069.9148117490122</v>
      </c>
      <c r="T25" s="261">
        <f t="shared" si="1"/>
        <v>2069.194829406762</v>
      </c>
      <c r="U25" s="261">
        <f t="shared" si="1"/>
        <v>1932.570025510591</v>
      </c>
      <c r="V25" s="261">
        <f t="shared" si="1"/>
        <v>1889.004640706979</v>
      </c>
      <c r="W25" s="261">
        <f t="shared" si="1"/>
        <v>1982.7732876330119</v>
      </c>
      <c r="X25" s="261">
        <f t="shared" si="1"/>
        <v>1864.9693484310651</v>
      </c>
      <c r="Y25" s="261">
        <f t="shared" si="1"/>
        <v>1816.545635507747</v>
      </c>
      <c r="DA25" s="70"/>
    </row>
    <row r="26" spans="1:105" ht="12" customHeight="1" x14ac:dyDescent="0.25">
      <c r="A26" s="60" t="s">
        <v>2160</v>
      </c>
      <c r="B26" s="329">
        <v>2918.461225827315</v>
      </c>
      <c r="C26" s="329">
        <v>2933.6039827739328</v>
      </c>
      <c r="D26" s="329">
        <v>3041.237238776167</v>
      </c>
      <c r="E26" s="329">
        <v>2958.5667227256158</v>
      </c>
      <c r="F26" s="329">
        <v>2848.1046425257632</v>
      </c>
      <c r="G26" s="329">
        <v>2533.395020835977</v>
      </c>
      <c r="H26" s="329">
        <v>2309.6774760066692</v>
      </c>
      <c r="I26" s="329">
        <v>2293.3395147035012</v>
      </c>
      <c r="J26" s="329">
        <v>2160.497688687271</v>
      </c>
      <c r="K26" s="329">
        <v>1975.739204396632</v>
      </c>
      <c r="L26" s="329">
        <v>2062.5614078347821</v>
      </c>
      <c r="M26" s="329">
        <v>2026.6108595085529</v>
      </c>
      <c r="N26" s="329">
        <v>2026.133201108614</v>
      </c>
      <c r="O26" s="329">
        <v>1955.57119324217</v>
      </c>
      <c r="P26" s="329">
        <v>1931.8065613713491</v>
      </c>
      <c r="Q26" s="329">
        <v>1947.844186917117</v>
      </c>
      <c r="R26" s="329">
        <v>2040.3722992498131</v>
      </c>
      <c r="S26" s="329">
        <v>2069.9148117490122</v>
      </c>
      <c r="T26" s="329">
        <v>2069.194829406762</v>
      </c>
      <c r="U26" s="329">
        <v>1932.570025510591</v>
      </c>
      <c r="V26" s="329">
        <v>1889.004640706979</v>
      </c>
      <c r="W26" s="329">
        <v>1982.7732876330119</v>
      </c>
      <c r="X26" s="329">
        <v>1864.9693484310651</v>
      </c>
      <c r="Y26" s="329">
        <v>1816.545635507747</v>
      </c>
      <c r="DA26" s="72" t="s">
        <v>2319</v>
      </c>
    </row>
    <row r="27" spans="1:105" ht="12" customHeight="1" x14ac:dyDescent="0.25">
      <c r="A27" s="59" t="s">
        <v>28</v>
      </c>
      <c r="B27" s="230">
        <v>544.7161875096831</v>
      </c>
      <c r="C27" s="230">
        <v>494.06859811329718</v>
      </c>
      <c r="D27" s="230">
        <v>493.47631822596799</v>
      </c>
      <c r="E27" s="230">
        <v>465.43046749567537</v>
      </c>
      <c r="F27" s="230">
        <v>464.72240850131033</v>
      </c>
      <c r="G27" s="230">
        <v>438.74662927339318</v>
      </c>
      <c r="H27" s="230">
        <v>397.91712141786149</v>
      </c>
      <c r="I27" s="230">
        <v>401.73952300633761</v>
      </c>
      <c r="J27" s="230">
        <v>338.38835709229443</v>
      </c>
      <c r="K27" s="230">
        <v>321.59585568669138</v>
      </c>
      <c r="L27" s="230">
        <v>330.76507205625279</v>
      </c>
      <c r="M27" s="230">
        <v>324.77486302628859</v>
      </c>
      <c r="N27" s="230">
        <v>343.55008209159251</v>
      </c>
      <c r="O27" s="230">
        <v>282.54578081354282</v>
      </c>
      <c r="P27" s="230">
        <v>276.02889374910808</v>
      </c>
      <c r="Q27" s="230">
        <v>278.2478063732882</v>
      </c>
      <c r="R27" s="230">
        <v>276.74082819389912</v>
      </c>
      <c r="S27" s="230">
        <v>291.65410911134632</v>
      </c>
      <c r="T27" s="230">
        <v>304.71275771468498</v>
      </c>
      <c r="U27" s="230">
        <v>247.86045369543299</v>
      </c>
      <c r="V27" s="230">
        <v>233.88615486124951</v>
      </c>
      <c r="W27" s="230">
        <v>231.182277528149</v>
      </c>
      <c r="X27" s="230">
        <v>201.57029824479341</v>
      </c>
      <c r="Y27" s="230">
        <v>191.68236835729371</v>
      </c>
      <c r="DA27" s="71" t="s">
        <v>2320</v>
      </c>
    </row>
    <row r="28" spans="1:105" ht="12" customHeight="1" x14ac:dyDescent="0.25">
      <c r="A28" s="59" t="s">
        <v>31</v>
      </c>
      <c r="B28" s="230">
        <v>77.433726495007434</v>
      </c>
      <c r="C28" s="230">
        <v>80.36669509984641</v>
      </c>
      <c r="D28" s="230">
        <v>82.090812437152948</v>
      </c>
      <c r="E28" s="230">
        <v>68.753896454801421</v>
      </c>
      <c r="F28" s="230">
        <v>63.723016063191302</v>
      </c>
      <c r="G28" s="230">
        <v>54.559580024016228</v>
      </c>
      <c r="H28" s="230">
        <v>54.259558674618297</v>
      </c>
      <c r="I28" s="230">
        <v>60.232241648156389</v>
      </c>
      <c r="J28" s="230">
        <v>48.001257827898513</v>
      </c>
      <c r="K28" s="230">
        <v>43.057639703222911</v>
      </c>
      <c r="L28" s="230">
        <v>49.578480664236373</v>
      </c>
      <c r="M28" s="230">
        <v>51.88322819309063</v>
      </c>
      <c r="N28" s="230">
        <v>49.695306551484229</v>
      </c>
      <c r="O28" s="230">
        <v>52.00124463941367</v>
      </c>
      <c r="P28" s="230">
        <v>53.616081015057993</v>
      </c>
      <c r="Q28" s="230">
        <v>55.407488476644588</v>
      </c>
      <c r="R28" s="230">
        <v>65.144712109831161</v>
      </c>
      <c r="S28" s="230">
        <v>67.114700738695404</v>
      </c>
      <c r="T28" s="230">
        <v>63.606792365779427</v>
      </c>
      <c r="U28" s="230">
        <v>61.432378234477227</v>
      </c>
      <c r="V28" s="230">
        <v>62.29504234591564</v>
      </c>
      <c r="W28" s="230">
        <v>62.500670539713653</v>
      </c>
      <c r="X28" s="230">
        <v>66.246426671819506</v>
      </c>
      <c r="Y28" s="230">
        <v>88.77463918473417</v>
      </c>
      <c r="DA28" s="71" t="s">
        <v>2321</v>
      </c>
    </row>
    <row r="29" spans="1:105" ht="12" customHeight="1" x14ac:dyDescent="0.25">
      <c r="A29" s="59" t="s">
        <v>159</v>
      </c>
      <c r="B29" s="230">
        <v>289.61471258369971</v>
      </c>
      <c r="C29" s="230">
        <v>299.99993976895678</v>
      </c>
      <c r="D29" s="230">
        <v>295.08667615565957</v>
      </c>
      <c r="E29" s="230">
        <v>257.01661622321922</v>
      </c>
      <c r="F29" s="230">
        <v>254.94088408542379</v>
      </c>
      <c r="G29" s="230">
        <v>233.65782535594809</v>
      </c>
      <c r="H29" s="230">
        <v>186.2476741967574</v>
      </c>
      <c r="I29" s="230">
        <v>207.73530196726051</v>
      </c>
      <c r="J29" s="230">
        <v>192.0692966669607</v>
      </c>
      <c r="K29" s="230">
        <v>148.38085509361011</v>
      </c>
      <c r="L29" s="230">
        <v>150.15567482974501</v>
      </c>
      <c r="M29" s="230">
        <v>127.86288427320331</v>
      </c>
      <c r="N29" s="230">
        <v>124.342093584743</v>
      </c>
      <c r="O29" s="230">
        <v>117.1430235800544</v>
      </c>
      <c r="P29" s="230">
        <v>105.1295485704364</v>
      </c>
      <c r="Q29" s="230">
        <v>105.9024184479895</v>
      </c>
      <c r="R29" s="230">
        <v>113.0772124660742</v>
      </c>
      <c r="S29" s="230">
        <v>109.37146010301529</v>
      </c>
      <c r="T29" s="230">
        <v>103.15291528088559</v>
      </c>
      <c r="U29" s="230">
        <v>99.448468035886975</v>
      </c>
      <c r="V29" s="230">
        <v>101.2900322619298</v>
      </c>
      <c r="W29" s="230">
        <v>96.836890595068269</v>
      </c>
      <c r="X29" s="230">
        <v>119.1640845426062</v>
      </c>
      <c r="Y29" s="230">
        <v>113.31044616722249</v>
      </c>
      <c r="DA29" s="71" t="s">
        <v>2322</v>
      </c>
    </row>
    <row r="30" spans="1:105" ht="12" customHeight="1" x14ac:dyDescent="0.25">
      <c r="A30" s="59" t="s">
        <v>32</v>
      </c>
      <c r="B30" s="230">
        <v>539.82517205742693</v>
      </c>
      <c r="C30" s="230">
        <v>547.73292300329729</v>
      </c>
      <c r="D30" s="230">
        <v>564.64583809811745</v>
      </c>
      <c r="E30" s="230">
        <v>539.02465672549749</v>
      </c>
      <c r="F30" s="230">
        <v>486.17047737554878</v>
      </c>
      <c r="G30" s="230">
        <v>391.84899704095409</v>
      </c>
      <c r="H30" s="230">
        <v>391.84888900282118</v>
      </c>
      <c r="I30" s="230">
        <v>334.55745039226542</v>
      </c>
      <c r="J30" s="230">
        <v>319.43858146392279</v>
      </c>
      <c r="K30" s="230">
        <v>233.40433381990269</v>
      </c>
      <c r="L30" s="230">
        <v>191.6022904790365</v>
      </c>
      <c r="M30" s="230">
        <v>154.3368376206148</v>
      </c>
      <c r="N30" s="230">
        <v>132.79264339152721</v>
      </c>
      <c r="O30" s="230">
        <v>105.683580856692</v>
      </c>
      <c r="P30" s="230">
        <v>92.229155345843267</v>
      </c>
      <c r="Q30" s="230">
        <v>102.4371002656728</v>
      </c>
      <c r="R30" s="230">
        <v>110.4353006813645</v>
      </c>
      <c r="S30" s="230">
        <v>96.338400440457633</v>
      </c>
      <c r="T30" s="230">
        <v>78.565331047806666</v>
      </c>
      <c r="U30" s="230">
        <v>67.250012996273412</v>
      </c>
      <c r="V30" s="230">
        <v>59.807504972035019</v>
      </c>
      <c r="W30" s="230">
        <v>52.144996474693549</v>
      </c>
      <c r="X30" s="230">
        <v>55.34505041898246</v>
      </c>
      <c r="Y30" s="230">
        <v>44.926373921843791</v>
      </c>
      <c r="DA30" s="71" t="s">
        <v>2323</v>
      </c>
    </row>
    <row r="31" spans="1:105" ht="12" customHeight="1" x14ac:dyDescent="0.25">
      <c r="A31" s="59" t="s">
        <v>35</v>
      </c>
      <c r="B31" s="230">
        <v>1466.8714271814979</v>
      </c>
      <c r="C31" s="230">
        <v>1511.435826788535</v>
      </c>
      <c r="D31" s="230">
        <v>1605.9375938592691</v>
      </c>
      <c r="E31" s="230">
        <v>1628.3410858264231</v>
      </c>
      <c r="F31" s="230">
        <v>1578.5478565002891</v>
      </c>
      <c r="G31" s="230">
        <v>1414.5819891416661</v>
      </c>
      <c r="H31" s="230">
        <v>1279.4042327146101</v>
      </c>
      <c r="I31" s="230">
        <v>1289.074997689482</v>
      </c>
      <c r="J31" s="230">
        <v>1262.6001956361949</v>
      </c>
      <c r="K31" s="230">
        <v>1229.3005200932041</v>
      </c>
      <c r="L31" s="230">
        <v>1340.459889805511</v>
      </c>
      <c r="M31" s="230">
        <v>1367.753046395356</v>
      </c>
      <c r="N31" s="230">
        <v>1375.7530754892671</v>
      </c>
      <c r="O31" s="230">
        <v>1398.1975633524669</v>
      </c>
      <c r="P31" s="230">
        <v>1404.8028826909031</v>
      </c>
      <c r="Q31" s="230">
        <v>1405.849373353522</v>
      </c>
      <c r="R31" s="230">
        <v>1474.974245798644</v>
      </c>
      <c r="S31" s="230">
        <v>1505.436141355498</v>
      </c>
      <c r="T31" s="230">
        <v>1519.157032997605</v>
      </c>
      <c r="U31" s="230">
        <v>1456.5787125485199</v>
      </c>
      <c r="V31" s="230">
        <v>1431.7259062658491</v>
      </c>
      <c r="W31" s="230">
        <v>1540.1084524953881</v>
      </c>
      <c r="X31" s="230">
        <v>1422.643488552864</v>
      </c>
      <c r="Y31" s="230">
        <v>1377.8518078766531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36242.585664738232</v>
      </c>
      <c r="C34" s="261">
        <v>36762.489640581</v>
      </c>
      <c r="D34" s="261">
        <v>37814.261434193402</v>
      </c>
      <c r="E34" s="261">
        <v>37522.127769029074</v>
      </c>
      <c r="F34" s="261">
        <v>36235.615351790773</v>
      </c>
      <c r="G34" s="261">
        <v>33817.293595914271</v>
      </c>
      <c r="H34" s="261">
        <v>31542.13402765265</v>
      </c>
      <c r="I34" s="261">
        <v>31324.633551069859</v>
      </c>
      <c r="J34" s="261">
        <v>30020.806921809221</v>
      </c>
      <c r="K34" s="261">
        <v>28199.456942985558</v>
      </c>
      <c r="L34" s="261">
        <v>29054.139159116319</v>
      </c>
      <c r="M34" s="261">
        <v>28470.682122283459</v>
      </c>
      <c r="N34" s="261">
        <v>28544.000773451309</v>
      </c>
      <c r="O34" s="261">
        <v>27807.863456172869</v>
      </c>
      <c r="P34" s="261">
        <v>27501.087680496061</v>
      </c>
      <c r="Q34" s="261">
        <v>27754.59821636479</v>
      </c>
      <c r="R34" s="261">
        <v>28277.00549621903</v>
      </c>
      <c r="S34" s="261">
        <v>28386.207066433752</v>
      </c>
      <c r="T34" s="261">
        <v>28618.724728504269</v>
      </c>
      <c r="U34" s="261">
        <v>27543.287695490159</v>
      </c>
      <c r="V34" s="261">
        <v>26652.214986745868</v>
      </c>
      <c r="W34" s="261">
        <v>28354.95235411089</v>
      </c>
      <c r="X34" s="261">
        <v>27353.659312873791</v>
      </c>
      <c r="Y34" s="261">
        <v>26063.625645760851</v>
      </c>
      <c r="DA34" s="70" t="s">
        <v>2327</v>
      </c>
    </row>
    <row r="35" spans="1:105" ht="12" customHeight="1" x14ac:dyDescent="0.25">
      <c r="A35" s="64" t="s">
        <v>28</v>
      </c>
      <c r="B35" s="229">
        <v>6410.8548820276483</v>
      </c>
      <c r="C35" s="229">
        <v>5882.8080694707733</v>
      </c>
      <c r="D35" s="229">
        <v>5844.7121152024511</v>
      </c>
      <c r="E35" s="229">
        <v>5508.3568666569108</v>
      </c>
      <c r="F35" s="229">
        <v>5672.8402535561436</v>
      </c>
      <c r="G35" s="229">
        <v>5717.1834103265164</v>
      </c>
      <c r="H35" s="229">
        <v>5346.8951415764868</v>
      </c>
      <c r="I35" s="229">
        <v>5415.8138700779691</v>
      </c>
      <c r="J35" s="229">
        <v>4627.6472948715355</v>
      </c>
      <c r="K35" s="229">
        <v>4402.2803090974021</v>
      </c>
      <c r="L35" s="229">
        <v>4386.3086655100269</v>
      </c>
      <c r="M35" s="229">
        <v>4253.2803318568103</v>
      </c>
      <c r="N35" s="229">
        <v>4522.922642499314</v>
      </c>
      <c r="O35" s="229">
        <v>3721.459570086487</v>
      </c>
      <c r="P35" s="229">
        <v>3645.5772234403712</v>
      </c>
      <c r="Q35" s="229">
        <v>3808.4150567532629</v>
      </c>
      <c r="R35" s="229">
        <v>3693.5351415639279</v>
      </c>
      <c r="S35" s="229">
        <v>3922.6258840469141</v>
      </c>
      <c r="T35" s="229">
        <v>4165.9911687470294</v>
      </c>
      <c r="U35" s="229">
        <v>3418.7024134309122</v>
      </c>
      <c r="V35" s="229">
        <v>3257.7695522699241</v>
      </c>
      <c r="W35" s="229">
        <v>3238.88444745375</v>
      </c>
      <c r="X35" s="229">
        <v>2800.8547139935699</v>
      </c>
      <c r="Y35" s="229">
        <v>2372.154892694407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4.2069459533824273E-2</v>
      </c>
      <c r="Y36" s="229">
        <v>2.3689598572422681E-2</v>
      </c>
      <c r="DA36" s="73" t="s">
        <v>2329</v>
      </c>
    </row>
    <row r="37" spans="1:105" ht="12" customHeight="1" x14ac:dyDescent="0.25">
      <c r="A37" s="64" t="s">
        <v>31</v>
      </c>
      <c r="B37" s="229">
        <v>973.54021338103223</v>
      </c>
      <c r="C37" s="229">
        <v>1009.089405567572</v>
      </c>
      <c r="D37" s="229">
        <v>1012.617919687275</v>
      </c>
      <c r="E37" s="229">
        <v>885.44725097940443</v>
      </c>
      <c r="F37" s="229">
        <v>834.67230189206907</v>
      </c>
      <c r="G37" s="229">
        <v>739.78328512089149</v>
      </c>
      <c r="H37" s="229">
        <v>768.75885379636509</v>
      </c>
      <c r="I37" s="229">
        <v>853.63376879067505</v>
      </c>
      <c r="J37" s="229">
        <v>682.39454394127711</v>
      </c>
      <c r="K37" s="229">
        <v>611.15081242919007</v>
      </c>
      <c r="L37" s="229">
        <v>700.03627897182525</v>
      </c>
      <c r="M37" s="229">
        <v>773.61915313549309</v>
      </c>
      <c r="N37" s="229">
        <v>727.67564549959855</v>
      </c>
      <c r="O37" s="229">
        <v>802.50004480574637</v>
      </c>
      <c r="P37" s="229">
        <v>834.42248432373242</v>
      </c>
      <c r="Q37" s="229">
        <v>779.21358037527466</v>
      </c>
      <c r="R37" s="229">
        <v>892.56770259579105</v>
      </c>
      <c r="S37" s="229">
        <v>889.16289199922676</v>
      </c>
      <c r="T37" s="229">
        <v>878.63539179484997</v>
      </c>
      <c r="U37" s="229">
        <v>897.1968811285642</v>
      </c>
      <c r="V37" s="229">
        <v>870.59005533309107</v>
      </c>
      <c r="W37" s="229">
        <v>902.69504739686556</v>
      </c>
      <c r="X37" s="229">
        <v>994.76218428625361</v>
      </c>
      <c r="Y37" s="229">
        <v>1293.5449250738429</v>
      </c>
      <c r="DA37" s="73" t="s">
        <v>2330</v>
      </c>
    </row>
    <row r="38" spans="1:105" ht="12" customHeight="1" x14ac:dyDescent="0.25">
      <c r="A38" s="64" t="s">
        <v>159</v>
      </c>
      <c r="B38" s="229">
        <v>3536.814676375107</v>
      </c>
      <c r="C38" s="229">
        <v>3685.413027272798</v>
      </c>
      <c r="D38" s="229">
        <v>3547.0556941361519</v>
      </c>
      <c r="E38" s="229">
        <v>3285.339344925113</v>
      </c>
      <c r="F38" s="229">
        <v>3323.0894913170332</v>
      </c>
      <c r="G38" s="229">
        <v>3189.076685650256</v>
      </c>
      <c r="H38" s="229">
        <v>2590.4652897085848</v>
      </c>
      <c r="I38" s="229">
        <v>2778.8989938068398</v>
      </c>
      <c r="J38" s="229">
        <v>2612.6366969423698</v>
      </c>
      <c r="K38" s="229">
        <v>2143.179023027496</v>
      </c>
      <c r="L38" s="229">
        <v>2174.4569940808142</v>
      </c>
      <c r="M38" s="229">
        <v>1891.569368645245</v>
      </c>
      <c r="N38" s="229">
        <v>1769.5641385816079</v>
      </c>
      <c r="O38" s="229">
        <v>1689.233964507242</v>
      </c>
      <c r="P38" s="229">
        <v>1580.715061062125</v>
      </c>
      <c r="Q38" s="229">
        <v>1621.511633514157</v>
      </c>
      <c r="R38" s="229">
        <v>1572.6352919433559</v>
      </c>
      <c r="S38" s="229">
        <v>1482.8309857274339</v>
      </c>
      <c r="T38" s="229">
        <v>1411.5504787252221</v>
      </c>
      <c r="U38" s="229">
        <v>1397.0747970445259</v>
      </c>
      <c r="V38" s="229">
        <v>1382.800627270884</v>
      </c>
      <c r="W38" s="229">
        <v>1383.491575651107</v>
      </c>
      <c r="X38" s="229">
        <v>1718.0337024439759</v>
      </c>
      <c r="Y38" s="229">
        <v>1589.384576053232</v>
      </c>
      <c r="DA38" s="73" t="s">
        <v>2331</v>
      </c>
    </row>
    <row r="39" spans="1:105" ht="12" customHeight="1" x14ac:dyDescent="0.25">
      <c r="A39" s="64" t="s">
        <v>32</v>
      </c>
      <c r="B39" s="229">
        <v>6657.8440932094709</v>
      </c>
      <c r="C39" s="229">
        <v>6909.1714090730584</v>
      </c>
      <c r="D39" s="229">
        <v>7040.2403872009927</v>
      </c>
      <c r="E39" s="229">
        <v>6866.0903498486996</v>
      </c>
      <c r="F39" s="229">
        <v>6195.3716995851364</v>
      </c>
      <c r="G39" s="229">
        <v>5275.4196213124851</v>
      </c>
      <c r="H39" s="229">
        <v>5348.2714804141642</v>
      </c>
      <c r="I39" s="229">
        <v>4553.9380750697756</v>
      </c>
      <c r="J39" s="229">
        <v>4339.3609451039556</v>
      </c>
      <c r="K39" s="229">
        <v>3277.2521992166048</v>
      </c>
      <c r="L39" s="229">
        <v>2605.1347042665539</v>
      </c>
      <c r="M39" s="229">
        <v>2196.312561733821</v>
      </c>
      <c r="N39" s="229">
        <v>1905.2600981511059</v>
      </c>
      <c r="O39" s="229">
        <v>1585.3480056114149</v>
      </c>
      <c r="P39" s="229">
        <v>1378.9774480042929</v>
      </c>
      <c r="Q39" s="229">
        <v>1467.492653003867</v>
      </c>
      <c r="R39" s="229">
        <v>1499.84682640143</v>
      </c>
      <c r="S39" s="229">
        <v>1251.3682810083601</v>
      </c>
      <c r="T39" s="229">
        <v>1041.6896739257249</v>
      </c>
      <c r="U39" s="229">
        <v>934.07149407171175</v>
      </c>
      <c r="V39" s="229">
        <v>827.88229027686964</v>
      </c>
      <c r="W39" s="229">
        <v>801.38529377216355</v>
      </c>
      <c r="X39" s="229">
        <v>817.75639440077134</v>
      </c>
      <c r="Y39" s="229">
        <v>655.08471773723113</v>
      </c>
      <c r="DA39" s="73" t="s">
        <v>2332</v>
      </c>
    </row>
    <row r="40" spans="1:105" ht="12" customHeight="1" x14ac:dyDescent="0.25">
      <c r="A40" s="64" t="s">
        <v>33</v>
      </c>
      <c r="B40" s="229">
        <v>91.185718970804686</v>
      </c>
      <c r="C40" s="229">
        <v>104.2139144235681</v>
      </c>
      <c r="D40" s="229">
        <v>127.9072098544094</v>
      </c>
      <c r="E40" s="229">
        <v>68.736706643010223</v>
      </c>
      <c r="F40" s="229">
        <v>48.903620293010917</v>
      </c>
      <c r="G40" s="229">
        <v>65.316684291923451</v>
      </c>
      <c r="H40" s="229">
        <v>74.591744294529633</v>
      </c>
      <c r="I40" s="229">
        <v>65.127951233345556</v>
      </c>
      <c r="J40" s="229">
        <v>41.817819212588773</v>
      </c>
      <c r="K40" s="229">
        <v>23.855816301124001</v>
      </c>
      <c r="L40" s="229">
        <v>27.66978033872374</v>
      </c>
      <c r="M40" s="229">
        <v>18.632499178435729</v>
      </c>
      <c r="N40" s="229">
        <v>14.929699152407061</v>
      </c>
      <c r="O40" s="229">
        <v>12.643245443400209</v>
      </c>
      <c r="P40" s="229">
        <v>11.98078738183545</v>
      </c>
      <c r="Q40" s="229">
        <v>12.564256134367451</v>
      </c>
      <c r="R40" s="229">
        <v>14.217548829310131</v>
      </c>
      <c r="S40" s="229">
        <v>17.280249311307159</v>
      </c>
      <c r="T40" s="229">
        <v>12.17855289554841</v>
      </c>
      <c r="U40" s="229">
        <v>14.21599429891964</v>
      </c>
      <c r="V40" s="229">
        <v>7.9724360914545622</v>
      </c>
      <c r="W40" s="229">
        <v>7.7046530543791274</v>
      </c>
      <c r="X40" s="229">
        <v>19.411353743425082</v>
      </c>
      <c r="Y40" s="229">
        <v>23.01288418352744</v>
      </c>
      <c r="DA40" s="73" t="s">
        <v>2333</v>
      </c>
    </row>
    <row r="41" spans="1:105" ht="12" customHeight="1" x14ac:dyDescent="0.25">
      <c r="A41" s="64" t="s">
        <v>35</v>
      </c>
      <c r="B41" s="229">
        <v>18467.175942447859</v>
      </c>
      <c r="C41" s="229">
        <v>19072.688936498511</v>
      </c>
      <c r="D41" s="229">
        <v>20161.769877927101</v>
      </c>
      <c r="E41" s="229">
        <v>20896.484907689559</v>
      </c>
      <c r="F41" s="229">
        <v>20147.918488782409</v>
      </c>
      <c r="G41" s="229">
        <v>18821.590456116988</v>
      </c>
      <c r="H41" s="229">
        <v>17410.69312510961</v>
      </c>
      <c r="I41" s="229">
        <v>17654.181830295729</v>
      </c>
      <c r="J41" s="229">
        <v>17695.558161233119</v>
      </c>
      <c r="K41" s="229">
        <v>17698.313884749859</v>
      </c>
      <c r="L41" s="229">
        <v>19075.49753195298</v>
      </c>
      <c r="M41" s="229">
        <v>19280.13691836506</v>
      </c>
      <c r="N41" s="229">
        <v>19493.13352195884</v>
      </c>
      <c r="O41" s="229">
        <v>19912.891100628069</v>
      </c>
      <c r="P41" s="229">
        <v>19991.922638129101</v>
      </c>
      <c r="Q41" s="229">
        <v>20026.142776690442</v>
      </c>
      <c r="R41" s="229">
        <v>20578.62416981587</v>
      </c>
      <c r="S41" s="229">
        <v>20785.88956711832</v>
      </c>
      <c r="T41" s="229">
        <v>21074.842467334762</v>
      </c>
      <c r="U41" s="229">
        <v>20842.53941614394</v>
      </c>
      <c r="V41" s="229">
        <v>20260.138446698591</v>
      </c>
      <c r="W41" s="229">
        <v>21978.39465515731</v>
      </c>
      <c r="X41" s="229">
        <v>20919.960407781469</v>
      </c>
      <c r="Y41" s="229">
        <v>20070.358325970152</v>
      </c>
      <c r="DA41" s="73" t="s">
        <v>2334</v>
      </c>
    </row>
    <row r="42" spans="1:105" ht="12" customHeight="1" x14ac:dyDescent="0.25">
      <c r="A42" s="64" t="s">
        <v>36</v>
      </c>
      <c r="B42" s="229">
        <v>88.723606968166237</v>
      </c>
      <c r="C42" s="229">
        <v>79.96532473738398</v>
      </c>
      <c r="D42" s="229">
        <v>77.978151458112833</v>
      </c>
      <c r="E42" s="229">
        <v>7.7646955911655944</v>
      </c>
      <c r="F42" s="229">
        <v>10.52465847904592</v>
      </c>
      <c r="G42" s="229">
        <v>1.251183175829071</v>
      </c>
      <c r="H42" s="229">
        <v>0.40479455688438248</v>
      </c>
      <c r="I42" s="229">
        <v>3.6799505171259198E-2</v>
      </c>
      <c r="J42" s="229">
        <v>0.51519307240124168</v>
      </c>
      <c r="K42" s="229">
        <v>3.6799505171238582E-2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16.44653135814416</v>
      </c>
      <c r="C43" s="229">
        <v>19.139553537331441</v>
      </c>
      <c r="D43" s="229">
        <v>1.9800787269078319</v>
      </c>
      <c r="E43" s="229">
        <v>3.9076466952140132</v>
      </c>
      <c r="F43" s="229">
        <v>2.2948378859097578</v>
      </c>
      <c r="G43" s="229">
        <v>7.6722699193830133</v>
      </c>
      <c r="H43" s="229">
        <v>2.0535981960297671</v>
      </c>
      <c r="I43" s="229">
        <v>3.0022622903508109</v>
      </c>
      <c r="J43" s="229">
        <v>20.876267431974728</v>
      </c>
      <c r="K43" s="229">
        <v>43.38809865871211</v>
      </c>
      <c r="L43" s="229">
        <v>85.03520399539255</v>
      </c>
      <c r="M43" s="229">
        <v>57.131289368586557</v>
      </c>
      <c r="N43" s="229">
        <v>110.5150276084367</v>
      </c>
      <c r="O43" s="229">
        <v>83.78752509050571</v>
      </c>
      <c r="P43" s="229">
        <v>57.492038154600131</v>
      </c>
      <c r="Q43" s="229">
        <v>39.258259893420103</v>
      </c>
      <c r="R43" s="229">
        <v>25.57881506933813</v>
      </c>
      <c r="S43" s="229">
        <v>37.04920722219277</v>
      </c>
      <c r="T43" s="229">
        <v>33.836995081134077</v>
      </c>
      <c r="U43" s="229">
        <v>39.486699371582283</v>
      </c>
      <c r="V43" s="229">
        <v>45.061578805055667</v>
      </c>
      <c r="W43" s="229">
        <v>42.396681625321612</v>
      </c>
      <c r="X43" s="229">
        <v>82.83848676479154</v>
      </c>
      <c r="Y43" s="229">
        <v>60.061634449888238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5982.7396829948912</v>
      </c>
      <c r="C45" s="261">
        <f t="shared" si="2"/>
        <v>6055.2551749917129</v>
      </c>
      <c r="D45" s="261">
        <f t="shared" si="2"/>
        <v>6240.7668816132928</v>
      </c>
      <c r="E45" s="261">
        <f t="shared" si="2"/>
        <v>6194.3962345605214</v>
      </c>
      <c r="F45" s="261">
        <f t="shared" si="2"/>
        <v>6046.2731961675345</v>
      </c>
      <c r="G45" s="261">
        <f t="shared" si="2"/>
        <v>5646.3694513357004</v>
      </c>
      <c r="H45" s="261">
        <f t="shared" si="2"/>
        <v>5287.5412138066431</v>
      </c>
      <c r="I45" s="261">
        <f t="shared" si="2"/>
        <v>5289.5501492818694</v>
      </c>
      <c r="J45" s="261">
        <f t="shared" si="2"/>
        <v>5094.2517938983056</v>
      </c>
      <c r="K45" s="261">
        <f t="shared" si="2"/>
        <v>4776.0685225828274</v>
      </c>
      <c r="L45" s="261">
        <f t="shared" si="2"/>
        <v>4905.5115258534606</v>
      </c>
      <c r="M45" s="261">
        <f t="shared" si="2"/>
        <v>4853.6160268977183</v>
      </c>
      <c r="N45" s="261">
        <f t="shared" si="2"/>
        <v>4872.4856431450253</v>
      </c>
      <c r="O45" s="261">
        <f t="shared" si="2"/>
        <v>4732.034996422145</v>
      </c>
      <c r="P45" s="261">
        <f t="shared" si="2"/>
        <v>4719.9844165154918</v>
      </c>
      <c r="Q45" s="261">
        <f t="shared" si="2"/>
        <v>4771.8637907516068</v>
      </c>
      <c r="R45" s="261">
        <f t="shared" si="2"/>
        <v>4904.7288963162991</v>
      </c>
      <c r="S45" s="261">
        <f t="shared" si="2"/>
        <v>4927.2479591440497</v>
      </c>
      <c r="T45" s="261">
        <f t="shared" si="2"/>
        <v>4969.2374675798847</v>
      </c>
      <c r="U45" s="261">
        <f t="shared" si="2"/>
        <v>4782.873409436701</v>
      </c>
      <c r="V45" s="261">
        <f t="shared" si="2"/>
        <v>4663.3467977120681</v>
      </c>
      <c r="W45" s="261">
        <f t="shared" si="2"/>
        <v>4879.5226130621231</v>
      </c>
      <c r="X45" s="261">
        <f t="shared" si="2"/>
        <v>4710.3882159114246</v>
      </c>
      <c r="Y45" s="261">
        <f t="shared" si="2"/>
        <v>4503.8374499201109</v>
      </c>
      <c r="DA45" s="70"/>
    </row>
    <row r="46" spans="1:105" ht="12" customHeight="1" x14ac:dyDescent="0.25">
      <c r="A46" s="165" t="s">
        <v>2184</v>
      </c>
      <c r="B46" s="346">
        <v>3363.4581020514661</v>
      </c>
      <c r="C46" s="346">
        <v>3398.3997045807619</v>
      </c>
      <c r="D46" s="346">
        <v>3507.898995536174</v>
      </c>
      <c r="E46" s="346">
        <v>3482.641089594556</v>
      </c>
      <c r="F46" s="346">
        <v>3427.495365494181</v>
      </c>
      <c r="G46" s="346">
        <v>3202.3657300638438</v>
      </c>
      <c r="H46" s="346">
        <v>3007.9651524700121</v>
      </c>
      <c r="I46" s="346">
        <v>3025.693026914706</v>
      </c>
      <c r="J46" s="346">
        <v>2924.623298217914</v>
      </c>
      <c r="K46" s="346">
        <v>2738.0704932305039</v>
      </c>
      <c r="L46" s="346">
        <v>2805.7449072790591</v>
      </c>
      <c r="M46" s="346">
        <v>2796.0163299658602</v>
      </c>
      <c r="N46" s="346">
        <v>2809.5871467753982</v>
      </c>
      <c r="O46" s="346">
        <v>2722.337751586525</v>
      </c>
      <c r="P46" s="346">
        <v>2732.4581102034908</v>
      </c>
      <c r="Q46" s="346">
        <v>2766.0160687625198</v>
      </c>
      <c r="R46" s="346">
        <v>2861.126369012527</v>
      </c>
      <c r="S46" s="346">
        <v>2875.7533442249119</v>
      </c>
      <c r="T46" s="346">
        <v>2900.9386093007638</v>
      </c>
      <c r="U46" s="346">
        <v>2792.2972732088078</v>
      </c>
      <c r="V46" s="346">
        <v>2737.1692216444699</v>
      </c>
      <c r="W46" s="346">
        <v>2830.2868020004762</v>
      </c>
      <c r="X46" s="346">
        <v>2733.5166794161719</v>
      </c>
      <c r="Y46" s="346">
        <v>2620.1977113523808</v>
      </c>
      <c r="DA46" s="167" t="s">
        <v>2338</v>
      </c>
    </row>
    <row r="47" spans="1:105" ht="12" customHeight="1" x14ac:dyDescent="0.25">
      <c r="A47" s="59" t="s">
        <v>28</v>
      </c>
      <c r="B47" s="230">
        <v>582.60043443708855</v>
      </c>
      <c r="C47" s="230">
        <v>533.97657328376272</v>
      </c>
      <c r="D47" s="230">
        <v>529.5479917351737</v>
      </c>
      <c r="E47" s="230">
        <v>502.92300311645448</v>
      </c>
      <c r="F47" s="230">
        <v>515.16887887401538</v>
      </c>
      <c r="G47" s="230">
        <v>515.93197302011242</v>
      </c>
      <c r="H47" s="230">
        <v>483.62946144066501</v>
      </c>
      <c r="I47" s="230">
        <v>494.98956474131541</v>
      </c>
      <c r="J47" s="230">
        <v>427.23056109112201</v>
      </c>
      <c r="K47" s="230">
        <v>413.17007226444372</v>
      </c>
      <c r="L47" s="230">
        <v>412.53685946255308</v>
      </c>
      <c r="M47" s="230">
        <v>404.53270054536893</v>
      </c>
      <c r="N47" s="230">
        <v>433.78572561189509</v>
      </c>
      <c r="O47" s="230">
        <v>356.57089479926498</v>
      </c>
      <c r="P47" s="230">
        <v>352.1655636334134</v>
      </c>
      <c r="Q47" s="230">
        <v>366.55778979998439</v>
      </c>
      <c r="R47" s="230">
        <v>360.58850070988171</v>
      </c>
      <c r="S47" s="230">
        <v>379.64972511344388</v>
      </c>
      <c r="T47" s="230">
        <v>405.25230035486089</v>
      </c>
      <c r="U47" s="230">
        <v>334.4711766402159</v>
      </c>
      <c r="V47" s="230">
        <v>316.19140708340552</v>
      </c>
      <c r="W47" s="230">
        <v>312.52367991291868</v>
      </c>
      <c r="X47" s="230">
        <v>272.23385377596833</v>
      </c>
      <c r="Y47" s="230">
        <v>231.7046862589564</v>
      </c>
      <c r="DA47" s="71" t="s">
        <v>2339</v>
      </c>
    </row>
    <row r="48" spans="1:105" ht="12" customHeight="1" x14ac:dyDescent="0.25">
      <c r="A48" s="59" t="s">
        <v>31</v>
      </c>
      <c r="B48" s="230">
        <v>92.472954965470493</v>
      </c>
      <c r="C48" s="230">
        <v>96.333163388190215</v>
      </c>
      <c r="D48" s="230">
        <v>97.458523672285608</v>
      </c>
      <c r="E48" s="230">
        <v>85.392339705233894</v>
      </c>
      <c r="F48" s="230">
        <v>82.124782834810858</v>
      </c>
      <c r="G48" s="230">
        <v>74.876193005690567</v>
      </c>
      <c r="H48" s="230">
        <v>76.779988495980703</v>
      </c>
      <c r="I48" s="230">
        <v>87.700356350710791</v>
      </c>
      <c r="J48" s="230">
        <v>73.590295619547859</v>
      </c>
      <c r="K48" s="230">
        <v>67.664060703291483</v>
      </c>
      <c r="L48" s="230">
        <v>75.174464599982215</v>
      </c>
      <c r="M48" s="230">
        <v>81.88172793828096</v>
      </c>
      <c r="N48" s="230">
        <v>78.82110244467485</v>
      </c>
      <c r="O48" s="230">
        <v>83.682158097990424</v>
      </c>
      <c r="P48" s="230">
        <v>88.014558883759534</v>
      </c>
      <c r="Q48" s="230">
        <v>88.358151954224383</v>
      </c>
      <c r="R48" s="230">
        <v>100.4184335560076</v>
      </c>
      <c r="S48" s="230">
        <v>102.9271730093205</v>
      </c>
      <c r="T48" s="230">
        <v>100.5996021748639</v>
      </c>
      <c r="U48" s="230">
        <v>101.8973681695669</v>
      </c>
      <c r="V48" s="230">
        <v>104.5773673761135</v>
      </c>
      <c r="W48" s="230">
        <v>101.2992847636264</v>
      </c>
      <c r="X48" s="230">
        <v>111.9233562314668</v>
      </c>
      <c r="Y48" s="230">
        <v>144.7829814635424</v>
      </c>
      <c r="DA48" s="71" t="s">
        <v>2340</v>
      </c>
    </row>
    <row r="49" spans="1:105" ht="12" customHeight="1" x14ac:dyDescent="0.25">
      <c r="A49" s="59" t="s">
        <v>159</v>
      </c>
      <c r="B49" s="230">
        <v>338.92300854647448</v>
      </c>
      <c r="C49" s="230">
        <v>350.44926219433381</v>
      </c>
      <c r="D49" s="230">
        <v>343.04608831710323</v>
      </c>
      <c r="E49" s="230">
        <v>310.87804778016181</v>
      </c>
      <c r="F49" s="230">
        <v>317.97611499301291</v>
      </c>
      <c r="G49" s="230">
        <v>308.58652275992449</v>
      </c>
      <c r="H49" s="230">
        <v>253.62396625782031</v>
      </c>
      <c r="I49" s="230">
        <v>285.12385063483907</v>
      </c>
      <c r="J49" s="230">
        <v>272.22416800667497</v>
      </c>
      <c r="K49" s="230">
        <v>221.18474676539711</v>
      </c>
      <c r="L49" s="230">
        <v>221.93750988745009</v>
      </c>
      <c r="M49" s="230">
        <v>196.39534847617031</v>
      </c>
      <c r="N49" s="230">
        <v>181.2993215795741</v>
      </c>
      <c r="O49" s="230">
        <v>173.17767145843371</v>
      </c>
      <c r="P49" s="230">
        <v>165.64375741554781</v>
      </c>
      <c r="Q49" s="230">
        <v>168.94993892188549</v>
      </c>
      <c r="R49" s="230">
        <v>172.64790052541551</v>
      </c>
      <c r="S49" s="230">
        <v>163.2120668513588</v>
      </c>
      <c r="T49" s="230">
        <v>155.90803432119631</v>
      </c>
      <c r="U49" s="230">
        <v>152.9549474841119</v>
      </c>
      <c r="V49" s="230">
        <v>157.3361269493364</v>
      </c>
      <c r="W49" s="230">
        <v>151.24164291392381</v>
      </c>
      <c r="X49" s="230">
        <v>188.94200212974229</v>
      </c>
      <c r="Y49" s="230">
        <v>170.52422721319769</v>
      </c>
      <c r="DA49" s="71" t="s">
        <v>2341</v>
      </c>
    </row>
    <row r="50" spans="1:105" ht="12" customHeight="1" x14ac:dyDescent="0.25">
      <c r="A50" s="59" t="s">
        <v>32</v>
      </c>
      <c r="B50" s="230">
        <v>642.6994620579128</v>
      </c>
      <c r="C50" s="230">
        <v>658.64551019669227</v>
      </c>
      <c r="D50" s="230">
        <v>673.6572596433848</v>
      </c>
      <c r="E50" s="230">
        <v>653.26738537679114</v>
      </c>
      <c r="F50" s="230">
        <v>608.31476475540262</v>
      </c>
      <c r="G50" s="230">
        <v>520.90910345157749</v>
      </c>
      <c r="H50" s="230">
        <v>537.06934867761379</v>
      </c>
      <c r="I50" s="230">
        <v>475.61642875412218</v>
      </c>
      <c r="J50" s="230">
        <v>461.21534911538708</v>
      </c>
      <c r="K50" s="230">
        <v>346.29762113401353</v>
      </c>
      <c r="L50" s="230">
        <v>283.72056434624727</v>
      </c>
      <c r="M50" s="230">
        <v>246.44949092070789</v>
      </c>
      <c r="N50" s="230">
        <v>204.44886652735809</v>
      </c>
      <c r="O50" s="230">
        <v>168.8647206190852</v>
      </c>
      <c r="P50" s="230">
        <v>152.42307047693299</v>
      </c>
      <c r="Q50" s="230">
        <v>165.10699821047359</v>
      </c>
      <c r="R50" s="230">
        <v>171.25136100327171</v>
      </c>
      <c r="S50" s="230">
        <v>142.79339504609169</v>
      </c>
      <c r="T50" s="230">
        <v>121.2168484710572</v>
      </c>
      <c r="U50" s="230">
        <v>107.1394979537617</v>
      </c>
      <c r="V50" s="230">
        <v>97.804437140256496</v>
      </c>
      <c r="W50" s="230">
        <v>87.19420583894555</v>
      </c>
      <c r="X50" s="230">
        <v>90.464437480333928</v>
      </c>
      <c r="Y50" s="230">
        <v>72.386878038227081</v>
      </c>
      <c r="DA50" s="71" t="s">
        <v>2342</v>
      </c>
    </row>
    <row r="51" spans="1:105" ht="12" customHeight="1" x14ac:dyDescent="0.25">
      <c r="A51" s="59" t="s">
        <v>35</v>
      </c>
      <c r="B51" s="230">
        <v>1706.76224204452</v>
      </c>
      <c r="C51" s="230">
        <v>1758.995195517783</v>
      </c>
      <c r="D51" s="230">
        <v>1864.1891321682269</v>
      </c>
      <c r="E51" s="230">
        <v>1930.1803136159151</v>
      </c>
      <c r="F51" s="230">
        <v>1903.9108240369389</v>
      </c>
      <c r="G51" s="230">
        <v>1782.0619378265401</v>
      </c>
      <c r="H51" s="230">
        <v>1656.862387597932</v>
      </c>
      <c r="I51" s="230">
        <v>1682.2628264337179</v>
      </c>
      <c r="J51" s="230">
        <v>1690.3629243851819</v>
      </c>
      <c r="K51" s="230">
        <v>1689.7539923633581</v>
      </c>
      <c r="L51" s="230">
        <v>1812.3755089828269</v>
      </c>
      <c r="M51" s="230">
        <v>1866.7570620853321</v>
      </c>
      <c r="N51" s="230">
        <v>1911.2321306118961</v>
      </c>
      <c r="O51" s="230">
        <v>1940.042306611751</v>
      </c>
      <c r="P51" s="230">
        <v>1974.2111597938381</v>
      </c>
      <c r="Q51" s="230">
        <v>1977.0431898759521</v>
      </c>
      <c r="R51" s="230">
        <v>2056.220173217951</v>
      </c>
      <c r="S51" s="230">
        <v>2087.170984204698</v>
      </c>
      <c r="T51" s="230">
        <v>2117.961823978786</v>
      </c>
      <c r="U51" s="230">
        <v>2095.834282961152</v>
      </c>
      <c r="V51" s="230">
        <v>2061.259883095358</v>
      </c>
      <c r="W51" s="230">
        <v>2178.0279885710611</v>
      </c>
      <c r="X51" s="230">
        <v>2069.9530297986612</v>
      </c>
      <c r="Y51" s="230">
        <v>2000.798938378457</v>
      </c>
      <c r="DA51" s="71" t="s">
        <v>2343</v>
      </c>
    </row>
    <row r="52" spans="1:105" ht="12" customHeight="1" x14ac:dyDescent="0.25">
      <c r="A52" s="165" t="s">
        <v>2191</v>
      </c>
      <c r="B52" s="346">
        <v>2619.2815809434251</v>
      </c>
      <c r="C52" s="346">
        <v>2656.8554704109511</v>
      </c>
      <c r="D52" s="346">
        <v>2732.8678860771188</v>
      </c>
      <c r="E52" s="346">
        <v>2711.7551449659659</v>
      </c>
      <c r="F52" s="346">
        <v>2618.777830673353</v>
      </c>
      <c r="G52" s="346">
        <v>2444.0037212718571</v>
      </c>
      <c r="H52" s="346">
        <v>2279.576061336631</v>
      </c>
      <c r="I52" s="346">
        <v>2263.8571223671629</v>
      </c>
      <c r="J52" s="346">
        <v>2169.628495680392</v>
      </c>
      <c r="K52" s="346">
        <v>2037.9980293523231</v>
      </c>
      <c r="L52" s="346">
        <v>2099.766618574401</v>
      </c>
      <c r="M52" s="346">
        <v>2057.599696931858</v>
      </c>
      <c r="N52" s="346">
        <v>2062.8984963696271</v>
      </c>
      <c r="O52" s="346">
        <v>2009.69724483562</v>
      </c>
      <c r="P52" s="346">
        <v>1987.526306312001</v>
      </c>
      <c r="Q52" s="346">
        <v>2005.8477219890869</v>
      </c>
      <c r="R52" s="346">
        <v>2043.6025273037719</v>
      </c>
      <c r="S52" s="346">
        <v>2051.4946149191378</v>
      </c>
      <c r="T52" s="346">
        <v>2068.2988582791209</v>
      </c>
      <c r="U52" s="346">
        <v>1990.5761362278929</v>
      </c>
      <c r="V52" s="346">
        <v>1926.177576067598</v>
      </c>
      <c r="W52" s="346">
        <v>2049.2358110616469</v>
      </c>
      <c r="X52" s="346">
        <v>1976.8715364952529</v>
      </c>
      <c r="Y52" s="346">
        <v>1883.6397385677301</v>
      </c>
      <c r="DA52" s="167" t="s">
        <v>2344</v>
      </c>
    </row>
    <row r="53" spans="1:105" ht="12" customHeight="1" x14ac:dyDescent="0.25">
      <c r="A53" s="64" t="s">
        <v>28</v>
      </c>
      <c r="B53" s="229">
        <v>463.31777390081902</v>
      </c>
      <c r="C53" s="229">
        <v>425.15539490279463</v>
      </c>
      <c r="D53" s="229">
        <v>422.40216884308319</v>
      </c>
      <c r="E53" s="229">
        <v>398.09349740008099</v>
      </c>
      <c r="F53" s="229">
        <v>409.98084753734031</v>
      </c>
      <c r="G53" s="229">
        <v>413.18556407837133</v>
      </c>
      <c r="H53" s="229">
        <v>386.42452525657382</v>
      </c>
      <c r="I53" s="229">
        <v>391.40533865150769</v>
      </c>
      <c r="J53" s="229">
        <v>334.44388970163237</v>
      </c>
      <c r="K53" s="229">
        <v>318.15643161981978</v>
      </c>
      <c r="L53" s="229">
        <v>317.00214775462348</v>
      </c>
      <c r="M53" s="229">
        <v>307.38808027873478</v>
      </c>
      <c r="N53" s="229">
        <v>326.87535263403191</v>
      </c>
      <c r="O53" s="229">
        <v>268.95295485600332</v>
      </c>
      <c r="P53" s="229">
        <v>263.46887502992399</v>
      </c>
      <c r="Q53" s="229">
        <v>275.23729965124369</v>
      </c>
      <c r="R53" s="229">
        <v>266.93483335760612</v>
      </c>
      <c r="S53" s="229">
        <v>283.49141041038939</v>
      </c>
      <c r="T53" s="229">
        <v>301.07962041153883</v>
      </c>
      <c r="U53" s="229">
        <v>247.07244524605301</v>
      </c>
      <c r="V53" s="229">
        <v>235.4416945345323</v>
      </c>
      <c r="W53" s="229">
        <v>234.07685242153391</v>
      </c>
      <c r="X53" s="229">
        <v>202.42008203072581</v>
      </c>
      <c r="Y53" s="229">
        <v>171.4375920927871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3.040394565015828E-3</v>
      </c>
      <c r="Y54" s="229">
        <v>1.712066842434503E-3</v>
      </c>
      <c r="DA54" s="73" t="s">
        <v>2346</v>
      </c>
    </row>
    <row r="55" spans="1:105" ht="12" customHeight="1" x14ac:dyDescent="0.25">
      <c r="A55" s="64" t="s">
        <v>31</v>
      </c>
      <c r="B55" s="229">
        <v>70.358554789804543</v>
      </c>
      <c r="C55" s="229">
        <v>72.927724251745389</v>
      </c>
      <c r="D55" s="229">
        <v>73.182732879643311</v>
      </c>
      <c r="E55" s="229">
        <v>63.992003684323628</v>
      </c>
      <c r="F55" s="229">
        <v>60.32245620368699</v>
      </c>
      <c r="G55" s="229">
        <v>53.464748639394969</v>
      </c>
      <c r="H55" s="229">
        <v>55.558836904263742</v>
      </c>
      <c r="I55" s="229">
        <v>61.692817067412797</v>
      </c>
      <c r="J55" s="229">
        <v>49.317216945166457</v>
      </c>
      <c r="K55" s="229">
        <v>44.168373663577817</v>
      </c>
      <c r="L55" s="229">
        <v>50.592199697469297</v>
      </c>
      <c r="M55" s="229">
        <v>55.910094749236848</v>
      </c>
      <c r="N55" s="229">
        <v>52.58971953021063</v>
      </c>
      <c r="O55" s="229">
        <v>57.997340628791108</v>
      </c>
      <c r="P55" s="229">
        <v>60.304401681821673</v>
      </c>
      <c r="Q55" s="229">
        <v>56.314408623545908</v>
      </c>
      <c r="R55" s="229">
        <v>64.506604599924046</v>
      </c>
      <c r="S55" s="229">
        <v>64.260536127749376</v>
      </c>
      <c r="T55" s="229">
        <v>63.499704998486678</v>
      </c>
      <c r="U55" s="229">
        <v>64.841159153452708</v>
      </c>
      <c r="V55" s="229">
        <v>62.918261891703047</v>
      </c>
      <c r="W55" s="229">
        <v>65.23851616789824</v>
      </c>
      <c r="X55" s="229">
        <v>71.892284143928549</v>
      </c>
      <c r="Y55" s="229">
        <v>93.485559438581262</v>
      </c>
      <c r="DA55" s="73" t="s">
        <v>2347</v>
      </c>
    </row>
    <row r="56" spans="1:105" ht="12" customHeight="1" x14ac:dyDescent="0.25">
      <c r="A56" s="64" t="s">
        <v>159</v>
      </c>
      <c r="B56" s="229">
        <v>255.60851597994309</v>
      </c>
      <c r="C56" s="229">
        <v>266.34784145372072</v>
      </c>
      <c r="D56" s="229">
        <v>256.34864278656107</v>
      </c>
      <c r="E56" s="229">
        <v>237.43418620607511</v>
      </c>
      <c r="F56" s="229">
        <v>240.162420445126</v>
      </c>
      <c r="G56" s="229">
        <v>230.4772043642254</v>
      </c>
      <c r="H56" s="229">
        <v>187.21506468034659</v>
      </c>
      <c r="I56" s="229">
        <v>200.83332401038399</v>
      </c>
      <c r="J56" s="229">
        <v>188.8174105816091</v>
      </c>
      <c r="K56" s="229">
        <v>154.88931699323851</v>
      </c>
      <c r="L56" s="229">
        <v>157.14980177837759</v>
      </c>
      <c r="M56" s="229">
        <v>136.70527959018511</v>
      </c>
      <c r="N56" s="229">
        <v>127.88786090928321</v>
      </c>
      <c r="O56" s="229">
        <v>122.0823329236881</v>
      </c>
      <c r="P56" s="229">
        <v>114.2395821992407</v>
      </c>
      <c r="Q56" s="229">
        <v>117.1879841642031</v>
      </c>
      <c r="R56" s="229">
        <v>113.6556506159139</v>
      </c>
      <c r="S56" s="229">
        <v>107.16541928041561</v>
      </c>
      <c r="T56" s="229">
        <v>102.0139182038007</v>
      </c>
      <c r="U56" s="229">
        <v>100.9677487403803</v>
      </c>
      <c r="V56" s="229">
        <v>99.936142708812483</v>
      </c>
      <c r="W56" s="229">
        <v>99.986078118566141</v>
      </c>
      <c r="X56" s="229">
        <v>124.1637137559359</v>
      </c>
      <c r="Y56" s="229">
        <v>114.8661352035428</v>
      </c>
      <c r="DA56" s="73" t="s">
        <v>2348</v>
      </c>
    </row>
    <row r="57" spans="1:105" ht="12" customHeight="1" x14ac:dyDescent="0.25">
      <c r="A57" s="64" t="s">
        <v>32</v>
      </c>
      <c r="B57" s="229">
        <v>481.16788806002262</v>
      </c>
      <c r="C57" s="229">
        <v>499.33152062528762</v>
      </c>
      <c r="D57" s="229">
        <v>508.80398386009449</v>
      </c>
      <c r="E57" s="229">
        <v>496.21801691565338</v>
      </c>
      <c r="F57" s="229">
        <v>447.74462644396192</v>
      </c>
      <c r="G57" s="229">
        <v>381.25893041056378</v>
      </c>
      <c r="H57" s="229">
        <v>386.52399440041512</v>
      </c>
      <c r="I57" s="229">
        <v>329.11686354631308</v>
      </c>
      <c r="J57" s="229">
        <v>313.60919724981039</v>
      </c>
      <c r="K57" s="229">
        <v>236.8497215105192</v>
      </c>
      <c r="L57" s="229">
        <v>188.2752353787163</v>
      </c>
      <c r="M57" s="229">
        <v>158.72932169244049</v>
      </c>
      <c r="N57" s="229">
        <v>137.6947199120236</v>
      </c>
      <c r="O57" s="229">
        <v>114.5744089258916</v>
      </c>
      <c r="P57" s="229">
        <v>99.659838387529746</v>
      </c>
      <c r="Q57" s="229">
        <v>106.056905314087</v>
      </c>
      <c r="R57" s="229">
        <v>108.3951681309516</v>
      </c>
      <c r="S57" s="229">
        <v>90.437418558991382</v>
      </c>
      <c r="T57" s="229">
        <v>75.283772554540818</v>
      </c>
      <c r="U57" s="229">
        <v>67.506117867487731</v>
      </c>
      <c r="V57" s="229">
        <v>59.831736459720517</v>
      </c>
      <c r="W57" s="229">
        <v>57.916776651468638</v>
      </c>
      <c r="X57" s="229">
        <v>59.099929606750301</v>
      </c>
      <c r="Y57" s="229">
        <v>47.343513263626448</v>
      </c>
      <c r="DA57" s="73" t="s">
        <v>2349</v>
      </c>
    </row>
    <row r="58" spans="1:105" ht="12" customHeight="1" x14ac:dyDescent="0.25">
      <c r="A58" s="64" t="s">
        <v>33</v>
      </c>
      <c r="B58" s="229">
        <v>6.5900671755241111</v>
      </c>
      <c r="C58" s="229">
        <v>7.5316256144838096</v>
      </c>
      <c r="D58" s="229">
        <v>9.2439596319276482</v>
      </c>
      <c r="E58" s="229">
        <v>4.9676585249798206</v>
      </c>
      <c r="F58" s="229">
        <v>3.534305004059366</v>
      </c>
      <c r="G58" s="229">
        <v>4.720490686749887</v>
      </c>
      <c r="H58" s="229">
        <v>5.3908069288553184</v>
      </c>
      <c r="I58" s="229">
        <v>4.7068507928245173</v>
      </c>
      <c r="J58" s="229">
        <v>3.0222083112939768</v>
      </c>
      <c r="K58" s="229">
        <v>1.724079534885341</v>
      </c>
      <c r="L58" s="229">
        <v>1.999717863962537</v>
      </c>
      <c r="M58" s="229">
        <v>1.346586095056215</v>
      </c>
      <c r="N58" s="229">
        <v>1.078981680851024</v>
      </c>
      <c r="O58" s="229">
        <v>0.91373778404185602</v>
      </c>
      <c r="P58" s="229">
        <v>0.86586139313379051</v>
      </c>
      <c r="Q58" s="229">
        <v>0.90802916147958024</v>
      </c>
      <c r="R58" s="229">
        <v>1.027513989185594</v>
      </c>
      <c r="S58" s="229">
        <v>1.248857880999757</v>
      </c>
      <c r="T58" s="229">
        <v>0.88015407004724111</v>
      </c>
      <c r="U58" s="229">
        <v>1.02740164199115</v>
      </c>
      <c r="V58" s="229">
        <v>0.57617453684913167</v>
      </c>
      <c r="W58" s="229">
        <v>0.55682163572918753</v>
      </c>
      <c r="X58" s="229">
        <v>1.402874557341486</v>
      </c>
      <c r="Y58" s="229">
        <v>1.6631601349829639</v>
      </c>
      <c r="DA58" s="73" t="s">
        <v>2350</v>
      </c>
    </row>
    <row r="59" spans="1:105" ht="12" customHeight="1" x14ac:dyDescent="0.25">
      <c r="A59" s="64" t="s">
        <v>35</v>
      </c>
      <c r="B59" s="229">
        <v>1334.6380483321011</v>
      </c>
      <c r="C59" s="229">
        <v>1378.3989722079559</v>
      </c>
      <c r="D59" s="229">
        <v>1457.107750782103</v>
      </c>
      <c r="E59" s="229">
        <v>1510.206212423361</v>
      </c>
      <c r="F59" s="229">
        <v>1456.106699455557</v>
      </c>
      <c r="G59" s="229">
        <v>1360.2518777718631</v>
      </c>
      <c r="H59" s="229">
        <v>1258.2851630927451</v>
      </c>
      <c r="I59" s="229">
        <v>1275.8822927942899</v>
      </c>
      <c r="J59" s="229">
        <v>1278.872594383527</v>
      </c>
      <c r="K59" s="229">
        <v>1279.071752796681</v>
      </c>
      <c r="L59" s="229">
        <v>1378.601951719691</v>
      </c>
      <c r="M59" s="229">
        <v>1393.391409086862</v>
      </c>
      <c r="N59" s="229">
        <v>1408.784849437877</v>
      </c>
      <c r="O59" s="229">
        <v>1439.1210761199441</v>
      </c>
      <c r="P59" s="229">
        <v>1444.8327505684781</v>
      </c>
      <c r="Q59" s="229">
        <v>1447.3058682279129</v>
      </c>
      <c r="R59" s="229">
        <v>1487.2341545321481</v>
      </c>
      <c r="S59" s="229">
        <v>1502.2133958738989</v>
      </c>
      <c r="T59" s="229">
        <v>1523.096260476837</v>
      </c>
      <c r="U59" s="229">
        <v>1506.30752722227</v>
      </c>
      <c r="V59" s="229">
        <v>1464.2169284415111</v>
      </c>
      <c r="W59" s="229">
        <v>1588.3967228907909</v>
      </c>
      <c r="X59" s="229">
        <v>1511.90280619189</v>
      </c>
      <c r="Y59" s="229">
        <v>1450.501362470266</v>
      </c>
      <c r="DA59" s="73" t="s">
        <v>2351</v>
      </c>
    </row>
    <row r="60" spans="1:105" ht="12" customHeight="1" x14ac:dyDescent="0.25">
      <c r="A60" s="64" t="s">
        <v>36</v>
      </c>
      <c r="B60" s="229">
        <v>6.412128308844272</v>
      </c>
      <c r="C60" s="229">
        <v>5.779160022861527</v>
      </c>
      <c r="D60" s="229">
        <v>5.6355453697380904</v>
      </c>
      <c r="E60" s="229">
        <v>0.56116095942238964</v>
      </c>
      <c r="F60" s="229">
        <v>0.7606257554274346</v>
      </c>
      <c r="G60" s="229">
        <v>9.0424040854896678E-2</v>
      </c>
      <c r="H60" s="229">
        <v>2.9254836747064531E-2</v>
      </c>
      <c r="I60" s="229">
        <v>2.6595306133660119E-3</v>
      </c>
      <c r="J60" s="229">
        <v>3.7233428587385271E-2</v>
      </c>
      <c r="K60" s="229">
        <v>2.659530613364523E-3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1.188604396366447</v>
      </c>
      <c r="C61" s="229">
        <v>1.3832313321007881</v>
      </c>
      <c r="D61" s="229">
        <v>0.1431019239682344</v>
      </c>
      <c r="E61" s="229">
        <v>0.2824088520694798</v>
      </c>
      <c r="F61" s="229">
        <v>0.16584982819431501</v>
      </c>
      <c r="G61" s="229">
        <v>0.55448127983369044</v>
      </c>
      <c r="H61" s="229">
        <v>0.14841523668530079</v>
      </c>
      <c r="I61" s="229">
        <v>0.21697597381766989</v>
      </c>
      <c r="J61" s="229">
        <v>1.5087450787657659</v>
      </c>
      <c r="K61" s="229">
        <v>3.1356937029879428</v>
      </c>
      <c r="L61" s="229">
        <v>6.1455643815612699</v>
      </c>
      <c r="M61" s="229">
        <v>4.1289254393425043</v>
      </c>
      <c r="N61" s="229">
        <v>7.9870122653491737</v>
      </c>
      <c r="O61" s="229">
        <v>6.0553935972598261</v>
      </c>
      <c r="P61" s="229">
        <v>4.1549970518729644</v>
      </c>
      <c r="Q61" s="229">
        <v>2.8372268466146142</v>
      </c>
      <c r="R61" s="229">
        <v>1.8486020780426951</v>
      </c>
      <c r="S61" s="229">
        <v>2.6775767866932769</v>
      </c>
      <c r="T61" s="229">
        <v>2.445427563870473</v>
      </c>
      <c r="U61" s="229">
        <v>2.853736356257373</v>
      </c>
      <c r="V61" s="229">
        <v>3.256637494469599</v>
      </c>
      <c r="W61" s="229">
        <v>3.064043175660367</v>
      </c>
      <c r="X61" s="229">
        <v>5.9868058141157849</v>
      </c>
      <c r="Y61" s="229">
        <v>4.3407038971010898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1610.6371652455366</v>
      </c>
      <c r="C66" s="261">
        <f t="shared" si="3"/>
        <v>1639.649400632047</v>
      </c>
      <c r="D66" s="261">
        <f t="shared" si="3"/>
        <v>1698.3169938079225</v>
      </c>
      <c r="E66" s="261">
        <f t="shared" si="3"/>
        <v>1699.0326515555309</v>
      </c>
      <c r="F66" s="261">
        <f t="shared" si="3"/>
        <v>1663.3481319333832</v>
      </c>
      <c r="G66" s="261">
        <f t="shared" si="3"/>
        <v>1552.7911721607497</v>
      </c>
      <c r="H66" s="261">
        <f t="shared" si="3"/>
        <v>1452.9987820547428</v>
      </c>
      <c r="I66" s="261">
        <f t="shared" si="3"/>
        <v>1457.2173063882944</v>
      </c>
      <c r="J66" s="261">
        <f t="shared" si="3"/>
        <v>1416.0712279516483</v>
      </c>
      <c r="K66" s="261">
        <f t="shared" si="3"/>
        <v>1339.3824771985219</v>
      </c>
      <c r="L66" s="261">
        <f t="shared" si="3"/>
        <v>1384.163139950736</v>
      </c>
      <c r="M66" s="261">
        <f t="shared" si="3"/>
        <v>1380.7598906919384</v>
      </c>
      <c r="N66" s="261">
        <f t="shared" si="3"/>
        <v>1389.2439755877274</v>
      </c>
      <c r="O66" s="261">
        <f t="shared" si="3"/>
        <v>1362.4264692050267</v>
      </c>
      <c r="P66" s="261">
        <f t="shared" si="3"/>
        <v>1365.2162770220489</v>
      </c>
      <c r="Q66" s="261">
        <f t="shared" si="3"/>
        <v>1378.1848437478484</v>
      </c>
      <c r="R66" s="261">
        <f t="shared" si="3"/>
        <v>1421.7394340004657</v>
      </c>
      <c r="S66" s="261">
        <f t="shared" si="3"/>
        <v>1428.7121532229887</v>
      </c>
      <c r="T66" s="261">
        <f t="shared" si="3"/>
        <v>1443.0082227854946</v>
      </c>
      <c r="U66" s="261">
        <f t="shared" si="3"/>
        <v>1398.223505599856</v>
      </c>
      <c r="V66" s="261">
        <f t="shared" si="3"/>
        <v>1366.739198176937</v>
      </c>
      <c r="W66" s="261">
        <f t="shared" si="3"/>
        <v>1430.1614465620089</v>
      </c>
      <c r="X66" s="261">
        <f t="shared" si="3"/>
        <v>1376.0121947507475</v>
      </c>
      <c r="Y66" s="261">
        <f t="shared" si="3"/>
        <v>1322.519197634718</v>
      </c>
      <c r="DA66" s="70"/>
    </row>
    <row r="67" spans="1:105" ht="12" customHeight="1" x14ac:dyDescent="0.25">
      <c r="A67" s="165" t="s">
        <v>2210</v>
      </c>
      <c r="B67" s="346">
        <v>1117.2544851786311</v>
      </c>
      <c r="C67" s="346">
        <v>1139.1890904161339</v>
      </c>
      <c r="D67" s="346">
        <v>1183.538555433285</v>
      </c>
      <c r="E67" s="346">
        <v>1188.231128404047</v>
      </c>
      <c r="F67" s="346">
        <v>1170.060341114026</v>
      </c>
      <c r="G67" s="346">
        <v>1092.424820231425</v>
      </c>
      <c r="H67" s="346">
        <v>1023.6049533265131</v>
      </c>
      <c r="I67" s="346">
        <v>1030.7843858315989</v>
      </c>
      <c r="J67" s="346">
        <v>1007.387744000771</v>
      </c>
      <c r="K67" s="346">
        <v>955.49365172495413</v>
      </c>
      <c r="L67" s="346">
        <v>988.63923395888207</v>
      </c>
      <c r="M67" s="346">
        <v>993.1787843446632</v>
      </c>
      <c r="N67" s="346">
        <v>1000.664757435</v>
      </c>
      <c r="O67" s="346">
        <v>983.86853942989603</v>
      </c>
      <c r="P67" s="346">
        <v>990.83459051452519</v>
      </c>
      <c r="Q67" s="346">
        <v>1000.352031849627</v>
      </c>
      <c r="R67" s="346">
        <v>1036.7949136219161</v>
      </c>
      <c r="S67" s="346">
        <v>1042.281034623262</v>
      </c>
      <c r="T67" s="346">
        <v>1053.411761946214</v>
      </c>
      <c r="U67" s="346">
        <v>1023.267335894879</v>
      </c>
      <c r="V67" s="346">
        <v>1003.913505178054</v>
      </c>
      <c r="W67" s="346">
        <v>1044.1558090213109</v>
      </c>
      <c r="X67" s="346">
        <v>1003.637500895686</v>
      </c>
      <c r="Y67" s="346">
        <v>967.70617208733404</v>
      </c>
      <c r="DA67" s="167" t="s">
        <v>2358</v>
      </c>
    </row>
    <row r="68" spans="1:105" ht="12" customHeight="1" x14ac:dyDescent="0.25">
      <c r="A68" s="165" t="s">
        <v>2212</v>
      </c>
      <c r="B68" s="346">
        <v>493.38268006690549</v>
      </c>
      <c r="C68" s="346">
        <v>500.46031021591313</v>
      </c>
      <c r="D68" s="346">
        <v>514.77843837463752</v>
      </c>
      <c r="E68" s="346">
        <v>510.80152315148388</v>
      </c>
      <c r="F68" s="346">
        <v>493.28779081935733</v>
      </c>
      <c r="G68" s="346">
        <v>460.36635192932482</v>
      </c>
      <c r="H68" s="346">
        <v>429.39382872822978</v>
      </c>
      <c r="I68" s="346">
        <v>426.43292055669548</v>
      </c>
      <c r="J68" s="346">
        <v>408.68348395087719</v>
      </c>
      <c r="K68" s="346">
        <v>383.88882547356769</v>
      </c>
      <c r="L68" s="346">
        <v>395.52390599185401</v>
      </c>
      <c r="M68" s="346">
        <v>387.58110634727529</v>
      </c>
      <c r="N68" s="346">
        <v>388.57921815272738</v>
      </c>
      <c r="O68" s="346">
        <v>378.55792977513062</v>
      </c>
      <c r="P68" s="346">
        <v>374.3816865075238</v>
      </c>
      <c r="Q68" s="346">
        <v>377.83281189822128</v>
      </c>
      <c r="R68" s="346">
        <v>384.94452037854973</v>
      </c>
      <c r="S68" s="346">
        <v>386.43111859972669</v>
      </c>
      <c r="T68" s="346">
        <v>389.5964608392805</v>
      </c>
      <c r="U68" s="346">
        <v>374.95616970497701</v>
      </c>
      <c r="V68" s="346">
        <v>362.8256929988828</v>
      </c>
      <c r="W68" s="346">
        <v>386.00563754069799</v>
      </c>
      <c r="X68" s="346">
        <v>372.37469385506148</v>
      </c>
      <c r="Y68" s="346">
        <v>354.81302554738397</v>
      </c>
      <c r="DA68" s="167" t="s">
        <v>2359</v>
      </c>
    </row>
    <row r="69" spans="1:105" ht="12" customHeight="1" x14ac:dyDescent="0.25">
      <c r="A69" s="64" t="s">
        <v>28</v>
      </c>
      <c r="B69" s="229">
        <v>87.27315408658086</v>
      </c>
      <c r="C69" s="229">
        <v>80.084672724072107</v>
      </c>
      <c r="D69" s="229">
        <v>79.566059505068324</v>
      </c>
      <c r="E69" s="229">
        <v>74.987140784502785</v>
      </c>
      <c r="F69" s="229">
        <v>77.22630923141034</v>
      </c>
      <c r="G69" s="229">
        <v>77.829967748834463</v>
      </c>
      <c r="H69" s="229">
        <v>72.789107250545754</v>
      </c>
      <c r="I69" s="229">
        <v>73.72732140804024</v>
      </c>
      <c r="J69" s="229">
        <v>62.997740996429378</v>
      </c>
      <c r="K69" s="229">
        <v>59.929743352209833</v>
      </c>
      <c r="L69" s="229">
        <v>59.712315920538487</v>
      </c>
      <c r="M69" s="229">
        <v>57.90135584197774</v>
      </c>
      <c r="N69" s="229">
        <v>61.572088584803772</v>
      </c>
      <c r="O69" s="229">
        <v>50.661498421629418</v>
      </c>
      <c r="P69" s="229">
        <v>49.628486155221161</v>
      </c>
      <c r="Q69" s="229">
        <v>51.845253119901869</v>
      </c>
      <c r="R69" s="229">
        <v>50.281353651848228</v>
      </c>
      <c r="S69" s="229">
        <v>53.400044066222932</v>
      </c>
      <c r="T69" s="229">
        <v>56.713058692478228</v>
      </c>
      <c r="U69" s="229">
        <v>46.539961985406102</v>
      </c>
      <c r="V69" s="229">
        <v>44.349128056366197</v>
      </c>
      <c r="W69" s="229">
        <v>44.09203868328062</v>
      </c>
      <c r="X69" s="229">
        <v>38.128990521023162</v>
      </c>
      <c r="Y69" s="229">
        <v>32.292953635206452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5.7270590144342453E-4</v>
      </c>
      <c r="Y70" s="229">
        <v>3.2249458527852139E-4</v>
      </c>
      <c r="DA70" s="73" t="s">
        <v>2361</v>
      </c>
    </row>
    <row r="71" spans="1:105" ht="12" customHeight="1" x14ac:dyDescent="0.25">
      <c r="A71" s="64" t="s">
        <v>31</v>
      </c>
      <c r="B71" s="229">
        <v>13.25313497425681</v>
      </c>
      <c r="C71" s="229">
        <v>13.737078252406331</v>
      </c>
      <c r="D71" s="229">
        <v>13.785113118603171</v>
      </c>
      <c r="E71" s="229">
        <v>12.05389543084212</v>
      </c>
      <c r="F71" s="229">
        <v>11.36267873088841</v>
      </c>
      <c r="G71" s="229">
        <v>10.07092218138188</v>
      </c>
      <c r="H71" s="229">
        <v>10.465376480581529</v>
      </c>
      <c r="I71" s="229">
        <v>11.62080764704729</v>
      </c>
      <c r="J71" s="229">
        <v>9.2896696738817734</v>
      </c>
      <c r="K71" s="229">
        <v>8.3198044574052421</v>
      </c>
      <c r="L71" s="229">
        <v>9.5298326299942158</v>
      </c>
      <c r="M71" s="229">
        <v>10.53154139320805</v>
      </c>
      <c r="N71" s="229">
        <v>9.9060967536130811</v>
      </c>
      <c r="O71" s="229">
        <v>10.924706822043751</v>
      </c>
      <c r="P71" s="229">
        <v>11.359277879124299</v>
      </c>
      <c r="Q71" s="229">
        <v>10.607700239338291</v>
      </c>
      <c r="R71" s="229">
        <v>12.15082856729871</v>
      </c>
      <c r="S71" s="229">
        <v>12.104477719354451</v>
      </c>
      <c r="T71" s="229">
        <v>11.961163268412999</v>
      </c>
      <c r="U71" s="229">
        <v>12.213847153558961</v>
      </c>
      <c r="V71" s="229">
        <v>11.851639359101959</v>
      </c>
      <c r="W71" s="229">
        <v>12.288695566252301</v>
      </c>
      <c r="X71" s="229">
        <v>13.542036902457459</v>
      </c>
      <c r="Y71" s="229">
        <v>17.609468259898961</v>
      </c>
      <c r="DA71" s="73" t="s">
        <v>2362</v>
      </c>
    </row>
    <row r="72" spans="1:105" ht="12" customHeight="1" x14ac:dyDescent="0.25">
      <c r="A72" s="64" t="s">
        <v>159</v>
      </c>
      <c r="B72" s="229">
        <v>48.147864505917248</v>
      </c>
      <c r="C72" s="229">
        <v>50.170784539759019</v>
      </c>
      <c r="D72" s="229">
        <v>48.287278973645847</v>
      </c>
      <c r="E72" s="229">
        <v>44.724445047127709</v>
      </c>
      <c r="F72" s="229">
        <v>45.238350665563907</v>
      </c>
      <c r="G72" s="229">
        <v>43.413988633704513</v>
      </c>
      <c r="H72" s="229">
        <v>35.264887529815972</v>
      </c>
      <c r="I72" s="229">
        <v>37.830099813590337</v>
      </c>
      <c r="J72" s="229">
        <v>35.566714458585643</v>
      </c>
      <c r="K72" s="229">
        <v>29.175827023657121</v>
      </c>
      <c r="L72" s="229">
        <v>29.60162471171655</v>
      </c>
      <c r="M72" s="229">
        <v>25.750578980976691</v>
      </c>
      <c r="N72" s="229">
        <v>24.08968017127772</v>
      </c>
      <c r="O72" s="229">
        <v>22.996118113049281</v>
      </c>
      <c r="P72" s="229">
        <v>21.518813267447001</v>
      </c>
      <c r="Q72" s="229">
        <v>22.074190922896971</v>
      </c>
      <c r="R72" s="229">
        <v>21.408820614631971</v>
      </c>
      <c r="S72" s="229">
        <v>20.186283964177999</v>
      </c>
      <c r="T72" s="229">
        <v>19.215918110411209</v>
      </c>
      <c r="U72" s="229">
        <v>19.01885571840959</v>
      </c>
      <c r="V72" s="229">
        <v>18.824536576729219</v>
      </c>
      <c r="W72" s="229">
        <v>18.833942692693899</v>
      </c>
      <c r="X72" s="229">
        <v>23.388178768431128</v>
      </c>
      <c r="Y72" s="229">
        <v>21.636834331969279</v>
      </c>
      <c r="DA72" s="73" t="s">
        <v>2363</v>
      </c>
    </row>
    <row r="73" spans="1:105" ht="12" customHeight="1" x14ac:dyDescent="0.25">
      <c r="A73" s="64" t="s">
        <v>32</v>
      </c>
      <c r="B73" s="229">
        <v>90.635502460059641</v>
      </c>
      <c r="C73" s="229">
        <v>94.056906932187132</v>
      </c>
      <c r="D73" s="229">
        <v>95.84119363569647</v>
      </c>
      <c r="E73" s="229">
        <v>93.470429779125851</v>
      </c>
      <c r="F73" s="229">
        <v>84.339708028225516</v>
      </c>
      <c r="G73" s="229">
        <v>71.816086614732214</v>
      </c>
      <c r="H73" s="229">
        <v>72.807843820576792</v>
      </c>
      <c r="I73" s="229">
        <v>61.994312246950948</v>
      </c>
      <c r="J73" s="229">
        <v>59.073200589991998</v>
      </c>
      <c r="K73" s="229">
        <v>44.614351974280623</v>
      </c>
      <c r="L73" s="229">
        <v>35.464587273553207</v>
      </c>
      <c r="M73" s="229">
        <v>29.899152008548331</v>
      </c>
      <c r="N73" s="229">
        <v>25.936955551295309</v>
      </c>
      <c r="O73" s="229">
        <v>21.581883121774592</v>
      </c>
      <c r="P73" s="229">
        <v>18.7724903333851</v>
      </c>
      <c r="Q73" s="229">
        <v>19.977478009301699</v>
      </c>
      <c r="R73" s="229">
        <v>20.417926406938239</v>
      </c>
      <c r="S73" s="229">
        <v>17.035303218868179</v>
      </c>
      <c r="T73" s="229">
        <v>14.18087682467805</v>
      </c>
      <c r="U73" s="229">
        <v>12.715833836535079</v>
      </c>
      <c r="V73" s="229">
        <v>11.270243986872559</v>
      </c>
      <c r="W73" s="229">
        <v>10.90953133601071</v>
      </c>
      <c r="X73" s="229">
        <v>11.13239671262887</v>
      </c>
      <c r="Y73" s="229">
        <v>8.917891695087528</v>
      </c>
      <c r="DA73" s="73" t="s">
        <v>2364</v>
      </c>
    </row>
    <row r="74" spans="1:105" ht="12" customHeight="1" x14ac:dyDescent="0.25">
      <c r="A74" s="64" t="s">
        <v>33</v>
      </c>
      <c r="B74" s="229">
        <v>1.2413422934505249</v>
      </c>
      <c r="C74" s="229">
        <v>1.4186995617310221</v>
      </c>
      <c r="D74" s="229">
        <v>1.7412444736041</v>
      </c>
      <c r="E74" s="229">
        <v>0.93573623185215427</v>
      </c>
      <c r="F74" s="229">
        <v>0.66574166281450653</v>
      </c>
      <c r="G74" s="229">
        <v>0.88917830110524199</v>
      </c>
      <c r="H74" s="229">
        <v>1.015442856404879</v>
      </c>
      <c r="I74" s="229">
        <v>0.88660901360683442</v>
      </c>
      <c r="J74" s="229">
        <v>0.56928023592241128</v>
      </c>
      <c r="K74" s="229">
        <v>0.32475736391192012</v>
      </c>
      <c r="L74" s="229">
        <v>0.37667815720069953</v>
      </c>
      <c r="M74" s="229">
        <v>0.25365056638178007</v>
      </c>
      <c r="N74" s="229">
        <v>0.2032430866976998</v>
      </c>
      <c r="O74" s="229">
        <v>0.17211681250649921</v>
      </c>
      <c r="P74" s="229">
        <v>0.1630985449670298</v>
      </c>
      <c r="Q74" s="229">
        <v>0.1710415041014168</v>
      </c>
      <c r="R74" s="229">
        <v>0.19354834145324201</v>
      </c>
      <c r="S74" s="229">
        <v>0.23524192772294589</v>
      </c>
      <c r="T74" s="229">
        <v>0.16579079435792909</v>
      </c>
      <c r="U74" s="229">
        <v>0.19352717910082601</v>
      </c>
      <c r="V74" s="229">
        <v>0.1085314917056536</v>
      </c>
      <c r="W74" s="229">
        <v>0.1048860698880464</v>
      </c>
      <c r="X74" s="229">
        <v>0.26425337922221892</v>
      </c>
      <c r="Y74" s="229">
        <v>0.31328224149263589</v>
      </c>
      <c r="DA74" s="73" t="s">
        <v>2365</v>
      </c>
    </row>
    <row r="75" spans="1:105" ht="12" customHeight="1" x14ac:dyDescent="0.25">
      <c r="A75" s="64" t="s">
        <v>35</v>
      </c>
      <c r="B75" s="229">
        <v>251.399964782778</v>
      </c>
      <c r="C75" s="229">
        <v>259.64301969568152</v>
      </c>
      <c r="D75" s="229">
        <v>274.46905000881719</v>
      </c>
      <c r="E75" s="229">
        <v>284.47097630135329</v>
      </c>
      <c r="F75" s="229">
        <v>274.28048632403829</v>
      </c>
      <c r="G75" s="229">
        <v>256.22473043902119</v>
      </c>
      <c r="H75" s="229">
        <v>237.01770385126491</v>
      </c>
      <c r="I75" s="229">
        <v>240.33239864269169</v>
      </c>
      <c r="J75" s="229">
        <v>240.89566874814349</v>
      </c>
      <c r="K75" s="229">
        <v>240.93318335228341</v>
      </c>
      <c r="L75" s="229">
        <v>259.68125406354278</v>
      </c>
      <c r="M75" s="229">
        <v>262.46707982799632</v>
      </c>
      <c r="N75" s="229">
        <v>265.36667524037568</v>
      </c>
      <c r="O75" s="229">
        <v>271.08097832730249</v>
      </c>
      <c r="P75" s="229">
        <v>272.15686160292671</v>
      </c>
      <c r="Q75" s="229">
        <v>272.62271202077028</v>
      </c>
      <c r="R75" s="229">
        <v>280.14382966256522</v>
      </c>
      <c r="S75" s="229">
        <v>282.96540420893382</v>
      </c>
      <c r="T75" s="229">
        <v>286.8990185939748</v>
      </c>
      <c r="U75" s="229">
        <v>283.73659792552462</v>
      </c>
      <c r="V75" s="229">
        <v>275.80817488648961</v>
      </c>
      <c r="W75" s="229">
        <v>299.19938270519037</v>
      </c>
      <c r="X75" s="229">
        <v>284.79055629099321</v>
      </c>
      <c r="Y75" s="229">
        <v>273.22463337390042</v>
      </c>
      <c r="DA75" s="73" t="s">
        <v>2366</v>
      </c>
    </row>
    <row r="76" spans="1:105" ht="12" customHeight="1" x14ac:dyDescent="0.25">
      <c r="A76" s="64" t="s">
        <v>36</v>
      </c>
      <c r="B76" s="229">
        <v>1.207824722995597</v>
      </c>
      <c r="C76" s="229">
        <v>1.08859523976339</v>
      </c>
      <c r="D76" s="229">
        <v>1.0615431721390309</v>
      </c>
      <c r="E76" s="229">
        <v>0.1057034494202839</v>
      </c>
      <c r="F76" s="229">
        <v>0.14327576556527849</v>
      </c>
      <c r="G76" s="229">
        <v>1.7032783318927911E-2</v>
      </c>
      <c r="H76" s="229">
        <v>5.5106063678681122E-3</v>
      </c>
      <c r="I76" s="229">
        <v>5.0096421526007995E-4</v>
      </c>
      <c r="J76" s="229">
        <v>7.0134990136903009E-3</v>
      </c>
      <c r="K76" s="229">
        <v>5.0096421525979947E-4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0.22389224086680981</v>
      </c>
      <c r="C77" s="229">
        <v>0.26055327031261383</v>
      </c>
      <c r="D77" s="229">
        <v>2.695548706326854E-2</v>
      </c>
      <c r="E77" s="229">
        <v>5.3196127259624998E-2</v>
      </c>
      <c r="F77" s="229">
        <v>3.1240410851006688E-2</v>
      </c>
      <c r="G77" s="229">
        <v>0.1044452272262907</v>
      </c>
      <c r="H77" s="229">
        <v>2.795633267202342E-2</v>
      </c>
      <c r="I77" s="229">
        <v>4.0870820552912891E-2</v>
      </c>
      <c r="J77" s="229">
        <v>0.28419574890878702</v>
      </c>
      <c r="K77" s="229">
        <v>0.59065698560437718</v>
      </c>
      <c r="L77" s="229">
        <v>1.15761323530794</v>
      </c>
      <c r="M77" s="229">
        <v>0.77774772818639992</v>
      </c>
      <c r="N77" s="229">
        <v>1.50447876466411</v>
      </c>
      <c r="O77" s="229">
        <v>1.140628156824566</v>
      </c>
      <c r="P77" s="229">
        <v>0.78265872445252471</v>
      </c>
      <c r="Q77" s="229">
        <v>0.53443608191078595</v>
      </c>
      <c r="R77" s="229">
        <v>0.34821313381413638</v>
      </c>
      <c r="S77" s="229">
        <v>0.50436349444637907</v>
      </c>
      <c r="T77" s="229">
        <v>0.46063455496729139</v>
      </c>
      <c r="U77" s="229">
        <v>0.53754590644183198</v>
      </c>
      <c r="V77" s="229">
        <v>0.61343864161754236</v>
      </c>
      <c r="W77" s="229">
        <v>0.57716048738200831</v>
      </c>
      <c r="X77" s="229">
        <v>1.1277085744040809</v>
      </c>
      <c r="Y77" s="229">
        <v>0.81763951524341827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</v>
      </c>
      <c r="D84" s="232">
        <f t="shared" si="4"/>
        <v>1.0000000000000002</v>
      </c>
      <c r="E84" s="232">
        <f t="shared" si="4"/>
        <v>0.99999999999999978</v>
      </c>
      <c r="F84" s="232">
        <f t="shared" si="4"/>
        <v>1.0000000000000004</v>
      </c>
      <c r="G84" s="232">
        <f t="shared" si="4"/>
        <v>1</v>
      </c>
      <c r="H84" s="232">
        <f t="shared" si="4"/>
        <v>0.99999999999999989</v>
      </c>
      <c r="I84" s="232">
        <f t="shared" si="4"/>
        <v>1.0000000000000002</v>
      </c>
      <c r="J84" s="232">
        <f t="shared" si="4"/>
        <v>1</v>
      </c>
      <c r="K84" s="232">
        <f t="shared" si="4"/>
        <v>1</v>
      </c>
      <c r="L84" s="232">
        <f t="shared" si="4"/>
        <v>1</v>
      </c>
      <c r="M84" s="232">
        <f t="shared" si="4"/>
        <v>1</v>
      </c>
      <c r="N84" s="232">
        <f t="shared" si="4"/>
        <v>1.0000000000000002</v>
      </c>
      <c r="O84" s="232">
        <f t="shared" si="4"/>
        <v>1</v>
      </c>
      <c r="P84" s="232">
        <f t="shared" si="4"/>
        <v>0.99999999999999989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1</v>
      </c>
      <c r="U84" s="232">
        <f t="shared" si="4"/>
        <v>1.0000000000000002</v>
      </c>
      <c r="V84" s="232">
        <f t="shared" si="4"/>
        <v>1</v>
      </c>
      <c r="W84" s="232">
        <f t="shared" si="4"/>
        <v>0.99999999999999978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1.7701615677254267E-2</v>
      </c>
      <c r="C89" s="300">
        <f t="shared" si="9"/>
        <v>1.7773327280800871E-2</v>
      </c>
      <c r="D89" s="300">
        <f t="shared" si="9"/>
        <v>1.7976915044075212E-2</v>
      </c>
      <c r="E89" s="300">
        <f t="shared" si="9"/>
        <v>1.7714173665534377E-2</v>
      </c>
      <c r="F89" s="300">
        <f t="shared" si="9"/>
        <v>1.7586757728879663E-2</v>
      </c>
      <c r="G89" s="300">
        <f t="shared" si="9"/>
        <v>1.6754837538887585E-2</v>
      </c>
      <c r="H89" s="300">
        <f t="shared" si="9"/>
        <v>1.6092037045763109E-2</v>
      </c>
      <c r="I89" s="300">
        <f t="shared" si="9"/>
        <v>1.6212915751981451E-2</v>
      </c>
      <c r="J89" s="300">
        <f t="shared" si="9"/>
        <v>1.6155515530697689E-2</v>
      </c>
      <c r="K89" s="300">
        <f t="shared" si="9"/>
        <v>1.6042230386575308E-2</v>
      </c>
      <c r="L89" s="300">
        <f t="shared" si="9"/>
        <v>1.6572167720346372E-2</v>
      </c>
      <c r="M89" s="300">
        <f t="shared" si="9"/>
        <v>1.6768356387691873E-2</v>
      </c>
      <c r="N89" s="300">
        <f t="shared" si="9"/>
        <v>1.6723155000205468E-2</v>
      </c>
      <c r="O89" s="300">
        <f t="shared" si="9"/>
        <v>1.6995587502163557E-2</v>
      </c>
      <c r="P89" s="300">
        <f t="shared" si="9"/>
        <v>1.6849560556401581E-2</v>
      </c>
      <c r="Q89" s="300">
        <f t="shared" si="9"/>
        <v>1.6715963013889328E-2</v>
      </c>
      <c r="R89" s="300">
        <f t="shared" si="9"/>
        <v>1.7082423825541371E-2</v>
      </c>
      <c r="S89" s="300">
        <f t="shared" si="9"/>
        <v>1.7221527305654568E-2</v>
      </c>
      <c r="T89" s="300">
        <f t="shared" si="9"/>
        <v>1.7060497424564666E-2</v>
      </c>
      <c r="U89" s="300">
        <f t="shared" si="9"/>
        <v>1.6790293885845166E-2</v>
      </c>
      <c r="V89" s="300">
        <f t="shared" si="9"/>
        <v>1.6902259344003859E-2</v>
      </c>
      <c r="W89" s="300">
        <f t="shared" si="9"/>
        <v>1.6977124145002062E-2</v>
      </c>
      <c r="X89" s="300">
        <f t="shared" si="9"/>
        <v>1.6566975736951005E-2</v>
      </c>
      <c r="Y89" s="300">
        <f t="shared" si="9"/>
        <v>1.6822685686721815E-2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6.8451929820954022E-2</v>
      </c>
      <c r="C90" s="301">
        <f t="shared" si="10"/>
        <v>6.7917246942576961E-2</v>
      </c>
      <c r="D90" s="301">
        <f t="shared" si="10"/>
        <v>6.8337152309584606E-2</v>
      </c>
      <c r="E90" s="301">
        <f t="shared" si="10"/>
        <v>6.7162828231281904E-2</v>
      </c>
      <c r="F90" s="301">
        <f t="shared" si="10"/>
        <v>6.6870095920377792E-2</v>
      </c>
      <c r="G90" s="301">
        <f t="shared" si="10"/>
        <v>6.4158467520756102E-2</v>
      </c>
      <c r="H90" s="301">
        <f t="shared" si="10"/>
        <v>6.2886595030755943E-2</v>
      </c>
      <c r="I90" s="301">
        <f t="shared" si="10"/>
        <v>6.2792058368082784E-2</v>
      </c>
      <c r="J90" s="301">
        <f t="shared" si="10"/>
        <v>6.1784192155577233E-2</v>
      </c>
      <c r="K90" s="301">
        <f t="shared" si="10"/>
        <v>6.0340407534352249E-2</v>
      </c>
      <c r="L90" s="301">
        <f t="shared" si="10"/>
        <v>6.1032294936216827E-2</v>
      </c>
      <c r="M90" s="301">
        <f t="shared" si="10"/>
        <v>6.1055505462804735E-2</v>
      </c>
      <c r="N90" s="301">
        <f t="shared" si="10"/>
        <v>6.0889036220452872E-2</v>
      </c>
      <c r="O90" s="301">
        <f t="shared" si="10"/>
        <v>6.0380248674076924E-2</v>
      </c>
      <c r="P90" s="301">
        <f t="shared" si="10"/>
        <v>6.0236069698023934E-2</v>
      </c>
      <c r="Q90" s="301">
        <f t="shared" si="10"/>
        <v>6.0181898098040323E-2</v>
      </c>
      <c r="R90" s="301">
        <f t="shared" si="10"/>
        <v>6.1562553031445602E-2</v>
      </c>
      <c r="S90" s="301">
        <f t="shared" si="10"/>
        <v>6.2121399577719491E-2</v>
      </c>
      <c r="T90" s="301">
        <f t="shared" si="10"/>
        <v>6.1659291380980516E-2</v>
      </c>
      <c r="U90" s="301">
        <f t="shared" si="10"/>
        <v>6.0041700194368643E-2</v>
      </c>
      <c r="V90" s="301">
        <f t="shared" si="10"/>
        <v>6.0494182821015902E-2</v>
      </c>
      <c r="W90" s="301">
        <f t="shared" si="10"/>
        <v>5.9931573590319573E-2</v>
      </c>
      <c r="X90" s="301">
        <f t="shared" si="10"/>
        <v>5.8623109175126378E-2</v>
      </c>
      <c r="Y90" s="301">
        <f t="shared" si="10"/>
        <v>5.9721364772907737E-2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6.8451929820954022E-2</v>
      </c>
      <c r="C91" s="302">
        <f t="shared" si="11"/>
        <v>6.7917246942576961E-2</v>
      </c>
      <c r="D91" s="302">
        <f t="shared" si="11"/>
        <v>6.8337152309584606E-2</v>
      </c>
      <c r="E91" s="302">
        <f t="shared" si="11"/>
        <v>6.7162828231281904E-2</v>
      </c>
      <c r="F91" s="302">
        <f t="shared" si="11"/>
        <v>6.6870095920377792E-2</v>
      </c>
      <c r="G91" s="302">
        <f t="shared" si="11"/>
        <v>6.4158467520756102E-2</v>
      </c>
      <c r="H91" s="302">
        <f t="shared" si="11"/>
        <v>6.2886595030755943E-2</v>
      </c>
      <c r="I91" s="302">
        <f t="shared" si="11"/>
        <v>6.2792058368082784E-2</v>
      </c>
      <c r="J91" s="302">
        <f t="shared" si="11"/>
        <v>6.1784192155577233E-2</v>
      </c>
      <c r="K91" s="302">
        <f t="shared" si="11"/>
        <v>6.0340407534352249E-2</v>
      </c>
      <c r="L91" s="302">
        <f t="shared" si="11"/>
        <v>6.1032294936216827E-2</v>
      </c>
      <c r="M91" s="302">
        <f t="shared" si="11"/>
        <v>6.1055505462804735E-2</v>
      </c>
      <c r="N91" s="302">
        <f t="shared" si="11"/>
        <v>6.0889036220452872E-2</v>
      </c>
      <c r="O91" s="302">
        <f t="shared" si="11"/>
        <v>6.0380248674076924E-2</v>
      </c>
      <c r="P91" s="302">
        <f t="shared" si="11"/>
        <v>6.0236069698023934E-2</v>
      </c>
      <c r="Q91" s="302">
        <f t="shared" si="11"/>
        <v>6.0181898098040323E-2</v>
      </c>
      <c r="R91" s="302">
        <f t="shared" si="11"/>
        <v>6.1562553031445602E-2</v>
      </c>
      <c r="S91" s="302">
        <f t="shared" si="11"/>
        <v>6.2121399577719491E-2</v>
      </c>
      <c r="T91" s="302">
        <f t="shared" si="11"/>
        <v>6.1659291380980516E-2</v>
      </c>
      <c r="U91" s="302">
        <f t="shared" si="11"/>
        <v>6.0041700194368643E-2</v>
      </c>
      <c r="V91" s="302">
        <f t="shared" si="11"/>
        <v>6.0494182821015902E-2</v>
      </c>
      <c r="W91" s="302">
        <f t="shared" si="11"/>
        <v>5.9931573590319573E-2</v>
      </c>
      <c r="X91" s="302">
        <f t="shared" si="11"/>
        <v>5.8623109175126378E-2</v>
      </c>
      <c r="Y91" s="302">
        <f t="shared" si="11"/>
        <v>5.9721364772907737E-2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5.7043274850795037E-2</v>
      </c>
      <c r="C94" s="301">
        <f t="shared" si="14"/>
        <v>5.6597705785480797E-2</v>
      </c>
      <c r="D94" s="301">
        <f t="shared" si="14"/>
        <v>5.6947626924653827E-2</v>
      </c>
      <c r="E94" s="301">
        <f t="shared" si="14"/>
        <v>5.5969023526068258E-2</v>
      </c>
      <c r="F94" s="301">
        <f t="shared" si="14"/>
        <v>5.5725079933648176E-2</v>
      </c>
      <c r="G94" s="301">
        <f t="shared" si="14"/>
        <v>5.3465389600630076E-2</v>
      </c>
      <c r="H94" s="301">
        <f t="shared" si="14"/>
        <v>5.2405495858963293E-2</v>
      </c>
      <c r="I94" s="301">
        <f t="shared" si="14"/>
        <v>5.2326715306735647E-2</v>
      </c>
      <c r="J94" s="301">
        <f t="shared" si="14"/>
        <v>5.1486826796314368E-2</v>
      </c>
      <c r="K94" s="301">
        <f t="shared" si="14"/>
        <v>5.0283672945293567E-2</v>
      </c>
      <c r="L94" s="301">
        <f t="shared" si="14"/>
        <v>5.0860245780180724E-2</v>
      </c>
      <c r="M94" s="301">
        <f t="shared" si="14"/>
        <v>5.0879587885670603E-2</v>
      </c>
      <c r="N94" s="301">
        <f t="shared" si="14"/>
        <v>5.0740863517044071E-2</v>
      </c>
      <c r="O94" s="301">
        <f t="shared" si="14"/>
        <v>5.0316873895064125E-2</v>
      </c>
      <c r="P94" s="301">
        <f t="shared" si="14"/>
        <v>5.0196724748353301E-2</v>
      </c>
      <c r="Q94" s="301">
        <f t="shared" si="14"/>
        <v>5.0151581748366945E-2</v>
      </c>
      <c r="R94" s="301">
        <f t="shared" si="14"/>
        <v>5.130212752620468E-2</v>
      </c>
      <c r="S94" s="301">
        <f t="shared" si="14"/>
        <v>5.1767832981432928E-2</v>
      </c>
      <c r="T94" s="301">
        <f t="shared" si="14"/>
        <v>5.138274281748377E-2</v>
      </c>
      <c r="U94" s="301">
        <f t="shared" si="14"/>
        <v>5.0034750161973875E-2</v>
      </c>
      <c r="V94" s="301">
        <f t="shared" si="14"/>
        <v>5.0411819017513244E-2</v>
      </c>
      <c r="W94" s="301">
        <f t="shared" si="14"/>
        <v>4.9942977991932966E-2</v>
      </c>
      <c r="X94" s="301">
        <f t="shared" si="14"/>
        <v>4.8852590979271984E-2</v>
      </c>
      <c r="Y94" s="301">
        <f t="shared" si="14"/>
        <v>4.9767803977423128E-2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5.7043274850795037E-2</v>
      </c>
      <c r="C95" s="302">
        <f t="shared" si="15"/>
        <v>5.6597705785480797E-2</v>
      </c>
      <c r="D95" s="302">
        <f t="shared" si="15"/>
        <v>5.6947626924653827E-2</v>
      </c>
      <c r="E95" s="302">
        <f t="shared" si="15"/>
        <v>5.5969023526068258E-2</v>
      </c>
      <c r="F95" s="302">
        <f t="shared" si="15"/>
        <v>5.5725079933648176E-2</v>
      </c>
      <c r="G95" s="302">
        <f t="shared" si="15"/>
        <v>5.3465389600630076E-2</v>
      </c>
      <c r="H95" s="302">
        <f t="shared" si="15"/>
        <v>5.2405495858963293E-2</v>
      </c>
      <c r="I95" s="302">
        <f t="shared" si="15"/>
        <v>5.2326715306735647E-2</v>
      </c>
      <c r="J95" s="302">
        <f t="shared" si="15"/>
        <v>5.1486826796314368E-2</v>
      </c>
      <c r="K95" s="302">
        <f t="shared" si="15"/>
        <v>5.0283672945293567E-2</v>
      </c>
      <c r="L95" s="302">
        <f t="shared" si="15"/>
        <v>5.0860245780180724E-2</v>
      </c>
      <c r="M95" s="302">
        <f t="shared" si="15"/>
        <v>5.0879587885670603E-2</v>
      </c>
      <c r="N95" s="302">
        <f t="shared" si="15"/>
        <v>5.0740863517044071E-2</v>
      </c>
      <c r="O95" s="302">
        <f t="shared" si="15"/>
        <v>5.0316873895064125E-2</v>
      </c>
      <c r="P95" s="302">
        <f t="shared" si="15"/>
        <v>5.0196724748353301E-2</v>
      </c>
      <c r="Q95" s="302">
        <f t="shared" si="15"/>
        <v>5.0151581748366945E-2</v>
      </c>
      <c r="R95" s="302">
        <f t="shared" si="15"/>
        <v>5.130212752620468E-2</v>
      </c>
      <c r="S95" s="302">
        <f t="shared" si="15"/>
        <v>5.1767832981432928E-2</v>
      </c>
      <c r="T95" s="302">
        <f t="shared" si="15"/>
        <v>5.138274281748377E-2</v>
      </c>
      <c r="U95" s="302">
        <f t="shared" si="15"/>
        <v>5.0034750161973875E-2</v>
      </c>
      <c r="V95" s="302">
        <f t="shared" si="15"/>
        <v>5.0411819017513244E-2</v>
      </c>
      <c r="W95" s="302">
        <f t="shared" si="15"/>
        <v>4.9942977991932966E-2</v>
      </c>
      <c r="X95" s="302">
        <f t="shared" si="15"/>
        <v>4.8852590979271984E-2</v>
      </c>
      <c r="Y95" s="302">
        <f t="shared" si="15"/>
        <v>4.9767803977423128E-2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0.70838555505944367</v>
      </c>
      <c r="C98" s="301">
        <f t="shared" si="18"/>
        <v>0.70925475450574083</v>
      </c>
      <c r="D98" s="301">
        <f t="shared" si="18"/>
        <v>0.70807776030400704</v>
      </c>
      <c r="E98" s="301">
        <f t="shared" si="18"/>
        <v>0.70982913304662798</v>
      </c>
      <c r="F98" s="301">
        <f t="shared" si="18"/>
        <v>0.70897414785039958</v>
      </c>
      <c r="G98" s="301">
        <f t="shared" si="18"/>
        <v>0.71368845461290187</v>
      </c>
      <c r="H98" s="301">
        <f t="shared" si="18"/>
        <v>0.71567618913916409</v>
      </c>
      <c r="I98" s="301">
        <f t="shared" si="18"/>
        <v>0.71472853077603216</v>
      </c>
      <c r="J98" s="301">
        <f t="shared" si="18"/>
        <v>0.71542593836698209</v>
      </c>
      <c r="K98" s="301">
        <f t="shared" si="18"/>
        <v>0.71769202483837247</v>
      </c>
      <c r="L98" s="301">
        <f t="shared" si="18"/>
        <v>0.7164395944533245</v>
      </c>
      <c r="M98" s="301">
        <f t="shared" si="18"/>
        <v>0.71477785999675714</v>
      </c>
      <c r="N98" s="301">
        <f t="shared" si="18"/>
        <v>0.71483318405898444</v>
      </c>
      <c r="O98" s="301">
        <f t="shared" si="18"/>
        <v>0.71549671198400622</v>
      </c>
      <c r="P98" s="301">
        <f t="shared" si="18"/>
        <v>0.71459770154120805</v>
      </c>
      <c r="Q98" s="301">
        <f t="shared" si="18"/>
        <v>0.71460387370313139</v>
      </c>
      <c r="R98" s="301">
        <f t="shared" si="18"/>
        <v>0.71098325661429029</v>
      </c>
      <c r="S98" s="301">
        <f t="shared" si="18"/>
        <v>0.70992893912858146</v>
      </c>
      <c r="T98" s="301">
        <f t="shared" si="18"/>
        <v>0.71066704381370049</v>
      </c>
      <c r="U98" s="301">
        <f t="shared" si="18"/>
        <v>0.71310301841151413</v>
      </c>
      <c r="V98" s="301">
        <f t="shared" si="18"/>
        <v>0.71126698652515541</v>
      </c>
      <c r="W98" s="301">
        <f t="shared" si="18"/>
        <v>0.71421718772205744</v>
      </c>
      <c r="X98" s="301">
        <f t="shared" si="18"/>
        <v>0.71652498274159759</v>
      </c>
      <c r="Y98" s="301">
        <f t="shared" si="18"/>
        <v>0.71406376295996576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0.11693664492701715</v>
      </c>
      <c r="C99" s="301">
        <f t="shared" si="19"/>
        <v>0.11682338613616511</v>
      </c>
      <c r="D99" s="301">
        <f t="shared" si="19"/>
        <v>0.11685930303841252</v>
      </c>
      <c r="E99" s="301">
        <f t="shared" si="19"/>
        <v>0.11718319749858812</v>
      </c>
      <c r="F99" s="301">
        <f t="shared" si="19"/>
        <v>0.11829939536853325</v>
      </c>
      <c r="G99" s="301">
        <f t="shared" si="19"/>
        <v>0.11916236515106993</v>
      </c>
      <c r="H99" s="301">
        <f t="shared" si="19"/>
        <v>0.11997182379910851</v>
      </c>
      <c r="I99" s="301">
        <f t="shared" si="19"/>
        <v>0.12069071456171114</v>
      </c>
      <c r="J99" s="301">
        <f t="shared" si="19"/>
        <v>0.12140112953725149</v>
      </c>
      <c r="K99" s="301">
        <f t="shared" si="19"/>
        <v>0.12155362763437592</v>
      </c>
      <c r="L99" s="301">
        <f t="shared" si="19"/>
        <v>0.1209639242422991</v>
      </c>
      <c r="M99" s="301">
        <f t="shared" si="19"/>
        <v>0.12185367607460983</v>
      </c>
      <c r="N99" s="301">
        <f t="shared" si="19"/>
        <v>0.12202264336436638</v>
      </c>
      <c r="O99" s="301">
        <f t="shared" si="19"/>
        <v>0.12175532601666719</v>
      </c>
      <c r="P99" s="301">
        <f t="shared" si="19"/>
        <v>0.1226456951280645</v>
      </c>
      <c r="Q99" s="301">
        <f t="shared" si="19"/>
        <v>0.12286224873701079</v>
      </c>
      <c r="R99" s="301">
        <f t="shared" si="19"/>
        <v>0.12332211499479509</v>
      </c>
      <c r="S99" s="301">
        <f t="shared" si="19"/>
        <v>0.12322871837974186</v>
      </c>
      <c r="T99" s="301">
        <f t="shared" si="19"/>
        <v>0.12339729790880326</v>
      </c>
      <c r="U99" s="301">
        <f t="shared" si="19"/>
        <v>0.12382986020611962</v>
      </c>
      <c r="V99" s="301">
        <f t="shared" si="19"/>
        <v>0.12445061791599239</v>
      </c>
      <c r="W99" s="301">
        <f t="shared" si="19"/>
        <v>0.122907592106116</v>
      </c>
      <c r="X99" s="301">
        <f t="shared" si="19"/>
        <v>0.12338790932896089</v>
      </c>
      <c r="Y99" s="301">
        <f t="shared" si="19"/>
        <v>0.12339139461869325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6.5741036155128857E-2</v>
      </c>
      <c r="C100" s="302">
        <f t="shared" si="20"/>
        <v>6.5564959602847972E-2</v>
      </c>
      <c r="D100" s="302">
        <f t="shared" si="20"/>
        <v>6.5685938847556191E-2</v>
      </c>
      <c r="E100" s="302">
        <f t="shared" si="20"/>
        <v>6.5883260154023918E-2</v>
      </c>
      <c r="F100" s="302">
        <f t="shared" si="20"/>
        <v>6.7061248509812849E-2</v>
      </c>
      <c r="G100" s="302">
        <f t="shared" si="20"/>
        <v>6.7583511451392728E-2</v>
      </c>
      <c r="H100" s="302">
        <f t="shared" si="20"/>
        <v>6.824931488452457E-2</v>
      </c>
      <c r="I100" s="302">
        <f t="shared" si="20"/>
        <v>6.9036693699236387E-2</v>
      </c>
      <c r="J100" s="302">
        <f t="shared" si="20"/>
        <v>6.9696706452532384E-2</v>
      </c>
      <c r="K100" s="302">
        <f t="shared" si="20"/>
        <v>6.9685432609921438E-2</v>
      </c>
      <c r="L100" s="302">
        <f t="shared" si="20"/>
        <v>6.9186243395539249E-2</v>
      </c>
      <c r="M100" s="302">
        <f t="shared" si="20"/>
        <v>7.0196090148636536E-2</v>
      </c>
      <c r="N100" s="302">
        <f t="shared" si="20"/>
        <v>7.036105912275091E-2</v>
      </c>
      <c r="O100" s="302">
        <f t="shared" si="20"/>
        <v>7.0045788064228551E-2</v>
      </c>
      <c r="P100" s="302">
        <f t="shared" si="20"/>
        <v>7.1001129402378113E-2</v>
      </c>
      <c r="Q100" s="302">
        <f t="shared" si="20"/>
        <v>7.1217236944087645E-2</v>
      </c>
      <c r="R100" s="302">
        <f t="shared" si="20"/>
        <v>7.1938768187372049E-2</v>
      </c>
      <c r="S100" s="302">
        <f t="shared" si="20"/>
        <v>7.1921567967254033E-2</v>
      </c>
      <c r="T100" s="302">
        <f t="shared" si="20"/>
        <v>7.2036804061483731E-2</v>
      </c>
      <c r="U100" s="302">
        <f t="shared" si="20"/>
        <v>7.2293316463940965E-2</v>
      </c>
      <c r="V100" s="302">
        <f t="shared" si="20"/>
        <v>7.3046765713717932E-2</v>
      </c>
      <c r="W100" s="302">
        <f t="shared" si="20"/>
        <v>7.1290526428219106E-2</v>
      </c>
      <c r="X100" s="302">
        <f t="shared" si="20"/>
        <v>7.1604057400127291E-2</v>
      </c>
      <c r="Y100" s="302">
        <f t="shared" si="20"/>
        <v>7.1785417074990879E-2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5.1195608771888293E-2</v>
      </c>
      <c r="C101" s="302">
        <f t="shared" si="21"/>
        <v>5.1258426533317143E-2</v>
      </c>
      <c r="D101" s="302">
        <f t="shared" si="21"/>
        <v>5.1173364190856337E-2</v>
      </c>
      <c r="E101" s="302">
        <f t="shared" si="21"/>
        <v>5.1299937344564214E-2</v>
      </c>
      <c r="F101" s="302">
        <f t="shared" si="21"/>
        <v>5.1238146858720378E-2</v>
      </c>
      <c r="G101" s="302">
        <f t="shared" si="21"/>
        <v>5.1578853699677206E-2</v>
      </c>
      <c r="H101" s="302">
        <f t="shared" si="21"/>
        <v>5.1722508914583937E-2</v>
      </c>
      <c r="I101" s="302">
        <f t="shared" si="21"/>
        <v>5.1654020862474732E-2</v>
      </c>
      <c r="J101" s="302">
        <f t="shared" si="21"/>
        <v>5.1704423084719127E-2</v>
      </c>
      <c r="K101" s="302">
        <f t="shared" si="21"/>
        <v>5.1868195024454465E-2</v>
      </c>
      <c r="L101" s="302">
        <f t="shared" si="21"/>
        <v>5.1777680846759849E-2</v>
      </c>
      <c r="M101" s="302">
        <f t="shared" si="21"/>
        <v>5.165758592597329E-2</v>
      </c>
      <c r="N101" s="302">
        <f t="shared" si="21"/>
        <v>5.1661584241615467E-2</v>
      </c>
      <c r="O101" s="302">
        <f t="shared" si="21"/>
        <v>5.1709537952438635E-2</v>
      </c>
      <c r="P101" s="302">
        <f t="shared" si="21"/>
        <v>5.1644565725686382E-2</v>
      </c>
      <c r="Q101" s="302">
        <f t="shared" si="21"/>
        <v>5.1645011792923148E-2</v>
      </c>
      <c r="R101" s="302">
        <f t="shared" si="21"/>
        <v>5.1383346807423035E-2</v>
      </c>
      <c r="S101" s="302">
        <f t="shared" si="21"/>
        <v>5.1307150412487824E-2</v>
      </c>
      <c r="T101" s="302">
        <f t="shared" si="21"/>
        <v>5.1360493847319527E-2</v>
      </c>
      <c r="U101" s="302">
        <f t="shared" si="21"/>
        <v>5.1536543742178656E-2</v>
      </c>
      <c r="V101" s="302">
        <f t="shared" si="21"/>
        <v>5.1403852202274454E-2</v>
      </c>
      <c r="W101" s="302">
        <f t="shared" si="21"/>
        <v>5.1617065677896895E-2</v>
      </c>
      <c r="X101" s="302">
        <f t="shared" si="21"/>
        <v>5.1783851928833599E-2</v>
      </c>
      <c r="Y101" s="302">
        <f t="shared" si="21"/>
        <v>5.1605977543702365E-2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3.1480979664536009E-2</v>
      </c>
      <c r="C105" s="301">
        <f t="shared" si="25"/>
        <v>3.1633579349235511E-2</v>
      </c>
      <c r="D105" s="301">
        <f t="shared" si="25"/>
        <v>3.1801242379266868E-2</v>
      </c>
      <c r="E105" s="301">
        <f t="shared" si="25"/>
        <v>3.2141644031899293E-2</v>
      </c>
      <c r="F105" s="301">
        <f t="shared" si="25"/>
        <v>3.2544523198161847E-2</v>
      </c>
      <c r="G105" s="301">
        <f t="shared" si="25"/>
        <v>3.2770485575754453E-2</v>
      </c>
      <c r="H105" s="301">
        <f t="shared" si="25"/>
        <v>3.2967859126244801E-2</v>
      </c>
      <c r="I105" s="301">
        <f t="shared" si="25"/>
        <v>3.324906523545719E-2</v>
      </c>
      <c r="J105" s="301">
        <f t="shared" si="25"/>
        <v>3.3746397613177083E-2</v>
      </c>
      <c r="K105" s="301">
        <f t="shared" si="25"/>
        <v>3.4088036661030482E-2</v>
      </c>
      <c r="L105" s="301">
        <f t="shared" si="25"/>
        <v>3.4131772867632505E-2</v>
      </c>
      <c r="M105" s="301">
        <f t="shared" si="25"/>
        <v>3.4665014192465857E-2</v>
      </c>
      <c r="N105" s="301">
        <f t="shared" si="25"/>
        <v>3.4791117838946943E-2</v>
      </c>
      <c r="O105" s="301">
        <f t="shared" si="25"/>
        <v>3.5055251928021967E-2</v>
      </c>
      <c r="P105" s="301">
        <f t="shared" si="25"/>
        <v>3.5474248327948453E-2</v>
      </c>
      <c r="Q105" s="301">
        <f t="shared" si="25"/>
        <v>3.5484434699561314E-2</v>
      </c>
      <c r="R105" s="301">
        <f t="shared" si="25"/>
        <v>3.5747524007723137E-2</v>
      </c>
      <c r="S105" s="301">
        <f t="shared" si="25"/>
        <v>3.573158262686961E-2</v>
      </c>
      <c r="T105" s="301">
        <f t="shared" si="25"/>
        <v>3.5833126654467314E-2</v>
      </c>
      <c r="U105" s="301">
        <f t="shared" si="25"/>
        <v>3.6200377140178652E-2</v>
      </c>
      <c r="V105" s="301">
        <f t="shared" si="25"/>
        <v>3.6474134376319196E-2</v>
      </c>
      <c r="W105" s="301">
        <f t="shared" si="25"/>
        <v>3.6023544444571738E-2</v>
      </c>
      <c r="X105" s="301">
        <f t="shared" si="25"/>
        <v>3.6044432038092197E-2</v>
      </c>
      <c r="Y105" s="301">
        <f t="shared" si="25"/>
        <v>3.6232987984288305E-2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2.1837485491437936E-2</v>
      </c>
      <c r="C106" s="302">
        <f t="shared" si="26"/>
        <v>2.1978252467613448E-2</v>
      </c>
      <c r="D106" s="302">
        <f t="shared" si="26"/>
        <v>2.2161938321155421E-2</v>
      </c>
      <c r="E106" s="302">
        <f t="shared" si="26"/>
        <v>2.2478497939294399E-2</v>
      </c>
      <c r="F106" s="302">
        <f t="shared" si="26"/>
        <v>2.2893016310646653E-2</v>
      </c>
      <c r="G106" s="302">
        <f t="shared" si="26"/>
        <v>2.3054801222352653E-2</v>
      </c>
      <c r="H106" s="302">
        <f t="shared" si="26"/>
        <v>2.3225115064771928E-2</v>
      </c>
      <c r="I106" s="302">
        <f t="shared" si="26"/>
        <v>2.3519221970503504E-2</v>
      </c>
      <c r="J106" s="302">
        <f t="shared" si="26"/>
        <v>2.4007060300820011E-2</v>
      </c>
      <c r="K106" s="302">
        <f t="shared" si="26"/>
        <v>2.431785034063463E-2</v>
      </c>
      <c r="L106" s="302">
        <f t="shared" si="26"/>
        <v>2.437863630924007E-2</v>
      </c>
      <c r="M106" s="302">
        <f t="shared" si="26"/>
        <v>2.493449939200551E-2</v>
      </c>
      <c r="N106" s="302">
        <f t="shared" si="26"/>
        <v>2.5059849893157887E-2</v>
      </c>
      <c r="O106" s="302">
        <f t="shared" si="26"/>
        <v>2.5314951150277289E-2</v>
      </c>
      <c r="P106" s="302">
        <f t="shared" si="26"/>
        <v>2.574618608599091E-2</v>
      </c>
      <c r="Q106" s="302">
        <f t="shared" si="26"/>
        <v>2.5756288433858337E-2</v>
      </c>
      <c r="R106" s="302">
        <f t="shared" si="26"/>
        <v>2.6068666437349827E-2</v>
      </c>
      <c r="S106" s="302">
        <f t="shared" si="26"/>
        <v>2.6067077840029804E-2</v>
      </c>
      <c r="T106" s="302">
        <f t="shared" si="26"/>
        <v>2.6158573796800474E-2</v>
      </c>
      <c r="U106" s="302">
        <f t="shared" si="26"/>
        <v>2.6492662529463563E-2</v>
      </c>
      <c r="V106" s="302">
        <f t="shared" si="26"/>
        <v>2.6791414293896303E-2</v>
      </c>
      <c r="W106" s="302">
        <f t="shared" si="26"/>
        <v>2.6300662267017751E-2</v>
      </c>
      <c r="X106" s="302">
        <f t="shared" si="26"/>
        <v>2.6290133059807753E-2</v>
      </c>
      <c r="Y106" s="302">
        <f t="shared" si="26"/>
        <v>2.6512194430349911E-2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9.6434941730980696E-3</v>
      </c>
      <c r="C107" s="302">
        <f t="shared" si="27"/>
        <v>9.6553268816220641E-3</v>
      </c>
      <c r="D107" s="302">
        <f t="shared" si="27"/>
        <v>9.6393040581114475E-3</v>
      </c>
      <c r="E107" s="302">
        <f t="shared" si="27"/>
        <v>9.6631460926048934E-3</v>
      </c>
      <c r="F107" s="302">
        <f t="shared" si="27"/>
        <v>9.6515068875151957E-3</v>
      </c>
      <c r="G107" s="302">
        <f t="shared" si="27"/>
        <v>9.7156843534017996E-3</v>
      </c>
      <c r="H107" s="302">
        <f t="shared" si="27"/>
        <v>9.7427440614728765E-3</v>
      </c>
      <c r="I107" s="302">
        <f t="shared" si="27"/>
        <v>9.7298432649536894E-3</v>
      </c>
      <c r="J107" s="302">
        <f t="shared" si="27"/>
        <v>9.7393373123570662E-3</v>
      </c>
      <c r="K107" s="302">
        <f t="shared" si="27"/>
        <v>9.7701863203958524E-3</v>
      </c>
      <c r="L107" s="302">
        <f t="shared" si="27"/>
        <v>9.753136558392439E-3</v>
      </c>
      <c r="M107" s="302">
        <f t="shared" si="27"/>
        <v>9.7305148004603464E-3</v>
      </c>
      <c r="N107" s="302">
        <f t="shared" si="27"/>
        <v>9.73126794578906E-3</v>
      </c>
      <c r="O107" s="302">
        <f t="shared" si="27"/>
        <v>9.7403007777446728E-3</v>
      </c>
      <c r="P107" s="302">
        <f t="shared" si="27"/>
        <v>9.7280622419575469E-3</v>
      </c>
      <c r="Q107" s="302">
        <f t="shared" si="27"/>
        <v>9.7281462657029718E-3</v>
      </c>
      <c r="R107" s="302">
        <f t="shared" si="27"/>
        <v>9.6788575703733119E-3</v>
      </c>
      <c r="S107" s="302">
        <f t="shared" si="27"/>
        <v>9.6645047868398094E-3</v>
      </c>
      <c r="T107" s="302">
        <f t="shared" si="27"/>
        <v>9.674552857666838E-3</v>
      </c>
      <c r="U107" s="302">
        <f t="shared" si="27"/>
        <v>9.7077146107150923E-3</v>
      </c>
      <c r="V107" s="302">
        <f t="shared" si="27"/>
        <v>9.6827200824228903E-3</v>
      </c>
      <c r="W107" s="302">
        <f t="shared" si="27"/>
        <v>9.7228821775539841E-3</v>
      </c>
      <c r="X107" s="302">
        <f t="shared" si="27"/>
        <v>9.7542989782844446E-3</v>
      </c>
      <c r="Y107" s="302">
        <f t="shared" si="27"/>
        <v>9.7207935539383936E-3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1.8592515312803071</v>
      </c>
      <c r="C113" s="320">
        <f>IF(C$5=0,0,C$5/FBT_fec!C$5)</f>
        <v>1.84921441793754</v>
      </c>
      <c r="D113" s="320">
        <f>IF(D$5=0,0,D$5/FBT_fec!D$5)</f>
        <v>1.838551605381517</v>
      </c>
      <c r="E113" s="320">
        <f>IF(E$5=0,0,E$5/FBT_fec!E$5)</f>
        <v>1.8012250275814465</v>
      </c>
      <c r="F113" s="320">
        <f>IF(F$5=0,0,F$5/FBT_fec!F$5)</f>
        <v>1.7549703141732842</v>
      </c>
      <c r="G113" s="320">
        <f>IF(G$5=0,0,G$5/FBT_fec!G$5)</f>
        <v>1.7049577820704362</v>
      </c>
      <c r="H113" s="320">
        <f>IF(H$5=0,0,H$5/FBT_fec!H$5)</f>
        <v>1.6686489611759705</v>
      </c>
      <c r="I113" s="320">
        <f>IF(I$5=0,0,I$5/FBT_fec!I$5)</f>
        <v>1.6411727109841485</v>
      </c>
      <c r="J113" s="320">
        <f>IF(J$5=0,0,J$5/FBT_fec!J$5)</f>
        <v>1.5952827740313942</v>
      </c>
      <c r="K113" s="320">
        <f>IF(K$5=0,0,K$5/FBT_fec!K$5)</f>
        <v>1.5617948055512494</v>
      </c>
      <c r="L113" s="320">
        <f>IF(L$5=0,0,L$5/FBT_fec!L$5)</f>
        <v>1.5650098975150035</v>
      </c>
      <c r="M113" s="320">
        <f>IF(M$5=0,0,M$5/FBT_fec!M$5)</f>
        <v>1.5259146574524094</v>
      </c>
      <c r="N113" s="320">
        <f>IF(N$5=0,0,N$5/FBT_fec!N$5)</f>
        <v>1.5164431677151757</v>
      </c>
      <c r="O113" s="320">
        <f>IF(O$5=0,0,O$5/FBT_fec!O$5)</f>
        <v>1.4953459101100475</v>
      </c>
      <c r="P113" s="320">
        <f>IF(P$5=0,0,P$5/FBT_fec!P$5)</f>
        <v>1.4598074217226056</v>
      </c>
      <c r="Q113" s="320">
        <f>IF(Q$5=0,0,Q$5/FBT_fec!Q$5)</f>
        <v>1.4618231940624775</v>
      </c>
      <c r="R113" s="320">
        <f>IF(R$5=0,0,R$5/FBT_fec!R$5)</f>
        <v>1.4487024152432313</v>
      </c>
      <c r="S113" s="320">
        <f>IF(S$5=0,0,S$5/FBT_fec!S$5)</f>
        <v>1.4499500336601479</v>
      </c>
      <c r="T113" s="320">
        <f>IF(T$5=0,0,T$5/FBT_fec!T$5)</f>
        <v>1.4385225186705557</v>
      </c>
      <c r="U113" s="320">
        <f>IF(U$5=0,0,U$5/FBT_fec!U$5)</f>
        <v>1.3989468738915825</v>
      </c>
      <c r="V113" s="320">
        <f>IF(V$5=0,0,V$5/FBT_fec!V$5)</f>
        <v>1.3762055329742064</v>
      </c>
      <c r="W113" s="320">
        <f>IF(W$5=0,0,W$5/FBT_fec!W$5)</f>
        <v>1.4064701510572395</v>
      </c>
      <c r="X113" s="320">
        <f>IF(X$5=0,0,X$5/FBT_fec!X$5)</f>
        <v>1.3784343798383585</v>
      </c>
      <c r="Y113" s="320">
        <f>IF(Y$5=0,0,Y$5/FBT_fec!Y$5)</f>
        <v>1.3704405879102113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1.6451011188641727</v>
      </c>
      <c r="C118" s="332">
        <f>IF(C$10=0,0,C$10/FBT_fec!C$10)</f>
        <v>1.6387591752424011</v>
      </c>
      <c r="D118" s="332">
        <f>IF(D$10=0,0,D$10/FBT_fec!D$10)</f>
        <v>1.6529684259758741</v>
      </c>
      <c r="E118" s="332">
        <f>IF(E$10=0,0,E$10/FBT_fec!E$10)</f>
        <v>1.6020413357238628</v>
      </c>
      <c r="F118" s="332">
        <f>IF(F$10=0,0,F$10/FBT_fec!F$10)</f>
        <v>1.549109108755246</v>
      </c>
      <c r="G118" s="332">
        <f>IF(G$10=0,0,G$10/FBT_fec!G$10)</f>
        <v>1.4125988959706683</v>
      </c>
      <c r="H118" s="332">
        <f>IF(H$10=0,0,H$10/FBT_fec!H$10)</f>
        <v>1.3185925133696847</v>
      </c>
      <c r="I118" s="332">
        <f>IF(I$10=0,0,I$10/FBT_fec!I$10)</f>
        <v>1.3098349127475664</v>
      </c>
      <c r="J118" s="332">
        <f>IF(J$10=0,0,J$10/FBT_fec!J$10)</f>
        <v>1.2662612730783898</v>
      </c>
      <c r="K118" s="332">
        <f>IF(K$10=0,0,K$10/FBT_fec!K$10)</f>
        <v>1.2280988904926253</v>
      </c>
      <c r="L118" s="332">
        <f>IF(L$10=0,0,L$10/FBT_fec!L$10)</f>
        <v>1.272544659659796</v>
      </c>
      <c r="M118" s="332">
        <f>IF(M$10=0,0,M$10/FBT_fec!M$10)</f>
        <v>1.2478306280231715</v>
      </c>
      <c r="N118" s="332">
        <f>IF(N$10=0,0,N$10/FBT_fec!N$10)</f>
        <v>1.2401463693995971</v>
      </c>
      <c r="O118" s="332">
        <f>IF(O$10=0,0,O$10/FBT_fec!O$10)</f>
        <v>1.2406137369251315</v>
      </c>
      <c r="P118" s="332">
        <f>IF(P$10=0,0,P$10/FBT_fec!P$10)</f>
        <v>1.1773431843346793</v>
      </c>
      <c r="Q118" s="332">
        <f>IF(Q$10=0,0,Q$10/FBT_fec!Q$10)</f>
        <v>1.1703348621426386</v>
      </c>
      <c r="R118" s="332">
        <f>IF(R$10=0,0,R$10/FBT_fec!R$10)</f>
        <v>1.1891298608128167</v>
      </c>
      <c r="S118" s="332">
        <f>IF(S$10=0,0,S$10/FBT_fec!S$10)</f>
        <v>1.1959201723649617</v>
      </c>
      <c r="T118" s="332">
        <f>IF(T$10=0,0,T$10/FBT_fec!T$10)</f>
        <v>1.1690539925221159</v>
      </c>
      <c r="U118" s="332">
        <f>IF(U$10=0,0,U$10/FBT_fec!U$10)</f>
        <v>1.1033799868090051</v>
      </c>
      <c r="V118" s="332">
        <f>IF(V$10=0,0,V$10/FBT_fec!V$10)</f>
        <v>1.0852076302140277</v>
      </c>
      <c r="W118" s="332">
        <f>IF(W$10=0,0,W$10/FBT_fec!W$10)</f>
        <v>1.1138066862091287</v>
      </c>
      <c r="X118" s="332">
        <f>IF(X$10=0,0,X$10/FBT_fec!X$10)</f>
        <v>1.0454905532872036</v>
      </c>
      <c r="Y118" s="332">
        <f>IF(Y$10=0,0,Y$10/FBT_fec!Y$10)</f>
        <v>1.0402617757864256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2.0456157405525448</v>
      </c>
      <c r="C119" s="348">
        <f>IF(C$16=0,0,C$16/FBT_fec!C$16)</f>
        <v>2.0217127102174759</v>
      </c>
      <c r="D119" s="348">
        <f>IF(D$16=0,0,D$16/FBT_fec!D$16)</f>
        <v>2.0264977181426147</v>
      </c>
      <c r="E119" s="348">
        <f>IF(E$16=0,0,E$16/FBT_fec!E$16)</f>
        <v>1.9636953639807693</v>
      </c>
      <c r="F119" s="348">
        <f>IF(F$16=0,0,F$16/FBT_fec!F$16)</f>
        <v>1.9104855136302494</v>
      </c>
      <c r="G119" s="348">
        <f>IF(G$16=0,0,G$16/FBT_fec!G$16)</f>
        <v>1.7679295439137868</v>
      </c>
      <c r="H119" s="348">
        <f>IF(H$16=0,0,H$16/FBT_fec!H$16)</f>
        <v>1.6914697907000809</v>
      </c>
      <c r="I119" s="348">
        <f>IF(I$16=0,0,I$16/FBT_fec!I$16)</f>
        <v>1.6663988841864357</v>
      </c>
      <c r="J119" s="348">
        <f>IF(J$16=0,0,J$16/FBT_fec!J$16)</f>
        <v>1.5955677864737259</v>
      </c>
      <c r="K119" s="348">
        <f>IF(K$16=0,0,K$16/FBT_fec!K$16)</f>
        <v>1.5248181674813086</v>
      </c>
      <c r="L119" s="348">
        <f>IF(L$16=0,0,L$16/FBT_fec!L$16)</f>
        <v>1.5461627923882539</v>
      </c>
      <c r="M119" s="348">
        <f>IF(M$16=0,0,M$16/FBT_fec!M$16)</f>
        <v>1.501956595591839</v>
      </c>
      <c r="N119" s="348">
        <f>IF(N$16=0,0,N$16/FBT_fec!N$16)</f>
        <v>1.4936742341303935</v>
      </c>
      <c r="O119" s="348">
        <f>IF(O$16=0,0,O$16/FBT_fec!O$16)</f>
        <v>1.4616837497963495</v>
      </c>
      <c r="P119" s="348">
        <f>IF(P$16=0,0,P$16/FBT_fec!P$16)</f>
        <v>1.4177802434215465</v>
      </c>
      <c r="Q119" s="348">
        <f>IF(Q$16=0,0,Q$16/FBT_fec!Q$16)</f>
        <v>1.4226815581105146</v>
      </c>
      <c r="R119" s="348">
        <f>IF(R$16=0,0,R$16/FBT_fec!R$16)</f>
        <v>1.4508253676938716</v>
      </c>
      <c r="S119" s="348">
        <f>IF(S$16=0,0,S$16/FBT_fec!S$16)</f>
        <v>1.4637054743437024</v>
      </c>
      <c r="T119" s="348">
        <f>IF(T$16=0,0,T$16/FBT_fec!T$16)</f>
        <v>1.4390413815755094</v>
      </c>
      <c r="U119" s="348">
        <f>IF(U$16=0,0,U$16/FBT_fec!U$16)</f>
        <v>1.3524651066838911</v>
      </c>
      <c r="V119" s="348">
        <f>IF(V$16=0,0,V$16/FBT_fec!V$16)</f>
        <v>1.3410237314582294</v>
      </c>
      <c r="W119" s="348">
        <f>IF(W$16=0,0,W$16/FBT_fec!W$16)</f>
        <v>1.3621752060084431</v>
      </c>
      <c r="X119" s="348">
        <f>IF(X$16=0,0,X$16/FBT_fec!X$16)</f>
        <v>1.2985541753313696</v>
      </c>
      <c r="Y119" s="348">
        <f>IF(Y$16=0,0,Y$16/FBT_fec!Y$16)</f>
        <v>1.3120871798874423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2.0456157405525466</v>
      </c>
      <c r="C120" s="348">
        <f>IF(C$25=0,0,C$25/FBT_fec!C$25)</f>
        <v>2.0217127102174759</v>
      </c>
      <c r="D120" s="348">
        <f>IF(D$25=0,0,D$25/FBT_fec!D$25)</f>
        <v>2.0264977181426143</v>
      </c>
      <c r="E120" s="348">
        <f>IF(E$25=0,0,E$25/FBT_fec!E$25)</f>
        <v>1.9636953639807684</v>
      </c>
      <c r="F120" s="348">
        <f>IF(F$25=0,0,F$25/FBT_fec!F$25)</f>
        <v>1.9104855136302494</v>
      </c>
      <c r="G120" s="348">
        <f>IF(G$25=0,0,G$25/FBT_fec!G$25)</f>
        <v>1.7679295439137861</v>
      </c>
      <c r="H120" s="348">
        <f>IF(H$25=0,0,H$25/FBT_fec!H$25)</f>
        <v>1.6914697907000811</v>
      </c>
      <c r="I120" s="348">
        <f>IF(I$25=0,0,I$25/FBT_fec!I$25)</f>
        <v>1.666398884186435</v>
      </c>
      <c r="J120" s="348">
        <f>IF(J$25=0,0,J$25/FBT_fec!J$25)</f>
        <v>1.5955677864737254</v>
      </c>
      <c r="K120" s="348">
        <f>IF(K$25=0,0,K$25/FBT_fec!K$25)</f>
        <v>1.5248181674813093</v>
      </c>
      <c r="L120" s="348">
        <f>IF(L$25=0,0,L$25/FBT_fec!L$25)</f>
        <v>1.5461627923882548</v>
      </c>
      <c r="M120" s="348">
        <f>IF(M$25=0,0,M$25/FBT_fec!M$25)</f>
        <v>1.5019565955918381</v>
      </c>
      <c r="N120" s="348">
        <f>IF(N$25=0,0,N$25/FBT_fec!N$25)</f>
        <v>1.4936742341303937</v>
      </c>
      <c r="O120" s="348">
        <f>IF(O$25=0,0,O$25/FBT_fec!O$25)</f>
        <v>1.46168374979635</v>
      </c>
      <c r="P120" s="348">
        <f>IF(P$25=0,0,P$25/FBT_fec!P$25)</f>
        <v>1.4177802434215467</v>
      </c>
      <c r="Q120" s="348">
        <f>IF(Q$25=0,0,Q$25/FBT_fec!Q$25)</f>
        <v>1.4226815581105148</v>
      </c>
      <c r="R120" s="348">
        <f>IF(R$25=0,0,R$25/FBT_fec!R$25)</f>
        <v>1.4508253676938718</v>
      </c>
      <c r="S120" s="348">
        <f>IF(S$25=0,0,S$25/FBT_fec!S$25)</f>
        <v>1.4637054743437024</v>
      </c>
      <c r="T120" s="348">
        <f>IF(T$25=0,0,T$25/FBT_fec!T$25)</f>
        <v>1.4390413815755094</v>
      </c>
      <c r="U120" s="348">
        <f>IF(U$25=0,0,U$25/FBT_fec!U$25)</f>
        <v>1.3524651066838911</v>
      </c>
      <c r="V120" s="348">
        <f>IF(V$25=0,0,V$25/FBT_fec!V$25)</f>
        <v>1.3410237314582292</v>
      </c>
      <c r="W120" s="348">
        <f>IF(W$25=0,0,W$25/FBT_fec!W$25)</f>
        <v>1.3621752060084429</v>
      </c>
      <c r="X120" s="348">
        <f>IF(X$25=0,0,X$25/FBT_fec!X$25)</f>
        <v>1.2985541753313699</v>
      </c>
      <c r="Y120" s="348">
        <f>IF(Y$25=0,0,Y$25/FBT_fec!Y$25)</f>
        <v>1.3120871798874425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2.5182829516793594</v>
      </c>
      <c r="C121" s="348">
        <f>IF(C$34=0,0,C$34/FBT_fec!C$34)</f>
        <v>2.514305130296409</v>
      </c>
      <c r="D121" s="348">
        <f>IF(D$34=0,0,D$34/FBT_fec!D$34)</f>
        <v>2.4893028200229472</v>
      </c>
      <c r="E121" s="348">
        <f>IF(E$34=0,0,E$34/FBT_fec!E$34)</f>
        <v>2.4690939999976753</v>
      </c>
      <c r="F121" s="348">
        <f>IF(F$34=0,0,F$34/FBT_fec!F$34)</f>
        <v>2.418129715335954</v>
      </c>
      <c r="G121" s="348">
        <f>IF(G$34=0,0,G$34/FBT_fec!G$34)</f>
        <v>2.4173643898373833</v>
      </c>
      <c r="H121" s="348">
        <f>IF(H$34=0,0,H$34/FBT_fec!H$34)</f>
        <v>2.4008066667492414</v>
      </c>
      <c r="I121" s="348">
        <f>IF(I$34=0,0,I$34/FBT_fec!I$34)</f>
        <v>2.3595025373830629</v>
      </c>
      <c r="J121" s="348">
        <f>IF(J$34=0,0,J$34/FBT_fec!J$34)</f>
        <v>2.3158757876229972</v>
      </c>
      <c r="K121" s="348">
        <f>IF(K$34=0,0,K$34/FBT_fec!K$34)</f>
        <v>2.2966137846804862</v>
      </c>
      <c r="L121" s="348">
        <f>IF(L$34=0,0,L$34/FBT_fec!L$34)</f>
        <v>2.2851219210625122</v>
      </c>
      <c r="M121" s="348">
        <f>IF(M$34=0,0,M$34/FBT_fec!M$34)</f>
        <v>2.2309871912601658</v>
      </c>
      <c r="N121" s="348">
        <f>IF(N$34=0,0,N$34/FBT_fec!N$34)</f>
        <v>2.2200943239822895</v>
      </c>
      <c r="O121" s="348">
        <f>IF(O$34=0,0,O$34/FBT_fec!O$34)</f>
        <v>2.1968730023123215</v>
      </c>
      <c r="P121" s="348">
        <f>IF(P$34=0,0,P$34/FBT_fec!P$34)</f>
        <v>2.1522213878063523</v>
      </c>
      <c r="Q121" s="348">
        <f>IF(Q$34=0,0,Q$34/FBT_fec!Q$34)</f>
        <v>2.1541637990177196</v>
      </c>
      <c r="R121" s="348">
        <f>IF(R$34=0,0,R$34/FBT_fec!R$34)</f>
        <v>2.106083430606605</v>
      </c>
      <c r="S121" s="348">
        <f>IF(S$34=0,0,S$34/FBT_fec!S$34)</f>
        <v>2.1000837352418156</v>
      </c>
      <c r="T121" s="348">
        <f>IF(T$34=0,0,T$34/FBT_fec!T$34)</f>
        <v>2.0906094846496037</v>
      </c>
      <c r="U121" s="348">
        <f>IF(U$34=0,0,U$34/FBT_fec!U$34)</f>
        <v>2.0657420860219107</v>
      </c>
      <c r="V121" s="348">
        <f>IF(V$34=0,0,V$34/FBT_fec!V$34)</f>
        <v>2.0239916562375493</v>
      </c>
      <c r="W121" s="348">
        <f>IF(W$34=0,0,W$34/FBT_fec!W$34)</f>
        <v>2.0749076449212334</v>
      </c>
      <c r="X121" s="348">
        <f>IF(X$34=0,0,X$34/FBT_fec!X$34)</f>
        <v>2.0620236943711352</v>
      </c>
      <c r="Y121" s="348">
        <f>IF(Y$34=0,0,Y$34/FBT_fec!Y$34)</f>
        <v>2.0352462435982765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2.2558949413322993</v>
      </c>
      <c r="C122" s="348">
        <f>IF(C$45=0,0,C$45/FBT_fec!C$45)</f>
        <v>2.2435134762880997</v>
      </c>
      <c r="D122" s="348">
        <f>IF(D$45=0,0,D$45/FBT_fec!D$45)</f>
        <v>2.2290881418748456</v>
      </c>
      <c r="E122" s="348">
        <f>IF(E$45=0,0,E$45/FBT_fec!E$45)</f>
        <v>2.1974862765785201</v>
      </c>
      <c r="F122" s="348">
        <f>IF(F$45=0,0,F$45/FBT_fec!F$45)</f>
        <v>2.1695562977603378</v>
      </c>
      <c r="G122" s="348">
        <f>IF(G$45=0,0,G$45/FBT_fec!G$45)</f>
        <v>2.1460258123474696</v>
      </c>
      <c r="H122" s="348">
        <f>IF(H$45=0,0,H$45/FBT_fec!H$45)</f>
        <v>2.1267770255639586</v>
      </c>
      <c r="I122" s="348">
        <f>IF(I$45=0,0,I$45/FBT_fec!I$45)</f>
        <v>2.1059952507661444</v>
      </c>
      <c r="J122" s="348">
        <f>IF(J$45=0,0,J$45/FBT_fec!J$45)</f>
        <v>2.0679271882442634</v>
      </c>
      <c r="K122" s="348">
        <f>IF(K$45=0,0,K$45/FBT_fec!K$45)</f>
        <v>2.0355820374816491</v>
      </c>
      <c r="L122" s="348">
        <f>IF(L$45=0,0,L$45/FBT_fec!L$45)</f>
        <v>2.0246814763206502</v>
      </c>
      <c r="M122" s="348">
        <f>IF(M$45=0,0,M$45/FBT_fec!M$45)</f>
        <v>1.9935152121839326</v>
      </c>
      <c r="N122" s="348">
        <f>IF(N$45=0,0,N$45/FBT_fec!N$45)</f>
        <v>1.9839711609329738</v>
      </c>
      <c r="O122" s="348">
        <f>IF(O$45=0,0,O$45/FBT_fec!O$45)</f>
        <v>1.9534775277358161</v>
      </c>
      <c r="P122" s="348">
        <f>IF(P$45=0,0,P$45/FBT_fec!P$45)</f>
        <v>1.927611441873583</v>
      </c>
      <c r="Q122" s="348">
        <f>IF(Q$45=0,0,Q$45/FBT_fec!Q$45)</f>
        <v>1.9335214577072446</v>
      </c>
      <c r="R122" s="348">
        <f>IF(R$45=0,0,R$45/FBT_fec!R$45)</f>
        <v>1.9171356210833679</v>
      </c>
      <c r="S122" s="348">
        <f>IF(S$45=0,0,S$45/FBT_fec!S$45)</f>
        <v>1.9156166707761397</v>
      </c>
      <c r="T122" s="348">
        <f>IF(T$45=0,0,T$45/FBT_fec!T$45)</f>
        <v>1.9056252319096922</v>
      </c>
      <c r="U122" s="348">
        <f>IF(U$45=0,0,U$45/FBT_fec!U$45)</f>
        <v>1.8708643356144099</v>
      </c>
      <c r="V122" s="348">
        <f>IF(V$45=0,0,V$45/FBT_fec!V$45)</f>
        <v>1.849817222928849</v>
      </c>
      <c r="W122" s="348">
        <f>IF(W$45=0,0,W$45/FBT_fec!W$45)</f>
        <v>1.8635324255591592</v>
      </c>
      <c r="X122" s="348">
        <f>IF(X$45=0,0,X$45/FBT_fec!X$45)</f>
        <v>1.8435053182000516</v>
      </c>
      <c r="Y122" s="348">
        <f>IF(Y$45=0,0,Y$45/FBT_fec!Y$45)</f>
        <v>1.8309511538339696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0.73490543308697165</v>
      </c>
      <c r="C123" s="348">
        <f>IF(C$66=0,0,C$66/FBT_fec!C$66)</f>
        <v>0.73090561022961398</v>
      </c>
      <c r="D123" s="348">
        <f>IF(D$66=0,0,D$66/FBT_fec!D$66)</f>
        <v>0.73273768933733141</v>
      </c>
      <c r="E123" s="348">
        <f>IF(E$66=0,0,E$66/FBT_fec!E$66)</f>
        <v>0.71273093517550212</v>
      </c>
      <c r="F123" s="348">
        <f>IF(F$66=0,0,F$66/FBT_fec!F$66)</f>
        <v>0.69582161114368302</v>
      </c>
      <c r="G123" s="348">
        <f>IF(G$66=0,0,G$66/FBT_fec!G$66)</f>
        <v>0.66165072750696319</v>
      </c>
      <c r="H123" s="348">
        <f>IF(H$66=0,0,H$66/FBT_fec!H$66)</f>
        <v>0.64171002597373317</v>
      </c>
      <c r="I123" s="348">
        <f>IF(I$66=0,0,I$66/FBT_fec!I$66)</f>
        <v>0.63543441453983751</v>
      </c>
      <c r="J123" s="348">
        <f>IF(J$66=0,0,J$66/FBT_fec!J$66)</f>
        <v>0.61941714262035852</v>
      </c>
      <c r="K123" s="348">
        <f>IF(K$66=0,0,K$66/FBT_fec!K$66)</f>
        <v>0.60481693070609888</v>
      </c>
      <c r="L123" s="348">
        <f>IF(L$66=0,0,L$66/FBT_fec!L$66)</f>
        <v>0.61082952269487745</v>
      </c>
      <c r="M123" s="348">
        <f>IF(M$66=0,0,M$66/FBT_fec!M$66)</f>
        <v>0.6028633419319559</v>
      </c>
      <c r="N123" s="348">
        <f>IF(N$66=0,0,N$66/FBT_fec!N$66)</f>
        <v>0.59950436240466376</v>
      </c>
      <c r="O123" s="348">
        <f>IF(O$66=0,0,O$66/FBT_fec!O$66)</f>
        <v>0.59351267089011384</v>
      </c>
      <c r="P123" s="348">
        <f>IF(P$66=0,0,P$66/FBT_fec!P$66)</f>
        <v>0.58413836623870385</v>
      </c>
      <c r="Q123" s="348">
        <f>IF(Q$66=0,0,Q$66/FBT_fec!Q$66)</f>
        <v>0.58495803244565248</v>
      </c>
      <c r="R123" s="348">
        <f>IF(R$66=0,0,R$66/FBT_fec!R$66)</f>
        <v>0.58931771396682364</v>
      </c>
      <c r="S123" s="348">
        <f>IF(S$66=0,0,S$66/FBT_fec!S$66)</f>
        <v>0.59156292138458355</v>
      </c>
      <c r="T123" s="348">
        <f>IF(T$66=0,0,T$66/FBT_fec!T$66)</f>
        <v>0.58722613852550709</v>
      </c>
      <c r="U123" s="348">
        <f>IF(U$66=0,0,U$66/FBT_fec!U$66)</f>
        <v>0.56939205788912373</v>
      </c>
      <c r="V123" s="348">
        <f>IF(V$66=0,0,V$66/FBT_fec!V$66)</f>
        <v>0.56558800046524171</v>
      </c>
      <c r="W123" s="348">
        <f>IF(W$66=0,0,W$66/FBT_fec!W$66)</f>
        <v>0.57094028348856651</v>
      </c>
      <c r="X123" s="348">
        <f>IF(X$66=0,0,X$66/FBT_fec!X$66)</f>
        <v>0.5540184723318321</v>
      </c>
      <c r="Y123" s="348">
        <f>IF(Y$66=0,0,Y$66/FBT_fec!Y$66)</f>
        <v>0.55713769563824467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EU27: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228101.0454439219</v>
      </c>
      <c r="C3" s="203">
        <v>239731.849212086</v>
      </c>
      <c r="D3" s="203">
        <v>239194.48045655389</v>
      </c>
      <c r="E3" s="203">
        <v>243297.82200619741</v>
      </c>
      <c r="F3" s="203">
        <v>243785.455198362</v>
      </c>
      <c r="G3" s="203">
        <v>245485.23516904941</v>
      </c>
      <c r="H3" s="203">
        <v>262892.27298026963</v>
      </c>
      <c r="I3" s="203">
        <v>275433.65886858298</v>
      </c>
      <c r="J3" s="203">
        <v>257998.1489580647</v>
      </c>
      <c r="K3" s="203">
        <v>210905.4037227894</v>
      </c>
      <c r="L3" s="203">
        <v>260257.819058147</v>
      </c>
      <c r="M3" s="203">
        <v>279678.67774377548</v>
      </c>
      <c r="N3" s="203">
        <v>272472.85369948088</v>
      </c>
      <c r="O3" s="203">
        <v>278847.11631361349</v>
      </c>
      <c r="P3" s="203">
        <v>303674.8741413923</v>
      </c>
      <c r="Q3" s="203">
        <v>320456.81043700001</v>
      </c>
      <c r="R3" s="203">
        <v>344432.32657832262</v>
      </c>
      <c r="S3" s="203">
        <v>355742.74247358978</v>
      </c>
      <c r="T3" s="203">
        <v>356971.10174752481</v>
      </c>
      <c r="U3" s="203">
        <v>353500.35045602178</v>
      </c>
      <c r="V3" s="203">
        <v>291405.27502520563</v>
      </c>
      <c r="W3" s="203">
        <v>325494.67452888441</v>
      </c>
      <c r="X3" s="203">
        <v>337578.47032247431</v>
      </c>
      <c r="Y3" s="203">
        <v>356068.41190344928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228101.0454439219</v>
      </c>
      <c r="C5" s="203">
        <v>239731.849212086</v>
      </c>
      <c r="D5" s="203">
        <v>239194.48045655389</v>
      </c>
      <c r="E5" s="203">
        <v>243297.8220061973</v>
      </c>
      <c r="F5" s="203">
        <v>243785.455198362</v>
      </c>
      <c r="G5" s="203">
        <v>245485.23516904941</v>
      </c>
      <c r="H5" s="203">
        <v>262892.27298026963</v>
      </c>
      <c r="I5" s="203">
        <v>275433.65886858298</v>
      </c>
      <c r="J5" s="203">
        <v>257998.1489580647</v>
      </c>
      <c r="K5" s="203">
        <v>210905.4037227894</v>
      </c>
      <c r="L5" s="203">
        <v>260257.819058147</v>
      </c>
      <c r="M5" s="203">
        <v>279678.67774377548</v>
      </c>
      <c r="N5" s="203">
        <v>272472.85369948088</v>
      </c>
      <c r="O5" s="203">
        <v>278847.11631361343</v>
      </c>
      <c r="P5" s="203">
        <v>303674.87414139241</v>
      </c>
      <c r="Q5" s="203">
        <v>320456.81043700012</v>
      </c>
      <c r="R5" s="203">
        <v>344432.32657832251</v>
      </c>
      <c r="S5" s="203">
        <v>355742.7424735899</v>
      </c>
      <c r="T5" s="203">
        <v>356971.10174752481</v>
      </c>
      <c r="U5" s="203">
        <v>353500.35045602202</v>
      </c>
      <c r="V5" s="203">
        <v>291405.27502520563</v>
      </c>
      <c r="W5" s="203">
        <v>325494.67452888441</v>
      </c>
      <c r="X5" s="203">
        <v>337578.47032247431</v>
      </c>
      <c r="Y5" s="203">
        <v>356068.4119034491</v>
      </c>
      <c r="DA5" s="112" t="s">
        <v>2373</v>
      </c>
    </row>
    <row r="6" spans="1:105" ht="12" customHeight="1" x14ac:dyDescent="0.25">
      <c r="A6" s="154" t="s">
        <v>2112</v>
      </c>
      <c r="B6" s="338">
        <v>285126.30680490239</v>
      </c>
      <c r="C6" s="338">
        <v>274358.79978029832</v>
      </c>
      <c r="D6" s="338">
        <v>271190.65062053187</v>
      </c>
      <c r="E6" s="338">
        <v>272594.34625326132</v>
      </c>
      <c r="F6" s="338">
        <v>272865.6144531928</v>
      </c>
      <c r="G6" s="338">
        <v>271625.79153967538</v>
      </c>
      <c r="H6" s="338">
        <v>294151.30952923809</v>
      </c>
      <c r="I6" s="338">
        <v>297313.26109060441</v>
      </c>
      <c r="J6" s="338">
        <v>289282.17883438087</v>
      </c>
      <c r="K6" s="338">
        <v>285915.58841202251</v>
      </c>
      <c r="L6" s="338">
        <v>295255.1111147335</v>
      </c>
      <c r="M6" s="338">
        <v>308536.00449226872</v>
      </c>
      <c r="N6" s="338">
        <v>307291.09469639038</v>
      </c>
      <c r="O6" s="338">
        <v>313377.71729663562</v>
      </c>
      <c r="P6" s="338">
        <v>331262.99539715791</v>
      </c>
      <c r="Q6" s="338">
        <v>347405.50551023567</v>
      </c>
      <c r="R6" s="338">
        <v>373319.25017139758</v>
      </c>
      <c r="S6" s="338">
        <v>388474.43911326909</v>
      </c>
      <c r="T6" s="338">
        <v>395526.72090099257</v>
      </c>
      <c r="U6" s="338">
        <v>391374.33204928791</v>
      </c>
      <c r="V6" s="338">
        <v>380294.25704570021</v>
      </c>
      <c r="W6" s="338">
        <v>378691.9415039072</v>
      </c>
      <c r="X6" s="338">
        <v>376695.20268929569</v>
      </c>
      <c r="Y6" s="338">
        <v>387956.20757182548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3488.8083156410162</v>
      </c>
      <c r="D7" s="340">
        <v>7834.8672135690003</v>
      </c>
      <c r="E7" s="340">
        <v>4656.9945996391143</v>
      </c>
      <c r="F7" s="340">
        <v>14527.583540176611</v>
      </c>
      <c r="G7" s="340">
        <v>9346.5744904951462</v>
      </c>
      <c r="H7" s="340">
        <v>26195.435925795329</v>
      </c>
      <c r="I7" s="340">
        <v>17418.266901611329</v>
      </c>
      <c r="J7" s="340">
        <v>2858.6426616632571</v>
      </c>
      <c r="K7" s="340">
        <v>0</v>
      </c>
      <c r="L7" s="340">
        <v>23595.838042956169</v>
      </c>
      <c r="M7" s="340">
        <v>23762.05943370832</v>
      </c>
      <c r="N7" s="340">
        <v>2530.2394881936511</v>
      </c>
      <c r="O7" s="340">
        <v>20342.937940490279</v>
      </c>
      <c r="P7" s="340">
        <v>23553.345076357939</v>
      </c>
      <c r="Q7" s="340">
        <v>24730.758477487369</v>
      </c>
      <c r="R7" s="340">
        <v>40170.060001407073</v>
      </c>
      <c r="S7" s="340">
        <v>26206.0700234873</v>
      </c>
      <c r="T7" s="340">
        <v>10257.71604635278</v>
      </c>
      <c r="U7" s="340">
        <v>10103.92648854043</v>
      </c>
      <c r="V7" s="340">
        <v>18.349352841905489</v>
      </c>
      <c r="W7" s="340">
        <v>1555.575442022465</v>
      </c>
      <c r="X7" s="340">
        <v>12259.57652563358</v>
      </c>
      <c r="Y7" s="340">
        <v>22647.15366840511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14256.315340245084</v>
      </c>
      <c r="D8" s="342">
        <f t="shared" si="0"/>
        <v>11003.016373335442</v>
      </c>
      <c r="E8" s="342">
        <f t="shared" si="0"/>
        <v>3253.2989669096423</v>
      </c>
      <c r="F8" s="342">
        <f t="shared" si="0"/>
        <v>14256.315340245143</v>
      </c>
      <c r="G8" s="342">
        <f t="shared" si="0"/>
        <v>10586.397404012561</v>
      </c>
      <c r="H8" s="342">
        <f t="shared" si="0"/>
        <v>3669.9179362326395</v>
      </c>
      <c r="I8" s="342">
        <f t="shared" si="0"/>
        <v>14256.315340245026</v>
      </c>
      <c r="J8" s="342">
        <f t="shared" si="0"/>
        <v>10889.724917886779</v>
      </c>
      <c r="K8" s="342">
        <f t="shared" si="0"/>
        <v>3366.5904223583639</v>
      </c>
      <c r="L8" s="342">
        <f t="shared" si="0"/>
        <v>14256.315340245201</v>
      </c>
      <c r="M8" s="342">
        <f t="shared" si="0"/>
        <v>10481.166056173097</v>
      </c>
      <c r="N8" s="342">
        <f t="shared" si="0"/>
        <v>3775.1492840719875</v>
      </c>
      <c r="O8" s="342">
        <f t="shared" si="0"/>
        <v>14256.315340245026</v>
      </c>
      <c r="P8" s="342">
        <f t="shared" si="0"/>
        <v>5668.0669758356526</v>
      </c>
      <c r="Q8" s="342">
        <f t="shared" si="0"/>
        <v>8588.2483644096064</v>
      </c>
      <c r="R8" s="342">
        <f t="shared" si="0"/>
        <v>14256.315340245143</v>
      </c>
      <c r="S8" s="342">
        <f t="shared" si="0"/>
        <v>11050.881081615807</v>
      </c>
      <c r="T8" s="342">
        <f t="shared" si="0"/>
        <v>3205.4342586292769</v>
      </c>
      <c r="U8" s="342">
        <f t="shared" si="0"/>
        <v>14256.315340245084</v>
      </c>
      <c r="V8" s="342">
        <f t="shared" si="0"/>
        <v>11098.424356429605</v>
      </c>
      <c r="W8" s="342">
        <f t="shared" si="0"/>
        <v>3157.8909838154796</v>
      </c>
      <c r="X8" s="342">
        <f t="shared" si="0"/>
        <v>14256.315340245084</v>
      </c>
      <c r="Y8" s="342">
        <f t="shared" si="0"/>
        <v>11386.148785875295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57025.261360980483</v>
      </c>
      <c r="C9" s="343">
        <f t="shared" si="1"/>
        <v>34626.950568212313</v>
      </c>
      <c r="D9" s="343">
        <f t="shared" si="1"/>
        <v>31996.170163977979</v>
      </c>
      <c r="E9" s="343">
        <f t="shared" si="1"/>
        <v>29296.524247064022</v>
      </c>
      <c r="F9" s="343">
        <f t="shared" si="1"/>
        <v>29080.159254830796</v>
      </c>
      <c r="G9" s="343">
        <f t="shared" si="1"/>
        <v>26140.556370625971</v>
      </c>
      <c r="H9" s="343">
        <f t="shared" si="1"/>
        <v>31259.036548968463</v>
      </c>
      <c r="I9" s="343">
        <f t="shared" si="1"/>
        <v>21879.602222021436</v>
      </c>
      <c r="J9" s="343">
        <f t="shared" si="1"/>
        <v>31284.02987631617</v>
      </c>
      <c r="K9" s="343">
        <f t="shared" si="1"/>
        <v>75010.184689233109</v>
      </c>
      <c r="L9" s="343">
        <f t="shared" si="1"/>
        <v>34997.292056586506</v>
      </c>
      <c r="M9" s="343">
        <f t="shared" si="1"/>
        <v>28857.326748493244</v>
      </c>
      <c r="N9" s="343">
        <f t="shared" si="1"/>
        <v>34818.240996909502</v>
      </c>
      <c r="O9" s="343">
        <f t="shared" si="1"/>
        <v>34530.600983022188</v>
      </c>
      <c r="P9" s="343">
        <f t="shared" si="1"/>
        <v>27588.121255765494</v>
      </c>
      <c r="Q9" s="343">
        <f t="shared" si="1"/>
        <v>26948.695073235547</v>
      </c>
      <c r="R9" s="343">
        <f t="shared" si="1"/>
        <v>28886.923593075073</v>
      </c>
      <c r="S9" s="343">
        <f t="shared" si="1"/>
        <v>32731.696639679198</v>
      </c>
      <c r="T9" s="343">
        <f t="shared" si="1"/>
        <v>38555.619153467764</v>
      </c>
      <c r="U9" s="343">
        <f t="shared" si="1"/>
        <v>37873.981593265897</v>
      </c>
      <c r="V9" s="343">
        <f t="shared" si="1"/>
        <v>88888.982020494586</v>
      </c>
      <c r="W9" s="343">
        <f t="shared" si="1"/>
        <v>53197.266975022794</v>
      </c>
      <c r="X9" s="343">
        <f t="shared" si="1"/>
        <v>39116.732366821379</v>
      </c>
      <c r="Y9" s="343">
        <f t="shared" si="1"/>
        <v>31887.795668376377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7902.6585014683942</v>
      </c>
      <c r="C12" s="210">
        <v>8117.195936204691</v>
      </c>
      <c r="D12" s="210">
        <v>7787.3791004309778</v>
      </c>
      <c r="E12" s="210">
        <v>8372.0254936364345</v>
      </c>
      <c r="F12" s="210">
        <v>8533.8918127130364</v>
      </c>
      <c r="G12" s="210">
        <v>8168.1301636769767</v>
      </c>
      <c r="H12" s="210">
        <v>7960.3978239054732</v>
      </c>
      <c r="I12" s="210">
        <v>8049.0306275281173</v>
      </c>
      <c r="J12" s="210">
        <v>7620.3414271903948</v>
      </c>
      <c r="K12" s="210">
        <v>6609.8843769499363</v>
      </c>
      <c r="L12" s="210">
        <v>7209.6843375490944</v>
      </c>
      <c r="M12" s="210">
        <v>6970.8490832317693</v>
      </c>
      <c r="N12" s="210">
        <v>6991.1282118691042</v>
      </c>
      <c r="O12" s="210">
        <v>7156.1687875393172</v>
      </c>
      <c r="P12" s="210">
        <v>6813.7077631544071</v>
      </c>
      <c r="Q12" s="210">
        <v>6841.6160492630042</v>
      </c>
      <c r="R12" s="210">
        <v>7313.3475318282244</v>
      </c>
      <c r="S12" s="210">
        <v>7421.6691315812777</v>
      </c>
      <c r="T12" s="210">
        <v>7551.943920316643</v>
      </c>
      <c r="U12" s="210">
        <v>7426.8478386272755</v>
      </c>
      <c r="V12" s="210">
        <v>6739.9417586644113</v>
      </c>
      <c r="W12" s="210">
        <v>7082.7142528463582</v>
      </c>
      <c r="X12" s="210">
        <v>6731.479263379515</v>
      </c>
      <c r="Y12" s="210">
        <v>6845.1273792054499</v>
      </c>
      <c r="DA12" s="109" t="s">
        <v>2376</v>
      </c>
    </row>
    <row r="13" spans="1:105" ht="12" customHeight="1" x14ac:dyDescent="0.25">
      <c r="A13" s="24" t="s">
        <v>28</v>
      </c>
      <c r="B13" s="213">
        <v>297.80283748925189</v>
      </c>
      <c r="C13" s="213">
        <v>248.21212381771281</v>
      </c>
      <c r="D13" s="213">
        <v>211.87936371453139</v>
      </c>
      <c r="E13" s="213">
        <v>192.61685296646601</v>
      </c>
      <c r="F13" s="213">
        <v>118.2517626827171</v>
      </c>
      <c r="G13" s="213">
        <v>102.29896818572659</v>
      </c>
      <c r="H13" s="213">
        <v>104.318056749785</v>
      </c>
      <c r="I13" s="213">
        <v>99.089509888220093</v>
      </c>
      <c r="J13" s="213">
        <v>81.11556319862423</v>
      </c>
      <c r="K13" s="213">
        <v>55.167841788478057</v>
      </c>
      <c r="L13" s="213">
        <v>65.29664660361135</v>
      </c>
      <c r="M13" s="213">
        <v>60.130696474634547</v>
      </c>
      <c r="N13" s="213">
        <v>54.682201203783329</v>
      </c>
      <c r="O13" s="213">
        <v>49.796560619088552</v>
      </c>
      <c r="P13" s="213">
        <v>36.261736887360271</v>
      </c>
      <c r="Q13" s="213">
        <v>29.35657781599312</v>
      </c>
      <c r="R13" s="213">
        <v>199.88168529664659</v>
      </c>
      <c r="S13" s="213">
        <v>206.9179707652622</v>
      </c>
      <c r="T13" s="213">
        <v>156.1709372312983</v>
      </c>
      <c r="U13" s="213">
        <v>200.96328460877041</v>
      </c>
      <c r="V13" s="213">
        <v>169.48099742046429</v>
      </c>
      <c r="W13" s="213">
        <v>174.98108340498709</v>
      </c>
      <c r="X13" s="213">
        <v>80.401633705932923</v>
      </c>
      <c r="Y13" s="213">
        <v>80.372484952708518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684.18340498710222</v>
      </c>
      <c r="C14" s="204">
        <f t="shared" si="2"/>
        <v>721.17678417884781</v>
      </c>
      <c r="D14" s="204">
        <f t="shared" si="2"/>
        <v>623.68409286328449</v>
      </c>
      <c r="E14" s="204">
        <f t="shared" si="2"/>
        <v>566.12682717110908</v>
      </c>
      <c r="F14" s="204">
        <f t="shared" si="2"/>
        <v>524.98650042992244</v>
      </c>
      <c r="G14" s="204">
        <f t="shared" si="2"/>
        <v>492.87368873602753</v>
      </c>
      <c r="H14" s="204">
        <f t="shared" si="2"/>
        <v>514.63568357695613</v>
      </c>
      <c r="I14" s="204">
        <f t="shared" si="2"/>
        <v>470.88039552880474</v>
      </c>
      <c r="J14" s="204">
        <f t="shared" si="2"/>
        <v>394.02080825451418</v>
      </c>
      <c r="K14" s="204">
        <f t="shared" si="2"/>
        <v>349.19802235597592</v>
      </c>
      <c r="L14" s="204">
        <f t="shared" si="2"/>
        <v>373.52106620808252</v>
      </c>
      <c r="M14" s="204">
        <f t="shared" si="2"/>
        <v>281.67437661220976</v>
      </c>
      <c r="N14" s="204">
        <f t="shared" si="2"/>
        <v>261.40326741186584</v>
      </c>
      <c r="O14" s="204">
        <f t="shared" si="2"/>
        <v>212.01883061049011</v>
      </c>
      <c r="P14" s="204">
        <f t="shared" si="2"/>
        <v>192.06328460877046</v>
      </c>
      <c r="Q14" s="204">
        <f t="shared" si="2"/>
        <v>194.0316423043852</v>
      </c>
      <c r="R14" s="204">
        <f t="shared" si="2"/>
        <v>198.69613069647465</v>
      </c>
      <c r="S14" s="204">
        <f t="shared" si="2"/>
        <v>183.04574376612206</v>
      </c>
      <c r="T14" s="204">
        <f t="shared" si="2"/>
        <v>208.1316423043852</v>
      </c>
      <c r="U14" s="204">
        <f t="shared" si="2"/>
        <v>172.93370593293204</v>
      </c>
      <c r="V14" s="204">
        <f t="shared" si="2"/>
        <v>157.96354256233877</v>
      </c>
      <c r="W14" s="204">
        <f t="shared" si="2"/>
        <v>149.20335339638865</v>
      </c>
      <c r="X14" s="204">
        <f t="shared" si="2"/>
        <v>169.21461736887355</v>
      </c>
      <c r="Y14" s="204">
        <f t="shared" si="2"/>
        <v>292.9673258813412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156.60180567497849</v>
      </c>
      <c r="C16" s="204">
        <v>181.39759243336201</v>
      </c>
      <c r="D16" s="204">
        <v>149.9393809114359</v>
      </c>
      <c r="E16" s="204">
        <v>71.779535683576952</v>
      </c>
      <c r="F16" s="204">
        <v>75.401203783318991</v>
      </c>
      <c r="G16" s="204">
        <v>70.961478933791909</v>
      </c>
      <c r="H16" s="204">
        <v>74.304213241616495</v>
      </c>
      <c r="I16" s="204">
        <v>77.851074806534811</v>
      </c>
      <c r="J16" s="204">
        <v>70.004901117798781</v>
      </c>
      <c r="K16" s="204">
        <v>55.639122957867571</v>
      </c>
      <c r="L16" s="204">
        <v>76.154170249355104</v>
      </c>
      <c r="M16" s="204">
        <v>55.242304385210659</v>
      </c>
      <c r="N16" s="204">
        <v>55.590283748925188</v>
      </c>
      <c r="O16" s="204">
        <v>57.371453138435072</v>
      </c>
      <c r="P16" s="204">
        <v>50.504987102321579</v>
      </c>
      <c r="Q16" s="204">
        <v>50.93551160791057</v>
      </c>
      <c r="R16" s="204">
        <v>56.840240756663803</v>
      </c>
      <c r="S16" s="204">
        <v>56.783490971625113</v>
      </c>
      <c r="T16" s="204">
        <v>62.129578675838331</v>
      </c>
      <c r="U16" s="204">
        <v>56.976870163370577</v>
      </c>
      <c r="V16" s="204">
        <v>52.287704213241618</v>
      </c>
      <c r="W16" s="204">
        <v>51.073688736027513</v>
      </c>
      <c r="X16" s="204">
        <v>46.665262252794477</v>
      </c>
      <c r="Y16" s="204">
        <v>171.88108340498701</v>
      </c>
      <c r="DA16" s="71" t="s">
        <v>2379</v>
      </c>
    </row>
    <row r="17" spans="1:105" ht="12" customHeight="1" x14ac:dyDescent="0.25">
      <c r="A17" s="18" t="s">
        <v>71</v>
      </c>
      <c r="B17" s="204">
        <v>324.97282889079958</v>
      </c>
      <c r="C17" s="204">
        <v>345.95846947549438</v>
      </c>
      <c r="D17" s="204">
        <v>306.21066208082539</v>
      </c>
      <c r="E17" s="204">
        <v>318.30507308684429</v>
      </c>
      <c r="F17" s="204">
        <v>318.24419604471188</v>
      </c>
      <c r="G17" s="204">
        <v>316.32003439380912</v>
      </c>
      <c r="H17" s="204">
        <v>299.60395528804821</v>
      </c>
      <c r="I17" s="204">
        <v>286.86010318142729</v>
      </c>
      <c r="J17" s="204">
        <v>240.057437661221</v>
      </c>
      <c r="K17" s="204">
        <v>223.83404987102321</v>
      </c>
      <c r="L17" s="204">
        <v>250.80937231298361</v>
      </c>
      <c r="M17" s="204">
        <v>181.17592433361989</v>
      </c>
      <c r="N17" s="204">
        <v>166.17919174548581</v>
      </c>
      <c r="O17" s="204">
        <v>137.5902837489252</v>
      </c>
      <c r="P17" s="204">
        <v>129.5910576096303</v>
      </c>
      <c r="Q17" s="204">
        <v>133.35193465176269</v>
      </c>
      <c r="R17" s="204">
        <v>127.9471195184867</v>
      </c>
      <c r="S17" s="204">
        <v>119.23155631986241</v>
      </c>
      <c r="T17" s="204">
        <v>133.80490111779881</v>
      </c>
      <c r="U17" s="204">
        <v>100.04376612209801</v>
      </c>
      <c r="V17" s="204">
        <v>84.407050730868434</v>
      </c>
      <c r="W17" s="204">
        <v>86.931900257953572</v>
      </c>
      <c r="X17" s="204">
        <v>108.25038693035251</v>
      </c>
      <c r="Y17" s="204">
        <v>107.459415305245</v>
      </c>
      <c r="DA17" s="71" t="s">
        <v>2380</v>
      </c>
    </row>
    <row r="18" spans="1:105" ht="12" customHeight="1" x14ac:dyDescent="0.25">
      <c r="A18" s="18" t="s">
        <v>32</v>
      </c>
      <c r="B18" s="204">
        <v>193.56723989681859</v>
      </c>
      <c r="C18" s="204">
        <v>190.6350816852966</v>
      </c>
      <c r="D18" s="204">
        <v>166.40687876182281</v>
      </c>
      <c r="E18" s="204">
        <v>171.8149613069647</v>
      </c>
      <c r="F18" s="204">
        <v>129.1884780739467</v>
      </c>
      <c r="G18" s="204">
        <v>103.18288907996561</v>
      </c>
      <c r="H18" s="204">
        <v>135.0412725709372</v>
      </c>
      <c r="I18" s="204">
        <v>98.450816852966454</v>
      </c>
      <c r="J18" s="204">
        <v>82.635597592433356</v>
      </c>
      <c r="K18" s="204">
        <v>64.951848667239901</v>
      </c>
      <c r="L18" s="204">
        <v>41.654428202923476</v>
      </c>
      <c r="M18" s="204">
        <v>41.132072226999142</v>
      </c>
      <c r="N18" s="204">
        <v>28.75881341358555</v>
      </c>
      <c r="O18" s="204">
        <v>9.0108340498710238</v>
      </c>
      <c r="P18" s="204">
        <v>6.641358555460017</v>
      </c>
      <c r="Q18" s="204">
        <v>3.3196904557179709</v>
      </c>
      <c r="R18" s="204">
        <v>6.9360275150472921</v>
      </c>
      <c r="S18" s="204">
        <v>5.2529664660361126</v>
      </c>
      <c r="T18" s="204">
        <v>4.8913155631986243</v>
      </c>
      <c r="U18" s="204">
        <v>4.1466895958727434</v>
      </c>
      <c r="V18" s="204">
        <v>13.873430782459151</v>
      </c>
      <c r="W18" s="204">
        <v>5.1339638865004282</v>
      </c>
      <c r="X18" s="204">
        <v>3.668185726569217</v>
      </c>
      <c r="Y18" s="204">
        <v>1.5935511607910571</v>
      </c>
      <c r="DA18" s="71" t="s">
        <v>2381</v>
      </c>
    </row>
    <row r="19" spans="1:105" ht="12" customHeight="1" x14ac:dyDescent="0.25">
      <c r="A19" s="18" t="s">
        <v>33</v>
      </c>
      <c r="B19" s="204">
        <v>9.0415305245055873</v>
      </c>
      <c r="C19" s="204">
        <v>3.1856405846947551</v>
      </c>
      <c r="D19" s="204">
        <v>1.127171109200344</v>
      </c>
      <c r="E19" s="204">
        <v>4.2272570937231286</v>
      </c>
      <c r="F19" s="204">
        <v>2.15262252794497</v>
      </c>
      <c r="G19" s="204">
        <v>2.409286328460877</v>
      </c>
      <c r="H19" s="204">
        <v>5.6862424763542556</v>
      </c>
      <c r="I19" s="204">
        <v>7.7184006878761808</v>
      </c>
      <c r="J19" s="204">
        <v>1.3228718830610491</v>
      </c>
      <c r="K19" s="204">
        <v>4.7730008598452276</v>
      </c>
      <c r="L19" s="204">
        <v>4.903095442820292</v>
      </c>
      <c r="M19" s="204">
        <v>4.1240756663800511</v>
      </c>
      <c r="N19" s="204">
        <v>10.874978503869301</v>
      </c>
      <c r="O19" s="204">
        <v>8.0462596732588132</v>
      </c>
      <c r="P19" s="204">
        <v>5.3258813413585564</v>
      </c>
      <c r="Q19" s="204">
        <v>6.4245055889939806</v>
      </c>
      <c r="R19" s="204">
        <v>6.972742906276868</v>
      </c>
      <c r="S19" s="204">
        <v>1.777730008598452</v>
      </c>
      <c r="T19" s="204">
        <v>7.3058469475494414</v>
      </c>
      <c r="U19" s="204">
        <v>11.76638005159071</v>
      </c>
      <c r="V19" s="204">
        <v>7.3953568357695616</v>
      </c>
      <c r="W19" s="204">
        <v>6.0638005159071371</v>
      </c>
      <c r="X19" s="204">
        <v>10.63078245915735</v>
      </c>
      <c r="Y19" s="204">
        <v>12.03327601031814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2595.1219295545875</v>
      </c>
      <c r="C20" s="204">
        <f t="shared" si="3"/>
        <v>2789.9743417352029</v>
      </c>
      <c r="D20" s="204">
        <f t="shared" si="3"/>
        <v>2624.3471724881015</v>
      </c>
      <c r="E20" s="204">
        <f t="shared" si="3"/>
        <v>2935.782806589245</v>
      </c>
      <c r="F20" s="204">
        <f t="shared" si="3"/>
        <v>2937.8268817114267</v>
      </c>
      <c r="G20" s="204">
        <f t="shared" si="3"/>
        <v>2586.1066973748079</v>
      </c>
      <c r="H20" s="204">
        <f t="shared" si="3"/>
        <v>2453.124201728363</v>
      </c>
      <c r="I20" s="204">
        <f t="shared" si="3"/>
        <v>2527.1935094431319</v>
      </c>
      <c r="J20" s="204">
        <f t="shared" si="3"/>
        <v>2268.0100047495193</v>
      </c>
      <c r="K20" s="204">
        <f t="shared" si="3"/>
        <v>1986.7931470282419</v>
      </c>
      <c r="L20" s="204">
        <f t="shared" si="3"/>
        <v>2180.9658763691104</v>
      </c>
      <c r="M20" s="204">
        <f t="shared" si="3"/>
        <v>2150.930753368797</v>
      </c>
      <c r="N20" s="204">
        <f t="shared" si="3"/>
        <v>2108.7355057644604</v>
      </c>
      <c r="O20" s="204">
        <f t="shared" si="3"/>
        <v>2261.7006954603607</v>
      </c>
      <c r="P20" s="204">
        <f t="shared" si="3"/>
        <v>1942.4291748522542</v>
      </c>
      <c r="Q20" s="204">
        <f t="shared" si="3"/>
        <v>1990.3666344584235</v>
      </c>
      <c r="R20" s="204">
        <f t="shared" si="3"/>
        <v>2146.344630536712</v>
      </c>
      <c r="S20" s="204">
        <f t="shared" si="3"/>
        <v>2237.835658016802</v>
      </c>
      <c r="T20" s="204">
        <f t="shared" si="3"/>
        <v>2288.3384677121162</v>
      </c>
      <c r="U20" s="204">
        <f t="shared" si="3"/>
        <v>2264.7559888335218</v>
      </c>
      <c r="V20" s="204">
        <f t="shared" si="3"/>
        <v>2036.6977615082294</v>
      </c>
      <c r="W20" s="204">
        <f t="shared" si="3"/>
        <v>2230.8643691845491</v>
      </c>
      <c r="X20" s="204">
        <f t="shared" si="3"/>
        <v>2048.8799773986971</v>
      </c>
      <c r="Y20" s="204">
        <f t="shared" si="3"/>
        <v>1923.838055825091</v>
      </c>
      <c r="DA20" s="71"/>
    </row>
    <row r="21" spans="1:105" ht="12" customHeight="1" x14ac:dyDescent="0.25">
      <c r="A21" s="18" t="s">
        <v>73</v>
      </c>
      <c r="B21" s="204">
        <v>2582.5251969664532</v>
      </c>
      <c r="C21" s="204">
        <v>2778.6673769888571</v>
      </c>
      <c r="D21" s="204">
        <v>2613.771076185436</v>
      </c>
      <c r="E21" s="204">
        <v>2935.782806589245</v>
      </c>
      <c r="F21" s="204">
        <v>2937.7623933193372</v>
      </c>
      <c r="G21" s="204">
        <v>2586.1066973748079</v>
      </c>
      <c r="H21" s="204">
        <v>2442.7630667326621</v>
      </c>
      <c r="I21" s="204">
        <v>2518.143638419916</v>
      </c>
      <c r="J21" s="204">
        <v>2258.8956453342139</v>
      </c>
      <c r="K21" s="204">
        <v>1978.8610748012429</v>
      </c>
      <c r="L21" s="204">
        <v>2172.6038815281818</v>
      </c>
      <c r="M21" s="204">
        <v>2113.6994550025029</v>
      </c>
      <c r="N21" s="204">
        <v>2071.9771222734889</v>
      </c>
      <c r="O21" s="204">
        <v>2230.3163446435078</v>
      </c>
      <c r="P21" s="204">
        <v>1906.552132719838</v>
      </c>
      <c r="Q21" s="204">
        <v>1950.6202888006419</v>
      </c>
      <c r="R21" s="204">
        <v>2106.4908042254478</v>
      </c>
      <c r="S21" s="204">
        <v>2200.5613673891148</v>
      </c>
      <c r="T21" s="204">
        <v>2255.9008064911359</v>
      </c>
      <c r="U21" s="204">
        <v>2237.5418873717849</v>
      </c>
      <c r="V21" s="204">
        <v>2016.666205188367</v>
      </c>
      <c r="W21" s="204">
        <v>2216.5756331570342</v>
      </c>
      <c r="X21" s="204">
        <v>2039.4836747331769</v>
      </c>
      <c r="Y21" s="204">
        <v>1923.838055825091</v>
      </c>
      <c r="DA21" s="71" t="s">
        <v>2383</v>
      </c>
    </row>
    <row r="22" spans="1:105" ht="12" customHeight="1" x14ac:dyDescent="0.25">
      <c r="A22" s="18" t="s">
        <v>36</v>
      </c>
      <c r="B22" s="204">
        <v>12.59673258813414</v>
      </c>
      <c r="C22" s="204">
        <v>11.306964746345651</v>
      </c>
      <c r="D22" s="204">
        <v>10.576096302665521</v>
      </c>
      <c r="E22" s="204">
        <v>0</v>
      </c>
      <c r="F22" s="204">
        <v>6.4488392089423904E-2</v>
      </c>
      <c r="G22" s="204">
        <v>0</v>
      </c>
      <c r="H22" s="204">
        <v>10.36113499570077</v>
      </c>
      <c r="I22" s="204">
        <v>9.0498710232158217</v>
      </c>
      <c r="J22" s="204">
        <v>9.114359415305243</v>
      </c>
      <c r="K22" s="204">
        <v>7.9320722269991393</v>
      </c>
      <c r="L22" s="204">
        <v>8.3619948409286327</v>
      </c>
      <c r="M22" s="204">
        <v>37.231298366294062</v>
      </c>
      <c r="N22" s="204">
        <v>36.758383490971617</v>
      </c>
      <c r="O22" s="204">
        <v>31.384350816852962</v>
      </c>
      <c r="P22" s="204">
        <v>35.877042132416157</v>
      </c>
      <c r="Q22" s="204">
        <v>39.746345657781603</v>
      </c>
      <c r="R22" s="204">
        <v>39.853826311263973</v>
      </c>
      <c r="S22" s="204">
        <v>37.274290627687023</v>
      </c>
      <c r="T22" s="204">
        <v>32.437661220980218</v>
      </c>
      <c r="U22" s="204">
        <v>27.214101461736881</v>
      </c>
      <c r="V22" s="204">
        <v>20.031556319862421</v>
      </c>
      <c r="W22" s="204">
        <v>14.28873602751505</v>
      </c>
      <c r="X22" s="204">
        <v>9.3963026655202047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1.105119352244587</v>
      </c>
      <c r="C23" s="204">
        <f t="shared" si="4"/>
        <v>1.439389225924582</v>
      </c>
      <c r="D23" s="204">
        <f t="shared" si="4"/>
        <v>1.5427619927485003</v>
      </c>
      <c r="E23" s="204">
        <f t="shared" si="4"/>
        <v>4.6684824040253456</v>
      </c>
      <c r="F23" s="204">
        <f t="shared" si="4"/>
        <v>6.4948536155380765</v>
      </c>
      <c r="G23" s="204">
        <f t="shared" si="4"/>
        <v>7.8416090364769895</v>
      </c>
      <c r="H23" s="204">
        <f t="shared" si="4"/>
        <v>11.499589502991633</v>
      </c>
      <c r="I23" s="204">
        <f t="shared" si="4"/>
        <v>9.3821739749258519</v>
      </c>
      <c r="J23" s="204">
        <f t="shared" si="4"/>
        <v>9.5877423033001019</v>
      </c>
      <c r="K23" s="204">
        <f t="shared" si="4"/>
        <v>8.7361998271123689</v>
      </c>
      <c r="L23" s="204">
        <f t="shared" si="4"/>
        <v>17.578048454274366</v>
      </c>
      <c r="M23" s="204">
        <f t="shared" si="4"/>
        <v>14.198381453685656</v>
      </c>
      <c r="N23" s="204">
        <f t="shared" si="4"/>
        <v>18.670522097764493</v>
      </c>
      <c r="O23" s="204">
        <f t="shared" si="4"/>
        <v>16.315727504579414</v>
      </c>
      <c r="P23" s="204">
        <f t="shared" si="4"/>
        <v>23.528717278937201</v>
      </c>
      <c r="Q23" s="204">
        <f t="shared" si="4"/>
        <v>24.429638364340484</v>
      </c>
      <c r="R23" s="204">
        <f t="shared" si="4"/>
        <v>25.552084438546196</v>
      </c>
      <c r="S23" s="204">
        <f t="shared" si="4"/>
        <v>25.398821801793801</v>
      </c>
      <c r="T23" s="204">
        <f t="shared" si="4"/>
        <v>26.752056215876642</v>
      </c>
      <c r="U23" s="204">
        <f t="shared" si="4"/>
        <v>36.129253061164981</v>
      </c>
      <c r="V23" s="204">
        <f t="shared" si="4"/>
        <v>48.492578411555314</v>
      </c>
      <c r="W23" s="204">
        <f t="shared" si="4"/>
        <v>58.409728889668685</v>
      </c>
      <c r="X23" s="204">
        <f t="shared" si="4"/>
        <v>63.434625619683871</v>
      </c>
      <c r="Y23" s="204">
        <f t="shared" si="4"/>
        <v>263.08115485069385</v>
      </c>
      <c r="DA23" s="71"/>
    </row>
    <row r="24" spans="1:105" ht="12" customHeight="1" x14ac:dyDescent="0.25">
      <c r="A24" s="18" t="s">
        <v>38</v>
      </c>
      <c r="B24" s="204">
        <v>0.81203783319002576</v>
      </c>
      <c r="C24" s="204">
        <v>1.1226139294926909</v>
      </c>
      <c r="D24" s="204">
        <v>1.194153052450559</v>
      </c>
      <c r="E24" s="204">
        <v>3.9171109200343932</v>
      </c>
      <c r="F24" s="204">
        <v>5.7084264832330192</v>
      </c>
      <c r="G24" s="204">
        <v>6.9109200343938078</v>
      </c>
      <c r="H24" s="204">
        <v>9.4962166809974189</v>
      </c>
      <c r="I24" s="204">
        <v>7.304987102321582</v>
      </c>
      <c r="J24" s="204">
        <v>7.6043852106620804</v>
      </c>
      <c r="K24" s="204">
        <v>6.4670679277730008</v>
      </c>
      <c r="L24" s="204">
        <v>13.43379191745486</v>
      </c>
      <c r="M24" s="204">
        <v>10.687274290627689</v>
      </c>
      <c r="N24" s="204">
        <v>15.02149613069647</v>
      </c>
      <c r="O24" s="204">
        <v>12.58435081685297</v>
      </c>
      <c r="P24" s="204">
        <v>15.575838349097159</v>
      </c>
      <c r="Q24" s="204">
        <v>16.20920034393809</v>
      </c>
      <c r="R24" s="204">
        <v>15.56285468615649</v>
      </c>
      <c r="S24" s="204">
        <v>14.70593293207223</v>
      </c>
      <c r="T24" s="204">
        <v>12.863284608770419</v>
      </c>
      <c r="U24" s="204">
        <v>16.409888220120379</v>
      </c>
      <c r="V24" s="204">
        <v>19.346517626827168</v>
      </c>
      <c r="W24" s="204">
        <v>22.389165950128969</v>
      </c>
      <c r="X24" s="204">
        <v>22.04643164230438</v>
      </c>
      <c r="Y24" s="204">
        <v>214.69690455717969</v>
      </c>
      <c r="DA24" s="71" t="s">
        <v>2385</v>
      </c>
    </row>
    <row r="25" spans="1:105" ht="12" customHeight="1" x14ac:dyDescent="0.25">
      <c r="A25" s="18" t="s">
        <v>74</v>
      </c>
      <c r="B25" s="204">
        <v>2.8733103110334821E-2</v>
      </c>
      <c r="C25" s="204">
        <v>2.6260156457292849E-2</v>
      </c>
      <c r="D25" s="204">
        <v>2.2303006309354261E-2</v>
      </c>
      <c r="E25" s="204">
        <v>1.590364291219671E-2</v>
      </c>
      <c r="F25" s="204">
        <v>2.058174515084786E-2</v>
      </c>
      <c r="G25" s="204">
        <v>2.047373439138225E-2</v>
      </c>
      <c r="H25" s="204">
        <v>1.7414780665545099E-2</v>
      </c>
      <c r="I25" s="204">
        <v>1.6550746034578401E-2</v>
      </c>
      <c r="J25" s="204">
        <v>1.9058019182415571E-2</v>
      </c>
      <c r="K25" s="204">
        <v>6.8159936503912166E-2</v>
      </c>
      <c r="L25" s="204">
        <v>2.0538076288809309E-2</v>
      </c>
      <c r="M25" s="204">
        <v>0.34336528984370318</v>
      </c>
      <c r="N25" s="204">
        <v>0.73697918824810971</v>
      </c>
      <c r="O25" s="204">
        <v>0.3087628371448134</v>
      </c>
      <c r="P25" s="204">
        <v>0.19292317010135321</v>
      </c>
      <c r="Q25" s="204">
        <v>0.29002934209170023</v>
      </c>
      <c r="R25" s="204">
        <v>0.50971168168837577</v>
      </c>
      <c r="S25" s="204">
        <v>0.87405823427278173</v>
      </c>
      <c r="T25" s="204">
        <v>2.2195718407639529</v>
      </c>
      <c r="U25" s="204">
        <v>5.9724720435204057</v>
      </c>
      <c r="V25" s="204">
        <v>16.228377786696679</v>
      </c>
      <c r="W25" s="204">
        <v>23.319256384722749</v>
      </c>
      <c r="X25" s="204">
        <v>25.808736453782611</v>
      </c>
      <c r="Y25" s="204">
        <v>29.69251273717682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1.7110920034393809E-2</v>
      </c>
      <c r="H26" s="204">
        <v>0.94987102321582118</v>
      </c>
      <c r="I26" s="204">
        <v>1.020808254514187</v>
      </c>
      <c r="J26" s="204">
        <v>0.93826311263972473</v>
      </c>
      <c r="K26" s="204">
        <v>0.99019776440240759</v>
      </c>
      <c r="L26" s="204">
        <v>2.668185726569217</v>
      </c>
      <c r="M26" s="204">
        <v>1.6483233018056751</v>
      </c>
      <c r="N26" s="204">
        <v>1.888907996560619</v>
      </c>
      <c r="O26" s="204">
        <v>2.2012037833190021</v>
      </c>
      <c r="P26" s="204">
        <v>3.578073946689595</v>
      </c>
      <c r="Q26" s="204">
        <v>3.2621668099742052</v>
      </c>
      <c r="R26" s="204">
        <v>3.565004299226139</v>
      </c>
      <c r="S26" s="204">
        <v>3.0773000859845232</v>
      </c>
      <c r="T26" s="204">
        <v>3.503955288048151</v>
      </c>
      <c r="U26" s="204">
        <v>4.2642304385210661</v>
      </c>
      <c r="V26" s="204">
        <v>3.29621668099742</v>
      </c>
      <c r="W26" s="204">
        <v>2.0392089423903692</v>
      </c>
      <c r="X26" s="204">
        <v>1.9889079965606189</v>
      </c>
      <c r="Y26" s="204">
        <v>2.2218400687876181</v>
      </c>
      <c r="DA26" s="71" t="s">
        <v>2387</v>
      </c>
    </row>
    <row r="27" spans="1:105" ht="12" customHeight="1" x14ac:dyDescent="0.25">
      <c r="A27" s="18" t="s">
        <v>76</v>
      </c>
      <c r="B27" s="204">
        <v>7.7386070507308674E-4</v>
      </c>
      <c r="C27" s="204">
        <v>4.6431642304385207E-3</v>
      </c>
      <c r="D27" s="204">
        <v>2.089423903697334E-2</v>
      </c>
      <c r="E27" s="204">
        <v>2.089423903697334E-2</v>
      </c>
      <c r="F27" s="204">
        <v>2.1152192605331039E-2</v>
      </c>
      <c r="G27" s="204">
        <v>2.2441960447119519E-2</v>
      </c>
      <c r="H27" s="204">
        <v>7.540842648323301E-2</v>
      </c>
      <c r="I27" s="204">
        <v>8.4436801375752352E-2</v>
      </c>
      <c r="J27" s="204">
        <v>0.1100601891659501</v>
      </c>
      <c r="K27" s="204">
        <v>0.19028374892519351</v>
      </c>
      <c r="L27" s="204">
        <v>0.1950988822012038</v>
      </c>
      <c r="M27" s="204">
        <v>0.1950988822012038</v>
      </c>
      <c r="N27" s="204">
        <v>0.1950988822012038</v>
      </c>
      <c r="O27" s="204">
        <v>0.20283748925193459</v>
      </c>
      <c r="P27" s="204">
        <v>0.20696474634565781</v>
      </c>
      <c r="Q27" s="204">
        <v>0.20696474634565781</v>
      </c>
      <c r="R27" s="204">
        <v>0.20748065348237321</v>
      </c>
      <c r="S27" s="204">
        <v>0.229664660361135</v>
      </c>
      <c r="T27" s="204">
        <v>0.26543422184006882</v>
      </c>
      <c r="U27" s="204">
        <v>0.26474634565778149</v>
      </c>
      <c r="V27" s="204">
        <v>0.28065348237317289</v>
      </c>
      <c r="W27" s="204">
        <v>0.28022355975924329</v>
      </c>
      <c r="X27" s="204">
        <v>0.32201203783318999</v>
      </c>
      <c r="Y27" s="204">
        <v>0.28624247635425631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0.40601891659501288</v>
      </c>
      <c r="F28" s="204">
        <v>0.42992261392949271</v>
      </c>
      <c r="G28" s="204">
        <v>0.42992261392949271</v>
      </c>
      <c r="H28" s="204">
        <v>0.42992261392949271</v>
      </c>
      <c r="I28" s="204">
        <v>0.40601891659501288</v>
      </c>
      <c r="J28" s="204">
        <v>0.40601891659501288</v>
      </c>
      <c r="K28" s="204">
        <v>0.40601891659501288</v>
      </c>
      <c r="L28" s="204">
        <v>0.50154772141014614</v>
      </c>
      <c r="M28" s="204">
        <v>0.52545141874462586</v>
      </c>
      <c r="N28" s="204">
        <v>7.1625107480653469E-2</v>
      </c>
      <c r="O28" s="204">
        <v>7.1625107480653469E-2</v>
      </c>
      <c r="P28" s="204">
        <v>0.1194325021496131</v>
      </c>
      <c r="Q28" s="204">
        <v>0.16715391229578669</v>
      </c>
      <c r="R28" s="204">
        <v>9.5528804815133275E-2</v>
      </c>
      <c r="S28" s="204">
        <v>0.14333619948409279</v>
      </c>
      <c r="T28" s="204">
        <v>0.18607050730868441</v>
      </c>
      <c r="U28" s="204">
        <v>0.16225279449699051</v>
      </c>
      <c r="V28" s="204">
        <v>0.14574376612209811</v>
      </c>
      <c r="W28" s="204">
        <v>0.19208942390369729</v>
      </c>
      <c r="X28" s="204">
        <v>0.1929492691315563</v>
      </c>
      <c r="Y28" s="204">
        <v>0.2883061049011178</v>
      </c>
      <c r="DA28" s="71" t="s">
        <v>2389</v>
      </c>
    </row>
    <row r="29" spans="1:105" ht="12" customHeight="1" x14ac:dyDescent="0.25">
      <c r="A29" s="18" t="s">
        <v>78</v>
      </c>
      <c r="B29" s="204">
        <v>0.26357455523915341</v>
      </c>
      <c r="C29" s="204">
        <v>0.28587197574415962</v>
      </c>
      <c r="D29" s="204">
        <v>0.3054116949516138</v>
      </c>
      <c r="E29" s="204">
        <v>0.30855468544676917</v>
      </c>
      <c r="F29" s="204">
        <v>0.31477058061938679</v>
      </c>
      <c r="G29" s="204">
        <v>0.44073977328079322</v>
      </c>
      <c r="H29" s="204">
        <v>0.53075597770012317</v>
      </c>
      <c r="I29" s="204">
        <v>0.54937215408474038</v>
      </c>
      <c r="J29" s="204">
        <v>0.50995685505491783</v>
      </c>
      <c r="K29" s="204">
        <v>0.61447153291284096</v>
      </c>
      <c r="L29" s="204">
        <v>0.75888613035013286</v>
      </c>
      <c r="M29" s="204">
        <v>0.79886827046275799</v>
      </c>
      <c r="N29" s="204">
        <v>0.75641479257743915</v>
      </c>
      <c r="O29" s="204">
        <v>0.94694747053004247</v>
      </c>
      <c r="P29" s="204">
        <v>3.855484564553818</v>
      </c>
      <c r="Q29" s="204">
        <v>4.2941232096950444</v>
      </c>
      <c r="R29" s="204">
        <v>5.6115043131776847</v>
      </c>
      <c r="S29" s="204">
        <v>6.3685296896190371</v>
      </c>
      <c r="T29" s="204">
        <v>7.7137397491453674</v>
      </c>
      <c r="U29" s="204">
        <v>9.0556632188483608</v>
      </c>
      <c r="V29" s="204">
        <v>9.1950690685387784</v>
      </c>
      <c r="W29" s="204">
        <v>10.189784628763659</v>
      </c>
      <c r="X29" s="204">
        <v>13.07558822007152</v>
      </c>
      <c r="Y29" s="204">
        <v>15.895348906294339</v>
      </c>
      <c r="DA29" s="71" t="s">
        <v>2390</v>
      </c>
    </row>
    <row r="30" spans="1:105" ht="12" customHeight="1" x14ac:dyDescent="0.25">
      <c r="A30" s="14" t="s">
        <v>39</v>
      </c>
      <c r="B30" s="204">
        <v>303.01659501289771</v>
      </c>
      <c r="C30" s="204">
        <v>326.12579535683568</v>
      </c>
      <c r="D30" s="204">
        <v>316.59552880481499</v>
      </c>
      <c r="E30" s="204">
        <v>719.82381771281155</v>
      </c>
      <c r="F30" s="204">
        <v>849.35907136715389</v>
      </c>
      <c r="G30" s="204">
        <v>805.07489251934635</v>
      </c>
      <c r="H30" s="204">
        <v>704.57944969905418</v>
      </c>
      <c r="I30" s="204">
        <v>662.91934651762676</v>
      </c>
      <c r="J30" s="204">
        <v>646.68856405846952</v>
      </c>
      <c r="K30" s="204">
        <v>613.38572656921758</v>
      </c>
      <c r="L30" s="204">
        <v>754.77360275150465</v>
      </c>
      <c r="M30" s="204">
        <v>642.72725709372321</v>
      </c>
      <c r="N30" s="204">
        <v>771.03731728288903</v>
      </c>
      <c r="O30" s="204">
        <v>733.15717970765252</v>
      </c>
      <c r="P30" s="204">
        <v>631.32459157351673</v>
      </c>
      <c r="Q30" s="204">
        <v>585.36741186586414</v>
      </c>
      <c r="R30" s="204">
        <v>618.8849527085124</v>
      </c>
      <c r="S30" s="204">
        <v>592.97721410146164</v>
      </c>
      <c r="T30" s="204">
        <v>596.32613929492686</v>
      </c>
      <c r="U30" s="204">
        <v>572.24479793637136</v>
      </c>
      <c r="V30" s="204">
        <v>569.13164230438508</v>
      </c>
      <c r="W30" s="204">
        <v>560.26122098022347</v>
      </c>
      <c r="X30" s="204">
        <v>524.05150472914863</v>
      </c>
      <c r="Y30" s="204">
        <v>484.10644883920901</v>
      </c>
      <c r="DA30" s="71" t="s">
        <v>2391</v>
      </c>
    </row>
    <row r="31" spans="1:105" ht="12" customHeight="1" x14ac:dyDescent="0.25">
      <c r="A31" s="21" t="s">
        <v>40</v>
      </c>
      <c r="B31" s="207">
        <v>4021.428615072311</v>
      </c>
      <c r="C31" s="207">
        <v>4030.2675018901668</v>
      </c>
      <c r="D31" s="207">
        <v>4009.3301805674969</v>
      </c>
      <c r="E31" s="207">
        <v>3953.0067067927771</v>
      </c>
      <c r="F31" s="207">
        <v>4096.9727429062768</v>
      </c>
      <c r="G31" s="207">
        <v>4173.9343078245911</v>
      </c>
      <c r="H31" s="207">
        <v>4172.2408426483235</v>
      </c>
      <c r="I31" s="207">
        <v>4279.5656921754089</v>
      </c>
      <c r="J31" s="207">
        <v>4220.9187446259684</v>
      </c>
      <c r="K31" s="207">
        <v>3596.6034393809109</v>
      </c>
      <c r="L31" s="207">
        <v>3817.54909716251</v>
      </c>
      <c r="M31" s="207">
        <v>3821.1876182287178</v>
      </c>
      <c r="N31" s="207">
        <v>3776.5993981083411</v>
      </c>
      <c r="O31" s="207">
        <v>3883.1797936371449</v>
      </c>
      <c r="P31" s="207">
        <v>3988.100257953568</v>
      </c>
      <c r="Q31" s="207">
        <v>4018.064144453997</v>
      </c>
      <c r="R31" s="207">
        <v>4123.9880481513328</v>
      </c>
      <c r="S31" s="207">
        <v>4175.4937231298363</v>
      </c>
      <c r="T31" s="207">
        <v>4276.2246775580388</v>
      </c>
      <c r="U31" s="207">
        <v>4179.8208082545134</v>
      </c>
      <c r="V31" s="207">
        <v>3758.1752364574381</v>
      </c>
      <c r="W31" s="207">
        <v>3908.9944969905409</v>
      </c>
      <c r="X31" s="207">
        <v>3845.4969045571788</v>
      </c>
      <c r="Y31" s="207">
        <v>3800.7619088564061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9374.7501908479644</v>
      </c>
      <c r="C33" s="203">
        <f>TRE_emi!C5</f>
        <v>9737.1801493502135</v>
      </c>
      <c r="D33" s="203">
        <f>TRE_emi!D5</f>
        <v>8908.8667732400954</v>
      </c>
      <c r="E33" s="203">
        <f>TRE_emi!E5</f>
        <v>9426.4530341419795</v>
      </c>
      <c r="F33" s="203">
        <f>TRE_emi!F5</f>
        <v>9013.5853926341715</v>
      </c>
      <c r="G33" s="203">
        <f>TRE_emi!G5</f>
        <v>8017.2100924922997</v>
      </c>
      <c r="H33" s="203">
        <f>TRE_emi!H5</f>
        <v>7781.7552735630106</v>
      </c>
      <c r="I33" s="203">
        <f>TRE_emi!I5</f>
        <v>7798.6682699657304</v>
      </c>
      <c r="J33" s="203">
        <f>TRE_emi!J5</f>
        <v>6871.7675775188982</v>
      </c>
      <c r="K33" s="203">
        <f>TRE_emi!K5</f>
        <v>5962.4989550182754</v>
      </c>
      <c r="L33" s="203">
        <f>TRE_emi!L5</f>
        <v>6522.8097242453196</v>
      </c>
      <c r="M33" s="203">
        <f>TRE_emi!M5</f>
        <v>6141.6642734121988</v>
      </c>
      <c r="N33" s="203">
        <f>TRE_emi!N5</f>
        <v>5958.2425900962453</v>
      </c>
      <c r="O33" s="203">
        <f>TRE_emi!O5</f>
        <v>6138.3658972372468</v>
      </c>
      <c r="P33" s="203">
        <f>TRE_emi!P5</f>
        <v>5269.0612329770411</v>
      </c>
      <c r="Q33" s="203">
        <f>TRE_emi!Q5</f>
        <v>5358.4290136791215</v>
      </c>
      <c r="R33" s="203">
        <f>TRE_emi!R5</f>
        <v>6430.0981004154837</v>
      </c>
      <c r="S33" s="203">
        <f>TRE_emi!S5</f>
        <v>6629.2829904845239</v>
      </c>
      <c r="T33" s="203">
        <f>TRE_emi!T5</f>
        <v>6617.6573301542594</v>
      </c>
      <c r="U33" s="203">
        <f>TRE_emi!U5</f>
        <v>6650.2465028127908</v>
      </c>
      <c r="V33" s="203">
        <f>TRE_emi!V5</f>
        <v>5943.8789204404166</v>
      </c>
      <c r="W33" s="203">
        <f>TRE_emi!W5</f>
        <v>6395.7121674626023</v>
      </c>
      <c r="X33" s="203">
        <f>TRE_emi!X5</f>
        <v>5649.2748036058401</v>
      </c>
      <c r="Y33" s="203">
        <f>TRE_emi!Y5</f>
        <v>5680.1564486766874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34.645428678717934</v>
      </c>
      <c r="C35" s="284">
        <f t="shared" si="5"/>
        <v>33.859480761038007</v>
      </c>
      <c r="D35" s="284">
        <f t="shared" si="5"/>
        <v>32.556683940060395</v>
      </c>
      <c r="E35" s="284">
        <f t="shared" si="5"/>
        <v>34.410605999683703</v>
      </c>
      <c r="F35" s="284">
        <f t="shared" si="5"/>
        <v>35.00574636730984</v>
      </c>
      <c r="G35" s="284">
        <f t="shared" si="5"/>
        <v>33.273407087200688</v>
      </c>
      <c r="H35" s="284">
        <f t="shared" si="5"/>
        <v>30.280075308652798</v>
      </c>
      <c r="I35" s="284">
        <f t="shared" si="5"/>
        <v>29.223119137260316</v>
      </c>
      <c r="J35" s="284">
        <f t="shared" si="5"/>
        <v>29.536418993568102</v>
      </c>
      <c r="K35" s="284">
        <f t="shared" si="5"/>
        <v>31.340516934491919</v>
      </c>
      <c r="L35" s="284">
        <f t="shared" si="5"/>
        <v>27.702085430671737</v>
      </c>
      <c r="M35" s="284">
        <f t="shared" si="5"/>
        <v>24.924492419182684</v>
      </c>
      <c r="N35" s="284">
        <f t="shared" si="5"/>
        <v>25.658072416930921</v>
      </c>
      <c r="O35" s="284">
        <f t="shared" si="5"/>
        <v>25.663413278733444</v>
      </c>
      <c r="P35" s="284">
        <f t="shared" si="5"/>
        <v>22.437509136768146</v>
      </c>
      <c r="Q35" s="284">
        <f t="shared" si="5"/>
        <v>21.349572942242169</v>
      </c>
      <c r="R35" s="284">
        <f t="shared" si="5"/>
        <v>21.233046283665818</v>
      </c>
      <c r="S35" s="284">
        <f t="shared" si="5"/>
        <v>20.862461114388751</v>
      </c>
      <c r="T35" s="284">
        <f t="shared" si="5"/>
        <v>21.155617032714069</v>
      </c>
      <c r="U35" s="284">
        <f t="shared" si="5"/>
        <v>21.009449719205396</v>
      </c>
      <c r="V35" s="284">
        <f t="shared" si="5"/>
        <v>23.129100041450613</v>
      </c>
      <c r="W35" s="284">
        <f t="shared" si="5"/>
        <v>21.759846802709635</v>
      </c>
      <c r="X35" s="284">
        <f t="shared" si="5"/>
        <v>19.940487487099574</v>
      </c>
      <c r="Y35" s="284">
        <f t="shared" si="5"/>
        <v>19.224191617035547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34.645428678717934</v>
      </c>
      <c r="C36" s="344">
        <f t="shared" si="6"/>
        <v>33.859480761038007</v>
      </c>
      <c r="D36" s="344">
        <f t="shared" si="6"/>
        <v>32.556683940060395</v>
      </c>
      <c r="E36" s="344">
        <f t="shared" si="6"/>
        <v>34.410605999683725</v>
      </c>
      <c r="F36" s="344">
        <f t="shared" si="6"/>
        <v>35.00574636730984</v>
      </c>
      <c r="G36" s="344">
        <f t="shared" si="6"/>
        <v>33.273407087200688</v>
      </c>
      <c r="H36" s="344">
        <f t="shared" si="6"/>
        <v>30.280075308652798</v>
      </c>
      <c r="I36" s="344">
        <f t="shared" si="6"/>
        <v>29.223119137260316</v>
      </c>
      <c r="J36" s="344">
        <f t="shared" si="6"/>
        <v>29.536418993568102</v>
      </c>
      <c r="K36" s="344">
        <f t="shared" si="6"/>
        <v>31.340516934491919</v>
      </c>
      <c r="L36" s="344">
        <f t="shared" si="6"/>
        <v>27.702085430671737</v>
      </c>
      <c r="M36" s="344">
        <f t="shared" si="6"/>
        <v>24.924492419182684</v>
      </c>
      <c r="N36" s="344">
        <f t="shared" si="6"/>
        <v>25.658072416930921</v>
      </c>
      <c r="O36" s="344">
        <f t="shared" si="6"/>
        <v>25.663413278733451</v>
      </c>
      <c r="P36" s="344">
        <f t="shared" si="6"/>
        <v>22.437509136768139</v>
      </c>
      <c r="Q36" s="344">
        <f t="shared" si="6"/>
        <v>21.349572942242162</v>
      </c>
      <c r="R36" s="344">
        <f t="shared" si="6"/>
        <v>21.233046283665825</v>
      </c>
      <c r="S36" s="344">
        <f t="shared" si="6"/>
        <v>20.862461114388744</v>
      </c>
      <c r="T36" s="344">
        <f t="shared" si="6"/>
        <v>21.155617032714069</v>
      </c>
      <c r="U36" s="344">
        <f t="shared" si="6"/>
        <v>21.009449719205382</v>
      </c>
      <c r="V36" s="344">
        <f t="shared" si="6"/>
        <v>23.129100041450613</v>
      </c>
      <c r="W36" s="344">
        <f t="shared" si="6"/>
        <v>21.759846802709635</v>
      </c>
      <c r="X36" s="344">
        <f t="shared" si="6"/>
        <v>19.940487487099574</v>
      </c>
      <c r="Y36" s="344">
        <f t="shared" si="6"/>
        <v>19.224191617035554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19.150143089108251</v>
      </c>
      <c r="C37" s="344">
        <f>IF(TRE_ued!C$5=0,"",TRE_ued!C$5/C$5*1000)</f>
        <v>18.723697692353173</v>
      </c>
      <c r="D37" s="344">
        <f>IF(TRE_ued!D$5=0,"",TRE_ued!D$5/D$5*1000)</f>
        <v>18.065631385444636</v>
      </c>
      <c r="E37" s="344">
        <f>IF(TRE_ued!E$5=0,"",TRE_ued!E$5/E$5*1000)</f>
        <v>19.25728095466722</v>
      </c>
      <c r="F37" s="344">
        <f>IF(TRE_ued!F$5=0,"",TRE_ued!F$5/F$5*1000)</f>
        <v>19.738680795355684</v>
      </c>
      <c r="G37" s="344">
        <f>IF(TRE_ued!G$5=0,"",TRE_ued!G$5/G$5*1000)</f>
        <v>18.835369482867851</v>
      </c>
      <c r="H37" s="344">
        <f>IF(TRE_ued!H$5=0,"",TRE_ued!H$5/H$5*1000)</f>
        <v>17.107335789080999</v>
      </c>
      <c r="I37" s="344">
        <f>IF(TRE_ued!I$5=0,"",TRE_ued!I$5/I$5*1000)</f>
        <v>16.505722228295657</v>
      </c>
      <c r="J37" s="344">
        <f>IF(TRE_ued!J$5=0,"",TRE_ued!J$5/J$5*1000)</f>
        <v>16.760674767021392</v>
      </c>
      <c r="K37" s="344">
        <f>IF(TRE_ued!K$5=0,"",TRE_ued!K$5/K$5*1000)</f>
        <v>17.812858282845877</v>
      </c>
      <c r="L37" s="344">
        <f>IF(TRE_ued!L$5=0,"",TRE_ued!L$5/L$5*1000)</f>
        <v>15.773153221990338</v>
      </c>
      <c r="M37" s="344">
        <f>IF(TRE_ued!M$5=0,"",TRE_ued!M$5/M$5*1000)</f>
        <v>14.189342571830823</v>
      </c>
      <c r="N37" s="344">
        <f>IF(TRE_ued!N$5=0,"",TRE_ued!N$5/N$5*1000)</f>
        <v>14.686341825367846</v>
      </c>
      <c r="O37" s="344">
        <f>IF(TRE_ued!O$5=0,"",TRE_ued!O$5/O$5*1000)</f>
        <v>14.669752332769994</v>
      </c>
      <c r="P37" s="344">
        <f>IF(TRE_ued!P$5=0,"",TRE_ued!P$5/P$5*1000)</f>
        <v>12.872023426190566</v>
      </c>
      <c r="Q37" s="344">
        <f>IF(TRE_ued!Q$5=0,"",TRE_ued!Q$5/Q$5*1000)</f>
        <v>12.225000174853479</v>
      </c>
      <c r="R37" s="344">
        <f>IF(TRE_ued!R$5=0,"",TRE_ued!R$5/R$5*1000)</f>
        <v>12.074813317724166</v>
      </c>
      <c r="S37" s="344">
        <f>IF(TRE_ued!S$5=0,"",TRE_ued!S$5/S$5*1000)</f>
        <v>11.846371908892227</v>
      </c>
      <c r="T37" s="344">
        <f>IF(TRE_ued!T$5=0,"",TRE_ued!T$5/T$5*1000)</f>
        <v>12.030974297799803</v>
      </c>
      <c r="U37" s="344">
        <f>IF(TRE_ued!U$5=0,"",TRE_ued!U$5/U$5*1000)</f>
        <v>11.924493449481178</v>
      </c>
      <c r="V37" s="344">
        <f>IF(TRE_ued!V$5=0,"",TRE_ued!V$5/V$5*1000)</f>
        <v>13.133955085958727</v>
      </c>
      <c r="W37" s="344">
        <f>IF(TRE_ued!W$5=0,"",TRE_ued!W$5/W$5*1000)</f>
        <v>12.32881244415807</v>
      </c>
      <c r="X37" s="344">
        <f>IF(TRE_ued!X$5=0,"",TRE_ued!X$5/X$5*1000)</f>
        <v>11.344764902732866</v>
      </c>
      <c r="Y37" s="344">
        <f>IF(TRE_ued!Y$5=0,"",TRE_ued!Y$5/Y$5*1000)</f>
        <v>10.893723656769042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1.1862780340446244</v>
      </c>
      <c r="C38" s="345">
        <f t="shared" si="7"/>
        <v>1.199574363595191</v>
      </c>
      <c r="D38" s="345">
        <f t="shared" si="7"/>
        <v>1.1440134939298192</v>
      </c>
      <c r="E38" s="345">
        <f t="shared" si="7"/>
        <v>1.1259465276720686</v>
      </c>
      <c r="F38" s="345">
        <f t="shared" si="7"/>
        <v>1.0562104126052465</v>
      </c>
      <c r="G38" s="345">
        <f t="shared" si="7"/>
        <v>0.9815233023763742</v>
      </c>
      <c r="H38" s="345">
        <f t="shared" si="7"/>
        <v>0.97755859012397717</v>
      </c>
      <c r="I38" s="345">
        <f t="shared" si="7"/>
        <v>0.96889534042694103</v>
      </c>
      <c r="J38" s="345">
        <f t="shared" si="7"/>
        <v>0.90176636351220629</v>
      </c>
      <c r="K38" s="345">
        <f t="shared" si="7"/>
        <v>0.90205798089460831</v>
      </c>
      <c r="L38" s="345">
        <f t="shared" si="7"/>
        <v>0.90472889225864839</v>
      </c>
      <c r="M38" s="345">
        <f t="shared" si="7"/>
        <v>0.88104966842358456</v>
      </c>
      <c r="N38" s="345">
        <f t="shared" si="7"/>
        <v>0.85225766278763282</v>
      </c>
      <c r="O38" s="345">
        <f t="shared" si="7"/>
        <v>0.85777265454186602</v>
      </c>
      <c r="P38" s="345">
        <f t="shared" si="7"/>
        <v>0.77330308491800193</v>
      </c>
      <c r="Q38" s="345">
        <f t="shared" si="7"/>
        <v>0.78321100966435331</v>
      </c>
      <c r="R38" s="345">
        <f t="shared" si="7"/>
        <v>0.87922775068889114</v>
      </c>
      <c r="S38" s="345">
        <f t="shared" si="7"/>
        <v>0.89323343212311512</v>
      </c>
      <c r="T38" s="345">
        <f t="shared" si="7"/>
        <v>0.87628528495174385</v>
      </c>
      <c r="U38" s="345">
        <f t="shared" si="7"/>
        <v>0.89543325072915103</v>
      </c>
      <c r="V38" s="345">
        <f t="shared" si="7"/>
        <v>0.88188876599703103</v>
      </c>
      <c r="W38" s="345">
        <f t="shared" si="7"/>
        <v>0.90300299279931173</v>
      </c>
      <c r="X38" s="345">
        <f t="shared" si="7"/>
        <v>0.83923229687996426</v>
      </c>
      <c r="Y38" s="345">
        <f t="shared" si="7"/>
        <v>0.829810189644128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EU27: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7902.658501468396</v>
      </c>
      <c r="C5" s="223">
        <v>8117.1959362046919</v>
      </c>
      <c r="D5" s="223">
        <v>7787.3791004309787</v>
      </c>
      <c r="E5" s="223">
        <v>8372.0254936364345</v>
      </c>
      <c r="F5" s="223">
        <v>8533.8918127130382</v>
      </c>
      <c r="G5" s="223">
        <v>8168.1301636769776</v>
      </c>
      <c r="H5" s="223">
        <v>7960.3978239054732</v>
      </c>
      <c r="I5" s="223">
        <v>8049.0306275281182</v>
      </c>
      <c r="J5" s="223">
        <v>7620.3414271903966</v>
      </c>
      <c r="K5" s="223">
        <v>6609.8843769499381</v>
      </c>
      <c r="L5" s="223">
        <v>7209.6843375490953</v>
      </c>
      <c r="M5" s="223">
        <v>6970.8490832317702</v>
      </c>
      <c r="N5" s="223">
        <v>6991.1282118691033</v>
      </c>
      <c r="O5" s="223">
        <v>7156.1687875393181</v>
      </c>
      <c r="P5" s="223">
        <v>6813.7077631544071</v>
      </c>
      <c r="Q5" s="223">
        <v>6841.6160492630061</v>
      </c>
      <c r="R5" s="223">
        <v>7313.3475318282271</v>
      </c>
      <c r="S5" s="223">
        <v>7421.6691315812805</v>
      </c>
      <c r="T5" s="223">
        <v>7551.943920316643</v>
      </c>
      <c r="U5" s="223">
        <v>7426.8478386272755</v>
      </c>
      <c r="V5" s="223">
        <v>6739.9417586644122</v>
      </c>
      <c r="W5" s="223">
        <v>7082.7142528463592</v>
      </c>
      <c r="X5" s="223">
        <v>6731.4792633795159</v>
      </c>
      <c r="Y5" s="223">
        <v>6845.1273792054508</v>
      </c>
      <c r="DA5" s="89" t="s">
        <v>2376</v>
      </c>
    </row>
    <row r="6" spans="1:105" ht="12" customHeight="1" x14ac:dyDescent="0.25">
      <c r="A6" s="55" t="s">
        <v>91</v>
      </c>
      <c r="B6" s="259">
        <v>173.8727325735845</v>
      </c>
      <c r="C6" s="259">
        <v>175.6151893462044</v>
      </c>
      <c r="D6" s="259">
        <v>172.42478833661701</v>
      </c>
      <c r="E6" s="259">
        <v>174.3204797864164</v>
      </c>
      <c r="F6" s="259">
        <v>178.7758970469539</v>
      </c>
      <c r="G6" s="259">
        <v>176.6085517619218</v>
      </c>
      <c r="H6" s="259">
        <v>174.9822275458649</v>
      </c>
      <c r="I6" s="259">
        <v>178.4421935521716</v>
      </c>
      <c r="J6" s="259">
        <v>171.575051249746</v>
      </c>
      <c r="K6" s="259">
        <v>147.35254435357049</v>
      </c>
      <c r="L6" s="259">
        <v>157.60625698376731</v>
      </c>
      <c r="M6" s="259">
        <v>155.52174702588741</v>
      </c>
      <c r="N6" s="259">
        <v>153.5854868940111</v>
      </c>
      <c r="O6" s="259">
        <v>158.33369754460401</v>
      </c>
      <c r="P6" s="259">
        <v>156.13284716498029</v>
      </c>
      <c r="Q6" s="259">
        <v>157.56997147973601</v>
      </c>
      <c r="R6" s="259">
        <v>165.74214089194271</v>
      </c>
      <c r="S6" s="259">
        <v>168.50123812113799</v>
      </c>
      <c r="T6" s="259">
        <v>172.08628403393769</v>
      </c>
      <c r="U6" s="259">
        <v>169.01680774055529</v>
      </c>
      <c r="V6" s="259">
        <v>152.08566530915849</v>
      </c>
      <c r="W6" s="259">
        <v>159.91342303480121</v>
      </c>
      <c r="X6" s="259">
        <v>154.2601149935322</v>
      </c>
      <c r="Y6" s="259">
        <v>153.4813361361922</v>
      </c>
      <c r="DA6" s="67" t="s">
        <v>2393</v>
      </c>
    </row>
    <row r="7" spans="1:105" ht="12" customHeight="1" x14ac:dyDescent="0.25">
      <c r="A7" s="173" t="s">
        <v>92</v>
      </c>
      <c r="B7" s="224">
        <v>236.46691630007501</v>
      </c>
      <c r="C7" s="224">
        <v>238.83665751083791</v>
      </c>
      <c r="D7" s="224">
        <v>234.49771213779911</v>
      </c>
      <c r="E7" s="224">
        <v>237.0758525095263</v>
      </c>
      <c r="F7" s="224">
        <v>243.1352199838573</v>
      </c>
      <c r="G7" s="224">
        <v>240.18763039621371</v>
      </c>
      <c r="H7" s="224">
        <v>237.97582946237631</v>
      </c>
      <c r="I7" s="224">
        <v>242.68138323095329</v>
      </c>
      <c r="J7" s="224">
        <v>233.3420696996545</v>
      </c>
      <c r="K7" s="224">
        <v>200.39946032085581</v>
      </c>
      <c r="L7" s="224">
        <v>214.34450949792361</v>
      </c>
      <c r="M7" s="224">
        <v>211.50957595520691</v>
      </c>
      <c r="N7" s="224">
        <v>208.87626217585509</v>
      </c>
      <c r="O7" s="224">
        <v>215.3338286606614</v>
      </c>
      <c r="P7" s="224">
        <v>212.3406721443732</v>
      </c>
      <c r="Q7" s="224">
        <v>214.295161212441</v>
      </c>
      <c r="R7" s="224">
        <v>225.40931161304201</v>
      </c>
      <c r="S7" s="224">
        <v>229.16168384474761</v>
      </c>
      <c r="T7" s="224">
        <v>234.0373462861553</v>
      </c>
      <c r="U7" s="224">
        <v>229.86285852715531</v>
      </c>
      <c r="V7" s="224">
        <v>206.8365048204555</v>
      </c>
      <c r="W7" s="224">
        <v>217.4822553273296</v>
      </c>
      <c r="X7" s="224">
        <v>209.7937563912038</v>
      </c>
      <c r="Y7" s="224">
        <v>208.73461714522139</v>
      </c>
      <c r="DA7" s="177" t="s">
        <v>2394</v>
      </c>
    </row>
    <row r="8" spans="1:105" ht="12" customHeight="1" x14ac:dyDescent="0.25">
      <c r="A8" s="173" t="s">
        <v>93</v>
      </c>
      <c r="B8" s="224">
        <v>292.10619072362198</v>
      </c>
      <c r="C8" s="224">
        <v>295.03351810162332</v>
      </c>
      <c r="D8" s="224">
        <v>289.67364440551648</v>
      </c>
      <c r="E8" s="224">
        <v>292.85840604117948</v>
      </c>
      <c r="F8" s="224">
        <v>300.34350703888248</v>
      </c>
      <c r="G8" s="224">
        <v>296.70236696002871</v>
      </c>
      <c r="H8" s="224">
        <v>293.97014227705313</v>
      </c>
      <c r="I8" s="224">
        <v>299.78288516764832</v>
      </c>
      <c r="J8" s="224">
        <v>288.24608609957318</v>
      </c>
      <c r="K8" s="224">
        <v>247.55227451399841</v>
      </c>
      <c r="L8" s="224">
        <v>264.77851173272899</v>
      </c>
      <c r="M8" s="224">
        <v>261.27653500349089</v>
      </c>
      <c r="N8" s="224">
        <v>258.02361798193863</v>
      </c>
      <c r="O8" s="224">
        <v>266.00061187493458</v>
      </c>
      <c r="P8" s="224">
        <v>262.30318323716688</v>
      </c>
      <c r="Q8" s="224">
        <v>264.71755208595653</v>
      </c>
      <c r="R8" s="224">
        <v>278.44679669846369</v>
      </c>
      <c r="S8" s="224">
        <v>283.08208004351178</v>
      </c>
      <c r="T8" s="224">
        <v>289.10495717701542</v>
      </c>
      <c r="U8" s="224">
        <v>283.94823700413298</v>
      </c>
      <c r="V8" s="224">
        <v>255.50391771938621</v>
      </c>
      <c r="W8" s="224">
        <v>268.65455069846593</v>
      </c>
      <c r="X8" s="224">
        <v>259.15699318913408</v>
      </c>
      <c r="Y8" s="224">
        <v>257.84864470880291</v>
      </c>
      <c r="DA8" s="177" t="s">
        <v>2395</v>
      </c>
    </row>
    <row r="9" spans="1:105" ht="12" customHeight="1" x14ac:dyDescent="0.25">
      <c r="A9" s="173" t="s">
        <v>94</v>
      </c>
      <c r="B9" s="224">
        <v>180.82764187652791</v>
      </c>
      <c r="C9" s="224">
        <v>182.6397969200525</v>
      </c>
      <c r="D9" s="224">
        <v>179.32177987008171</v>
      </c>
      <c r="E9" s="224">
        <v>181.29329897787301</v>
      </c>
      <c r="F9" s="224">
        <v>185.926932928832</v>
      </c>
      <c r="G9" s="224">
        <v>183.6728938323987</v>
      </c>
      <c r="H9" s="224">
        <v>181.98151664769949</v>
      </c>
      <c r="I9" s="224">
        <v>185.5798812942584</v>
      </c>
      <c r="J9" s="224">
        <v>178.4380532997358</v>
      </c>
      <c r="K9" s="224">
        <v>153.24664612771329</v>
      </c>
      <c r="L9" s="224">
        <v>163.91050726311801</v>
      </c>
      <c r="M9" s="224">
        <v>161.7426169069229</v>
      </c>
      <c r="N9" s="224">
        <v>159.72890636977149</v>
      </c>
      <c r="O9" s="224">
        <v>164.6670454463881</v>
      </c>
      <c r="P9" s="224">
        <v>162.3781610515795</v>
      </c>
      <c r="Q9" s="224">
        <v>163.87277033892539</v>
      </c>
      <c r="R9" s="224">
        <v>172.37182652762041</v>
      </c>
      <c r="S9" s="224">
        <v>175.24128764598339</v>
      </c>
      <c r="T9" s="224">
        <v>178.9697353952952</v>
      </c>
      <c r="U9" s="224">
        <v>175.7774800501775</v>
      </c>
      <c r="V9" s="224">
        <v>158.1690919215248</v>
      </c>
      <c r="W9" s="224">
        <v>166.30995995619321</v>
      </c>
      <c r="X9" s="224">
        <v>160.43051959327349</v>
      </c>
      <c r="Y9" s="224">
        <v>159.62058958163979</v>
      </c>
      <c r="DA9" s="177" t="s">
        <v>2396</v>
      </c>
    </row>
    <row r="10" spans="1:105" ht="12" customHeight="1" x14ac:dyDescent="0.25">
      <c r="A10" s="56" t="s">
        <v>95</v>
      </c>
      <c r="B10" s="260">
        <v>213.87550379863191</v>
      </c>
      <c r="C10" s="260">
        <v>221.74651959767749</v>
      </c>
      <c r="D10" s="260">
        <v>211.65187411298459</v>
      </c>
      <c r="E10" s="260">
        <v>224.30117129948189</v>
      </c>
      <c r="F10" s="260">
        <v>224.63099723076681</v>
      </c>
      <c r="G10" s="260">
        <v>213.70263158551131</v>
      </c>
      <c r="H10" s="260">
        <v>208.7893601237229</v>
      </c>
      <c r="I10" s="260">
        <v>212.51457676502039</v>
      </c>
      <c r="J10" s="260">
        <v>200.24484439528251</v>
      </c>
      <c r="K10" s="260">
        <v>172.87062589349949</v>
      </c>
      <c r="L10" s="260">
        <v>186.88874732523749</v>
      </c>
      <c r="M10" s="260">
        <v>182.44413691157561</v>
      </c>
      <c r="N10" s="260">
        <v>180.17236954686169</v>
      </c>
      <c r="O10" s="260">
        <v>185.92226873316861</v>
      </c>
      <c r="P10" s="260">
        <v>178.64059366437789</v>
      </c>
      <c r="Q10" s="260">
        <v>180.6861593211357</v>
      </c>
      <c r="R10" s="260">
        <v>192.50123020578789</v>
      </c>
      <c r="S10" s="260">
        <v>196.66675308792151</v>
      </c>
      <c r="T10" s="260">
        <v>201.1057657602195</v>
      </c>
      <c r="U10" s="260">
        <v>198.56795635206171</v>
      </c>
      <c r="V10" s="260">
        <v>180.36713928694141</v>
      </c>
      <c r="W10" s="260">
        <v>191.67975663907939</v>
      </c>
      <c r="X10" s="260">
        <v>184.70008116599351</v>
      </c>
      <c r="Y10" s="260">
        <v>186.2407886481156</v>
      </c>
      <c r="DA10" s="68" t="s">
        <v>2397</v>
      </c>
    </row>
    <row r="11" spans="1:105" ht="12" customHeight="1" x14ac:dyDescent="0.25">
      <c r="A11" s="37" t="s">
        <v>159</v>
      </c>
      <c r="B11" s="226">
        <v>15.91650315993925</v>
      </c>
      <c r="C11" s="226">
        <v>16.427039892184428</v>
      </c>
      <c r="D11" s="226">
        <v>14.17923285155983</v>
      </c>
      <c r="E11" s="226">
        <v>15.31156001079804</v>
      </c>
      <c r="F11" s="226">
        <v>14.76076015536975</v>
      </c>
      <c r="G11" s="226">
        <v>14.316946977924911</v>
      </c>
      <c r="H11" s="226">
        <v>13.73200208301685</v>
      </c>
      <c r="I11" s="226">
        <v>13.090028413586261</v>
      </c>
      <c r="J11" s="226">
        <v>10.699640963284089</v>
      </c>
      <c r="K11" s="226">
        <v>9.846766399754765</v>
      </c>
      <c r="L11" s="226">
        <v>11.07198772039755</v>
      </c>
      <c r="M11" s="226">
        <v>7.9016470904391953</v>
      </c>
      <c r="N11" s="226">
        <v>7.3020067713157433</v>
      </c>
      <c r="O11" s="226">
        <v>6.0091835359874786</v>
      </c>
      <c r="P11" s="226">
        <v>5.258355217713012</v>
      </c>
      <c r="Q11" s="226">
        <v>5.1079783760923378</v>
      </c>
      <c r="R11" s="226">
        <v>5.4601952709763752</v>
      </c>
      <c r="S11" s="226">
        <v>4.9900328998065273</v>
      </c>
      <c r="T11" s="226">
        <v>5.5285524370879502</v>
      </c>
      <c r="U11" s="226">
        <v>4.1574935612875743</v>
      </c>
      <c r="V11" s="226">
        <v>3.7075721172570488</v>
      </c>
      <c r="W11" s="226">
        <v>3.7608312325330302</v>
      </c>
      <c r="X11" s="226">
        <v>4.6195340547678949</v>
      </c>
      <c r="Y11" s="226">
        <v>4.8801988520423674</v>
      </c>
      <c r="DA11" s="69" t="s">
        <v>2398</v>
      </c>
    </row>
    <row r="12" spans="1:105" ht="12" customHeight="1" x14ac:dyDescent="0.25">
      <c r="A12" s="37" t="s">
        <v>35</v>
      </c>
      <c r="B12" s="226">
        <v>95.686841414495589</v>
      </c>
      <c r="C12" s="226">
        <v>104.4184117724746</v>
      </c>
      <c r="D12" s="226">
        <v>95.986898652926982</v>
      </c>
      <c r="E12" s="226">
        <v>113.93096475181549</v>
      </c>
      <c r="F12" s="226">
        <v>110.8455567558342</v>
      </c>
      <c r="G12" s="226">
        <v>94.146164059275577</v>
      </c>
      <c r="H12" s="226">
        <v>87.649132042310143</v>
      </c>
      <c r="I12" s="226">
        <v>89.218474087347047</v>
      </c>
      <c r="J12" s="226">
        <v>77.634546965248276</v>
      </c>
      <c r="K12" s="226">
        <v>68.768161731030119</v>
      </c>
      <c r="L12" s="226">
        <v>76.558146358666363</v>
      </c>
      <c r="M12" s="226">
        <v>73.820038461559335</v>
      </c>
      <c r="N12" s="226">
        <v>73.732179222794201</v>
      </c>
      <c r="O12" s="226">
        <v>78.690093071265665</v>
      </c>
      <c r="P12" s="226">
        <v>62.286441738974837</v>
      </c>
      <c r="Q12" s="226">
        <v>63.880291849844667</v>
      </c>
      <c r="R12" s="226">
        <v>71.486717966983619</v>
      </c>
      <c r="S12" s="226">
        <v>74.922347650824548</v>
      </c>
      <c r="T12" s="226">
        <v>75.394509495624263</v>
      </c>
      <c r="U12" s="226">
        <v>75.600053272001475</v>
      </c>
      <c r="V12" s="226">
        <v>69.310219144556342</v>
      </c>
      <c r="W12" s="226">
        <v>77.452262065661429</v>
      </c>
      <c r="X12" s="226">
        <v>67.991744600601791</v>
      </c>
      <c r="Y12" s="226">
        <v>66.992756478942866</v>
      </c>
      <c r="DA12" s="69" t="s">
        <v>2399</v>
      </c>
    </row>
    <row r="13" spans="1:105" ht="12" customHeight="1" x14ac:dyDescent="0.25">
      <c r="A13" s="37" t="s">
        <v>96</v>
      </c>
      <c r="B13" s="226">
        <v>7.738607050727965E-4</v>
      </c>
      <c r="C13" s="226">
        <v>4.6431642304349931E-3</v>
      </c>
      <c r="D13" s="226">
        <v>2.0894239036963951E-2</v>
      </c>
      <c r="E13" s="226">
        <v>0.42691315563283277</v>
      </c>
      <c r="F13" s="226">
        <v>0.45107480653585941</v>
      </c>
      <c r="G13" s="226">
        <v>0.45236457437658828</v>
      </c>
      <c r="H13" s="226">
        <v>0.50533104041270294</v>
      </c>
      <c r="I13" s="226">
        <v>0.49045571797066517</v>
      </c>
      <c r="J13" s="226">
        <v>0.51607910576092286</v>
      </c>
      <c r="K13" s="226">
        <v>0.59630266552099642</v>
      </c>
      <c r="L13" s="226">
        <v>0.69664660361171071</v>
      </c>
      <c r="M13" s="226">
        <v>0.7205503009466252</v>
      </c>
      <c r="N13" s="226">
        <v>0.26672398968181221</v>
      </c>
      <c r="O13" s="226">
        <v>0.27446259673261553</v>
      </c>
      <c r="P13" s="226">
        <v>0.32639724849531021</v>
      </c>
      <c r="Q13" s="226">
        <v>0.37411865864148353</v>
      </c>
      <c r="R13" s="226">
        <v>0.30300945829759562</v>
      </c>
      <c r="S13" s="226">
        <v>0.37300085984527143</v>
      </c>
      <c r="T13" s="226">
        <v>0.45150472914895318</v>
      </c>
      <c r="U13" s="226">
        <v>0.42699914015474683</v>
      </c>
      <c r="V13" s="226">
        <v>0.42639724849529681</v>
      </c>
      <c r="W13" s="226">
        <v>0.47231298366295571</v>
      </c>
      <c r="X13" s="226">
        <v>0.5149613063927565</v>
      </c>
      <c r="Y13" s="226">
        <v>0.57454858071480908</v>
      </c>
      <c r="DA13" s="69" t="s">
        <v>2400</v>
      </c>
    </row>
    <row r="14" spans="1:105" ht="12" customHeight="1" x14ac:dyDescent="0.25">
      <c r="A14" s="37" t="s">
        <v>78</v>
      </c>
      <c r="B14" s="226">
        <v>0.26357455523926288</v>
      </c>
      <c r="C14" s="226">
        <v>0.28587197574394352</v>
      </c>
      <c r="D14" s="226">
        <v>0.30541169495235893</v>
      </c>
      <c r="E14" s="226">
        <v>0.30855468544356462</v>
      </c>
      <c r="F14" s="226">
        <v>0.31477058061747848</v>
      </c>
      <c r="G14" s="226">
        <v>0.44073977327885461</v>
      </c>
      <c r="H14" s="226">
        <v>0.53075597770030236</v>
      </c>
      <c r="I14" s="226">
        <v>0.54937215408504469</v>
      </c>
      <c r="J14" s="226">
        <v>0.50995685505675736</v>
      </c>
      <c r="K14" s="226">
        <v>0.61447153291568246</v>
      </c>
      <c r="L14" s="226">
        <v>0.75888613035126518</v>
      </c>
      <c r="M14" s="226">
        <v>0.79886827046902975</v>
      </c>
      <c r="N14" s="226">
        <v>0.75641479259707578</v>
      </c>
      <c r="O14" s="226">
        <v>0.94694747054311379</v>
      </c>
      <c r="P14" s="226">
        <v>3.8554845645807609</v>
      </c>
      <c r="Q14" s="226">
        <v>4.2941232097048516</v>
      </c>
      <c r="R14" s="226">
        <v>5.6115043131934152</v>
      </c>
      <c r="S14" s="226">
        <v>6.3685296896480956</v>
      </c>
      <c r="T14" s="226">
        <v>7.7137397491645903</v>
      </c>
      <c r="U14" s="226">
        <v>9.0556632188812092</v>
      </c>
      <c r="V14" s="226">
        <v>9.195069068573865</v>
      </c>
      <c r="W14" s="226">
        <v>10.18978462881747</v>
      </c>
      <c r="X14" s="226">
        <v>13.075588220110109</v>
      </c>
      <c r="Y14" s="226">
        <v>15.89534890630528</v>
      </c>
      <c r="DA14" s="69" t="s">
        <v>2401</v>
      </c>
    </row>
    <row r="15" spans="1:105" ht="12" customHeight="1" x14ac:dyDescent="0.25">
      <c r="A15" s="37" t="s">
        <v>40</v>
      </c>
      <c r="B15" s="226">
        <v>102.0078108082527</v>
      </c>
      <c r="C15" s="226">
        <v>100.61055279304421</v>
      </c>
      <c r="D15" s="226">
        <v>101.1594366745085</v>
      </c>
      <c r="E15" s="226">
        <v>94.323178695792038</v>
      </c>
      <c r="F15" s="226">
        <v>98.258834932409513</v>
      </c>
      <c r="G15" s="226">
        <v>104.3464162006554</v>
      </c>
      <c r="H15" s="226">
        <v>106.3721389802829</v>
      </c>
      <c r="I15" s="226">
        <v>109.1662463920314</v>
      </c>
      <c r="J15" s="226">
        <v>110.8846205059325</v>
      </c>
      <c r="K15" s="226">
        <v>93.044923564277923</v>
      </c>
      <c r="L15" s="226">
        <v>97.803080512210599</v>
      </c>
      <c r="M15" s="226">
        <v>99.203032788161394</v>
      </c>
      <c r="N15" s="226">
        <v>98.115044770472863</v>
      </c>
      <c r="O15" s="226">
        <v>100.0015820586397</v>
      </c>
      <c r="P15" s="226">
        <v>106.913914894614</v>
      </c>
      <c r="Q15" s="226">
        <v>107.0296472268523</v>
      </c>
      <c r="R15" s="226">
        <v>109.6398031963369</v>
      </c>
      <c r="S15" s="226">
        <v>110.0128419877971</v>
      </c>
      <c r="T15" s="226">
        <v>112.0174593491937</v>
      </c>
      <c r="U15" s="226">
        <v>109.3277471597367</v>
      </c>
      <c r="V15" s="226">
        <v>97.727881708058774</v>
      </c>
      <c r="W15" s="226">
        <v>99.804565728404455</v>
      </c>
      <c r="X15" s="226">
        <v>98.49825298412091</v>
      </c>
      <c r="Y15" s="226">
        <v>97.897935830110285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1431.0778869966859</v>
      </c>
      <c r="C16" s="261">
        <f t="shared" si="0"/>
        <v>1476.099753254131</v>
      </c>
      <c r="D16" s="261">
        <f t="shared" si="0"/>
        <v>1402.5303169015797</v>
      </c>
      <c r="E16" s="261">
        <f t="shared" si="0"/>
        <v>1480.0639344594867</v>
      </c>
      <c r="F16" s="261">
        <f t="shared" si="0"/>
        <v>1471.1724710196925</v>
      </c>
      <c r="G16" s="261">
        <f t="shared" si="0"/>
        <v>1395.6364409214862</v>
      </c>
      <c r="H16" s="261">
        <f t="shared" si="0"/>
        <v>1364.869958908962</v>
      </c>
      <c r="I16" s="261">
        <f t="shared" si="0"/>
        <v>1386.997642516887</v>
      </c>
      <c r="J16" s="261">
        <f t="shared" si="0"/>
        <v>1304.6825713473254</v>
      </c>
      <c r="K16" s="261">
        <f t="shared" si="0"/>
        <v>1123.966859348126</v>
      </c>
      <c r="L16" s="261">
        <f t="shared" si="0"/>
        <v>1214.2496704615814</v>
      </c>
      <c r="M16" s="261">
        <f t="shared" si="0"/>
        <v>1183.7657386102442</v>
      </c>
      <c r="N16" s="261">
        <f t="shared" si="0"/>
        <v>1169.8853006248401</v>
      </c>
      <c r="O16" s="261">
        <f t="shared" si="0"/>
        <v>1205.0864671890749</v>
      </c>
      <c r="P16" s="261">
        <f t="shared" si="0"/>
        <v>1146.4731412937626</v>
      </c>
      <c r="Q16" s="261">
        <f t="shared" si="0"/>
        <v>1157.672307713992</v>
      </c>
      <c r="R16" s="261">
        <f t="shared" si="0"/>
        <v>1240.959749832416</v>
      </c>
      <c r="S16" s="261">
        <f t="shared" si="0"/>
        <v>1264.5709641249218</v>
      </c>
      <c r="T16" s="261">
        <f t="shared" si="0"/>
        <v>1286.0863679272952</v>
      </c>
      <c r="U16" s="261">
        <f t="shared" si="0"/>
        <v>1267.3813603075128</v>
      </c>
      <c r="V16" s="261">
        <f t="shared" si="0"/>
        <v>1148.6368039837548</v>
      </c>
      <c r="W16" s="261">
        <f t="shared" si="0"/>
        <v>1218.5319829607752</v>
      </c>
      <c r="X16" s="261">
        <f t="shared" si="0"/>
        <v>1155.5523960145972</v>
      </c>
      <c r="Y16" s="261">
        <f t="shared" si="0"/>
        <v>1162.6566562949952</v>
      </c>
      <c r="DA16" s="70"/>
    </row>
    <row r="17" spans="1:105" ht="12" customHeight="1" x14ac:dyDescent="0.25">
      <c r="A17" s="60" t="s">
        <v>2404</v>
      </c>
      <c r="B17" s="329">
        <v>830.28795711127214</v>
      </c>
      <c r="C17" s="329">
        <v>881.24756249623215</v>
      </c>
      <c r="D17" s="329">
        <v>797.93615326328313</v>
      </c>
      <c r="E17" s="329">
        <v>906.89232122194676</v>
      </c>
      <c r="F17" s="329">
        <v>866.30128431264438</v>
      </c>
      <c r="G17" s="329">
        <v>748.95356571137825</v>
      </c>
      <c r="H17" s="329">
        <v>710.24255127040783</v>
      </c>
      <c r="I17" s="329">
        <v>709.48804951383272</v>
      </c>
      <c r="J17" s="329">
        <v>612.01710266912369</v>
      </c>
      <c r="K17" s="329">
        <v>539.89145352336743</v>
      </c>
      <c r="L17" s="329">
        <v>600.90030319818413</v>
      </c>
      <c r="M17" s="329">
        <v>557.34897369814712</v>
      </c>
      <c r="N17" s="329">
        <v>550.09855641067634</v>
      </c>
      <c r="O17" s="329">
        <v>569.85647588731229</v>
      </c>
      <c r="P17" s="329">
        <v>458.06335584864541</v>
      </c>
      <c r="Q17" s="329">
        <v>465.3456738957741</v>
      </c>
      <c r="R17" s="329">
        <v>553.70823434266754</v>
      </c>
      <c r="S17" s="329">
        <v>572.34102711935225</v>
      </c>
      <c r="T17" s="329">
        <v>574.09308697762026</v>
      </c>
      <c r="U17" s="329">
        <v>576.09160944411144</v>
      </c>
      <c r="V17" s="329">
        <v>527.53817837492238</v>
      </c>
      <c r="W17" s="329">
        <v>581.79573354964202</v>
      </c>
      <c r="X17" s="329">
        <v>511.48467918634998</v>
      </c>
      <c r="Y17" s="329">
        <v>532.22439893299475</v>
      </c>
      <c r="DA17" s="72" t="s">
        <v>2405</v>
      </c>
    </row>
    <row r="18" spans="1:105" ht="12" customHeight="1" x14ac:dyDescent="0.25">
      <c r="A18" s="59" t="s">
        <v>28</v>
      </c>
      <c r="B18" s="230">
        <v>94.961968237575164</v>
      </c>
      <c r="C18" s="230">
        <v>79.453555615370249</v>
      </c>
      <c r="D18" s="230">
        <v>66.873443905459624</v>
      </c>
      <c r="E18" s="230">
        <v>64.908752456492408</v>
      </c>
      <c r="F18" s="230">
        <v>37.976950134940871</v>
      </c>
      <c r="G18" s="230">
        <v>31.888432486484952</v>
      </c>
      <c r="H18" s="230">
        <v>31.672691539365129</v>
      </c>
      <c r="I18" s="230">
        <v>29.124154488728891</v>
      </c>
      <c r="J18" s="230">
        <v>23.330930876577529</v>
      </c>
      <c r="K18" s="230">
        <v>16.16744551852091</v>
      </c>
      <c r="L18" s="230">
        <v>19.398263871980969</v>
      </c>
      <c r="M18" s="230">
        <v>17.165465320446842</v>
      </c>
      <c r="N18" s="230">
        <v>15.75693745589493</v>
      </c>
      <c r="O18" s="230">
        <v>13.65987172093201</v>
      </c>
      <c r="P18" s="230">
        <v>9.4505578625579876</v>
      </c>
      <c r="Q18" s="230">
        <v>8.1981993705444101</v>
      </c>
      <c r="R18" s="230">
        <v>59.900847913220048</v>
      </c>
      <c r="S18" s="230">
        <v>60.112743272647137</v>
      </c>
      <c r="T18" s="230">
        <v>44.729818106183117</v>
      </c>
      <c r="U18" s="230">
        <v>58.456953727645143</v>
      </c>
      <c r="V18" s="230">
        <v>50.665986489613992</v>
      </c>
      <c r="W18" s="230">
        <v>53.028725570033671</v>
      </c>
      <c r="X18" s="230">
        <v>23.414807022330471</v>
      </c>
      <c r="Y18" s="230">
        <v>23.456380341326788</v>
      </c>
      <c r="DA18" s="71" t="s">
        <v>2406</v>
      </c>
    </row>
    <row r="19" spans="1:105" ht="12" customHeight="1" x14ac:dyDescent="0.25">
      <c r="A19" s="59" t="s">
        <v>31</v>
      </c>
      <c r="B19" s="230">
        <v>40.289519272265117</v>
      </c>
      <c r="C19" s="230">
        <v>47.477131922582309</v>
      </c>
      <c r="D19" s="230">
        <v>39.031753176407008</v>
      </c>
      <c r="E19" s="230">
        <v>19.160396933235539</v>
      </c>
      <c r="F19" s="230">
        <v>19.94016215398117</v>
      </c>
      <c r="G19" s="230">
        <v>17.66642207006776</v>
      </c>
      <c r="H19" s="230">
        <v>19.04956158757825</v>
      </c>
      <c r="I19" s="230">
        <v>19.989189725897209</v>
      </c>
      <c r="J19" s="230">
        <v>16.914615515492859</v>
      </c>
      <c r="K19" s="230">
        <v>13.70765050019155</v>
      </c>
      <c r="L19" s="230">
        <v>18.639926342588751</v>
      </c>
      <c r="M19" s="230">
        <v>12.740688629751361</v>
      </c>
      <c r="N19" s="230">
        <v>13.0812112202024</v>
      </c>
      <c r="O19" s="230">
        <v>13.48259180178159</v>
      </c>
      <c r="P19" s="230">
        <v>11.28345006454016</v>
      </c>
      <c r="Q19" s="230">
        <v>10.99760160084281</v>
      </c>
      <c r="R19" s="230">
        <v>12.71850628249206</v>
      </c>
      <c r="S19" s="230">
        <v>12.79763829023517</v>
      </c>
      <c r="T19" s="230">
        <v>15.30838890225189</v>
      </c>
      <c r="U19" s="230">
        <v>13.35885604979398</v>
      </c>
      <c r="V19" s="230">
        <v>13.736072367566569</v>
      </c>
      <c r="W19" s="230">
        <v>14.00624318377065</v>
      </c>
      <c r="X19" s="230">
        <v>12.395216057076301</v>
      </c>
      <c r="Y19" s="230">
        <v>50.17421112939769</v>
      </c>
      <c r="DA19" s="71" t="s">
        <v>2407</v>
      </c>
    </row>
    <row r="20" spans="1:105" ht="12" customHeight="1" x14ac:dyDescent="0.25">
      <c r="A20" s="59" t="s">
        <v>159</v>
      </c>
      <c r="B20" s="230">
        <v>85.237988566474726</v>
      </c>
      <c r="C20" s="230">
        <v>90.332503054767713</v>
      </c>
      <c r="D20" s="230">
        <v>79.472617760686404</v>
      </c>
      <c r="E20" s="230">
        <v>87.598111885052703</v>
      </c>
      <c r="F20" s="230">
        <v>87.176021027675375</v>
      </c>
      <c r="G20" s="230">
        <v>85.303194598735871</v>
      </c>
      <c r="H20" s="230">
        <v>81.308756843625773</v>
      </c>
      <c r="I20" s="230">
        <v>77.379198913236465</v>
      </c>
      <c r="J20" s="230">
        <v>63.675327431134427</v>
      </c>
      <c r="K20" s="230">
        <v>59.156713861357957</v>
      </c>
      <c r="L20" s="230">
        <v>67.474151006490558</v>
      </c>
      <c r="M20" s="230">
        <v>47.917057820238433</v>
      </c>
      <c r="N20" s="230">
        <v>44.859172114943902</v>
      </c>
      <c r="O20" s="230">
        <v>37.521501045822333</v>
      </c>
      <c r="P20" s="230">
        <v>33.694635725793447</v>
      </c>
      <c r="Q20" s="230">
        <v>33.048694181117988</v>
      </c>
      <c r="R20" s="230">
        <v>33.823451054487279</v>
      </c>
      <c r="S20" s="230">
        <v>31.106146306500879</v>
      </c>
      <c r="T20" s="230">
        <v>34.755073803948306</v>
      </c>
      <c r="U20" s="230">
        <v>26.136003700635101</v>
      </c>
      <c r="V20" s="230">
        <v>23.340140616039871</v>
      </c>
      <c r="W20" s="230">
        <v>23.852020259985341</v>
      </c>
      <c r="X20" s="230">
        <v>29.887644718524552</v>
      </c>
      <c r="Y20" s="230">
        <v>30.273730294911989</v>
      </c>
      <c r="DA20" s="71" t="s">
        <v>2408</v>
      </c>
    </row>
    <row r="21" spans="1:105" ht="12" customHeight="1" x14ac:dyDescent="0.25">
      <c r="A21" s="59" t="s">
        <v>32</v>
      </c>
      <c r="B21" s="230">
        <v>53.048513153199721</v>
      </c>
      <c r="C21" s="230">
        <v>52.048919396857613</v>
      </c>
      <c r="D21" s="230">
        <v>44.065990347725361</v>
      </c>
      <c r="E21" s="230">
        <v>47.018913015327499</v>
      </c>
      <c r="F21" s="230">
        <v>34.578581983601822</v>
      </c>
      <c r="G21" s="230">
        <v>26.786722626656029</v>
      </c>
      <c r="H21" s="230">
        <v>34.693132354456708</v>
      </c>
      <c r="I21" s="230">
        <v>26.510148889689209</v>
      </c>
      <c r="J21" s="230">
        <v>22.28473476600125</v>
      </c>
      <c r="K21" s="230">
        <v>17.007784499994209</v>
      </c>
      <c r="L21" s="230">
        <v>10.63773876174699</v>
      </c>
      <c r="M21" s="230">
        <v>11.359363513841579</v>
      </c>
      <c r="N21" s="230">
        <v>7.6775702350361783</v>
      </c>
      <c r="O21" s="230">
        <v>2.3844732804872182</v>
      </c>
      <c r="P21" s="230">
        <v>1.603321919246675</v>
      </c>
      <c r="Q21" s="230">
        <v>0.7962430095311428</v>
      </c>
      <c r="R21" s="230">
        <v>1.8118470377522531</v>
      </c>
      <c r="S21" s="230">
        <v>1.4028173165639211</v>
      </c>
      <c r="T21" s="230">
        <v>1.284575766291201</v>
      </c>
      <c r="U21" s="230">
        <v>1.130915881252383</v>
      </c>
      <c r="V21" s="230">
        <v>4.0212873436805356</v>
      </c>
      <c r="W21" s="230">
        <v>1.3416629036755781</v>
      </c>
      <c r="X21" s="230">
        <v>1.049715947018655</v>
      </c>
      <c r="Y21" s="230">
        <v>0.46490577611859008</v>
      </c>
      <c r="DA21" s="71" t="s">
        <v>2409</v>
      </c>
    </row>
    <row r="22" spans="1:105" ht="12" customHeight="1" x14ac:dyDescent="0.25">
      <c r="A22" s="59" t="s">
        <v>35</v>
      </c>
      <c r="B22" s="230">
        <v>556.74996788175736</v>
      </c>
      <c r="C22" s="230">
        <v>611.9354525066542</v>
      </c>
      <c r="D22" s="230">
        <v>568.49234807300479</v>
      </c>
      <c r="E22" s="230">
        <v>688.20614693183859</v>
      </c>
      <c r="F22" s="230">
        <v>686.62956901244513</v>
      </c>
      <c r="G22" s="230">
        <v>587.3087939294337</v>
      </c>
      <c r="H22" s="230">
        <v>543.51840894538202</v>
      </c>
      <c r="I22" s="230">
        <v>556.48535749628104</v>
      </c>
      <c r="J22" s="230">
        <v>485.81149407991751</v>
      </c>
      <c r="K22" s="230">
        <v>433.85185914330282</v>
      </c>
      <c r="L22" s="230">
        <v>484.75022321537688</v>
      </c>
      <c r="M22" s="230">
        <v>468.16639841386888</v>
      </c>
      <c r="N22" s="230">
        <v>468.72366538459892</v>
      </c>
      <c r="O22" s="230">
        <v>502.80803803828923</v>
      </c>
      <c r="P22" s="230">
        <v>402.03139027650701</v>
      </c>
      <c r="Q22" s="230">
        <v>412.30493573373781</v>
      </c>
      <c r="R22" s="230">
        <v>445.45358205471581</v>
      </c>
      <c r="S22" s="230">
        <v>466.92168193340518</v>
      </c>
      <c r="T22" s="230">
        <v>478.01523039894568</v>
      </c>
      <c r="U22" s="230">
        <v>477.00888008478489</v>
      </c>
      <c r="V22" s="230">
        <v>435.77469155802152</v>
      </c>
      <c r="W22" s="230">
        <v>489.56708163217678</v>
      </c>
      <c r="X22" s="230">
        <v>444.73729544140002</v>
      </c>
      <c r="Y22" s="230">
        <v>427.85517139123982</v>
      </c>
      <c r="DA22" s="71" t="s">
        <v>2410</v>
      </c>
    </row>
    <row r="23" spans="1:105" ht="12" customHeight="1" x14ac:dyDescent="0.25">
      <c r="A23" s="60" t="s">
        <v>2411</v>
      </c>
      <c r="B23" s="329">
        <v>600.78992988541381</v>
      </c>
      <c r="C23" s="329">
        <v>594.85219075789871</v>
      </c>
      <c r="D23" s="329">
        <v>604.59416363829644</v>
      </c>
      <c r="E23" s="329">
        <v>573.17161323753999</v>
      </c>
      <c r="F23" s="329">
        <v>604.87118670704808</v>
      </c>
      <c r="G23" s="329">
        <v>646.68287521010791</v>
      </c>
      <c r="H23" s="329">
        <v>654.62740763855413</v>
      </c>
      <c r="I23" s="329">
        <v>677.50959300305442</v>
      </c>
      <c r="J23" s="329">
        <v>692.66546867820182</v>
      </c>
      <c r="K23" s="329">
        <v>584.07540582475849</v>
      </c>
      <c r="L23" s="329">
        <v>613.3493672633972</v>
      </c>
      <c r="M23" s="329">
        <v>626.41676491209705</v>
      </c>
      <c r="N23" s="329">
        <v>619.78674421416383</v>
      </c>
      <c r="O23" s="329">
        <v>635.22999130176265</v>
      </c>
      <c r="P23" s="329">
        <v>688.40978544511734</v>
      </c>
      <c r="Q23" s="329">
        <v>692.32663381821794</v>
      </c>
      <c r="R23" s="329">
        <v>687.25151548974839</v>
      </c>
      <c r="S23" s="329">
        <v>692.22993700556958</v>
      </c>
      <c r="T23" s="329">
        <v>711.99328094967495</v>
      </c>
      <c r="U23" s="329">
        <v>691.28975086340131</v>
      </c>
      <c r="V23" s="329">
        <v>621.09862560883232</v>
      </c>
      <c r="W23" s="329">
        <v>636.73624941113326</v>
      </c>
      <c r="X23" s="329">
        <v>644.06771682824717</v>
      </c>
      <c r="Y23" s="329">
        <v>630.43225736200043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646.37158703949967</v>
      </c>
      <c r="C24" s="261">
        <f t="shared" si="1"/>
        <v>664.56033911012412</v>
      </c>
      <c r="D24" s="261">
        <f t="shared" si="1"/>
        <v>638.1208692818077</v>
      </c>
      <c r="E24" s="261">
        <f t="shared" si="1"/>
        <v>682.45909101683628</v>
      </c>
      <c r="F24" s="261">
        <f t="shared" si="1"/>
        <v>690.80160184339672</v>
      </c>
      <c r="G24" s="261">
        <f t="shared" si="1"/>
        <v>654.62891690237575</v>
      </c>
      <c r="H24" s="261">
        <f t="shared" si="1"/>
        <v>634.00578943486266</v>
      </c>
      <c r="I24" s="261">
        <f t="shared" si="1"/>
        <v>646.37919607239849</v>
      </c>
      <c r="J24" s="261">
        <f t="shared" si="1"/>
        <v>607.64252668842414</v>
      </c>
      <c r="K24" s="261">
        <f t="shared" si="1"/>
        <v>525.02375419050804</v>
      </c>
      <c r="L24" s="261">
        <f t="shared" si="1"/>
        <v>564.84648805074221</v>
      </c>
      <c r="M24" s="261">
        <f t="shared" si="1"/>
        <v>553.81015895556493</v>
      </c>
      <c r="N24" s="261">
        <f t="shared" si="1"/>
        <v>552.74448549350461</v>
      </c>
      <c r="O24" s="261">
        <f t="shared" si="1"/>
        <v>574.00390841413127</v>
      </c>
      <c r="P24" s="261">
        <f t="shared" si="1"/>
        <v>539.06244240994806</v>
      </c>
      <c r="Q24" s="261">
        <f t="shared" si="1"/>
        <v>538.18560581766383</v>
      </c>
      <c r="R24" s="261">
        <f t="shared" si="1"/>
        <v>582.93881902715589</v>
      </c>
      <c r="S24" s="261">
        <f t="shared" si="1"/>
        <v>594.06103351149568</v>
      </c>
      <c r="T24" s="261">
        <f t="shared" si="1"/>
        <v>606.82679491095132</v>
      </c>
      <c r="U24" s="261">
        <f t="shared" si="1"/>
        <v>598.88719742640501</v>
      </c>
      <c r="V24" s="261">
        <f t="shared" si="1"/>
        <v>538.60495019458529</v>
      </c>
      <c r="W24" s="261">
        <f t="shared" si="1"/>
        <v>571.8009558955772</v>
      </c>
      <c r="X24" s="261">
        <f t="shared" si="1"/>
        <v>539.72482092925168</v>
      </c>
      <c r="Y24" s="261">
        <f t="shared" si="1"/>
        <v>541.86718103615135</v>
      </c>
      <c r="DA24" s="70"/>
    </row>
    <row r="25" spans="1:105" ht="12" customHeight="1" x14ac:dyDescent="0.25">
      <c r="A25" s="60" t="s">
        <v>2414</v>
      </c>
      <c r="B25" s="262">
        <v>469.02139981444338</v>
      </c>
      <c r="C25" s="262">
        <v>485.43284597699562</v>
      </c>
      <c r="D25" s="262">
        <v>462.24758517845828</v>
      </c>
      <c r="E25" s="262">
        <v>504.65220163469161</v>
      </c>
      <c r="F25" s="262">
        <v>508.45018685550372</v>
      </c>
      <c r="G25" s="262">
        <v>474.48819410521543</v>
      </c>
      <c r="H25" s="262">
        <v>455.52391733808042</v>
      </c>
      <c r="I25" s="262">
        <v>464.36815864918339</v>
      </c>
      <c r="J25" s="262">
        <v>432.63597441368319</v>
      </c>
      <c r="K25" s="262">
        <v>374.72415894986619</v>
      </c>
      <c r="L25" s="262">
        <v>404.08810592729958</v>
      </c>
      <c r="M25" s="262">
        <v>395.17797698915967</v>
      </c>
      <c r="N25" s="262">
        <v>396.08728886161327</v>
      </c>
      <c r="O25" s="262">
        <v>412.50353691863518</v>
      </c>
      <c r="P25" s="262">
        <v>379.80693830166808</v>
      </c>
      <c r="Q25" s="262">
        <v>377.46423490833303</v>
      </c>
      <c r="R25" s="262">
        <v>413.88183531737428</v>
      </c>
      <c r="S25" s="262">
        <v>422.18977062793499</v>
      </c>
      <c r="T25" s="262">
        <v>431.29878519633468</v>
      </c>
      <c r="U25" s="262">
        <v>426.49005353103848</v>
      </c>
      <c r="V25" s="262">
        <v>383.4775715792436</v>
      </c>
      <c r="W25" s="262">
        <v>408.68926440007999</v>
      </c>
      <c r="X25" s="262">
        <v>382.37950363584878</v>
      </c>
      <c r="Y25" s="262">
        <v>385.31621817723521</v>
      </c>
      <c r="DA25" s="72" t="s">
        <v>2415</v>
      </c>
    </row>
    <row r="26" spans="1:105" ht="12" customHeight="1" x14ac:dyDescent="0.25">
      <c r="A26" s="60" t="s">
        <v>2416</v>
      </c>
      <c r="B26" s="262">
        <v>177.35018722505629</v>
      </c>
      <c r="C26" s="262">
        <v>179.1274931331285</v>
      </c>
      <c r="D26" s="262">
        <v>175.87328410334939</v>
      </c>
      <c r="E26" s="262">
        <v>177.8068893821447</v>
      </c>
      <c r="F26" s="262">
        <v>182.35141498789301</v>
      </c>
      <c r="G26" s="262">
        <v>180.14072279716029</v>
      </c>
      <c r="H26" s="262">
        <v>178.4818720967823</v>
      </c>
      <c r="I26" s="262">
        <v>182.0110374232151</v>
      </c>
      <c r="J26" s="262">
        <v>175.00655227474101</v>
      </c>
      <c r="K26" s="262">
        <v>150.29959524064191</v>
      </c>
      <c r="L26" s="262">
        <v>160.75838212344269</v>
      </c>
      <c r="M26" s="262">
        <v>158.6321819664052</v>
      </c>
      <c r="N26" s="262">
        <v>156.65719663189131</v>
      </c>
      <c r="O26" s="262">
        <v>161.5003714954961</v>
      </c>
      <c r="P26" s="262">
        <v>159.25550410828001</v>
      </c>
      <c r="Q26" s="262">
        <v>160.7213709093308</v>
      </c>
      <c r="R26" s="262">
        <v>169.0569837097816</v>
      </c>
      <c r="S26" s="262">
        <v>171.87126288356069</v>
      </c>
      <c r="T26" s="262">
        <v>175.52800971461659</v>
      </c>
      <c r="U26" s="262">
        <v>172.3971438953665</v>
      </c>
      <c r="V26" s="262">
        <v>155.12737861534171</v>
      </c>
      <c r="W26" s="262">
        <v>163.11169149549721</v>
      </c>
      <c r="X26" s="262">
        <v>157.3453172934029</v>
      </c>
      <c r="Y26" s="262">
        <v>156.55096285891611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2044.3969814238371</v>
      </c>
      <c r="C27" s="261">
        <f t="shared" si="2"/>
        <v>2108.7139332201873</v>
      </c>
      <c r="D27" s="261">
        <f t="shared" si="2"/>
        <v>2003.6147384308283</v>
      </c>
      <c r="E27" s="261">
        <f t="shared" si="2"/>
        <v>2114.3770492278391</v>
      </c>
      <c r="F27" s="261">
        <f t="shared" si="2"/>
        <v>2101.6749585995613</v>
      </c>
      <c r="G27" s="261">
        <f t="shared" si="2"/>
        <v>1993.7663441735517</v>
      </c>
      <c r="H27" s="261">
        <f t="shared" si="2"/>
        <v>1949.8142270128033</v>
      </c>
      <c r="I27" s="261">
        <f t="shared" si="2"/>
        <v>1981.4252035955537</v>
      </c>
      <c r="J27" s="261">
        <f t="shared" si="2"/>
        <v>1863.8322447818932</v>
      </c>
      <c r="K27" s="261">
        <f t="shared" si="2"/>
        <v>1605.6669419258942</v>
      </c>
      <c r="L27" s="261">
        <f t="shared" si="2"/>
        <v>1734.6423863736877</v>
      </c>
      <c r="M27" s="261">
        <f t="shared" si="2"/>
        <v>1691.0939123003488</v>
      </c>
      <c r="N27" s="261">
        <f t="shared" si="2"/>
        <v>1671.2647151783431</v>
      </c>
      <c r="O27" s="261">
        <f t="shared" si="2"/>
        <v>1721.552095984393</v>
      </c>
      <c r="P27" s="261">
        <f t="shared" si="2"/>
        <v>1637.818773276804</v>
      </c>
      <c r="Q27" s="261">
        <f t="shared" si="2"/>
        <v>1653.8175824485602</v>
      </c>
      <c r="R27" s="261">
        <f t="shared" si="2"/>
        <v>1772.7996426177369</v>
      </c>
      <c r="S27" s="261">
        <f t="shared" si="2"/>
        <v>1806.5299487498887</v>
      </c>
      <c r="T27" s="261">
        <f t="shared" si="2"/>
        <v>1837.2662398961365</v>
      </c>
      <c r="U27" s="261">
        <f t="shared" si="2"/>
        <v>1810.544800439304</v>
      </c>
      <c r="V27" s="261">
        <f t="shared" si="2"/>
        <v>1640.9097199767923</v>
      </c>
      <c r="W27" s="261">
        <f t="shared" si="2"/>
        <v>1740.7599756582506</v>
      </c>
      <c r="X27" s="261">
        <f t="shared" si="2"/>
        <v>1650.7891371637102</v>
      </c>
      <c r="Y27" s="261">
        <f t="shared" si="2"/>
        <v>1660.938080421422</v>
      </c>
      <c r="DA27" s="70"/>
    </row>
    <row r="28" spans="1:105" ht="12" customHeight="1" x14ac:dyDescent="0.25">
      <c r="A28" s="60" t="s">
        <v>2419</v>
      </c>
      <c r="B28" s="329">
        <v>1186.1256530161029</v>
      </c>
      <c r="C28" s="329">
        <v>1258.925089280332</v>
      </c>
      <c r="D28" s="329">
        <v>1139.908790376119</v>
      </c>
      <c r="E28" s="329">
        <v>1295.560458888496</v>
      </c>
      <c r="F28" s="329">
        <v>1237.573263303778</v>
      </c>
      <c r="G28" s="329">
        <v>1069.9336653019691</v>
      </c>
      <c r="H28" s="329">
        <v>1014.632216100583</v>
      </c>
      <c r="I28" s="329">
        <v>1013.554356448333</v>
      </c>
      <c r="J28" s="329">
        <v>874.31014667017632</v>
      </c>
      <c r="K28" s="329">
        <v>771.27350503338209</v>
      </c>
      <c r="L28" s="329">
        <v>858.42900456883444</v>
      </c>
      <c r="M28" s="329">
        <v>796.21281956878158</v>
      </c>
      <c r="N28" s="329">
        <v>785.85508058668051</v>
      </c>
      <c r="O28" s="329">
        <v>814.08067983901776</v>
      </c>
      <c r="P28" s="329">
        <v>654.37622264092204</v>
      </c>
      <c r="Q28" s="329">
        <v>664.77953413682008</v>
      </c>
      <c r="R28" s="329">
        <v>791.01176334666786</v>
      </c>
      <c r="S28" s="329">
        <v>817.63003874193203</v>
      </c>
      <c r="T28" s="329">
        <v>820.13298139660037</v>
      </c>
      <c r="U28" s="329">
        <v>822.98801349158782</v>
      </c>
      <c r="V28" s="329">
        <v>753.62596910703189</v>
      </c>
      <c r="W28" s="329">
        <v>831.13676221377432</v>
      </c>
      <c r="X28" s="329">
        <v>730.69239883764271</v>
      </c>
      <c r="Y28" s="329">
        <v>760.32056990427839</v>
      </c>
      <c r="DA28" s="72" t="s">
        <v>2420</v>
      </c>
    </row>
    <row r="29" spans="1:105" ht="12" customHeight="1" x14ac:dyDescent="0.25">
      <c r="A29" s="59" t="s">
        <v>28</v>
      </c>
      <c r="B29" s="230">
        <v>135.65995462510739</v>
      </c>
      <c r="C29" s="230">
        <v>113.5050794505289</v>
      </c>
      <c r="D29" s="230">
        <v>95.533491293513762</v>
      </c>
      <c r="E29" s="230">
        <v>92.726789223560587</v>
      </c>
      <c r="F29" s="230">
        <v>54.252785907058403</v>
      </c>
      <c r="G29" s="230">
        <v>45.55490355212136</v>
      </c>
      <c r="H29" s="230">
        <v>45.246702199093043</v>
      </c>
      <c r="I29" s="230">
        <v>41.605934983898422</v>
      </c>
      <c r="J29" s="230">
        <v>33.329901252253613</v>
      </c>
      <c r="K29" s="230">
        <v>23.09635074074416</v>
      </c>
      <c r="L29" s="230">
        <v>27.711805531401389</v>
      </c>
      <c r="M29" s="230">
        <v>24.52209331492406</v>
      </c>
      <c r="N29" s="230">
        <v>22.509910651278471</v>
      </c>
      <c r="O29" s="230">
        <v>19.514102458474291</v>
      </c>
      <c r="P29" s="230">
        <v>13.500796946511411</v>
      </c>
      <c r="Q29" s="230">
        <v>11.71171338649201</v>
      </c>
      <c r="R29" s="230">
        <v>85.572639876028674</v>
      </c>
      <c r="S29" s="230">
        <v>85.875347532353061</v>
      </c>
      <c r="T29" s="230">
        <v>63.899740151690168</v>
      </c>
      <c r="U29" s="230">
        <v>83.509933896635957</v>
      </c>
      <c r="V29" s="230">
        <v>72.379980699448566</v>
      </c>
      <c r="W29" s="230">
        <v>75.755322242905265</v>
      </c>
      <c r="X29" s="230">
        <v>33.449724317614937</v>
      </c>
      <c r="Y29" s="230">
        <v>33.509114773323979</v>
      </c>
      <c r="DA29" s="71" t="s">
        <v>2421</v>
      </c>
    </row>
    <row r="30" spans="1:105" ht="12" customHeight="1" x14ac:dyDescent="0.25">
      <c r="A30" s="59" t="s">
        <v>31</v>
      </c>
      <c r="B30" s="230">
        <v>57.556456103235902</v>
      </c>
      <c r="C30" s="230">
        <v>67.824474175117601</v>
      </c>
      <c r="D30" s="230">
        <v>55.759647394867159</v>
      </c>
      <c r="E30" s="230">
        <v>27.37199561890791</v>
      </c>
      <c r="F30" s="230">
        <v>28.485945934258812</v>
      </c>
      <c r="G30" s="230">
        <v>25.23774581438251</v>
      </c>
      <c r="H30" s="230">
        <v>27.213659410826079</v>
      </c>
      <c r="I30" s="230">
        <v>28.55598532271031</v>
      </c>
      <c r="J30" s="230">
        <v>24.163736450704089</v>
      </c>
      <c r="K30" s="230">
        <v>19.5823578574165</v>
      </c>
      <c r="L30" s="230">
        <v>26.62846620369822</v>
      </c>
      <c r="M30" s="230">
        <v>18.200983756787661</v>
      </c>
      <c r="N30" s="230">
        <v>18.68744460028914</v>
      </c>
      <c r="O30" s="230">
        <v>19.260845431116561</v>
      </c>
      <c r="P30" s="230">
        <v>16.11921437791452</v>
      </c>
      <c r="Q30" s="230">
        <v>15.71085942977545</v>
      </c>
      <c r="R30" s="230">
        <v>18.169294689274381</v>
      </c>
      <c r="S30" s="230">
        <v>18.282340414621661</v>
      </c>
      <c r="T30" s="230">
        <v>21.869127003216981</v>
      </c>
      <c r="U30" s="230">
        <v>19.08408007113426</v>
      </c>
      <c r="V30" s="230">
        <v>19.62296052509511</v>
      </c>
      <c r="W30" s="230">
        <v>20.00891883395807</v>
      </c>
      <c r="X30" s="230">
        <v>17.707451510108999</v>
      </c>
      <c r="Y30" s="230">
        <v>71.677444470568133</v>
      </c>
      <c r="DA30" s="71" t="s">
        <v>2422</v>
      </c>
    </row>
    <row r="31" spans="1:105" ht="12" customHeight="1" x14ac:dyDescent="0.25">
      <c r="A31" s="59" t="s">
        <v>159</v>
      </c>
      <c r="B31" s="230">
        <v>121.7685550949639</v>
      </c>
      <c r="C31" s="230">
        <v>129.04643293538251</v>
      </c>
      <c r="D31" s="230">
        <v>113.5323110866949</v>
      </c>
      <c r="E31" s="230">
        <v>125.1401598357896</v>
      </c>
      <c r="F31" s="230">
        <v>124.5371728966791</v>
      </c>
      <c r="G31" s="230">
        <v>121.8617065696227</v>
      </c>
      <c r="H31" s="230">
        <v>116.15536691946539</v>
      </c>
      <c r="I31" s="230">
        <v>110.541712733195</v>
      </c>
      <c r="J31" s="230">
        <v>90.964753473049171</v>
      </c>
      <c r="K31" s="230">
        <v>84.509591230511361</v>
      </c>
      <c r="L31" s="230">
        <v>96.39164429498652</v>
      </c>
      <c r="M31" s="230">
        <v>68.452939743197746</v>
      </c>
      <c r="N31" s="230">
        <v>64.084531592776997</v>
      </c>
      <c r="O31" s="230">
        <v>53.602144351174758</v>
      </c>
      <c r="P31" s="230">
        <v>48.13519389399066</v>
      </c>
      <c r="Q31" s="230">
        <v>47.212420258739989</v>
      </c>
      <c r="R31" s="230">
        <v>48.31921579212468</v>
      </c>
      <c r="S31" s="230">
        <v>44.437351866429829</v>
      </c>
      <c r="T31" s="230">
        <v>49.650105434211888</v>
      </c>
      <c r="U31" s="230">
        <v>37.337148143764438</v>
      </c>
      <c r="V31" s="230">
        <v>33.343058022914107</v>
      </c>
      <c r="W31" s="230">
        <v>34.07431465712191</v>
      </c>
      <c r="X31" s="230">
        <v>42.696635312177918</v>
      </c>
      <c r="Y31" s="230">
        <v>43.248186135588547</v>
      </c>
      <c r="DA31" s="71" t="s">
        <v>2423</v>
      </c>
    </row>
    <row r="32" spans="1:105" ht="12" customHeight="1" x14ac:dyDescent="0.25">
      <c r="A32" s="59" t="s">
        <v>32</v>
      </c>
      <c r="B32" s="230">
        <v>75.783590218856745</v>
      </c>
      <c r="C32" s="230">
        <v>74.355599138368007</v>
      </c>
      <c r="D32" s="230">
        <v>62.951414782464823</v>
      </c>
      <c r="E32" s="230">
        <v>67.169875736182149</v>
      </c>
      <c r="F32" s="230">
        <v>49.397974262288308</v>
      </c>
      <c r="G32" s="230">
        <v>38.266746609508623</v>
      </c>
      <c r="H32" s="230">
        <v>49.561617649223876</v>
      </c>
      <c r="I32" s="230">
        <v>37.871641270984597</v>
      </c>
      <c r="J32" s="230">
        <v>31.83533538000178</v>
      </c>
      <c r="K32" s="230">
        <v>24.29683499999172</v>
      </c>
      <c r="L32" s="230">
        <v>15.196769659638569</v>
      </c>
      <c r="M32" s="230">
        <v>16.227662162630828</v>
      </c>
      <c r="N32" s="230">
        <v>10.967957478623109</v>
      </c>
      <c r="O32" s="230">
        <v>3.4063904006960262</v>
      </c>
      <c r="P32" s="230">
        <v>2.290459884638107</v>
      </c>
      <c r="Q32" s="230">
        <v>1.1374900136159181</v>
      </c>
      <c r="R32" s="230">
        <v>2.5883529110746468</v>
      </c>
      <c r="S32" s="230">
        <v>2.0040247379484581</v>
      </c>
      <c r="T32" s="230">
        <v>1.8351082375588581</v>
      </c>
      <c r="U32" s="230">
        <v>1.6155941160748319</v>
      </c>
      <c r="V32" s="230">
        <v>5.7446962052579078</v>
      </c>
      <c r="W32" s="230">
        <v>1.9166612909651111</v>
      </c>
      <c r="X32" s="230">
        <v>1.4995942100266499</v>
      </c>
      <c r="Y32" s="230">
        <v>0.66415110874084293</v>
      </c>
      <c r="DA32" s="71" t="s">
        <v>2424</v>
      </c>
    </row>
    <row r="33" spans="1:105" ht="12" customHeight="1" x14ac:dyDescent="0.25">
      <c r="A33" s="59" t="s">
        <v>35</v>
      </c>
      <c r="B33" s="230">
        <v>795.35709697393906</v>
      </c>
      <c r="C33" s="230">
        <v>874.19350358093459</v>
      </c>
      <c r="D33" s="230">
        <v>812.13192581857834</v>
      </c>
      <c r="E33" s="230">
        <v>983.1516384740554</v>
      </c>
      <c r="F33" s="230">
        <v>980.89938430349309</v>
      </c>
      <c r="G33" s="230">
        <v>839.01256275633386</v>
      </c>
      <c r="H33" s="230">
        <v>776.45486992197425</v>
      </c>
      <c r="I33" s="230">
        <v>794.9790821375442</v>
      </c>
      <c r="J33" s="230">
        <v>694.01642011416766</v>
      </c>
      <c r="K33" s="230">
        <v>619.78837020471838</v>
      </c>
      <c r="L33" s="230">
        <v>692.50031887910973</v>
      </c>
      <c r="M33" s="230">
        <v>668.80914059124132</v>
      </c>
      <c r="N33" s="230">
        <v>669.60523626371275</v>
      </c>
      <c r="O33" s="230">
        <v>718.29719719755599</v>
      </c>
      <c r="P33" s="230">
        <v>574.33055753786732</v>
      </c>
      <c r="Q33" s="230">
        <v>589.00705104819679</v>
      </c>
      <c r="R33" s="230">
        <v>636.36226007816549</v>
      </c>
      <c r="S33" s="230">
        <v>667.03097419057895</v>
      </c>
      <c r="T33" s="230">
        <v>682.87890056992251</v>
      </c>
      <c r="U33" s="230">
        <v>681.4412572639784</v>
      </c>
      <c r="V33" s="230">
        <v>622.53527365431626</v>
      </c>
      <c r="W33" s="230">
        <v>699.38154518882402</v>
      </c>
      <c r="X33" s="230">
        <v>635.33899348771422</v>
      </c>
      <c r="Y33" s="230">
        <v>611.22167341605689</v>
      </c>
      <c r="DA33" s="71" t="s">
        <v>2425</v>
      </c>
    </row>
    <row r="34" spans="1:105" ht="12" customHeight="1" x14ac:dyDescent="0.25">
      <c r="A34" s="60" t="s">
        <v>2426</v>
      </c>
      <c r="B34" s="329">
        <v>858.27132840773425</v>
      </c>
      <c r="C34" s="329">
        <v>849.78884393985527</v>
      </c>
      <c r="D34" s="329">
        <v>863.70594805470932</v>
      </c>
      <c r="E34" s="329">
        <v>818.81659033934307</v>
      </c>
      <c r="F34" s="329">
        <v>864.10169529578309</v>
      </c>
      <c r="G34" s="329">
        <v>923.83267887158263</v>
      </c>
      <c r="H34" s="329">
        <v>935.18201091222022</v>
      </c>
      <c r="I34" s="329">
        <v>967.87084714722062</v>
      </c>
      <c r="J34" s="329">
        <v>989.52209811171701</v>
      </c>
      <c r="K34" s="329">
        <v>834.393436892512</v>
      </c>
      <c r="L34" s="329">
        <v>876.21338180485316</v>
      </c>
      <c r="M34" s="329">
        <v>894.88109273156726</v>
      </c>
      <c r="N34" s="329">
        <v>885.40963459166255</v>
      </c>
      <c r="O34" s="329">
        <v>907.47141614537531</v>
      </c>
      <c r="P34" s="329">
        <v>983.44255063588196</v>
      </c>
      <c r="Q34" s="329">
        <v>989.03804831174</v>
      </c>
      <c r="R34" s="329">
        <v>981.78787927106907</v>
      </c>
      <c r="S34" s="329">
        <v>988.89991000795669</v>
      </c>
      <c r="T34" s="329">
        <v>1017.1332584995361</v>
      </c>
      <c r="U34" s="329">
        <v>987.5567869477162</v>
      </c>
      <c r="V34" s="329">
        <v>887.28375086976041</v>
      </c>
      <c r="W34" s="329">
        <v>909.62321344447628</v>
      </c>
      <c r="X34" s="329">
        <v>920.09673832606745</v>
      </c>
      <c r="Y34" s="329">
        <v>900.6175105171435</v>
      </c>
      <c r="DA34" s="72" t="s">
        <v>2427</v>
      </c>
    </row>
    <row r="35" spans="1:105" ht="12" customHeight="1" x14ac:dyDescent="0.25">
      <c r="A35" s="57" t="s">
        <v>2428</v>
      </c>
      <c r="B35" s="261">
        <v>1283.927183455846</v>
      </c>
      <c r="C35" s="261">
        <v>1340.186969748444</v>
      </c>
      <c r="D35" s="261">
        <v>1267.463953602859</v>
      </c>
      <c r="E35" s="261">
        <v>1581.935812487098</v>
      </c>
      <c r="F35" s="261">
        <v>1698.222173028797</v>
      </c>
      <c r="G35" s="261">
        <v>1591.4642153407069</v>
      </c>
      <c r="H35" s="261">
        <v>1505.3410753954711</v>
      </c>
      <c r="I35" s="261">
        <v>1478.7060403577541</v>
      </c>
      <c r="J35" s="261">
        <v>1391.099234911841</v>
      </c>
      <c r="K35" s="261">
        <v>1247.566117722575</v>
      </c>
      <c r="L35" s="261">
        <v>1439.632159869768</v>
      </c>
      <c r="M35" s="261">
        <v>1317.680590612048</v>
      </c>
      <c r="N35" s="261">
        <v>1400.430563112129</v>
      </c>
      <c r="O35" s="261">
        <v>1390.6276145714201</v>
      </c>
      <c r="P35" s="261">
        <v>1261.6343096270271</v>
      </c>
      <c r="Q35" s="261">
        <v>1242.305949762223</v>
      </c>
      <c r="R35" s="261">
        <v>1347.896223648047</v>
      </c>
      <c r="S35" s="261">
        <v>1347.3606608503819</v>
      </c>
      <c r="T35" s="261">
        <v>1361.106082766285</v>
      </c>
      <c r="U35" s="261">
        <v>1332.2171447026481</v>
      </c>
      <c r="V35" s="261">
        <v>1234.4855455548491</v>
      </c>
      <c r="W35" s="261">
        <v>1260.222804774538</v>
      </c>
      <c r="X35" s="261">
        <v>1175.2239489705239</v>
      </c>
      <c r="Y35" s="261">
        <v>1278.161430509505</v>
      </c>
      <c r="DA35" s="70" t="s">
        <v>2429</v>
      </c>
    </row>
    <row r="36" spans="1:105" ht="12" customHeight="1" x14ac:dyDescent="0.25">
      <c r="A36" s="46" t="s">
        <v>28</v>
      </c>
      <c r="B36" s="229">
        <v>67.180914626254662</v>
      </c>
      <c r="C36" s="229">
        <v>55.253488751401711</v>
      </c>
      <c r="D36" s="229">
        <v>49.472428515271439</v>
      </c>
      <c r="E36" s="229">
        <v>34.981311286211422</v>
      </c>
      <c r="F36" s="229">
        <v>26.02202664066353</v>
      </c>
      <c r="G36" s="229">
        <v>24.855632147059339</v>
      </c>
      <c r="H36" s="229">
        <v>27.39866301124421</v>
      </c>
      <c r="I36" s="229">
        <v>28.359420415583749</v>
      </c>
      <c r="J36" s="229">
        <v>24.454731069838889</v>
      </c>
      <c r="K36" s="229">
        <v>15.904045529198569</v>
      </c>
      <c r="L36" s="229">
        <v>18.186577200191898</v>
      </c>
      <c r="M36" s="229">
        <v>18.44313783922604</v>
      </c>
      <c r="N36" s="229">
        <v>16.41535309657284</v>
      </c>
      <c r="O36" s="229">
        <v>16.622586439688469</v>
      </c>
      <c r="P36" s="229">
        <v>13.31038207824909</v>
      </c>
      <c r="Q36" s="229">
        <v>9.4466650589104955</v>
      </c>
      <c r="R36" s="229">
        <v>54.408197507307882</v>
      </c>
      <c r="S36" s="229">
        <v>60.929879960201603</v>
      </c>
      <c r="T36" s="229">
        <v>47.541378973406168</v>
      </c>
      <c r="U36" s="229">
        <v>58.996396984401592</v>
      </c>
      <c r="V36" s="229">
        <v>46.435030231319757</v>
      </c>
      <c r="W36" s="229">
        <v>46.197035591972387</v>
      </c>
      <c r="X36" s="229">
        <v>23.537102365909188</v>
      </c>
      <c r="Y36" s="229">
        <v>23.40698983798239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58.755830299148968</v>
      </c>
      <c r="C38" s="229">
        <v>66.095986335319509</v>
      </c>
      <c r="D38" s="229">
        <v>55.147980340001943</v>
      </c>
      <c r="E38" s="229">
        <v>25.247143131218689</v>
      </c>
      <c r="F38" s="229">
        <v>26.975095694959609</v>
      </c>
      <c r="G38" s="229">
        <v>28.057311049523179</v>
      </c>
      <c r="H38" s="229">
        <v>28.040992243361892</v>
      </c>
      <c r="I38" s="229">
        <v>29.305899757942441</v>
      </c>
      <c r="J38" s="229">
        <v>28.92654915167018</v>
      </c>
      <c r="K38" s="229">
        <v>22.349114600037542</v>
      </c>
      <c r="L38" s="229">
        <v>30.885777702835181</v>
      </c>
      <c r="M38" s="229">
        <v>24.300631998426539</v>
      </c>
      <c r="N38" s="229">
        <v>23.821627927980629</v>
      </c>
      <c r="O38" s="229">
        <v>24.628015905293068</v>
      </c>
      <c r="P38" s="229">
        <v>23.102322659587681</v>
      </c>
      <c r="Q38" s="229">
        <v>24.227050577087262</v>
      </c>
      <c r="R38" s="229">
        <v>25.952439784695439</v>
      </c>
      <c r="S38" s="229">
        <v>25.703512266588412</v>
      </c>
      <c r="T38" s="229">
        <v>24.952062770602179</v>
      </c>
      <c r="U38" s="229">
        <v>24.533934042621649</v>
      </c>
      <c r="V38" s="229">
        <v>18.928671321280191</v>
      </c>
      <c r="W38" s="229">
        <v>17.05852671931698</v>
      </c>
      <c r="X38" s="229">
        <v>16.562594685647628</v>
      </c>
      <c r="Y38" s="229">
        <v>50.029427804725792</v>
      </c>
      <c r="DA38" s="73" t="s">
        <v>2432</v>
      </c>
    </row>
    <row r="39" spans="1:105" ht="12" customHeight="1" x14ac:dyDescent="0.25">
      <c r="A39" s="46" t="s">
        <v>159</v>
      </c>
      <c r="B39" s="229">
        <v>102.0497820684467</v>
      </c>
      <c r="C39" s="229">
        <v>110.1524935921675</v>
      </c>
      <c r="D39" s="229">
        <v>99.026500381598026</v>
      </c>
      <c r="E39" s="229">
        <v>90.255241354218526</v>
      </c>
      <c r="F39" s="229">
        <v>91.770241964630728</v>
      </c>
      <c r="G39" s="229">
        <v>94.855297166499597</v>
      </c>
      <c r="H39" s="229">
        <v>89.357700464349662</v>
      </c>
      <c r="I39" s="229">
        <v>86.869971375194069</v>
      </c>
      <c r="J39" s="229">
        <v>75.655978905459932</v>
      </c>
      <c r="K39" s="229">
        <v>71.31117614309747</v>
      </c>
      <c r="L39" s="229">
        <v>78.539775017225821</v>
      </c>
      <c r="M39" s="229">
        <v>58.552602981540147</v>
      </c>
      <c r="N39" s="229">
        <v>51.822389262026533</v>
      </c>
      <c r="O39" s="229">
        <v>42.65865859949421</v>
      </c>
      <c r="P39" s="229">
        <v>46.080946718237371</v>
      </c>
      <c r="Q39" s="229">
        <v>51.245008645023951</v>
      </c>
      <c r="R39" s="229">
        <v>43.909261699203341</v>
      </c>
      <c r="S39" s="229">
        <v>41.775325332218003</v>
      </c>
      <c r="T39" s="229">
        <v>47.375124729804327</v>
      </c>
      <c r="U39" s="229">
        <v>36.67735115487833</v>
      </c>
      <c r="V39" s="229">
        <v>27.312496655205301</v>
      </c>
      <c r="W39" s="229">
        <v>27.2839430503603</v>
      </c>
      <c r="X39" s="229">
        <v>33.035480841046393</v>
      </c>
      <c r="Y39" s="229">
        <v>31.279140091256782</v>
      </c>
      <c r="DA39" s="73" t="s">
        <v>2433</v>
      </c>
    </row>
    <row r="40" spans="1:105" ht="12" customHeight="1" x14ac:dyDescent="0.25">
      <c r="A40" s="46" t="s">
        <v>32</v>
      </c>
      <c r="B40" s="229">
        <v>64.735136523927935</v>
      </c>
      <c r="C40" s="229">
        <v>64.230563149278581</v>
      </c>
      <c r="D40" s="229">
        <v>59.389473631138017</v>
      </c>
      <c r="E40" s="229">
        <v>57.626172554757062</v>
      </c>
      <c r="F40" s="229">
        <v>45.211921827756377</v>
      </c>
      <c r="G40" s="229">
        <v>38.129419843303722</v>
      </c>
      <c r="H40" s="229">
        <v>50.786522566622672</v>
      </c>
      <c r="I40" s="229">
        <v>34.069026691910537</v>
      </c>
      <c r="J40" s="229">
        <v>28.51552744609933</v>
      </c>
      <c r="K40" s="229">
        <v>23.6472291669971</v>
      </c>
      <c r="L40" s="229">
        <v>15.81991978152559</v>
      </c>
      <c r="M40" s="229">
        <v>13.54504655038458</v>
      </c>
      <c r="N40" s="229">
        <v>10.113285699734419</v>
      </c>
      <c r="O40" s="229">
        <v>3.2199703686160279</v>
      </c>
      <c r="P40" s="229">
        <v>2.7475767514685119</v>
      </c>
      <c r="Q40" s="229">
        <v>1.3859574323974391</v>
      </c>
      <c r="R40" s="229">
        <v>2.5358275662637002</v>
      </c>
      <c r="S40" s="229">
        <v>1.846124411514064</v>
      </c>
      <c r="T40" s="229">
        <v>1.7716315593580541</v>
      </c>
      <c r="U40" s="229">
        <v>1.4001795985554011</v>
      </c>
      <c r="V40" s="229">
        <v>4.107447233756659</v>
      </c>
      <c r="W40" s="229">
        <v>1.8756396921445091</v>
      </c>
      <c r="X40" s="229">
        <v>1.118875569757027</v>
      </c>
      <c r="Y40" s="229">
        <v>0.46449427601375198</v>
      </c>
      <c r="DA40" s="73" t="s">
        <v>2434</v>
      </c>
    </row>
    <row r="41" spans="1:105" ht="12" customHeight="1" x14ac:dyDescent="0.25">
      <c r="A41" s="46" t="s">
        <v>33</v>
      </c>
      <c r="B41" s="229">
        <v>9.0415305244215425</v>
      </c>
      <c r="C41" s="229">
        <v>3.1856405846628979</v>
      </c>
      <c r="D41" s="229">
        <v>1.127171109191403</v>
      </c>
      <c r="E41" s="229">
        <v>4.2272570936659513</v>
      </c>
      <c r="F41" s="229">
        <v>2.1526225279295939</v>
      </c>
      <c r="G41" s="229">
        <v>2.409286328428458</v>
      </c>
      <c r="H41" s="229">
        <v>5.6862424761863073</v>
      </c>
      <c r="I41" s="229">
        <v>7.718400687339388</v>
      </c>
      <c r="J41" s="229">
        <v>1.322871883030764</v>
      </c>
      <c r="K41" s="229">
        <v>4.7730008596953519</v>
      </c>
      <c r="L41" s="229">
        <v>4.9030954424494197</v>
      </c>
      <c r="M41" s="229">
        <v>4.1240756663351794</v>
      </c>
      <c r="N41" s="229">
        <v>10.874978503454381</v>
      </c>
      <c r="O41" s="229">
        <v>8.0462596730464693</v>
      </c>
      <c r="P41" s="229">
        <v>5.3258813412643899</v>
      </c>
      <c r="Q41" s="229">
        <v>6.4245055889350331</v>
      </c>
      <c r="R41" s="229">
        <v>6.9727429061813284</v>
      </c>
      <c r="S41" s="229">
        <v>1.7777300085127441</v>
      </c>
      <c r="T41" s="229">
        <v>7.305846947435426</v>
      </c>
      <c r="U41" s="229">
        <v>11.766380051454639</v>
      </c>
      <c r="V41" s="229">
        <v>7.3953568356115067</v>
      </c>
      <c r="W41" s="229">
        <v>6.0638005158121597</v>
      </c>
      <c r="X41" s="229">
        <v>10.63078245900147</v>
      </c>
      <c r="Y41" s="229">
        <v>12.0332760102275</v>
      </c>
      <c r="DA41" s="73" t="s">
        <v>2435</v>
      </c>
    </row>
    <row r="42" spans="1:105" ht="12" customHeight="1" x14ac:dyDescent="0.25">
      <c r="A42" s="46" t="s">
        <v>35</v>
      </c>
      <c r="B42" s="229">
        <v>665.73862398178255</v>
      </c>
      <c r="C42" s="229">
        <v>702.71342330532195</v>
      </c>
      <c r="D42" s="229">
        <v>674.934621467944</v>
      </c>
      <c r="E42" s="229">
        <v>645.85775843733882</v>
      </c>
      <c r="F42" s="229">
        <v>650.95827813450728</v>
      </c>
      <c r="G42" s="229">
        <v>591.17145625547187</v>
      </c>
      <c r="H42" s="229">
        <v>579.6341532613443</v>
      </c>
      <c r="I42" s="229">
        <v>613.10911679026992</v>
      </c>
      <c r="J42" s="229">
        <v>568.81626777566055</v>
      </c>
      <c r="K42" s="229">
        <v>481.79668470468232</v>
      </c>
      <c r="L42" s="229">
        <v>514.72762522055962</v>
      </c>
      <c r="M42" s="229">
        <v>508.06926583041428</v>
      </c>
      <c r="N42" s="229">
        <v>464.56573172338051</v>
      </c>
      <c r="O42" s="229">
        <v>518.32624224997471</v>
      </c>
      <c r="P42" s="229">
        <v>488.28972802932032</v>
      </c>
      <c r="Q42" s="229">
        <v>508.25380459735851</v>
      </c>
      <c r="R42" s="229">
        <v>539.8161204839663</v>
      </c>
      <c r="S42" s="229">
        <v>570.37065121552257</v>
      </c>
      <c r="T42" s="229">
        <v>590.53295266572559</v>
      </c>
      <c r="U42" s="229">
        <v>582.97411525762936</v>
      </c>
      <c r="V42" s="229">
        <v>521.79682703262529</v>
      </c>
      <c r="W42" s="229">
        <v>564.80473625158152</v>
      </c>
      <c r="X42" s="229">
        <v>534.84487401684555</v>
      </c>
      <c r="Y42" s="229">
        <v>462.14474909755529</v>
      </c>
      <c r="DA42" s="73" t="s">
        <v>2436</v>
      </c>
    </row>
    <row r="43" spans="1:105" ht="12" customHeight="1" x14ac:dyDescent="0.25">
      <c r="A43" s="46" t="s">
        <v>36</v>
      </c>
      <c r="B43" s="229">
        <v>12.596732588125869</v>
      </c>
      <c r="C43" s="229">
        <v>11.306964746337711</v>
      </c>
      <c r="D43" s="229">
        <v>10.576096302659741</v>
      </c>
      <c r="E43" s="229">
        <v>0</v>
      </c>
      <c r="F43" s="229">
        <v>6.4488392099933664E-2</v>
      </c>
      <c r="G43" s="229">
        <v>0</v>
      </c>
      <c r="H43" s="229">
        <v>10.36113499562909</v>
      </c>
      <c r="I43" s="229">
        <v>9.0498710231274586</v>
      </c>
      <c r="J43" s="229">
        <v>9.1143594152965246</v>
      </c>
      <c r="K43" s="229">
        <v>7.9320722269839221</v>
      </c>
      <c r="L43" s="229">
        <v>8.3619948409222538</v>
      </c>
      <c r="M43" s="229">
        <v>37.231298366229368</v>
      </c>
      <c r="N43" s="229">
        <v>36.758383490928857</v>
      </c>
      <c r="O43" s="229">
        <v>31.38435081679873</v>
      </c>
      <c r="P43" s="229">
        <v>35.877042132381909</v>
      </c>
      <c r="Q43" s="229">
        <v>39.746345657750993</v>
      </c>
      <c r="R43" s="229">
        <v>39.85382631121459</v>
      </c>
      <c r="S43" s="229">
        <v>37.274290627629981</v>
      </c>
      <c r="T43" s="229">
        <v>32.437661220956223</v>
      </c>
      <c r="U43" s="229">
        <v>27.21410146169535</v>
      </c>
      <c r="V43" s="229">
        <v>20.031556319841929</v>
      </c>
      <c r="W43" s="229">
        <v>14.288736027495469</v>
      </c>
      <c r="X43" s="229">
        <v>9.396302665511314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0.81203783311857125</v>
      </c>
      <c r="C44" s="229">
        <v>1.1226139293952759</v>
      </c>
      <c r="D44" s="229">
        <v>1.1941530523782911</v>
      </c>
      <c r="E44" s="229">
        <v>3.9171109198667788</v>
      </c>
      <c r="F44" s="229">
        <v>5.7084264831768241</v>
      </c>
      <c r="G44" s="229">
        <v>6.9109200342960397</v>
      </c>
      <c r="H44" s="229">
        <v>9.4962166808785824</v>
      </c>
      <c r="I44" s="229">
        <v>7.3049871021567068</v>
      </c>
      <c r="J44" s="229">
        <v>7.6043852104331657</v>
      </c>
      <c r="K44" s="229">
        <v>6.4670679275364371</v>
      </c>
      <c r="L44" s="229">
        <v>13.43379191728928</v>
      </c>
      <c r="M44" s="229">
        <v>10.687274290417911</v>
      </c>
      <c r="N44" s="229">
        <v>15.021496130436001</v>
      </c>
      <c r="O44" s="229">
        <v>12.58435081661032</v>
      </c>
      <c r="P44" s="229">
        <v>15.57583834851034</v>
      </c>
      <c r="Q44" s="229">
        <v>16.20920034357335</v>
      </c>
      <c r="R44" s="229">
        <v>15.56285468593255</v>
      </c>
      <c r="S44" s="229">
        <v>14.70593293186762</v>
      </c>
      <c r="T44" s="229">
        <v>12.863284608562379</v>
      </c>
      <c r="U44" s="229">
        <v>16.409888219583351</v>
      </c>
      <c r="V44" s="229">
        <v>19.346517626319809</v>
      </c>
      <c r="W44" s="229">
        <v>22.389165949591138</v>
      </c>
      <c r="X44" s="229">
        <v>22.046431641811271</v>
      </c>
      <c r="Y44" s="229">
        <v>214.69690455592851</v>
      </c>
      <c r="DA44" s="73" t="s">
        <v>2438</v>
      </c>
    </row>
    <row r="45" spans="1:105" ht="12" customHeight="1" x14ac:dyDescent="0.25">
      <c r="A45" s="46" t="s">
        <v>39</v>
      </c>
      <c r="B45" s="229">
        <v>303.0165950106196</v>
      </c>
      <c r="C45" s="229">
        <v>326.12579535455831</v>
      </c>
      <c r="D45" s="229">
        <v>316.59552880267631</v>
      </c>
      <c r="E45" s="229">
        <v>719.82381770982113</v>
      </c>
      <c r="F45" s="229">
        <v>849.35907136307321</v>
      </c>
      <c r="G45" s="229">
        <v>805.07489251612492</v>
      </c>
      <c r="H45" s="229">
        <v>704.57944969585469</v>
      </c>
      <c r="I45" s="229">
        <v>662.91934651422957</v>
      </c>
      <c r="J45" s="229">
        <v>646.68856405435122</v>
      </c>
      <c r="K45" s="229">
        <v>613.38572656434667</v>
      </c>
      <c r="L45" s="229">
        <v>754.77360274676914</v>
      </c>
      <c r="M45" s="229">
        <v>642.72725708907444</v>
      </c>
      <c r="N45" s="229">
        <v>771.03731727761442</v>
      </c>
      <c r="O45" s="229">
        <v>733.15717970189792</v>
      </c>
      <c r="P45" s="229">
        <v>631.32459156800689</v>
      </c>
      <c r="Q45" s="229">
        <v>585.3674118611857</v>
      </c>
      <c r="R45" s="229">
        <v>618.88495270328133</v>
      </c>
      <c r="S45" s="229">
        <v>592.97721409632686</v>
      </c>
      <c r="T45" s="229">
        <v>596.32613929043441</v>
      </c>
      <c r="U45" s="229">
        <v>572.2447979318282</v>
      </c>
      <c r="V45" s="229">
        <v>569.13164229888832</v>
      </c>
      <c r="W45" s="229">
        <v>560.2612209762633</v>
      </c>
      <c r="X45" s="229">
        <v>524.05150472499395</v>
      </c>
      <c r="Y45" s="229">
        <v>484.10644883581551</v>
      </c>
      <c r="DA45" s="73" t="s">
        <v>2439</v>
      </c>
    </row>
    <row r="46" spans="1:105" ht="12" customHeight="1" x14ac:dyDescent="0.25">
      <c r="A46" s="57" t="s">
        <v>2440</v>
      </c>
      <c r="B46" s="261">
        <v>834.58911635320567</v>
      </c>
      <c r="C46" s="261">
        <v>842.95290886178066</v>
      </c>
      <c r="D46" s="261">
        <v>827.63898401576171</v>
      </c>
      <c r="E46" s="261">
        <v>836.73830297479856</v>
      </c>
      <c r="F46" s="261">
        <v>858.12430582537843</v>
      </c>
      <c r="G46" s="261">
        <v>847.72104845722481</v>
      </c>
      <c r="H46" s="261">
        <v>839.91469222015144</v>
      </c>
      <c r="I46" s="261">
        <v>856.52252905042349</v>
      </c>
      <c r="J46" s="261">
        <v>823.56024599878083</v>
      </c>
      <c r="K46" s="261">
        <v>707.29221289713826</v>
      </c>
      <c r="L46" s="261">
        <v>756.51003352208295</v>
      </c>
      <c r="M46" s="261">
        <v>746.50438572425958</v>
      </c>
      <c r="N46" s="261">
        <v>737.210337091253</v>
      </c>
      <c r="O46" s="261">
        <v>760.00174821409882</v>
      </c>
      <c r="P46" s="261">
        <v>749.4376663919054</v>
      </c>
      <c r="Q46" s="261">
        <v>756.33586310273279</v>
      </c>
      <c r="R46" s="261">
        <v>795.56227628132467</v>
      </c>
      <c r="S46" s="261">
        <v>808.80594298146207</v>
      </c>
      <c r="T46" s="261">
        <v>826.01416336290117</v>
      </c>
      <c r="U46" s="261">
        <v>811.28067715466557</v>
      </c>
      <c r="V46" s="261">
        <v>730.01119348396071</v>
      </c>
      <c r="W46" s="261">
        <v>767.5844305670455</v>
      </c>
      <c r="X46" s="261">
        <v>740.44855196895446</v>
      </c>
      <c r="Y46" s="261">
        <v>736.71041345372248</v>
      </c>
      <c r="DA46" s="70" t="s">
        <v>2441</v>
      </c>
    </row>
    <row r="47" spans="1:105" ht="12" customHeight="1" x14ac:dyDescent="0.25">
      <c r="A47" s="41" t="s">
        <v>2442</v>
      </c>
      <c r="B47" s="350">
        <v>565.14676092687853</v>
      </c>
      <c r="C47" s="350">
        <v>570.81035053362973</v>
      </c>
      <c r="D47" s="350">
        <v>560.44043933514399</v>
      </c>
      <c r="E47" s="350">
        <v>566.60209485589962</v>
      </c>
      <c r="F47" s="350">
        <v>581.08374816692037</v>
      </c>
      <c r="G47" s="350">
        <v>574.03912334555775</v>
      </c>
      <c r="H47" s="350">
        <v>568.75300487650725</v>
      </c>
      <c r="I47" s="350">
        <v>579.99909592504923</v>
      </c>
      <c r="J47" s="350">
        <v>557.67849871813917</v>
      </c>
      <c r="K47" s="350">
        <v>478.9469396560583</v>
      </c>
      <c r="L47" s="350">
        <v>512.27506646845734</v>
      </c>
      <c r="M47" s="350">
        <v>505.49968522621981</v>
      </c>
      <c r="N47" s="350">
        <v>499.20616740059597</v>
      </c>
      <c r="O47" s="350">
        <v>514.639500906443</v>
      </c>
      <c r="P47" s="350">
        <v>507.48597289248261</v>
      </c>
      <c r="Q47" s="350">
        <v>512.1571259796392</v>
      </c>
      <c r="R47" s="350">
        <v>538.71951448468963</v>
      </c>
      <c r="S47" s="350">
        <v>547.68753861982611</v>
      </c>
      <c r="T47" s="350">
        <v>559.34018280045109</v>
      </c>
      <c r="U47" s="350">
        <v>549.36331892265616</v>
      </c>
      <c r="V47" s="350">
        <v>494.33122641300361</v>
      </c>
      <c r="W47" s="350">
        <v>519.77415733430325</v>
      </c>
      <c r="X47" s="350">
        <v>501.39894299934178</v>
      </c>
      <c r="Y47" s="350">
        <v>498.86764126968302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1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0.99999999999999978</v>
      </c>
      <c r="H51" s="232">
        <f t="shared" si="3"/>
        <v>1.0000000000000002</v>
      </c>
      <c r="I51" s="232">
        <f t="shared" si="3"/>
        <v>1.0000000000000002</v>
      </c>
      <c r="J51" s="232">
        <f t="shared" si="3"/>
        <v>1</v>
      </c>
      <c r="K51" s="232">
        <f t="shared" si="3"/>
        <v>0.99999999999999978</v>
      </c>
      <c r="L51" s="232">
        <f t="shared" si="3"/>
        <v>1</v>
      </c>
      <c r="M51" s="232">
        <f t="shared" si="3"/>
        <v>0.99999999999999978</v>
      </c>
      <c r="N51" s="232">
        <f t="shared" si="3"/>
        <v>1.0000000000000002</v>
      </c>
      <c r="O51" s="232">
        <f t="shared" si="3"/>
        <v>1</v>
      </c>
      <c r="P51" s="232">
        <f t="shared" si="3"/>
        <v>1.0000000000000002</v>
      </c>
      <c r="Q51" s="232">
        <f t="shared" si="3"/>
        <v>1</v>
      </c>
      <c r="R51" s="232">
        <f t="shared" si="3"/>
        <v>0.99999999999999989</v>
      </c>
      <c r="S51" s="232">
        <f t="shared" si="3"/>
        <v>0.99999999999999967</v>
      </c>
      <c r="T51" s="232">
        <f t="shared" si="3"/>
        <v>1</v>
      </c>
      <c r="U51" s="232">
        <f t="shared" si="3"/>
        <v>0.99999999999999978</v>
      </c>
      <c r="V51" s="232">
        <f t="shared" si="3"/>
        <v>1</v>
      </c>
      <c r="W51" s="232">
        <f t="shared" si="3"/>
        <v>0.99999999999999989</v>
      </c>
      <c r="X51" s="232">
        <f t="shared" si="3"/>
        <v>0.99999999999999989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2.2001802626455028E-2</v>
      </c>
      <c r="C52" s="299">
        <f t="shared" si="4"/>
        <v>2.1634957530459187E-2</v>
      </c>
      <c r="D52" s="299">
        <f t="shared" si="4"/>
        <v>2.2141568570493052E-2</v>
      </c>
      <c r="E52" s="299">
        <f t="shared" si="4"/>
        <v>2.0821780812650077E-2</v>
      </c>
      <c r="F52" s="299">
        <f t="shared" si="4"/>
        <v>2.0948929394749224E-2</v>
      </c>
      <c r="G52" s="299">
        <f t="shared" si="4"/>
        <v>2.1621662268224609E-2</v>
      </c>
      <c r="H52" s="299">
        <f t="shared" si="4"/>
        <v>2.1981593309367595E-2</v>
      </c>
      <c r="I52" s="299">
        <f t="shared" si="4"/>
        <v>2.2169401734152893E-2</v>
      </c>
      <c r="J52" s="299">
        <f t="shared" si="4"/>
        <v>2.2515402083893944E-2</v>
      </c>
      <c r="K52" s="299">
        <f t="shared" si="4"/>
        <v>2.2292756718622783E-2</v>
      </c>
      <c r="L52" s="299">
        <f t="shared" si="4"/>
        <v>2.1860354712470664E-2</v>
      </c>
      <c r="M52" s="299">
        <f t="shared" si="4"/>
        <v>2.2310301825353193E-2</v>
      </c>
      <c r="N52" s="299">
        <f t="shared" si="4"/>
        <v>2.1968626842411958E-2</v>
      </c>
      <c r="O52" s="299">
        <f t="shared" si="4"/>
        <v>2.2125483934965679E-2</v>
      </c>
      <c r="P52" s="299">
        <f t="shared" si="4"/>
        <v>2.2914520638715883E-2</v>
      </c>
      <c r="Q52" s="299">
        <f t="shared" si="4"/>
        <v>2.3031104105397701E-2</v>
      </c>
      <c r="R52" s="299">
        <f t="shared" si="4"/>
        <v>2.266296523864355E-2</v>
      </c>
      <c r="S52" s="299">
        <f t="shared" si="4"/>
        <v>2.2703954478934939E-2</v>
      </c>
      <c r="T52" s="299">
        <f t="shared" si="4"/>
        <v>2.2787018263070249E-2</v>
      </c>
      <c r="U52" s="299">
        <f t="shared" si="4"/>
        <v>2.2757542824762535E-2</v>
      </c>
      <c r="V52" s="299">
        <f t="shared" si="4"/>
        <v>2.2564833755966431E-2</v>
      </c>
      <c r="W52" s="299">
        <f t="shared" si="4"/>
        <v>2.2577985970637763E-2</v>
      </c>
      <c r="X52" s="299">
        <f t="shared" si="4"/>
        <v>2.2916228210452281E-2</v>
      </c>
      <c r="Y52" s="299">
        <f t="shared" si="4"/>
        <v>2.2421983935966956E-2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2.9922451571978849E-2</v>
      </c>
      <c r="C53" s="233">
        <f t="shared" si="5"/>
        <v>2.9423542241424485E-2</v>
      </c>
      <c r="D53" s="233">
        <f t="shared" si="5"/>
        <v>3.0112533255870547E-2</v>
      </c>
      <c r="E53" s="233">
        <f t="shared" si="5"/>
        <v>2.8317621905204104E-2</v>
      </c>
      <c r="F53" s="233">
        <f t="shared" si="5"/>
        <v>2.8490543976858945E-2</v>
      </c>
      <c r="G53" s="233">
        <f t="shared" si="5"/>
        <v>2.9405460684785473E-2</v>
      </c>
      <c r="H53" s="233">
        <f t="shared" si="5"/>
        <v>2.9894966900739933E-2</v>
      </c>
      <c r="I53" s="233">
        <f t="shared" si="5"/>
        <v>3.0150386358447922E-2</v>
      </c>
      <c r="J53" s="233">
        <f t="shared" si="5"/>
        <v>3.0620946834095754E-2</v>
      </c>
      <c r="K53" s="233">
        <f t="shared" si="5"/>
        <v>3.0318149137326975E-2</v>
      </c>
      <c r="L53" s="233">
        <f t="shared" si="5"/>
        <v>2.9730082408960114E-2</v>
      </c>
      <c r="M53" s="233">
        <f t="shared" si="5"/>
        <v>3.034201048248035E-2</v>
      </c>
      <c r="N53" s="233">
        <f t="shared" si="5"/>
        <v>2.9877332505680261E-2</v>
      </c>
      <c r="O53" s="233">
        <f t="shared" si="5"/>
        <v>3.0090658151553318E-2</v>
      </c>
      <c r="P53" s="233">
        <f t="shared" si="5"/>
        <v>3.1163748068653602E-2</v>
      </c>
      <c r="Q53" s="233">
        <f t="shared" si="5"/>
        <v>3.1322301583340872E-2</v>
      </c>
      <c r="R53" s="233">
        <f t="shared" si="5"/>
        <v>3.0821632724555216E-2</v>
      </c>
      <c r="S53" s="233">
        <f t="shared" si="5"/>
        <v>3.087737809135151E-2</v>
      </c>
      <c r="T53" s="233">
        <f t="shared" si="5"/>
        <v>3.0990344837775546E-2</v>
      </c>
      <c r="U53" s="233">
        <f t="shared" si="5"/>
        <v>3.0950258241677062E-2</v>
      </c>
      <c r="V53" s="233">
        <f t="shared" si="5"/>
        <v>3.068817390811434E-2</v>
      </c>
      <c r="W53" s="233">
        <f t="shared" si="5"/>
        <v>3.0706060920067349E-2</v>
      </c>
      <c r="X53" s="233">
        <f t="shared" si="5"/>
        <v>3.1166070366215104E-2</v>
      </c>
      <c r="Y53" s="233">
        <f t="shared" si="5"/>
        <v>3.0493898152915058E-2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3.6963028412444449E-2</v>
      </c>
      <c r="C54" s="233">
        <f t="shared" si="6"/>
        <v>3.6346728651171424E-2</v>
      </c>
      <c r="D54" s="233">
        <f t="shared" si="6"/>
        <v>3.7197835198428314E-2</v>
      </c>
      <c r="E54" s="233">
        <f t="shared" si="6"/>
        <v>3.4980591765252117E-2</v>
      </c>
      <c r="F54" s="233">
        <f t="shared" si="6"/>
        <v>3.5194201383178685E-2</v>
      </c>
      <c r="G54" s="233">
        <f t="shared" si="6"/>
        <v>3.6324392610617352E-2</v>
      </c>
      <c r="H54" s="233">
        <f t="shared" si="6"/>
        <v>3.692907675973757E-2</v>
      </c>
      <c r="I54" s="233">
        <f t="shared" si="6"/>
        <v>3.7244594913376859E-2</v>
      </c>
      <c r="J54" s="233">
        <f t="shared" si="6"/>
        <v>3.7825875500941811E-2</v>
      </c>
      <c r="K54" s="233">
        <f t="shared" si="6"/>
        <v>3.7451831287286269E-2</v>
      </c>
      <c r="L54" s="233">
        <f t="shared" si="6"/>
        <v>3.6725395916950704E-2</v>
      </c>
      <c r="M54" s="233">
        <f t="shared" si="6"/>
        <v>3.7481307066593375E-2</v>
      </c>
      <c r="N54" s="233">
        <f t="shared" si="6"/>
        <v>3.6907293095252085E-2</v>
      </c>
      <c r="O54" s="233">
        <f t="shared" si="6"/>
        <v>3.7170813010742321E-2</v>
      </c>
      <c r="P54" s="233">
        <f t="shared" si="6"/>
        <v>3.849639467304268E-2</v>
      </c>
      <c r="Q54" s="233">
        <f t="shared" si="6"/>
        <v>3.8692254897068137E-2</v>
      </c>
      <c r="R54" s="233">
        <f t="shared" si="6"/>
        <v>3.8073781600921154E-2</v>
      </c>
      <c r="S54" s="233">
        <f t="shared" si="6"/>
        <v>3.8142643524610692E-2</v>
      </c>
      <c r="T54" s="233">
        <f t="shared" si="6"/>
        <v>3.8282190681958032E-2</v>
      </c>
      <c r="U54" s="233">
        <f t="shared" si="6"/>
        <v>3.8232671945601072E-2</v>
      </c>
      <c r="V54" s="233">
        <f t="shared" si="6"/>
        <v>3.7908920710023601E-2</v>
      </c>
      <c r="W54" s="233">
        <f t="shared" si="6"/>
        <v>3.7931016430671427E-2</v>
      </c>
      <c r="X54" s="233">
        <f t="shared" si="6"/>
        <v>3.8499263393559829E-2</v>
      </c>
      <c r="Y54" s="233">
        <f t="shared" si="6"/>
        <v>3.7668933012424487E-2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2.2881874731513232E-2</v>
      </c>
      <c r="C55" s="233">
        <f t="shared" si="7"/>
        <v>2.2500355831677546E-2</v>
      </c>
      <c r="D55" s="233">
        <f t="shared" si="7"/>
        <v>2.3027231313312777E-2</v>
      </c>
      <c r="E55" s="233">
        <f t="shared" si="7"/>
        <v>2.1654652045156073E-2</v>
      </c>
      <c r="F55" s="233">
        <f t="shared" si="7"/>
        <v>2.1786886570539187E-2</v>
      </c>
      <c r="G55" s="233">
        <f t="shared" si="7"/>
        <v>2.2486528758953597E-2</v>
      </c>
      <c r="H55" s="233">
        <f t="shared" si="7"/>
        <v>2.2860857041742295E-2</v>
      </c>
      <c r="I55" s="233">
        <f t="shared" si="7"/>
        <v>2.3056177803518998E-2</v>
      </c>
      <c r="J55" s="233">
        <f t="shared" si="7"/>
        <v>2.3416018167249697E-2</v>
      </c>
      <c r="K55" s="233">
        <f t="shared" si="7"/>
        <v>2.3184466987367688E-2</v>
      </c>
      <c r="L55" s="233">
        <f t="shared" si="7"/>
        <v>2.2734768900969492E-2</v>
      </c>
      <c r="M55" s="233">
        <f t="shared" si="7"/>
        <v>2.3202713898367321E-2</v>
      </c>
      <c r="N55" s="233">
        <f t="shared" si="7"/>
        <v>2.284737191610843E-2</v>
      </c>
      <c r="O55" s="233">
        <f t="shared" si="7"/>
        <v>2.3010503292364298E-2</v>
      </c>
      <c r="P55" s="233">
        <f t="shared" si="7"/>
        <v>2.3831101464264516E-2</v>
      </c>
      <c r="Q55" s="233">
        <f t="shared" si="7"/>
        <v>2.3952348269613601E-2</v>
      </c>
      <c r="R55" s="233">
        <f t="shared" si="7"/>
        <v>2.3569483848189292E-2</v>
      </c>
      <c r="S55" s="233">
        <f t="shared" si="7"/>
        <v>2.3612112658092321E-2</v>
      </c>
      <c r="T55" s="233">
        <f t="shared" si="7"/>
        <v>2.369849899359306E-2</v>
      </c>
      <c r="U55" s="233">
        <f t="shared" si="7"/>
        <v>2.3667844537753037E-2</v>
      </c>
      <c r="V55" s="233">
        <f t="shared" si="7"/>
        <v>2.3467427106205085E-2</v>
      </c>
      <c r="W55" s="233">
        <f t="shared" si="7"/>
        <v>2.3481105409463264E-2</v>
      </c>
      <c r="X55" s="233">
        <f t="shared" si="7"/>
        <v>2.3832877338870372E-2</v>
      </c>
      <c r="Y55" s="233">
        <f t="shared" si="7"/>
        <v>2.3318863293405618E-2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2.7063741114321416E-2</v>
      </c>
      <c r="C56" s="300">
        <f t="shared" si="8"/>
        <v>2.731811839216957E-2</v>
      </c>
      <c r="D56" s="300">
        <f t="shared" si="8"/>
        <v>2.7178832747627644E-2</v>
      </c>
      <c r="E56" s="300">
        <f t="shared" si="8"/>
        <v>2.6791744897333734E-2</v>
      </c>
      <c r="F56" s="300">
        <f t="shared" si="8"/>
        <v>2.6322222282702413E-2</v>
      </c>
      <c r="G56" s="300">
        <f t="shared" si="8"/>
        <v>2.6162980670390128E-2</v>
      </c>
      <c r="H56" s="300">
        <f t="shared" si="8"/>
        <v>2.6228508265845458E-2</v>
      </c>
      <c r="I56" s="300">
        <f t="shared" si="8"/>
        <v>2.6402505667975605E-2</v>
      </c>
      <c r="J56" s="300">
        <f t="shared" si="8"/>
        <v>2.6277673554203511E-2</v>
      </c>
      <c r="K56" s="300">
        <f t="shared" si="8"/>
        <v>2.6153350956687815E-2</v>
      </c>
      <c r="L56" s="300">
        <f t="shared" si="8"/>
        <v>2.5921904285308779E-2</v>
      </c>
      <c r="M56" s="300">
        <f t="shared" si="8"/>
        <v>2.6172441080447591E-2</v>
      </c>
      <c r="N56" s="300">
        <f t="shared" si="8"/>
        <v>2.5771572782913095E-2</v>
      </c>
      <c r="O56" s="300">
        <f t="shared" si="8"/>
        <v>2.598069920554499E-2</v>
      </c>
      <c r="P56" s="300">
        <f t="shared" si="8"/>
        <v>2.6217824402506543E-2</v>
      </c>
      <c r="Q56" s="300">
        <f t="shared" si="8"/>
        <v>2.6409865449932641E-2</v>
      </c>
      <c r="R56" s="300">
        <f t="shared" si="8"/>
        <v>2.6321903802329693E-2</v>
      </c>
      <c r="S56" s="300">
        <f t="shared" si="8"/>
        <v>2.649899228881673E-2</v>
      </c>
      <c r="T56" s="300">
        <f t="shared" si="8"/>
        <v>2.6629668848466157E-2</v>
      </c>
      <c r="U56" s="300">
        <f t="shared" si="8"/>
        <v>2.673650526664938E-2</v>
      </c>
      <c r="V56" s="300">
        <f t="shared" si="8"/>
        <v>2.6760934403487039E-2</v>
      </c>
      <c r="W56" s="300">
        <f t="shared" si="8"/>
        <v>2.706303682406053E-2</v>
      </c>
      <c r="X56" s="300">
        <f t="shared" si="8"/>
        <v>2.7438260438652152E-2</v>
      </c>
      <c r="Y56" s="300">
        <f t="shared" si="8"/>
        <v>2.7207790057185689E-2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0.18108815998195757</v>
      </c>
      <c r="C57" s="301">
        <f t="shared" si="9"/>
        <v>0.18184848128038436</v>
      </c>
      <c r="D57" s="301">
        <f t="shared" si="9"/>
        <v>0.18010299727464907</v>
      </c>
      <c r="E57" s="301">
        <f t="shared" si="9"/>
        <v>0.17678684036312137</v>
      </c>
      <c r="F57" s="301">
        <f t="shared" si="9"/>
        <v>0.17239174145939717</v>
      </c>
      <c r="G57" s="301">
        <f t="shared" si="9"/>
        <v>0.17086363867311638</v>
      </c>
      <c r="H57" s="301">
        <f t="shared" si="9"/>
        <v>0.1714575061575678</v>
      </c>
      <c r="I57" s="301">
        <f t="shared" si="9"/>
        <v>0.17231859421347961</v>
      </c>
      <c r="J57" s="301">
        <f t="shared" si="9"/>
        <v>0.17121051383498956</v>
      </c>
      <c r="K57" s="301">
        <f t="shared" si="9"/>
        <v>0.17004334648691219</v>
      </c>
      <c r="L57" s="301">
        <f t="shared" si="9"/>
        <v>0.16841925576929781</v>
      </c>
      <c r="M57" s="301">
        <f t="shared" si="9"/>
        <v>0.16981657822111909</v>
      </c>
      <c r="N57" s="301">
        <f t="shared" si="9"/>
        <v>0.16733855612012399</v>
      </c>
      <c r="O57" s="301">
        <f t="shared" si="9"/>
        <v>0.16839827328939366</v>
      </c>
      <c r="P57" s="301">
        <f t="shared" si="9"/>
        <v>0.16825980525513509</v>
      </c>
      <c r="Q57" s="301">
        <f t="shared" si="9"/>
        <v>0.16921035898217338</v>
      </c>
      <c r="R57" s="301">
        <f t="shared" si="9"/>
        <v>0.16968423070716493</v>
      </c>
      <c r="S57" s="301">
        <f t="shared" si="9"/>
        <v>0.1703890245852942</v>
      </c>
      <c r="T57" s="301">
        <f t="shared" si="9"/>
        <v>0.17029871798536492</v>
      </c>
      <c r="U57" s="301">
        <f t="shared" si="9"/>
        <v>0.1706486234598508</v>
      </c>
      <c r="V57" s="301">
        <f t="shared" si="9"/>
        <v>0.17042236344359285</v>
      </c>
      <c r="W57" s="301">
        <f t="shared" si="9"/>
        <v>0.17204308114944475</v>
      </c>
      <c r="X57" s="301">
        <f t="shared" si="9"/>
        <v>0.17166396133774259</v>
      </c>
      <c r="Y57" s="301">
        <f t="shared" si="9"/>
        <v>0.16985171960816758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0.10506438522643943</v>
      </c>
      <c r="C58" s="302">
        <f t="shared" si="10"/>
        <v>0.10856551565617027</v>
      </c>
      <c r="D58" s="302">
        <f t="shared" si="10"/>
        <v>0.10246530225029404</v>
      </c>
      <c r="E58" s="302">
        <f t="shared" si="10"/>
        <v>0.10832412322576829</v>
      </c>
      <c r="F58" s="302">
        <f t="shared" si="10"/>
        <v>0.10151303805165485</v>
      </c>
      <c r="G58" s="302">
        <f t="shared" si="10"/>
        <v>9.1692168305778837E-2</v>
      </c>
      <c r="H58" s="302">
        <f t="shared" si="10"/>
        <v>8.9221992038829245E-2</v>
      </c>
      <c r="I58" s="302">
        <f t="shared" si="10"/>
        <v>8.8145775851236716E-2</v>
      </c>
      <c r="J58" s="302">
        <f t="shared" si="10"/>
        <v>8.0313606485578837E-2</v>
      </c>
      <c r="K58" s="302">
        <f t="shared" si="10"/>
        <v>8.1679409613590659E-2</v>
      </c>
      <c r="L58" s="302">
        <f t="shared" si="10"/>
        <v>8.3346270802538064E-2</v>
      </c>
      <c r="M58" s="302">
        <f t="shared" si="10"/>
        <v>7.9954244747435177E-2</v>
      </c>
      <c r="N58" s="302">
        <f t="shared" si="10"/>
        <v>7.86852335903028E-2</v>
      </c>
      <c r="O58" s="302">
        <f t="shared" si="10"/>
        <v>7.9631502946042182E-2</v>
      </c>
      <c r="P58" s="302">
        <f t="shared" si="10"/>
        <v>6.7226739357043527E-2</v>
      </c>
      <c r="Q58" s="302">
        <f t="shared" si="10"/>
        <v>6.8016923274421714E-2</v>
      </c>
      <c r="R58" s="302">
        <f t="shared" si="10"/>
        <v>7.5712009026357427E-2</v>
      </c>
      <c r="S58" s="302">
        <f t="shared" si="10"/>
        <v>7.711756169294598E-2</v>
      </c>
      <c r="T58" s="302">
        <f t="shared" si="10"/>
        <v>7.6019246572152685E-2</v>
      </c>
      <c r="U58" s="302">
        <f t="shared" si="10"/>
        <v>7.7568791223625227E-2</v>
      </c>
      <c r="V58" s="302">
        <f t="shared" si="10"/>
        <v>7.8270435749204365E-2</v>
      </c>
      <c r="W58" s="302">
        <f t="shared" si="10"/>
        <v>8.2143047535178121E-2</v>
      </c>
      <c r="X58" s="302">
        <f t="shared" si="10"/>
        <v>7.5983993885106446E-2</v>
      </c>
      <c r="Y58" s="302">
        <f t="shared" si="10"/>
        <v>7.7752300205518279E-2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7.6023774755518136E-2</v>
      </c>
      <c r="C59" s="302">
        <f t="shared" si="11"/>
        <v>7.3282965624214089E-2</v>
      </c>
      <c r="D59" s="302">
        <f t="shared" si="11"/>
        <v>7.7637695024355011E-2</v>
      </c>
      <c r="E59" s="302">
        <f t="shared" si="11"/>
        <v>6.846271713735308E-2</v>
      </c>
      <c r="F59" s="302">
        <f t="shared" si="11"/>
        <v>7.0878703407742341E-2</v>
      </c>
      <c r="G59" s="302">
        <f t="shared" si="11"/>
        <v>7.9171470367337557E-2</v>
      </c>
      <c r="H59" s="302">
        <f t="shared" si="11"/>
        <v>8.2235514118738542E-2</v>
      </c>
      <c r="I59" s="302">
        <f t="shared" si="11"/>
        <v>8.4172818362242913E-2</v>
      </c>
      <c r="J59" s="302">
        <f t="shared" si="11"/>
        <v>9.0896907349410735E-2</v>
      </c>
      <c r="K59" s="302">
        <f t="shared" si="11"/>
        <v>8.8363936873321516E-2</v>
      </c>
      <c r="L59" s="302">
        <f t="shared" si="11"/>
        <v>8.5072984966759718E-2</v>
      </c>
      <c r="M59" s="302">
        <f t="shared" si="11"/>
        <v>8.98623334736839E-2</v>
      </c>
      <c r="N59" s="302">
        <f t="shared" si="11"/>
        <v>8.8653322529821207E-2</v>
      </c>
      <c r="O59" s="302">
        <f t="shared" si="11"/>
        <v>8.8766770343351481E-2</v>
      </c>
      <c r="P59" s="302">
        <f t="shared" si="11"/>
        <v>0.10103306589809158</v>
      </c>
      <c r="Q59" s="302">
        <f t="shared" si="11"/>
        <v>0.10119343570775166</v>
      </c>
      <c r="R59" s="302">
        <f t="shared" si="11"/>
        <v>9.3972221680807475E-2</v>
      </c>
      <c r="S59" s="302">
        <f t="shared" si="11"/>
        <v>9.3271462892348209E-2</v>
      </c>
      <c r="T59" s="302">
        <f t="shared" si="11"/>
        <v>9.4279471413212246E-2</v>
      </c>
      <c r="U59" s="302">
        <f t="shared" si="11"/>
        <v>9.3079832236225568E-2</v>
      </c>
      <c r="V59" s="302">
        <f t="shared" si="11"/>
        <v>9.2151927694388458E-2</v>
      </c>
      <c r="W59" s="302">
        <f t="shared" si="11"/>
        <v>8.9900033614266656E-2</v>
      </c>
      <c r="X59" s="302">
        <f t="shared" si="11"/>
        <v>9.5679967452636142E-2</v>
      </c>
      <c r="Y59" s="302">
        <f t="shared" si="11"/>
        <v>9.2099419402649291E-2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8.1791663769780393E-2</v>
      </c>
      <c r="C60" s="301">
        <f t="shared" si="12"/>
        <v>8.1870678536416927E-2</v>
      </c>
      <c r="D60" s="301">
        <f t="shared" si="12"/>
        <v>8.1942956808984946E-2</v>
      </c>
      <c r="E60" s="301">
        <f t="shared" si="12"/>
        <v>8.1516604498585499E-2</v>
      </c>
      <c r="F60" s="301">
        <f t="shared" si="12"/>
        <v>8.0948014927292783E-2</v>
      </c>
      <c r="G60" s="301">
        <f t="shared" si="12"/>
        <v>8.014428073311787E-2</v>
      </c>
      <c r="H60" s="301">
        <f t="shared" si="12"/>
        <v>7.9644988034506453E-2</v>
      </c>
      <c r="I60" s="301">
        <f t="shared" si="12"/>
        <v>8.030522257695813E-2</v>
      </c>
      <c r="J60" s="301">
        <f t="shared" si="12"/>
        <v>7.9739540871525044E-2</v>
      </c>
      <c r="K60" s="301">
        <f t="shared" si="12"/>
        <v>7.9430096541684855E-2</v>
      </c>
      <c r="L60" s="301">
        <f t="shared" si="12"/>
        <v>7.8345522717123514E-2</v>
      </c>
      <c r="M60" s="301">
        <f t="shared" si="12"/>
        <v>7.9446585680321716E-2</v>
      </c>
      <c r="N60" s="301">
        <f t="shared" si="12"/>
        <v>7.9063703130932333E-2</v>
      </c>
      <c r="O60" s="301">
        <f t="shared" si="12"/>
        <v>8.0211063413375014E-2</v>
      </c>
      <c r="P60" s="301">
        <f t="shared" si="12"/>
        <v>7.9114406010331886E-2</v>
      </c>
      <c r="Q60" s="301">
        <f t="shared" si="12"/>
        <v>7.8663520715348878E-2</v>
      </c>
      <c r="R60" s="301">
        <f t="shared" si="12"/>
        <v>7.9708890694741796E-2</v>
      </c>
      <c r="S60" s="301">
        <f t="shared" si="12"/>
        <v>8.0044127942001567E-2</v>
      </c>
      <c r="T60" s="301">
        <f t="shared" si="12"/>
        <v>8.0353721017238158E-2</v>
      </c>
      <c r="U60" s="301">
        <f t="shared" si="12"/>
        <v>8.0638140223039625E-2</v>
      </c>
      <c r="V60" s="301">
        <f t="shared" si="12"/>
        <v>7.9912404213610788E-2</v>
      </c>
      <c r="W60" s="301">
        <f t="shared" si="12"/>
        <v>8.073189676765305E-2</v>
      </c>
      <c r="X60" s="301">
        <f t="shared" si="12"/>
        <v>8.0179229529154739E-2</v>
      </c>
      <c r="Y60" s="301">
        <f t="shared" si="12"/>
        <v>7.9161007680042417E-2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5.9349825090796261E-2</v>
      </c>
      <c r="C61" s="302">
        <f t="shared" si="13"/>
        <v>5.9803021855348547E-2</v>
      </c>
      <c r="D61" s="302">
        <f t="shared" si="13"/>
        <v>5.9358556867082017E-2</v>
      </c>
      <c r="E61" s="302">
        <f t="shared" si="13"/>
        <v>6.0278388069682429E-2</v>
      </c>
      <c r="F61" s="302">
        <f t="shared" si="13"/>
        <v>5.9580106944648575E-2</v>
      </c>
      <c r="G61" s="302">
        <f t="shared" si="13"/>
        <v>5.8090185219528766E-2</v>
      </c>
      <c r="H61" s="302">
        <f t="shared" si="13"/>
        <v>5.7223762858951512E-2</v>
      </c>
      <c r="I61" s="302">
        <f t="shared" si="13"/>
        <v>5.7692432808122168E-2</v>
      </c>
      <c r="J61" s="302">
        <f t="shared" si="13"/>
        <v>5.677383074595322E-2</v>
      </c>
      <c r="K61" s="302">
        <f t="shared" si="13"/>
        <v>5.6691484688689626E-2</v>
      </c>
      <c r="L61" s="302">
        <f t="shared" si="13"/>
        <v>5.6047960910403434E-2</v>
      </c>
      <c r="M61" s="302">
        <f t="shared" si="13"/>
        <v>5.6690077818461443E-2</v>
      </c>
      <c r="N61" s="302">
        <f t="shared" si="13"/>
        <v>5.6655703751672136E-2</v>
      </c>
      <c r="O61" s="302">
        <f t="shared" si="13"/>
        <v>5.7643069799710026E-2</v>
      </c>
      <c r="P61" s="302">
        <f t="shared" si="13"/>
        <v>5.5741594958841678E-2</v>
      </c>
      <c r="Q61" s="302">
        <f t="shared" si="13"/>
        <v>5.5171794527843217E-2</v>
      </c>
      <c r="R61" s="302">
        <f t="shared" si="13"/>
        <v>5.6592666151325376E-2</v>
      </c>
      <c r="S61" s="302">
        <f t="shared" si="13"/>
        <v>5.688609437348794E-2</v>
      </c>
      <c r="T61" s="302">
        <f t="shared" si="13"/>
        <v>5.7110962388906471E-2</v>
      </c>
      <c r="U61" s="302">
        <f t="shared" si="13"/>
        <v>5.7425446541781826E-2</v>
      </c>
      <c r="V61" s="302">
        <f t="shared" si="13"/>
        <v>5.6896273782525021E-2</v>
      </c>
      <c r="W61" s="302">
        <f t="shared" si="13"/>
        <v>5.7702351077602541E-2</v>
      </c>
      <c r="X61" s="302">
        <f t="shared" si="13"/>
        <v>5.6804676754493404E-2</v>
      </c>
      <c r="Y61" s="302">
        <f t="shared" si="13"/>
        <v>5.6290584065356114E-2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2.2441838678984138E-2</v>
      </c>
      <c r="C62" s="302">
        <f t="shared" si="14"/>
        <v>2.206765668106837E-2</v>
      </c>
      <c r="D62" s="302">
        <f t="shared" si="14"/>
        <v>2.2584399941902918E-2</v>
      </c>
      <c r="E62" s="302">
        <f t="shared" si="14"/>
        <v>2.1238216428903077E-2</v>
      </c>
      <c r="F62" s="302">
        <f t="shared" si="14"/>
        <v>2.1367907982644211E-2</v>
      </c>
      <c r="G62" s="302">
        <f t="shared" si="14"/>
        <v>2.2054095513589108E-2</v>
      </c>
      <c r="H62" s="302">
        <f t="shared" si="14"/>
        <v>2.2421225175554959E-2</v>
      </c>
      <c r="I62" s="302">
        <f t="shared" si="14"/>
        <v>2.2612789768835958E-2</v>
      </c>
      <c r="J62" s="302">
        <f t="shared" si="14"/>
        <v>2.2965710125571834E-2</v>
      </c>
      <c r="K62" s="302">
        <f t="shared" si="14"/>
        <v>2.2738611852995239E-2</v>
      </c>
      <c r="L62" s="302">
        <f t="shared" si="14"/>
        <v>2.2297561806720084E-2</v>
      </c>
      <c r="M62" s="302">
        <f t="shared" si="14"/>
        <v>2.2756507861860266E-2</v>
      </c>
      <c r="N62" s="302">
        <f t="shared" si="14"/>
        <v>2.2407999379260194E-2</v>
      </c>
      <c r="O62" s="302">
        <f t="shared" si="14"/>
        <v>2.2567993613664995E-2</v>
      </c>
      <c r="P62" s="302">
        <f t="shared" si="14"/>
        <v>2.3372811051490215E-2</v>
      </c>
      <c r="Q62" s="302">
        <f t="shared" si="14"/>
        <v>2.3491726187505665E-2</v>
      </c>
      <c r="R62" s="302">
        <f t="shared" si="14"/>
        <v>2.3116224543416424E-2</v>
      </c>
      <c r="S62" s="302">
        <f t="shared" si="14"/>
        <v>2.315803356851363E-2</v>
      </c>
      <c r="T62" s="302">
        <f t="shared" si="14"/>
        <v>2.3242758628331674E-2</v>
      </c>
      <c r="U62" s="302">
        <f t="shared" si="14"/>
        <v>2.32126936812578E-2</v>
      </c>
      <c r="V62" s="302">
        <f t="shared" si="14"/>
        <v>2.301613043108577E-2</v>
      </c>
      <c r="W62" s="302">
        <f t="shared" si="14"/>
        <v>2.3029545690050512E-2</v>
      </c>
      <c r="X62" s="302">
        <f t="shared" si="14"/>
        <v>2.3374552774661335E-2</v>
      </c>
      <c r="Y62" s="302">
        <f t="shared" si="14"/>
        <v>2.2870423614686303E-2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0.25869737140279653</v>
      </c>
      <c r="C63" s="301">
        <f t="shared" si="15"/>
        <v>0.25978354468626341</v>
      </c>
      <c r="D63" s="301">
        <f t="shared" si="15"/>
        <v>0.25728999610664155</v>
      </c>
      <c r="E63" s="301">
        <f t="shared" si="15"/>
        <v>0.25255262909017351</v>
      </c>
      <c r="F63" s="301">
        <f t="shared" si="15"/>
        <v>0.24627391637056747</v>
      </c>
      <c r="G63" s="301">
        <f t="shared" si="15"/>
        <v>0.24409091239016628</v>
      </c>
      <c r="H63" s="301">
        <f t="shared" si="15"/>
        <v>0.2449392945108112</v>
      </c>
      <c r="I63" s="301">
        <f t="shared" si="15"/>
        <v>0.24616942030497099</v>
      </c>
      <c r="J63" s="301">
        <f t="shared" si="15"/>
        <v>0.24458644833569931</v>
      </c>
      <c r="K63" s="301">
        <f t="shared" si="15"/>
        <v>0.24291906640987454</v>
      </c>
      <c r="L63" s="301">
        <f t="shared" si="15"/>
        <v>0.24059893681328257</v>
      </c>
      <c r="M63" s="301">
        <f t="shared" si="15"/>
        <v>0.24259511174445583</v>
      </c>
      <c r="N63" s="301">
        <f t="shared" si="15"/>
        <v>0.23905508017160573</v>
      </c>
      <c r="O63" s="301">
        <f t="shared" si="15"/>
        <v>0.24056896184199097</v>
      </c>
      <c r="P63" s="301">
        <f t="shared" si="15"/>
        <v>0.24037115036447873</v>
      </c>
      <c r="Q63" s="301">
        <f t="shared" si="15"/>
        <v>0.2417290842602477</v>
      </c>
      <c r="R63" s="301">
        <f t="shared" si="15"/>
        <v>0.24240604386737843</v>
      </c>
      <c r="S63" s="301">
        <f t="shared" si="15"/>
        <v>0.24341289226470605</v>
      </c>
      <c r="T63" s="301">
        <f t="shared" si="15"/>
        <v>0.24328388283623567</v>
      </c>
      <c r="U63" s="301">
        <f t="shared" si="15"/>
        <v>0.24378374779978687</v>
      </c>
      <c r="V63" s="301">
        <f t="shared" si="15"/>
        <v>0.24346051920513259</v>
      </c>
      <c r="W63" s="301">
        <f t="shared" si="15"/>
        <v>0.24577583021349256</v>
      </c>
      <c r="X63" s="301">
        <f t="shared" si="15"/>
        <v>0.24523423048248941</v>
      </c>
      <c r="Y63" s="301">
        <f t="shared" si="15"/>
        <v>0.24264531372595372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0.15009197889491346</v>
      </c>
      <c r="C64" s="302">
        <f t="shared" si="16"/>
        <v>0.155093593794529</v>
      </c>
      <c r="D64" s="302">
        <f t="shared" si="16"/>
        <v>0.14637900321470579</v>
      </c>
      <c r="E64" s="302">
        <f t="shared" si="16"/>
        <v>0.15474874746538336</v>
      </c>
      <c r="F64" s="302">
        <f t="shared" si="16"/>
        <v>0.14501862578807839</v>
      </c>
      <c r="G64" s="302">
        <f t="shared" si="16"/>
        <v>0.13098881186539835</v>
      </c>
      <c r="H64" s="302">
        <f t="shared" si="16"/>
        <v>0.12745998862689897</v>
      </c>
      <c r="I64" s="302">
        <f t="shared" si="16"/>
        <v>0.12592253693033822</v>
      </c>
      <c r="J64" s="302">
        <f t="shared" si="16"/>
        <v>0.11473372355082685</v>
      </c>
      <c r="K64" s="302">
        <f t="shared" si="16"/>
        <v>0.11668487087655809</v>
      </c>
      <c r="L64" s="302">
        <f t="shared" si="16"/>
        <v>0.11906610114648294</v>
      </c>
      <c r="M64" s="302">
        <f t="shared" si="16"/>
        <v>0.11422034963919311</v>
      </c>
      <c r="N64" s="302">
        <f t="shared" si="16"/>
        <v>0.11240747655757544</v>
      </c>
      <c r="O64" s="302">
        <f t="shared" si="16"/>
        <v>0.11375928992291742</v>
      </c>
      <c r="P64" s="302">
        <f t="shared" si="16"/>
        <v>9.6038199081490763E-2</v>
      </c>
      <c r="Q64" s="302">
        <f t="shared" si="16"/>
        <v>9.7167033249173862E-2</v>
      </c>
      <c r="R64" s="302">
        <f t="shared" si="16"/>
        <v>0.10816001289479632</v>
      </c>
      <c r="S64" s="302">
        <f t="shared" si="16"/>
        <v>0.11016794527563716</v>
      </c>
      <c r="T64" s="302">
        <f t="shared" si="16"/>
        <v>0.10859892367450383</v>
      </c>
      <c r="U64" s="302">
        <f t="shared" si="16"/>
        <v>0.1108125588908932</v>
      </c>
      <c r="V64" s="302">
        <f t="shared" si="16"/>
        <v>0.11181490821314909</v>
      </c>
      <c r="W64" s="302">
        <f t="shared" si="16"/>
        <v>0.11734721076454016</v>
      </c>
      <c r="X64" s="302">
        <f t="shared" si="16"/>
        <v>0.10854856269300919</v>
      </c>
      <c r="Y64" s="302">
        <f t="shared" si="16"/>
        <v>0.11107471457931185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0.10860539250788308</v>
      </c>
      <c r="C65" s="302">
        <f t="shared" si="17"/>
        <v>0.1046899508917344</v>
      </c>
      <c r="D65" s="302">
        <f t="shared" si="17"/>
        <v>0.11091099289193575</v>
      </c>
      <c r="E65" s="302">
        <f t="shared" si="17"/>
        <v>9.7803881624790145E-2</v>
      </c>
      <c r="F65" s="302">
        <f t="shared" si="17"/>
        <v>0.10125529058248907</v>
      </c>
      <c r="G65" s="302">
        <f t="shared" si="17"/>
        <v>0.11310210052476792</v>
      </c>
      <c r="H65" s="302">
        <f t="shared" si="17"/>
        <v>0.11747930588391221</v>
      </c>
      <c r="I65" s="302">
        <f t="shared" si="17"/>
        <v>0.12024688337463274</v>
      </c>
      <c r="J65" s="302">
        <f t="shared" si="17"/>
        <v>0.12985272478487248</v>
      </c>
      <c r="K65" s="302">
        <f t="shared" si="17"/>
        <v>0.12623419553331644</v>
      </c>
      <c r="L65" s="302">
        <f t="shared" si="17"/>
        <v>0.12153283566679961</v>
      </c>
      <c r="M65" s="302">
        <f t="shared" si="17"/>
        <v>0.12837476210526272</v>
      </c>
      <c r="N65" s="302">
        <f t="shared" si="17"/>
        <v>0.1266476036140303</v>
      </c>
      <c r="O65" s="302">
        <f t="shared" si="17"/>
        <v>0.12680967191907355</v>
      </c>
      <c r="P65" s="302">
        <f t="shared" si="17"/>
        <v>0.14433295128298798</v>
      </c>
      <c r="Q65" s="302">
        <f t="shared" si="17"/>
        <v>0.14456205101107381</v>
      </c>
      <c r="R65" s="302">
        <f t="shared" si="17"/>
        <v>0.13424603097258211</v>
      </c>
      <c r="S65" s="302">
        <f t="shared" si="17"/>
        <v>0.13324494698906889</v>
      </c>
      <c r="T65" s="302">
        <f t="shared" si="17"/>
        <v>0.13468495916173184</v>
      </c>
      <c r="U65" s="302">
        <f t="shared" si="17"/>
        <v>0.13297118890889367</v>
      </c>
      <c r="V65" s="302">
        <f t="shared" si="17"/>
        <v>0.13164561099198352</v>
      </c>
      <c r="W65" s="302">
        <f t="shared" si="17"/>
        <v>0.1284286194489524</v>
      </c>
      <c r="X65" s="302">
        <f t="shared" si="17"/>
        <v>0.13668566778948021</v>
      </c>
      <c r="Y65" s="302">
        <f t="shared" si="17"/>
        <v>0.13157059914664185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0.16246775477104053</v>
      </c>
      <c r="C66" s="301">
        <f t="shared" si="18"/>
        <v>0.16510467164786305</v>
      </c>
      <c r="D66" s="301">
        <f t="shared" si="18"/>
        <v>0.16275873272083458</v>
      </c>
      <c r="E66" s="301">
        <f t="shared" si="18"/>
        <v>0.18895496838722306</v>
      </c>
      <c r="F66" s="301">
        <f t="shared" si="18"/>
        <v>0.19899738715915469</v>
      </c>
      <c r="G66" s="301">
        <f t="shared" si="18"/>
        <v>0.19483825348643696</v>
      </c>
      <c r="H66" s="301">
        <f t="shared" si="18"/>
        <v>0.18910374942252967</v>
      </c>
      <c r="I66" s="301">
        <f t="shared" si="18"/>
        <v>0.1837123137909924</v>
      </c>
      <c r="J66" s="301">
        <f t="shared" si="18"/>
        <v>0.18255077521175272</v>
      </c>
      <c r="K66" s="301">
        <f t="shared" si="18"/>
        <v>0.1887425023761537</v>
      </c>
      <c r="L66" s="301">
        <f t="shared" si="18"/>
        <v>0.19968033168552918</v>
      </c>
      <c r="M66" s="301">
        <f t="shared" si="18"/>
        <v>0.18902727270078201</v>
      </c>
      <c r="N66" s="301">
        <f t="shared" si="18"/>
        <v>0.20031538839962409</v>
      </c>
      <c r="O66" s="301">
        <f t="shared" si="18"/>
        <v>0.19432571475855223</v>
      </c>
      <c r="P66" s="301">
        <f t="shared" si="18"/>
        <v>0.18516120055066074</v>
      </c>
      <c r="Q66" s="301">
        <f t="shared" si="18"/>
        <v>0.18158077577242104</v>
      </c>
      <c r="R66" s="301">
        <f t="shared" si="18"/>
        <v>0.18430632727104837</v>
      </c>
      <c r="S66" s="301">
        <f t="shared" si="18"/>
        <v>0.18154415630265502</v>
      </c>
      <c r="T66" s="301">
        <f t="shared" si="18"/>
        <v>0.18023254636525632</v>
      </c>
      <c r="U66" s="301">
        <f t="shared" si="18"/>
        <v>0.17937854304402787</v>
      </c>
      <c r="V66" s="301">
        <f t="shared" si="18"/>
        <v>0.18315967552210347</v>
      </c>
      <c r="W66" s="301">
        <f t="shared" si="18"/>
        <v>0.17792935868732629</v>
      </c>
      <c r="X66" s="301">
        <f t="shared" si="18"/>
        <v>0.17458628378519386</v>
      </c>
      <c r="Y66" s="301">
        <f t="shared" si="18"/>
        <v>0.18672573346003501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0.10560865260698414</v>
      </c>
      <c r="C67" s="301">
        <f t="shared" si="19"/>
        <v>0.10384779614620404</v>
      </c>
      <c r="D67" s="301">
        <f t="shared" si="19"/>
        <v>0.10627952913836665</v>
      </c>
      <c r="E67" s="301">
        <f t="shared" si="19"/>
        <v>9.9944547900720354E-2</v>
      </c>
      <c r="F67" s="301">
        <f t="shared" si="19"/>
        <v>0.10055486109479624</v>
      </c>
      <c r="G67" s="301">
        <f t="shared" si="19"/>
        <v>0.10378397888747815</v>
      </c>
      <c r="H67" s="301">
        <f t="shared" si="19"/>
        <v>0.10551164788496444</v>
      </c>
      <c r="I67" s="301">
        <f t="shared" si="19"/>
        <v>0.10641312832393386</v>
      </c>
      <c r="J67" s="301">
        <f t="shared" si="19"/>
        <v>0.10807393000269093</v>
      </c>
      <c r="K67" s="301">
        <f t="shared" si="19"/>
        <v>0.10700523224938933</v>
      </c>
      <c r="L67" s="301">
        <f t="shared" si="19"/>
        <v>0.10492970261985918</v>
      </c>
      <c r="M67" s="301">
        <f t="shared" si="19"/>
        <v>0.10708944876169534</v>
      </c>
      <c r="N67" s="301">
        <f t="shared" si="19"/>
        <v>0.10544940884357736</v>
      </c>
      <c r="O67" s="301">
        <f t="shared" si="19"/>
        <v>0.10620232288783521</v>
      </c>
      <c r="P67" s="301">
        <f t="shared" si="19"/>
        <v>0.10998969906583624</v>
      </c>
      <c r="Q67" s="301">
        <f t="shared" si="19"/>
        <v>0.11054929970590895</v>
      </c>
      <c r="R67" s="301">
        <f t="shared" si="19"/>
        <v>0.10878223314548899</v>
      </c>
      <c r="S67" s="301">
        <f t="shared" si="19"/>
        <v>0.10897898149888767</v>
      </c>
      <c r="T67" s="301">
        <f t="shared" si="19"/>
        <v>0.10937768766273724</v>
      </c>
      <c r="U67" s="301">
        <f t="shared" si="19"/>
        <v>0.10923620555886018</v>
      </c>
      <c r="V67" s="301">
        <f t="shared" si="19"/>
        <v>0.10831120202863886</v>
      </c>
      <c r="W67" s="301">
        <f t="shared" si="19"/>
        <v>0.10837433265906121</v>
      </c>
      <c r="X67" s="301">
        <f t="shared" si="19"/>
        <v>0.10999789541017094</v>
      </c>
      <c r="Y67" s="301">
        <f t="shared" si="19"/>
        <v>0.10762552289264138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7.1513499010727635E-2</v>
      </c>
      <c r="C68" s="235">
        <f t="shared" si="20"/>
        <v>7.0321125055966077E-2</v>
      </c>
      <c r="D68" s="235">
        <f t="shared" si="20"/>
        <v>7.1967786864790925E-2</v>
      </c>
      <c r="E68" s="235">
        <f t="shared" si="20"/>
        <v>6.7678018334580217E-2</v>
      </c>
      <c r="F68" s="235">
        <f t="shared" si="20"/>
        <v>6.8091295380763223E-2</v>
      </c>
      <c r="G68" s="235">
        <f t="shared" si="20"/>
        <v>7.0277910836713142E-2</v>
      </c>
      <c r="H68" s="235">
        <f t="shared" si="20"/>
        <v>7.1447811712187739E-2</v>
      </c>
      <c r="I68" s="235">
        <f t="shared" si="20"/>
        <v>7.2058254312192718E-2</v>
      </c>
      <c r="J68" s="235">
        <f t="shared" si="20"/>
        <v>7.3182875602957595E-2</v>
      </c>
      <c r="K68" s="235">
        <f t="shared" si="20"/>
        <v>7.2459200848693714E-2</v>
      </c>
      <c r="L68" s="235">
        <f t="shared" si="20"/>
        <v>7.1053744170247998E-2</v>
      </c>
      <c r="M68" s="235">
        <f t="shared" si="20"/>
        <v>7.251622853838402E-2</v>
      </c>
      <c r="N68" s="235">
        <f t="shared" si="20"/>
        <v>7.1405666191770703E-2</v>
      </c>
      <c r="O68" s="235">
        <f t="shared" si="20"/>
        <v>7.1915506213682284E-2</v>
      </c>
      <c r="P68" s="235">
        <f t="shared" si="20"/>
        <v>7.4480149506374174E-2</v>
      </c>
      <c r="Q68" s="235">
        <f t="shared" si="20"/>
        <v>7.4859086258547036E-2</v>
      </c>
      <c r="R68" s="235">
        <f t="shared" si="20"/>
        <v>7.366250709953856E-2</v>
      </c>
      <c r="S68" s="235">
        <f t="shared" si="20"/>
        <v>7.3795736364649062E-2</v>
      </c>
      <c r="T68" s="235">
        <f t="shared" si="20"/>
        <v>7.4065722508304677E-2</v>
      </c>
      <c r="U68" s="235">
        <f t="shared" si="20"/>
        <v>7.3969917097991403E-2</v>
      </c>
      <c r="V68" s="235">
        <f t="shared" si="20"/>
        <v>7.3343545703124943E-2</v>
      </c>
      <c r="W68" s="235">
        <f t="shared" si="20"/>
        <v>7.3386294968121796E-2</v>
      </c>
      <c r="X68" s="235">
        <f t="shared" si="20"/>
        <v>7.4485699707498784E-2</v>
      </c>
      <c r="Y68" s="235">
        <f t="shared" si="20"/>
        <v>7.2879234181262117E-2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33.859480761038022</v>
      </c>
      <c r="D72" s="320">
        <f t="shared" si="21"/>
        <v>32.556683940060402</v>
      </c>
      <c r="E72" s="320">
        <f t="shared" si="21"/>
        <v>34.410605999683725</v>
      </c>
      <c r="F72" s="320">
        <f t="shared" si="21"/>
        <v>35.005746367309847</v>
      </c>
      <c r="G72" s="320">
        <f t="shared" si="21"/>
        <v>33.273407087200695</v>
      </c>
      <c r="H72" s="320">
        <f t="shared" si="21"/>
        <v>30.280075308652805</v>
      </c>
      <c r="I72" s="320">
        <f t="shared" si="21"/>
        <v>29.223119137260319</v>
      </c>
      <c r="J72" s="320">
        <f t="shared" si="21"/>
        <v>29.536418993568105</v>
      </c>
      <c r="K72" s="320">
        <f t="shared" si="21"/>
        <v>31.340516934491923</v>
      </c>
      <c r="L72" s="320">
        <f t="shared" si="21"/>
        <v>27.70208543067174</v>
      </c>
      <c r="M72" s="320">
        <f t="shared" si="21"/>
        <v>24.924492419182688</v>
      </c>
      <c r="N72" s="320">
        <f t="shared" si="21"/>
        <v>25.658072416930917</v>
      </c>
      <c r="O72" s="320">
        <f t="shared" si="21"/>
        <v>25.663413278733451</v>
      </c>
      <c r="P72" s="320">
        <f t="shared" si="21"/>
        <v>22.437509136768139</v>
      </c>
      <c r="Q72" s="320">
        <f t="shared" si="21"/>
        <v>21.349572942242169</v>
      </c>
      <c r="R72" s="320">
        <f t="shared" si="21"/>
        <v>21.233046283665832</v>
      </c>
      <c r="S72" s="320">
        <f t="shared" si="21"/>
        <v>20.862461114388744</v>
      </c>
      <c r="T72" s="320">
        <f t="shared" si="21"/>
        <v>21.155617032714069</v>
      </c>
      <c r="U72" s="320">
        <f t="shared" si="21"/>
        <v>21.009449719205378</v>
      </c>
      <c r="V72" s="320">
        <f t="shared" si="21"/>
        <v>23.129100041450616</v>
      </c>
      <c r="W72" s="320">
        <f t="shared" si="21"/>
        <v>21.759846802709632</v>
      </c>
      <c r="X72" s="320">
        <f t="shared" si="21"/>
        <v>19.940487487099581</v>
      </c>
      <c r="Y72" s="320">
        <f t="shared" si="21"/>
        <v>19.224191617035558</v>
      </c>
      <c r="DA72" s="95"/>
    </row>
    <row r="73" spans="1:105" ht="12" customHeight="1" x14ac:dyDescent="0.25">
      <c r="A73" s="55" t="s">
        <v>91</v>
      </c>
      <c r="B73" s="330">
        <f>IF(B$6=0,0,B$6/TRE!B$5*1000)</f>
        <v>0.76226188369807668</v>
      </c>
      <c r="C73" s="330">
        <f>IF(C$6=0,0,C$6/TRE!C$5*1000)</f>
        <v>0.73254842826845734</v>
      </c>
      <c r="D73" s="330">
        <f>IF(D$6=0,0,D$6/TRE!D$5*1000)</f>
        <v>0.72085604988671725</v>
      </c>
      <c r="E73" s="330">
        <f>IF(E$6=0,0,E$6/TRE!E$5*1000)</f>
        <v>0.71649009575587608</v>
      </c>
      <c r="F73" s="330">
        <f>IF(F$6=0,0,F$6/TRE!F$5*1000)</f>
        <v>0.73333290905927317</v>
      </c>
      <c r="G73" s="330">
        <f>IF(G$6=0,0,G$6/TRE!G$5*1000)</f>
        <v>0.71942637055260461</v>
      </c>
      <c r="H73" s="330">
        <f>IF(H$6=0,0,H$6/TRE!H$5*1000)</f>
        <v>0.6656043008118292</v>
      </c>
      <c r="I73" s="330">
        <f>IF(I$6=0,0,I$6/TRE!I$5*1000)</f>
        <v>0.64785906807893545</v>
      </c>
      <c r="J73" s="330">
        <f>IF(J$6=0,0,J$6/TRE!J$5*1000)</f>
        <v>0.66502434975854807</v>
      </c>
      <c r="K73" s="330">
        <f>IF(K$6=0,0,K$6/TRE!K$5*1000)</f>
        <v>0.69866651945650604</v>
      </c>
      <c r="L73" s="330">
        <f>IF(L$6=0,0,L$6/TRE!L$5*1000)</f>
        <v>0.6055774137896498</v>
      </c>
      <c r="M73" s="330">
        <f>IF(M$6=0,0,M$6/TRE!M$5*1000)</f>
        <v>0.55607294871569335</v>
      </c>
      <c r="N73" s="330">
        <f>IF(N$6=0,0,N$6/TRE!N$5*1000)</f>
        <v>0.56367261842313843</v>
      </c>
      <c r="O73" s="330">
        <f>IF(O$6=0,0,O$6/TRE!O$5*1000)</f>
        <v>0.56781543821500191</v>
      </c>
      <c r="P73" s="330">
        <f>IF(P$6=0,0,P$6/TRE!P$5*1000)</f>
        <v>0.5141447661958497</v>
      </c>
      <c r="Q73" s="330">
        <f>IF(Q$6=0,0,Q$6/TRE!Q$5*1000)</f>
        <v>0.49170423703856136</v>
      </c>
      <c r="R73" s="330">
        <f>IF(R$6=0,0,R$6/TRE!R$5*1000)</f>
        <v>0.48120378983722839</v>
      </c>
      <c r="S73" s="330">
        <f>IF(S$6=0,0,S$6/TRE!S$5*1000)</f>
        <v>0.47366036745963241</v>
      </c>
      <c r="T73" s="330">
        <f>IF(T$6=0,0,T$6/TRE!T$5*1000)</f>
        <v>0.48207343169097555</v>
      </c>
      <c r="U73" s="330">
        <f>IF(U$6=0,0,U$6/TRE!U$5*1000)</f>
        <v>0.47812345170951165</v>
      </c>
      <c r="V73" s="330">
        <f>IF(V$6=0,0,V$6/TRE!V$5*1000)</f>
        <v>0.52190429736044952</v>
      </c>
      <c r="W73" s="330">
        <f>IF(W$6=0,0,W$6/TRE!W$5*1000)</f>
        <v>0.49129351583480518</v>
      </c>
      <c r="X73" s="330">
        <f>IF(X$6=0,0,X$6/TRE!X$5*1000)</f>
        <v>0.4569607618820421</v>
      </c>
      <c r="Y73" s="330">
        <f>IF(Y$6=0,0,Y$6/TRE!Y$5*1000)</f>
        <v>0.43104451561912188</v>
      </c>
      <c r="DA73" s="67"/>
    </row>
    <row r="74" spans="1:105" ht="12" customHeight="1" x14ac:dyDescent="0.25">
      <c r="A74" s="173" t="s">
        <v>92</v>
      </c>
      <c r="B74" s="331">
        <f>IF(B$7=0,0,B$7/TRE!B$5*1000)</f>
        <v>1.0366761618293847</v>
      </c>
      <c r="C74" s="331">
        <f>IF(C$7=0,0,C$7/TRE!C$5*1000)</f>
        <v>0.99626586244510151</v>
      </c>
      <c r="D74" s="331">
        <f>IF(D$7=0,0,D$7/TRE!D$5*1000)</f>
        <v>0.98036422784593535</v>
      </c>
      <c r="E74" s="331">
        <f>IF(E$7=0,0,E$7/TRE!E$5*1000)</f>
        <v>0.97442653022799142</v>
      </c>
      <c r="F74" s="331">
        <f>IF(F$7=0,0,F$7/TRE!F$5*1000)</f>
        <v>0.99733275632061147</v>
      </c>
      <c r="G74" s="331">
        <f>IF(G$7=0,0,G$7/TRE!G$5*1000)</f>
        <v>0.97841986395154235</v>
      </c>
      <c r="H74" s="331">
        <f>IF(H$7=0,0,H$7/TRE!H$5*1000)</f>
        <v>0.90522184910408798</v>
      </c>
      <c r="I74" s="331">
        <f>IF(I$7=0,0,I$7/TRE!I$5*1000)</f>
        <v>0.88108833258735197</v>
      </c>
      <c r="J74" s="331">
        <f>IF(J$7=0,0,J$7/TRE!J$5*1000)</f>
        <v>0.9044331156716251</v>
      </c>
      <c r="K74" s="331">
        <f>IF(K$7=0,0,K$7/TRE!K$5*1000)</f>
        <v>0.95018646646084781</v>
      </c>
      <c r="L74" s="331">
        <f>IF(L$7=0,0,L$7/TRE!L$5*1000)</f>
        <v>0.82358528275392406</v>
      </c>
      <c r="M74" s="331">
        <f>IF(M$7=0,0,M$7/TRE!M$5*1000)</f>
        <v>0.75625921025334319</v>
      </c>
      <c r="N74" s="331">
        <f>IF(N$7=0,0,N$7/TRE!N$5*1000)</f>
        <v>0.7665947610554682</v>
      </c>
      <c r="O74" s="331">
        <f>IF(O$7=0,0,O$7/TRE!O$5*1000)</f>
        <v>0.77222899597240235</v>
      </c>
      <c r="P74" s="331">
        <f>IF(P$7=0,0,P$7/TRE!P$5*1000)</f>
        <v>0.69923688202635559</v>
      </c>
      <c r="Q74" s="331">
        <f>IF(Q$7=0,0,Q$7/TRE!Q$5*1000)</f>
        <v>0.66871776237244351</v>
      </c>
      <c r="R74" s="331">
        <f>IF(R$7=0,0,R$7/TRE!R$5*1000)</f>
        <v>0.65443715417863035</v>
      </c>
      <c r="S74" s="331">
        <f>IF(S$7=0,0,S$7/TRE!S$5*1000)</f>
        <v>0.64417809974509999</v>
      </c>
      <c r="T74" s="331">
        <f>IF(T$7=0,0,T$7/TRE!T$5*1000)</f>
        <v>0.65561986709972686</v>
      </c>
      <c r="U74" s="331">
        <f>IF(U$7=0,0,U$7/TRE!U$5*1000)</f>
        <v>0.65024789432493624</v>
      </c>
      <c r="V74" s="331">
        <f>IF(V$7=0,0,V$7/TRE!V$5*1000)</f>
        <v>0.7097898444102112</v>
      </c>
      <c r="W74" s="331">
        <f>IF(W$7=0,0,W$7/TRE!W$5*1000)</f>
        <v>0.66815918153533482</v>
      </c>
      <c r="X74" s="331">
        <f>IF(X$7=0,0,X$7/TRE!X$5*1000)</f>
        <v>0.62146663615957731</v>
      </c>
      <c r="Y74" s="331">
        <f>IF(Y$7=0,0,Y$7/TRE!Y$5*1000)</f>
        <v>0.58622054124200573</v>
      </c>
      <c r="DA74" s="177"/>
    </row>
    <row r="75" spans="1:105" ht="12" customHeight="1" x14ac:dyDescent="0.25">
      <c r="A75" s="173" t="s">
        <v>93</v>
      </c>
      <c r="B75" s="331">
        <f>IF(B$8=0,0,B$8/TRE!B$5*1000)</f>
        <v>1.2805999646127688</v>
      </c>
      <c r="C75" s="331">
        <f>IF(C$8=0,0,C$8/TRE!C$5*1000)</f>
        <v>1.230681359491008</v>
      </c>
      <c r="D75" s="331">
        <f>IF(D$8=0,0,D$8/TRE!D$5*1000)</f>
        <v>1.2110381638096845</v>
      </c>
      <c r="E75" s="331">
        <f>IF(E$8=0,0,E$8/TRE!E$5*1000)</f>
        <v>1.2037033608698715</v>
      </c>
      <c r="F75" s="331">
        <f>IF(F$8=0,0,F$8/TRE!F$5*1000)</f>
        <v>1.2319992872195786</v>
      </c>
      <c r="G75" s="331">
        <f>IF(G$8=0,0,G$8/TRE!G$5*1000)</f>
        <v>1.2086363025283759</v>
      </c>
      <c r="H75" s="331">
        <f>IF(H$8=0,0,H$8/TRE!H$5*1000)</f>
        <v>1.1182152253638735</v>
      </c>
      <c r="I75" s="331">
        <f>IF(I$8=0,0,I$8/TRE!I$5*1000)</f>
        <v>1.0884032343726118</v>
      </c>
      <c r="J75" s="331">
        <f>IF(J$8=0,0,J$8/TRE!J$5*1000)</f>
        <v>1.1172409075943603</v>
      </c>
      <c r="K75" s="331">
        <f>IF(K$8=0,0,K$8/TRE!K$5*1000)</f>
        <v>1.1737597526869301</v>
      </c>
      <c r="L75" s="331">
        <f>IF(L$8=0,0,L$8/TRE!L$5*1000)</f>
        <v>1.0173700551666114</v>
      </c>
      <c r="M75" s="331">
        <f>IF(M$8=0,0,M$8/TRE!M$5*1000)</f>
        <v>0.93420255384236506</v>
      </c>
      <c r="N75" s="331">
        <f>IF(N$8=0,0,N$8/TRE!N$5*1000)</f>
        <v>0.94696999895087242</v>
      </c>
      <c r="O75" s="331">
        <f>IF(O$8=0,0,O$8/TRE!O$5*1000)</f>
        <v>0.95392993620120259</v>
      </c>
      <c r="P75" s="331">
        <f>IF(P$8=0,0,P$8/TRE!P$5*1000)</f>
        <v>0.86376320720902755</v>
      </c>
      <c r="Q75" s="331">
        <f>IF(Q$8=0,0,Q$8/TRE!Q$5*1000)</f>
        <v>0.82606311822478307</v>
      </c>
      <c r="R75" s="331">
        <f>IF(R$8=0,0,R$8/TRE!R$5*1000)</f>
        <v>0.80842236692654346</v>
      </c>
      <c r="S75" s="331">
        <f>IF(S$8=0,0,S$8/TRE!S$5*1000)</f>
        <v>0.79574941733218241</v>
      </c>
      <c r="T75" s="331">
        <f>IF(T$8=0,0,T$8/TRE!T$5*1000)</f>
        <v>0.80988336524083926</v>
      </c>
      <c r="U75" s="331">
        <f>IF(U$8=0,0,U$8/TRE!U$5*1000)</f>
        <v>0.80324739887197982</v>
      </c>
      <c r="V75" s="331">
        <f>IF(V$8=0,0,V$8/TRE!V$5*1000)</f>
        <v>0.87679921956555507</v>
      </c>
      <c r="W75" s="331">
        <f>IF(W$8=0,0,W$8/TRE!W$5*1000)</f>
        <v>0.82537310660247232</v>
      </c>
      <c r="X75" s="331">
        <f>IF(X$8=0,0,X$8/TRE!X$5*1000)</f>
        <v>0.76769407996183059</v>
      </c>
      <c r="Y75" s="331">
        <f>IF(Y$8=0,0,Y$8/TRE!Y$5*1000)</f>
        <v>0.72415478624012486</v>
      </c>
      <c r="DA75" s="177"/>
    </row>
    <row r="76" spans="1:105" ht="12" customHeight="1" x14ac:dyDescent="0.25">
      <c r="A76" s="173" t="s">
        <v>94</v>
      </c>
      <c r="B76" s="331">
        <f>IF(B$9=0,0,B$9/TRE!B$5*1000)</f>
        <v>0.79275235904599983</v>
      </c>
      <c r="C76" s="331">
        <f>IF(C$9=0,0,C$9/TRE!C$5*1000)</f>
        <v>0.76185036539919526</v>
      </c>
      <c r="D76" s="331">
        <f>IF(D$9=0,0,D$9/TRE!D$5*1000)</f>
        <v>0.74969029188218594</v>
      </c>
      <c r="E76" s="331">
        <f>IF(E$9=0,0,E$9/TRE!E$5*1000)</f>
        <v>0.74514969958611088</v>
      </c>
      <c r="F76" s="331">
        <f>IF(F$9=0,0,F$9/TRE!F$5*1000)</f>
        <v>0.76266622542164375</v>
      </c>
      <c r="G76" s="331">
        <f>IF(G$9=0,0,G$9/TRE!G$5*1000)</f>
        <v>0.74820342537470874</v>
      </c>
      <c r="H76" s="331">
        <f>IF(H$9=0,0,H$9/TRE!H$5*1000)</f>
        <v>0.69222847284430233</v>
      </c>
      <c r="I76" s="331">
        <f>IF(I$9=0,0,I$9/TRE!I$5*1000)</f>
        <v>0.67377343080209273</v>
      </c>
      <c r="J76" s="331">
        <f>IF(J$9=0,0,J$9/TRE!J$5*1000)</f>
        <v>0.69162532374888985</v>
      </c>
      <c r="K76" s="331">
        <f>IF(K$9=0,0,K$9/TRE!K$5*1000)</f>
        <v>0.72661318023476607</v>
      </c>
      <c r="L76" s="331">
        <f>IF(L$9=0,0,L$9/TRE!L$5*1000)</f>
        <v>0.62980051034123585</v>
      </c>
      <c r="M76" s="331">
        <f>IF(M$9=0,0,M$9/TRE!M$5*1000)</f>
        <v>0.57831586666432122</v>
      </c>
      <c r="N76" s="331">
        <f>IF(N$9=0,0,N$9/TRE!N$5*1000)</f>
        <v>0.58621952316006376</v>
      </c>
      <c r="O76" s="331">
        <f>IF(O$9=0,0,O$9/TRE!O$5*1000)</f>
        <v>0.59052805574360168</v>
      </c>
      <c r="P76" s="331">
        <f>IF(P$9=0,0,P$9/TRE!P$5*1000)</f>
        <v>0.53471055684368363</v>
      </c>
      <c r="Q76" s="331">
        <f>IF(Q$9=0,0,Q$9/TRE!Q$5*1000)</f>
        <v>0.51137240652010352</v>
      </c>
      <c r="R76" s="331">
        <f>IF(R$9=0,0,R$9/TRE!R$5*1000)</f>
        <v>0.50045194143071747</v>
      </c>
      <c r="S76" s="331">
        <f>IF(S$9=0,0,S$9/TRE!S$5*1000)</f>
        <v>0.4926067821580174</v>
      </c>
      <c r="T76" s="331">
        <f>IF(T$9=0,0,T$9/TRE!T$5*1000)</f>
        <v>0.50135636895861468</v>
      </c>
      <c r="U76" s="331">
        <f>IF(U$9=0,0,U$9/TRE!U$5*1000)</f>
        <v>0.4972483897778921</v>
      </c>
      <c r="V76" s="331">
        <f>IF(V$9=0,0,V$9/TRE!V$5*1000)</f>
        <v>0.54278046925486734</v>
      </c>
      <c r="W76" s="331">
        <f>IF(W$9=0,0,W$9/TRE!W$5*1000)</f>
        <v>0.51094525646819722</v>
      </c>
      <c r="X76" s="331">
        <f>IF(X$9=0,0,X$9/TRE!X$5*1000)</f>
        <v>0.47523919235732376</v>
      </c>
      <c r="Y76" s="331">
        <f>IF(Y$9=0,0,Y$9/TRE!Y$5*1000)</f>
        <v>0.4482862962438865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0.93763491255550901</v>
      </c>
      <c r="C77" s="332">
        <f>IF(C$10=0,0,C$10/TRE!C$5*1000)</f>
        <v>0.92497730412742429</v>
      </c>
      <c r="D77" s="332">
        <f>IF(D$10=0,0,D$10/TRE!D$5*1000)</f>
        <v>0.8848526676242765</v>
      </c>
      <c r="E77" s="332">
        <f>IF(E$10=0,0,E$10/TRE!E$5*1000)</f>
        <v>0.92192017770618784</v>
      </c>
      <c r="F77" s="332">
        <f>IF(F$10=0,0,F$10/TRE!F$5*1000)</f>
        <v>0.92142903705223222</v>
      </c>
      <c r="G77" s="332">
        <f>IF(G$10=0,0,G$10/TRE!G$5*1000)</f>
        <v>0.87053150646045363</v>
      </c>
      <c r="H77" s="332">
        <f>IF(H$10=0,0,H$10/TRE!H$5*1000)</f>
        <v>0.79420120552342288</v>
      </c>
      <c r="I77" s="332">
        <f>IF(I$10=0,0,I$10/TRE!I$5*1000)</f>
        <v>0.77156356865744202</v>
      </c>
      <c r="J77" s="332">
        <f>IF(J$10=0,0,J$10/TRE!J$5*1000)</f>
        <v>0.77614837627315891</v>
      </c>
      <c r="K77" s="332">
        <f>IF(K$10=0,0,K$10/TRE!K$5*1000)</f>
        <v>0.81965953855178508</v>
      </c>
      <c r="L77" s="332">
        <f>IF(L$10=0,0,L$10/TRE!L$5*1000)</f>
        <v>0.71809080703731965</v>
      </c>
      <c r="M77" s="332">
        <f>IF(M$10=0,0,M$10/TRE!M$5*1000)</f>
        <v>0.65233480930112153</v>
      </c>
      <c r="N77" s="332">
        <f>IF(N$10=0,0,N$10/TRE!N$5*1000)</f>
        <v>0.66124888076219013</v>
      </c>
      <c r="O77" s="332">
        <f>IF(O$10=0,0,O$10/TRE!O$5*1000)</f>
        <v>0.6667534209823629</v>
      </c>
      <c r="P77" s="332">
        <f>IF(P$10=0,0,P$10/TRE!P$5*1000)</f>
        <v>0.58826267457742321</v>
      </c>
      <c r="Q77" s="332">
        <f>IF(Q$10=0,0,Q$10/TRE!Q$5*1000)</f>
        <v>0.56383934881813824</v>
      </c>
      <c r="R77" s="332">
        <f>IF(R$10=0,0,R$10/TRE!R$5*1000)</f>
        <v>0.55889420170906601</v>
      </c>
      <c r="S77" s="332">
        <f>IF(S$10=0,0,S$10/TRE!S$5*1000)</f>
        <v>0.55283419619592633</v>
      </c>
      <c r="T77" s="332">
        <f>IF(T$10=0,0,T$10/TRE!T$5*1000)</f>
        <v>0.56336707586614587</v>
      </c>
      <c r="U77" s="332">
        <f>IF(U$10=0,0,U$10/TRE!U$5*1000)</f>
        <v>0.56171926306693998</v>
      </c>
      <c r="V77" s="332">
        <f>IF(V$10=0,0,V$10/TRE!V$5*1000)</f>
        <v>0.61895632902094933</v>
      </c>
      <c r="W77" s="332">
        <f>IF(W$10=0,0,W$10/TRE!W$5*1000)</f>
        <v>0.5888875353076467</v>
      </c>
      <c r="X77" s="332">
        <f>IF(X$10=0,0,X$10/TRE!X$5*1000)</f>
        <v>0.54713228894472277</v>
      </c>
      <c r="Y77" s="332">
        <f>IF(Y$10=0,0,Y$10/TRE!Y$5*1000)</f>
        <v>0.52304776953541265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6.2738769312151748</v>
      </c>
      <c r="C78" s="348">
        <f>IF(C$16=0,0,C$16/TRE!C$5*1000)</f>
        <v>6.1572951533371558</v>
      </c>
      <c r="D78" s="348">
        <f>IF(D$16=0,0,D$16/TRE!D$5*1000)</f>
        <v>5.8635563589283084</v>
      </c>
      <c r="E78" s="348">
        <f>IF(E$16=0,0,E$16/TRE!E$5*1000)</f>
        <v>6.0833423096643529</v>
      </c>
      <c r="F78" s="348">
        <f>IF(F$16=0,0,F$16/TRE!F$5*1000)</f>
        <v>6.034701577346512</v>
      </c>
      <c r="G78" s="348">
        <f>IF(G$16=0,0,G$16/TRE!G$5*1000)</f>
        <v>5.6852154059709692</v>
      </c>
      <c r="H78" s="348">
        <f>IF(H$16=0,0,H$16/TRE!H$5*1000)</f>
        <v>5.191746198684954</v>
      </c>
      <c r="I78" s="348">
        <f>IF(I$16=0,0,I$16/TRE!I$5*1000)</f>
        <v>5.0356868082657327</v>
      </c>
      <c r="J78" s="348">
        <f>IF(J$16=0,0,J$16/TRE!J$5*1000)</f>
        <v>5.0569454727343404</v>
      </c>
      <c r="K78" s="348">
        <f>IF(K$16=0,0,K$16/TRE!K$5*1000)</f>
        <v>5.3292463801707504</v>
      </c>
      <c r="L78" s="348">
        <f>IF(L$16=0,0,L$16/TRE!L$5*1000)</f>
        <v>4.6655646114912415</v>
      </c>
      <c r="M78" s="348">
        <f>IF(M$16=0,0,M$16/TRE!M$5*1000)</f>
        <v>4.2325920165238271</v>
      </c>
      <c r="N78" s="348">
        <f>IF(N$16=0,0,N$16/TRE!N$5*1000)</f>
        <v>4.2935847910747995</v>
      </c>
      <c r="O78" s="348">
        <f>IF(O$16=0,0,O$16/TRE!O$5*1000)</f>
        <v>4.3216744828508098</v>
      </c>
      <c r="P78" s="348">
        <f>IF(P$16=0,0,P$16/TRE!P$5*1000)</f>
        <v>3.7753309177629211</v>
      </c>
      <c r="Q78" s="348">
        <f>IF(Q$16=0,0,Q$16/TRE!Q$5*1000)</f>
        <v>3.6125689016728932</v>
      </c>
      <c r="R78" s="348">
        <f>IF(R$16=0,0,R$16/TRE!R$5*1000)</f>
        <v>3.602913124213464</v>
      </c>
      <c r="S78" s="348">
        <f>IF(S$16=0,0,S$16/TRE!S$5*1000)</f>
        <v>3.554734399729329</v>
      </c>
      <c r="T78" s="348">
        <f>IF(T$16=0,0,T$16/TRE!T$5*1000)</f>
        <v>3.6027744588605564</v>
      </c>
      <c r="U78" s="348">
        <f>IF(U$16=0,0,U$16/TRE!U$5*1000)</f>
        <v>3.5852336742313473</v>
      </c>
      <c r="V78" s="348">
        <f>IF(V$16=0,0,V$16/TRE!V$5*1000)</f>
        <v>3.9417158933873155</v>
      </c>
      <c r="W78" s="348">
        <f>IF(W$16=0,0,W$16/TRE!W$5*1000)</f>
        <v>3.7436310892780602</v>
      </c>
      <c r="X78" s="348">
        <f>IF(X$16=0,0,X$16/TRE!X$5*1000)</f>
        <v>3.4230630730412019</v>
      </c>
      <c r="Y78" s="348">
        <f>IF(Y$16=0,0,Y$16/TRE!Y$5*1000)</f>
        <v>3.2652620042304097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2.8337072536496049</v>
      </c>
      <c r="C79" s="348">
        <f>IF(C$24=0,0,C$24/TRE!C$5*1000)</f>
        <v>2.7720986647969363</v>
      </c>
      <c r="D79" s="348">
        <f>IF(D$24=0,0,D$24/TRE!D$5*1000)</f>
        <v>2.6677909459441427</v>
      </c>
      <c r="E79" s="348">
        <f>IF(E$24=0,0,E$24/TRE!E$5*1000)</f>
        <v>2.805035759832871</v>
      </c>
      <c r="F79" s="348">
        <f>IF(F$24=0,0,F$24/TRE!F$5*1000)</f>
        <v>2.8336456794820228</v>
      </c>
      <c r="G79" s="348">
        <f>IF(G$24=0,0,G$24/TRE!G$5*1000)</f>
        <v>2.6666732785439264</v>
      </c>
      <c r="H79" s="348">
        <f>IF(H$24=0,0,H$24/TRE!H$5*1000)</f>
        <v>2.4116562356416065</v>
      </c>
      <c r="I79" s="348">
        <f>IF(I$24=0,0,I$24/TRE!I$5*1000)</f>
        <v>2.3467690867106548</v>
      </c>
      <c r="J79" s="348">
        <f>IF(J$24=0,0,J$24/TRE!J$5*1000)</f>
        <v>2.3552204895361131</v>
      </c>
      <c r="K79" s="348">
        <f>IF(K$24=0,0,K$24/TRE!K$5*1000)</f>
        <v>2.4893802857730032</v>
      </c>
      <c r="L79" s="348">
        <f>IF(L$24=0,0,L$24/TRE!L$5*1000)</f>
        <v>2.1703343634203889</v>
      </c>
      <c r="M79" s="348">
        <f>IF(M$24=0,0,M$24/TRE!M$5*1000)</f>
        <v>1.9801658225191265</v>
      </c>
      <c r="N79" s="348">
        <f>IF(N$24=0,0,N$24/TRE!N$5*1000)</f>
        <v>2.0286222204841895</v>
      </c>
      <c r="O79" s="348">
        <f>IF(O$24=0,0,O$24/TRE!O$5*1000)</f>
        <v>2.0584896699041391</v>
      </c>
      <c r="P79" s="348">
        <f>IF(P$24=0,0,P$24/TRE!P$5*1000)</f>
        <v>1.7751302077068059</v>
      </c>
      <c r="Q79" s="348">
        <f>IF(Q$24=0,0,Q$24/TRE!Q$5*1000)</f>
        <v>1.679432573405919</v>
      </c>
      <c r="R79" s="348">
        <f>IF(R$24=0,0,R$24/TRE!R$5*1000)</f>
        <v>1.6924625653411134</v>
      </c>
      <c r="S79" s="348">
        <f>IF(S$24=0,0,S$24/TRE!S$5*1000)</f>
        <v>1.6699175066251657</v>
      </c>
      <c r="T79" s="348">
        <f>IF(T$24=0,0,T$24/TRE!T$5*1000)</f>
        <v>1.6999325489942381</v>
      </c>
      <c r="U79" s="348">
        <f>IF(U$24=0,0,U$24/TRE!U$5*1000)</f>
        <v>1.6941629524661839</v>
      </c>
      <c r="V79" s="348">
        <f>IF(V$24=0,0,V$24/TRE!V$5*1000)</f>
        <v>1.8483019916094439</v>
      </c>
      <c r="W79" s="348">
        <f>IF(W$24=0,0,W$24/TRE!W$5*1000)</f>
        <v>1.7567137057562998</v>
      </c>
      <c r="X79" s="348">
        <f>IF(X$24=0,0,X$24/TRE!X$5*1000)</f>
        <v>1.5988129231513952</v>
      </c>
      <c r="Y79" s="348">
        <f>IF(Y$24=0,0,Y$24/TRE!Y$5*1000)</f>
        <v>1.5218063802387589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8.962681330307392</v>
      </c>
      <c r="C80" s="348">
        <f>IF(C$27=0,0,C$27/TRE!C$5*1000)</f>
        <v>8.7961359333387961</v>
      </c>
      <c r="D80" s="348">
        <f>IF(D$27=0,0,D$27/TRE!D$5*1000)</f>
        <v>8.3765090841833008</v>
      </c>
      <c r="E80" s="348">
        <f>IF(E$27=0,0,E$27/TRE!E$5*1000)</f>
        <v>8.6904890138062214</v>
      </c>
      <c r="F80" s="348">
        <f>IF(F$27=0,0,F$27/TRE!F$5*1000)</f>
        <v>8.6210022533521613</v>
      </c>
      <c r="G80" s="348">
        <f>IF(G$27=0,0,G$27/TRE!G$5*1000)</f>
        <v>8.1217362942442435</v>
      </c>
      <c r="H80" s="348">
        <f>IF(H$27=0,0,H$27/TRE!H$5*1000)</f>
        <v>7.4167802838356502</v>
      </c>
      <c r="I80" s="348">
        <f>IF(I$27=0,0,I$27/TRE!I$5*1000)</f>
        <v>7.1938382975224773</v>
      </c>
      <c r="J80" s="348">
        <f>IF(J$27=0,0,J$27/TRE!J$5*1000)</f>
        <v>7.2242078181919149</v>
      </c>
      <c r="K80" s="348">
        <f>IF(K$27=0,0,K$27/TRE!K$5*1000)</f>
        <v>7.6132091145296421</v>
      </c>
      <c r="L80" s="348">
        <f>IF(L$27=0,0,L$27/TRE!L$5*1000)</f>
        <v>6.6650923021303452</v>
      </c>
      <c r="M80" s="348">
        <f>IF(M$27=0,0,M$27/TRE!M$5*1000)</f>
        <v>6.0465600236054664</v>
      </c>
      <c r="N80" s="348">
        <f>IF(N$27=0,0,N$27/TRE!N$5*1000)</f>
        <v>6.1336925586782858</v>
      </c>
      <c r="O80" s="348">
        <f>IF(O$27=0,0,O$27/TRE!O$5*1000)</f>
        <v>6.1738206897868722</v>
      </c>
      <c r="P80" s="348">
        <f>IF(P$27=0,0,P$27/TRE!P$5*1000)</f>
        <v>5.3933298825184597</v>
      </c>
      <c r="Q80" s="348">
        <f>IF(Q$27=0,0,Q$27/TRE!Q$5*1000)</f>
        <v>5.1608127166755615</v>
      </c>
      <c r="R80" s="348">
        <f>IF(R$27=0,0,R$27/TRE!R$5*1000)</f>
        <v>5.1470187488763761</v>
      </c>
      <c r="S80" s="348">
        <f>IF(S$27=0,0,S$27/TRE!S$5*1000)</f>
        <v>5.0781919996133276</v>
      </c>
      <c r="T80" s="348">
        <f>IF(T$27=0,0,T$27/TRE!T$5*1000)</f>
        <v>5.1468206555150813</v>
      </c>
      <c r="U80" s="348">
        <f>IF(U$27=0,0,U$27/TRE!U$5*1000)</f>
        <v>5.1217623917590682</v>
      </c>
      <c r="V80" s="348">
        <f>IF(V$27=0,0,V$27/TRE!V$5*1000)</f>
        <v>5.6310227048390216</v>
      </c>
      <c r="W80" s="348">
        <f>IF(W$27=0,0,W$27/TRE!W$5*1000)</f>
        <v>5.3480444132543719</v>
      </c>
      <c r="X80" s="348">
        <f>IF(X$27=0,0,X$27/TRE!X$5*1000)</f>
        <v>4.8900901043445746</v>
      </c>
      <c r="Y80" s="348">
        <f>IF(Y$27=0,0,Y$27/TRE!Y$5*1000)</f>
        <v>4.6646600060434427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5.628765010511521</v>
      </c>
      <c r="C81" s="348">
        <f>IF(C$35=0,0,C$35/TRE!C$5*1000)</f>
        <v>5.5903584532183173</v>
      </c>
      <c r="D81" s="348">
        <f>IF(D$35=0,0,D$35/TRE!D$5*1000)</f>
        <v>5.2988846196769783</v>
      </c>
      <c r="E81" s="348">
        <f>IF(E$35=0,0,E$35/TRE!E$5*1000)</f>
        <v>6.5020549688554254</v>
      </c>
      <c r="F81" s="348">
        <f>IF(F$35=0,0,F$35/TRE!F$5*1000)</f>
        <v>6.9660520626507312</v>
      </c>
      <c r="G81" s="348">
        <f>IF(G$35=0,0,G$35/TRE!G$5*1000)</f>
        <v>6.4829325244134175</v>
      </c>
      <c r="H81" s="348">
        <f>IF(H$35=0,0,H$35/TRE!H$5*1000)</f>
        <v>5.7260757736628065</v>
      </c>
      <c r="I81" s="348">
        <f>IF(I$35=0,0,I$35/TRE!I$5*1000)</f>
        <v>5.3686468328959229</v>
      </c>
      <c r="J81" s="348">
        <f>IF(J$35=0,0,J$35/TRE!J$5*1000)</f>
        <v>5.3918961842549953</v>
      </c>
      <c r="K81" s="348">
        <f>IF(K$35=0,0,K$35/TRE!K$5*1000)</f>
        <v>5.9152875919782284</v>
      </c>
      <c r="L81" s="348">
        <f>IF(L$35=0,0,L$35/TRE!L$5*1000)</f>
        <v>5.5315616071773981</v>
      </c>
      <c r="M81" s="348">
        <f>IF(M$35=0,0,M$35/TRE!M$5*1000)</f>
        <v>4.7114088254494204</v>
      </c>
      <c r="N81" s="348">
        <f>IF(N$35=0,0,N$35/TRE!N$5*1000)</f>
        <v>5.1397067417831979</v>
      </c>
      <c r="O81" s="348">
        <f>IF(O$35=0,0,O$35/TRE!O$5*1000)</f>
        <v>4.9870611285339983</v>
      </c>
      <c r="P81" s="348">
        <f>IF(P$35=0,0,P$35/TRE!P$5*1000)</f>
        <v>4.1545561291304081</v>
      </c>
      <c r="Q81" s="348">
        <f>IF(Q$35=0,0,Q$35/TRE!Q$5*1000)</f>
        <v>3.8766720172622229</v>
      </c>
      <c r="R81" s="348">
        <f>IF(R$35=0,0,R$35/TRE!R$5*1000)</f>
        <v>3.9133847773186319</v>
      </c>
      <c r="S81" s="348">
        <f>IF(S$35=0,0,S$35/TRE!S$5*1000)</f>
        <v>3.7874579014086538</v>
      </c>
      <c r="T81" s="348">
        <f>IF(T$35=0,0,T$35/TRE!T$5*1000)</f>
        <v>3.812930727734245</v>
      </c>
      <c r="U81" s="348">
        <f>IF(U$35=0,0,U$35/TRE!U$5*1000)</f>
        <v>3.7686444807878217</v>
      </c>
      <c r="V81" s="348">
        <f>IF(V$35=0,0,V$35/TRE!V$5*1000)</f>
        <v>4.2363184587103646</v>
      </c>
      <c r="W81" s="348">
        <f>IF(W$35=0,0,W$35/TRE!W$5*1000)</f>
        <v>3.8717155867405926</v>
      </c>
      <c r="X81" s="348">
        <f>IF(X$35=0,0,X$35/TRE!X$5*1000)</f>
        <v>3.4813356072378743</v>
      </c>
      <c r="Y81" s="348">
        <f>IF(Y$35=0,0,Y$35/TRE!Y$5*1000)</f>
        <v>3.5896512798672213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3.6588570417507684</v>
      </c>
      <c r="C82" s="348">
        <f>IF(C$46=0,0,C$46/TRE!C$5*1000)</f>
        <v>3.5162324556885931</v>
      </c>
      <c r="D82" s="348">
        <f>IF(D$46=0,0,D$46/TRE!D$5*1000)</f>
        <v>3.4601090394562428</v>
      </c>
      <c r="E82" s="348">
        <f>IF(E$46=0,0,E$46/TRE!E$5*1000)</f>
        <v>3.4391524596282044</v>
      </c>
      <c r="F82" s="348">
        <f>IF(F$46=0,0,F$46/TRE!F$5*1000)</f>
        <v>3.5199979634845096</v>
      </c>
      <c r="G82" s="348">
        <f>IF(G$46=0,0,G$46/TRE!G$5*1000)</f>
        <v>3.4532465786525024</v>
      </c>
      <c r="H82" s="348">
        <f>IF(H$46=0,0,H$46/TRE!H$5*1000)</f>
        <v>3.1949006438967795</v>
      </c>
      <c r="I82" s="348">
        <f>IF(I$46=0,0,I$46/TRE!I$5*1000)</f>
        <v>3.1097235267788896</v>
      </c>
      <c r="J82" s="348">
        <f>IF(J$46=0,0,J$46/TRE!J$5*1000)</f>
        <v>3.192116878841031</v>
      </c>
      <c r="K82" s="348">
        <f>IF(K$46=0,0,K$46/TRE!K$5*1000)</f>
        <v>3.3535992933912282</v>
      </c>
      <c r="L82" s="348">
        <f>IF(L$46=0,0,L$46/TRE!L$5*1000)</f>
        <v>2.9067715861903189</v>
      </c>
      <c r="M82" s="348">
        <f>IF(M$46=0,0,M$46/TRE!M$5*1000)</f>
        <v>2.6691501538353286</v>
      </c>
      <c r="N82" s="348">
        <f>IF(N$46=0,0,N$46/TRE!N$5*1000)</f>
        <v>2.7056285684310635</v>
      </c>
      <c r="O82" s="348">
        <f>IF(O$46=0,0,O$46/TRE!O$5*1000)</f>
        <v>2.7255141034320074</v>
      </c>
      <c r="P82" s="348">
        <f>IF(P$46=0,0,P$46/TRE!P$5*1000)</f>
        <v>2.4678948777400787</v>
      </c>
      <c r="Q82" s="348">
        <f>IF(Q$46=0,0,Q$46/TRE!Q$5*1000)</f>
        <v>2.3601803377850943</v>
      </c>
      <c r="R82" s="348">
        <f>IF(R$46=0,0,R$46/TRE!R$5*1000)</f>
        <v>2.3097781912186952</v>
      </c>
      <c r="S82" s="348">
        <f>IF(S$46=0,0,S$46/TRE!S$5*1000)</f>
        <v>2.2735697638062349</v>
      </c>
      <c r="T82" s="348">
        <f>IF(T$46=0,0,T$46/TRE!T$5*1000)</f>
        <v>2.3139524721166835</v>
      </c>
      <c r="U82" s="348">
        <f>IF(U$46=0,0,U$46/TRE!U$5*1000)</f>
        <v>2.2949925682056564</v>
      </c>
      <c r="V82" s="348">
        <f>IF(V$46=0,0,V$46/TRE!V$5*1000)</f>
        <v>2.5051406273301575</v>
      </c>
      <c r="W82" s="348">
        <f>IF(W$46=0,0,W$46/TRE!W$5*1000)</f>
        <v>2.3582088760070636</v>
      </c>
      <c r="X82" s="348">
        <f>IF(X$46=0,0,X$46/TRE!X$5*1000)</f>
        <v>2.1934116570338018</v>
      </c>
      <c r="Y82" s="348">
        <f>IF(Y$46=0,0,Y$46/TRE!Y$5*1000)</f>
        <v>2.0690136749717847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2.4776158295417301</v>
      </c>
      <c r="C83" s="333">
        <f>IF(C$47=0,0,C$47/TRE!C$5*1000)</f>
        <v>2.3810367809270314</v>
      </c>
      <c r="D83" s="333">
        <f>IF(D$47=0,0,D$47/TRE!D$5*1000)</f>
        <v>2.3430324908226283</v>
      </c>
      <c r="E83" s="333">
        <f>IF(E$47=0,0,E$47/TRE!E$5*1000)</f>
        <v>2.3288416237506109</v>
      </c>
      <c r="F83" s="333">
        <f>IF(F$47=0,0,F$47/TRE!F$5*1000)</f>
        <v>2.3835866159205739</v>
      </c>
      <c r="G83" s="333">
        <f>IF(G$47=0,0,G$47/TRE!G$5*1000)</f>
        <v>2.3383855365079493</v>
      </c>
      <c r="H83" s="333">
        <f>IF(H$47=0,0,H$47/TRE!H$5*1000)</f>
        <v>2.16344511928349</v>
      </c>
      <c r="I83" s="333">
        <f>IF(I$47=0,0,I$47/TRE!I$5*1000)</f>
        <v>2.10576695058821</v>
      </c>
      <c r="J83" s="333">
        <f>IF(J$47=0,0,J$47/TRE!J$5*1000)</f>
        <v>2.1615600769631289</v>
      </c>
      <c r="K83" s="333">
        <f>IF(K$47=0,0,K$47/TRE!K$5*1000)</f>
        <v>2.2709088112582374</v>
      </c>
      <c r="L83" s="333">
        <f>IF(L$47=0,0,L$47/TRE!L$5*1000)</f>
        <v>1.9683368911733041</v>
      </c>
      <c r="M83" s="333">
        <f>IF(M$47=0,0,M$47/TRE!M$5*1000)</f>
        <v>1.807430188472672</v>
      </c>
      <c r="N83" s="333">
        <f>IF(N$47=0,0,N$47/TRE!N$5*1000)</f>
        <v>1.8321317541276483</v>
      </c>
      <c r="O83" s="333">
        <f>IF(O$47=0,0,O$47/TRE!O$5*1000)</f>
        <v>1.845597357111052</v>
      </c>
      <c r="P83" s="333">
        <f>IF(P$47=0,0,P$47/TRE!P$5*1000)</f>
        <v>1.6711490350571276</v>
      </c>
      <c r="Q83" s="333">
        <f>IF(Q$47=0,0,Q$47/TRE!Q$5*1000)</f>
        <v>1.5982095224664485</v>
      </c>
      <c r="R83" s="333">
        <f>IF(R$47=0,0,R$47/TRE!R$5*1000)</f>
        <v>1.5640794226153654</v>
      </c>
      <c r="S83" s="333">
        <f>IF(S$47=0,0,S$47/TRE!S$5*1000)</f>
        <v>1.5395606803151747</v>
      </c>
      <c r="T83" s="333">
        <f>IF(T$47=0,0,T$47/TRE!T$5*1000)</f>
        <v>1.5669060606369645</v>
      </c>
      <c r="U83" s="333">
        <f>IF(U$47=0,0,U$47/TRE!U$5*1000)</f>
        <v>1.5540672540040406</v>
      </c>
      <c r="V83" s="333">
        <f>IF(V$47=0,0,V$47/TRE!V$5*1000)</f>
        <v>1.6963702059622823</v>
      </c>
      <c r="W83" s="333">
        <f>IF(W$47=0,0,W$47/TRE!W$5*1000)</f>
        <v>1.5968745359247911</v>
      </c>
      <c r="X83" s="333">
        <f>IF(X$47=0,0,X$47/TRE!X$5*1000)</f>
        <v>1.4852811629852365</v>
      </c>
      <c r="Y83" s="333">
        <f>IF(Y$47=0,0,Y$47/TRE!Y$5*1000)</f>
        <v>1.4010443628033906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EU27: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4368.1676590262878</v>
      </c>
      <c r="C5" s="223">
        <v>4488.6666718758934</v>
      </c>
      <c r="D5" s="223">
        <v>4321.199313361044</v>
      </c>
      <c r="E5" s="223">
        <v>4685.254514031958</v>
      </c>
      <c r="F5" s="223">
        <v>4812.0032827109517</v>
      </c>
      <c r="G5" s="223">
        <v>4623.805106997751</v>
      </c>
      <c r="H5" s="223">
        <v>4497.3863902282183</v>
      </c>
      <c r="I5" s="223">
        <v>4546.2314656079734</v>
      </c>
      <c r="J5" s="223">
        <v>4324.2230651796608</v>
      </c>
      <c r="K5" s="223">
        <v>3756.8280676004429</v>
      </c>
      <c r="L5" s="223">
        <v>4105.0864572251894</v>
      </c>
      <c r="M5" s="223">
        <v>3968.4565685431071</v>
      </c>
      <c r="N5" s="223">
        <v>4001.6294675640202</v>
      </c>
      <c r="O5" s="223">
        <v>4090.6181350278162</v>
      </c>
      <c r="P5" s="223">
        <v>3908.9100938934748</v>
      </c>
      <c r="Q5" s="223">
        <v>3917.5845636253148</v>
      </c>
      <c r="R5" s="223">
        <v>4158.9560440226478</v>
      </c>
      <c r="S5" s="223">
        <v>4214.2608312314169</v>
      </c>
      <c r="T5" s="223">
        <v>4294.7101501817497</v>
      </c>
      <c r="U5" s="223">
        <v>4215.312613402135</v>
      </c>
      <c r="V5" s="223">
        <v>3827.3037939925011</v>
      </c>
      <c r="W5" s="223">
        <v>4012.9627938388908</v>
      </c>
      <c r="X5" s="223">
        <v>3829.7483820326552</v>
      </c>
      <c r="Y5" s="223">
        <v>3878.9108821807872</v>
      </c>
      <c r="DA5" s="89" t="s">
        <v>2444</v>
      </c>
    </row>
    <row r="6" spans="1:105" ht="12" customHeight="1" x14ac:dyDescent="0.25">
      <c r="A6" s="55" t="s">
        <v>91</v>
      </c>
      <c r="B6" s="259">
        <v>83.641145273289325</v>
      </c>
      <c r="C6" s="259">
        <v>84.484075609991777</v>
      </c>
      <c r="D6" s="259">
        <v>82.952015456996065</v>
      </c>
      <c r="E6" s="259">
        <v>83.87798786126163</v>
      </c>
      <c r="F6" s="259">
        <v>86.054083167130571</v>
      </c>
      <c r="G6" s="259">
        <v>84.992173619233839</v>
      </c>
      <c r="H6" s="259">
        <v>84.182590750428915</v>
      </c>
      <c r="I6" s="259">
        <v>85.837244829044792</v>
      </c>
      <c r="J6" s="259">
        <v>82.549513509520736</v>
      </c>
      <c r="K6" s="259">
        <v>70.905197795438141</v>
      </c>
      <c r="L6" s="259">
        <v>75.838207226283416</v>
      </c>
      <c r="M6" s="259">
        <v>74.837435570451944</v>
      </c>
      <c r="N6" s="259">
        <v>73.940897762809641</v>
      </c>
      <c r="O6" s="259">
        <v>76.237011022137168</v>
      </c>
      <c r="P6" s="259">
        <v>75.181908202857002</v>
      </c>
      <c r="Q6" s="259">
        <v>75.841163048445125</v>
      </c>
      <c r="R6" s="259">
        <v>79.78617616212</v>
      </c>
      <c r="S6" s="259">
        <v>81.11910926756677</v>
      </c>
      <c r="T6" s="259">
        <v>82.866546731208999</v>
      </c>
      <c r="U6" s="259">
        <v>81.377154166866859</v>
      </c>
      <c r="V6" s="259">
        <v>73.151265249492312</v>
      </c>
      <c r="W6" s="259">
        <v>76.910814769368045</v>
      </c>
      <c r="X6" s="259">
        <v>74.185382789651413</v>
      </c>
      <c r="Y6" s="259">
        <v>73.810285371306321</v>
      </c>
      <c r="DA6" s="67" t="s">
        <v>2445</v>
      </c>
    </row>
    <row r="7" spans="1:105" ht="12" customHeight="1" x14ac:dyDescent="0.25">
      <c r="A7" s="173" t="s">
        <v>92</v>
      </c>
      <c r="B7" s="224">
        <v>29.496089349923871</v>
      </c>
      <c r="C7" s="224">
        <v>29.793349130931158</v>
      </c>
      <c r="D7" s="224">
        <v>29.253067395015581</v>
      </c>
      <c r="E7" s="224">
        <v>29.579612000335601</v>
      </c>
      <c r="F7" s="224">
        <v>30.34701303682473</v>
      </c>
      <c r="G7" s="224">
        <v>29.972530133656001</v>
      </c>
      <c r="H7" s="224">
        <v>29.687030352939061</v>
      </c>
      <c r="I7" s="224">
        <v>30.270544894575259</v>
      </c>
      <c r="J7" s="224">
        <v>29.11112489330235</v>
      </c>
      <c r="K7" s="224">
        <v>25.004751461911919</v>
      </c>
      <c r="L7" s="224">
        <v>26.744379565530149</v>
      </c>
      <c r="M7" s="224">
        <v>26.391456968848502</v>
      </c>
      <c r="N7" s="224">
        <v>26.075292487917519</v>
      </c>
      <c r="O7" s="224">
        <v>26.885017912328909</v>
      </c>
      <c r="P7" s="224">
        <v>26.51293540521883</v>
      </c>
      <c r="Q7" s="224">
        <v>26.745421937610288</v>
      </c>
      <c r="R7" s="224">
        <v>28.136632673754239</v>
      </c>
      <c r="S7" s="224">
        <v>28.606692162385901</v>
      </c>
      <c r="T7" s="224">
        <v>29.22292680853506</v>
      </c>
      <c r="U7" s="224">
        <v>28.697691817892519</v>
      </c>
      <c r="V7" s="224">
        <v>25.796828209477621</v>
      </c>
      <c r="W7" s="224">
        <v>27.122635121750161</v>
      </c>
      <c r="X7" s="224">
        <v>26.161510248002951</v>
      </c>
      <c r="Y7" s="224">
        <v>26.029231966419381</v>
      </c>
      <c r="DA7" s="177" t="s">
        <v>2446</v>
      </c>
    </row>
    <row r="8" spans="1:105" ht="12" customHeight="1" x14ac:dyDescent="0.25">
      <c r="A8" s="173" t="s">
        <v>93</v>
      </c>
      <c r="B8" s="224">
        <v>196.93381626378809</v>
      </c>
      <c r="C8" s="224">
        <v>198.91850319638499</v>
      </c>
      <c r="D8" s="224">
        <v>195.31125401669831</v>
      </c>
      <c r="E8" s="224">
        <v>197.49146423179209</v>
      </c>
      <c r="F8" s="224">
        <v>202.61509987473141</v>
      </c>
      <c r="G8" s="224">
        <v>200.11482445273711</v>
      </c>
      <c r="H8" s="224">
        <v>198.20865442822819</v>
      </c>
      <c r="I8" s="224">
        <v>202.1045520900017</v>
      </c>
      <c r="J8" s="224">
        <v>194.36355962166181</v>
      </c>
      <c r="K8" s="224">
        <v>166.94691529114721</v>
      </c>
      <c r="L8" s="224">
        <v>178.56172962334469</v>
      </c>
      <c r="M8" s="224">
        <v>176.20540390891841</v>
      </c>
      <c r="N8" s="224">
        <v>174.09449771189199</v>
      </c>
      <c r="O8" s="224">
        <v>179.50071668768189</v>
      </c>
      <c r="P8" s="224">
        <v>177.01646776841369</v>
      </c>
      <c r="Q8" s="224">
        <v>178.5686891327656</v>
      </c>
      <c r="R8" s="224">
        <v>187.8572573983987</v>
      </c>
      <c r="S8" s="224">
        <v>190.99566018356239</v>
      </c>
      <c r="T8" s="224">
        <v>195.11001714595179</v>
      </c>
      <c r="U8" s="224">
        <v>191.60322918109981</v>
      </c>
      <c r="V8" s="224">
        <v>172.23530097581849</v>
      </c>
      <c r="W8" s="224">
        <v>181.08719356962141</v>
      </c>
      <c r="X8" s="224">
        <v>174.67013986980351</v>
      </c>
      <c r="Y8" s="224">
        <v>173.78696968096841</v>
      </c>
      <c r="DA8" s="177" t="s">
        <v>2447</v>
      </c>
    </row>
    <row r="9" spans="1:105" ht="12" customHeight="1" x14ac:dyDescent="0.25">
      <c r="A9" s="173" t="s">
        <v>94</v>
      </c>
      <c r="B9" s="224">
        <v>86.19274202464571</v>
      </c>
      <c r="C9" s="224">
        <v>87.061387197051616</v>
      </c>
      <c r="D9" s="224">
        <v>85.482589284828762</v>
      </c>
      <c r="E9" s="224">
        <v>86.436809845798152</v>
      </c>
      <c r="F9" s="224">
        <v>88.679290155064095</v>
      </c>
      <c r="G9" s="224">
        <v>87.584985486993048</v>
      </c>
      <c r="H9" s="224">
        <v>86.750705096277727</v>
      </c>
      <c r="I9" s="224">
        <v>88.455836843005642</v>
      </c>
      <c r="J9" s="224">
        <v>85.067808420580604</v>
      </c>
      <c r="K9" s="224">
        <v>73.068265646290499</v>
      </c>
      <c r="L9" s="224">
        <v>78.151763820409528</v>
      </c>
      <c r="M9" s="224">
        <v>77.120462146157976</v>
      </c>
      <c r="N9" s="224">
        <v>76.196574127683746</v>
      </c>
      <c r="O9" s="224">
        <v>78.562733715455281</v>
      </c>
      <c r="P9" s="224">
        <v>77.475443425317025</v>
      </c>
      <c r="Q9" s="224">
        <v>78.154809814294737</v>
      </c>
      <c r="R9" s="224">
        <v>82.220171383410076</v>
      </c>
      <c r="S9" s="224">
        <v>83.593767583204965</v>
      </c>
      <c r="T9" s="224">
        <v>85.394513209245744</v>
      </c>
      <c r="U9" s="224">
        <v>83.859684523527534</v>
      </c>
      <c r="V9" s="224">
        <v>75.382852707535207</v>
      </c>
      <c r="W9" s="224">
        <v>79.25709284182247</v>
      </c>
      <c r="X9" s="224">
        <v>76.44851753159827</v>
      </c>
      <c r="Y9" s="224">
        <v>76.061977212143148</v>
      </c>
      <c r="DA9" s="177" t="s">
        <v>2448</v>
      </c>
    </row>
    <row r="10" spans="1:105" ht="12" customHeight="1" x14ac:dyDescent="0.25">
      <c r="A10" s="56" t="s">
        <v>95</v>
      </c>
      <c r="B10" s="260">
        <v>158.7719896666438</v>
      </c>
      <c r="C10" s="260">
        <v>163.81877827554251</v>
      </c>
      <c r="D10" s="260">
        <v>157.29583231444681</v>
      </c>
      <c r="E10" s="260">
        <v>164.6547325458067</v>
      </c>
      <c r="F10" s="260">
        <v>165.60789187115489</v>
      </c>
      <c r="G10" s="260">
        <v>159.2917723960816</v>
      </c>
      <c r="H10" s="260">
        <v>156.34245858845861</v>
      </c>
      <c r="I10" s="260">
        <v>159.3207271070192</v>
      </c>
      <c r="J10" s="260">
        <v>151.5700932563517</v>
      </c>
      <c r="K10" s="260">
        <v>130.44776513420891</v>
      </c>
      <c r="L10" s="260">
        <v>140.57467302672171</v>
      </c>
      <c r="M10" s="260">
        <v>138.0629505137463</v>
      </c>
      <c r="N10" s="260">
        <v>136.41901618965019</v>
      </c>
      <c r="O10" s="260">
        <v>140.73658858236129</v>
      </c>
      <c r="P10" s="260">
        <v>137.8691202992284</v>
      </c>
      <c r="Q10" s="260">
        <v>139.3373644877272</v>
      </c>
      <c r="R10" s="260">
        <v>148.03431840274339</v>
      </c>
      <c r="S10" s="260">
        <v>151.14527774543041</v>
      </c>
      <c r="T10" s="260">
        <v>154.8349645964017</v>
      </c>
      <c r="U10" s="260">
        <v>153.1456793035677</v>
      </c>
      <c r="V10" s="260">
        <v>138.99358044555581</v>
      </c>
      <c r="W10" s="260">
        <v>147.1724423149854</v>
      </c>
      <c r="X10" s="260">
        <v>143.03183043576229</v>
      </c>
      <c r="Y10" s="260">
        <v>144.74436147286659</v>
      </c>
      <c r="DA10" s="68" t="s">
        <v>2449</v>
      </c>
    </row>
    <row r="11" spans="1:105" ht="12" customHeight="1" x14ac:dyDescent="0.25">
      <c r="A11" s="37" t="s">
        <v>159</v>
      </c>
      <c r="B11" s="226">
        <v>9.5529909997712625</v>
      </c>
      <c r="C11" s="226">
        <v>9.8411227564907655</v>
      </c>
      <c r="D11" s="226">
        <v>8.5095455939646385</v>
      </c>
      <c r="E11" s="226">
        <v>9.1772992179277786</v>
      </c>
      <c r="F11" s="226">
        <v>8.8728399595565541</v>
      </c>
      <c r="G11" s="226">
        <v>8.6004660502523258</v>
      </c>
      <c r="H11" s="226">
        <v>8.2646409128127534</v>
      </c>
      <c r="I11" s="226">
        <v>7.868260372242216</v>
      </c>
      <c r="J11" s="226">
        <v>6.4396366389113053</v>
      </c>
      <c r="K11" s="226">
        <v>5.9287699152135582</v>
      </c>
      <c r="L11" s="226">
        <v>6.6810536207176359</v>
      </c>
      <c r="M11" s="226">
        <v>4.7629097397197162</v>
      </c>
      <c r="N11" s="226">
        <v>4.395308657469716</v>
      </c>
      <c r="O11" s="226">
        <v>3.608840175924799</v>
      </c>
      <c r="P11" s="226">
        <v>3.158498941336747</v>
      </c>
      <c r="Q11" s="226">
        <v>3.0660373922350739</v>
      </c>
      <c r="R11" s="226">
        <v>3.2728345377026402</v>
      </c>
      <c r="S11" s="226">
        <v>2.988081157132874</v>
      </c>
      <c r="T11" s="226">
        <v>3.3237571580109679</v>
      </c>
      <c r="U11" s="226">
        <v>2.50363099238713</v>
      </c>
      <c r="V11" s="226">
        <v>2.22835419670671</v>
      </c>
      <c r="W11" s="226">
        <v>2.268317570192814</v>
      </c>
      <c r="X11" s="226">
        <v>2.7866034582664798</v>
      </c>
      <c r="Y11" s="226">
        <v>2.9320655543582088</v>
      </c>
      <c r="DA11" s="69" t="s">
        <v>2450</v>
      </c>
    </row>
    <row r="12" spans="1:105" ht="12" customHeight="1" x14ac:dyDescent="0.25">
      <c r="A12" s="37" t="s">
        <v>35</v>
      </c>
      <c r="B12" s="226">
        <v>64.491716413046021</v>
      </c>
      <c r="C12" s="226">
        <v>70.376158964660249</v>
      </c>
      <c r="D12" s="226">
        <v>64.687865203528901</v>
      </c>
      <c r="E12" s="226">
        <v>76.770600279938648</v>
      </c>
      <c r="F12" s="226">
        <v>74.678483116628882</v>
      </c>
      <c r="G12" s="226">
        <v>63.412921860638107</v>
      </c>
      <c r="H12" s="226">
        <v>59.025444276681149</v>
      </c>
      <c r="I12" s="226">
        <v>60.091101514830498</v>
      </c>
      <c r="J12" s="226">
        <v>52.271808369865553</v>
      </c>
      <c r="K12" s="226">
        <v>46.30871097225846</v>
      </c>
      <c r="L12" s="226">
        <v>51.549091414519928</v>
      </c>
      <c r="M12" s="226">
        <v>49.705868887306202</v>
      </c>
      <c r="N12" s="226">
        <v>49.650832735827628</v>
      </c>
      <c r="O12" s="226">
        <v>52.993312436967997</v>
      </c>
      <c r="P12" s="226">
        <v>41.936286875344962</v>
      </c>
      <c r="Q12" s="226">
        <v>43.015505452578608</v>
      </c>
      <c r="R12" s="226">
        <v>48.130301189376517</v>
      </c>
      <c r="S12" s="226">
        <v>50.443276614178558</v>
      </c>
      <c r="T12" s="226">
        <v>50.764774449262163</v>
      </c>
      <c r="U12" s="226">
        <v>50.891444967575637</v>
      </c>
      <c r="V12" s="226">
        <v>46.644795510329388</v>
      </c>
      <c r="W12" s="226">
        <v>52.138624968370728</v>
      </c>
      <c r="X12" s="226">
        <v>45.769859345606157</v>
      </c>
      <c r="Y12" s="226">
        <v>45.096023737457998</v>
      </c>
      <c r="DA12" s="69" t="s">
        <v>2451</v>
      </c>
    </row>
    <row r="13" spans="1:105" ht="12" customHeight="1" x14ac:dyDescent="0.25">
      <c r="A13" s="37" t="s">
        <v>96</v>
      </c>
      <c r="B13" s="226">
        <v>5.9748622743579702E-4</v>
      </c>
      <c r="C13" s="226">
        <v>3.5849173646134041E-3</v>
      </c>
      <c r="D13" s="226">
        <v>1.6132128140765319E-2</v>
      </c>
      <c r="E13" s="226">
        <v>0.32500129667155447</v>
      </c>
      <c r="F13" s="226">
        <v>0.34338462411205473</v>
      </c>
      <c r="G13" s="226">
        <v>0.34438043449030881</v>
      </c>
      <c r="H13" s="226">
        <v>0.38527504739037499</v>
      </c>
      <c r="I13" s="226">
        <v>0.37406155467919139</v>
      </c>
      <c r="J13" s="226">
        <v>0.39384498754322927</v>
      </c>
      <c r="K13" s="226">
        <v>0.45578439312139563</v>
      </c>
      <c r="L13" s="226">
        <v>0.53217333599429151</v>
      </c>
      <c r="M13" s="226">
        <v>0.55035750135916617</v>
      </c>
      <c r="N13" s="226">
        <v>0.2051200020992997</v>
      </c>
      <c r="O13" s="226">
        <v>0.2110948643737163</v>
      </c>
      <c r="P13" s="226">
        <v>0.25064978831580609</v>
      </c>
      <c r="Q13" s="226">
        <v>0.28695270837811532</v>
      </c>
      <c r="R13" s="226">
        <v>0.23286394710292391</v>
      </c>
      <c r="S13" s="226">
        <v>0.28636021635181019</v>
      </c>
      <c r="T13" s="226">
        <v>0.34671874947155118</v>
      </c>
      <c r="U13" s="226">
        <v>0.32805441631509968</v>
      </c>
      <c r="V13" s="226">
        <v>0.3278209349723894</v>
      </c>
      <c r="W13" s="226">
        <v>0.36332833880632798</v>
      </c>
      <c r="X13" s="226">
        <v>0.39579095578515178</v>
      </c>
      <c r="Y13" s="226">
        <v>0.44148381896769301</v>
      </c>
      <c r="DA13" s="69" t="s">
        <v>2452</v>
      </c>
    </row>
    <row r="14" spans="1:105" ht="12" customHeight="1" x14ac:dyDescent="0.25">
      <c r="A14" s="37" t="s">
        <v>78</v>
      </c>
      <c r="B14" s="226">
        <v>0.24520845780751899</v>
      </c>
      <c r="C14" s="226">
        <v>0.2660148872745669</v>
      </c>
      <c r="D14" s="226">
        <v>0.28434379548448252</v>
      </c>
      <c r="E14" s="226">
        <v>0.28744751838799371</v>
      </c>
      <c r="F14" s="226">
        <v>0.29334936526015642</v>
      </c>
      <c r="G14" s="226">
        <v>0.41142256399153071</v>
      </c>
      <c r="H14" s="226">
        <v>0.49557078459494258</v>
      </c>
      <c r="I14" s="226">
        <v>0.51198481157094466</v>
      </c>
      <c r="J14" s="226">
        <v>0.475234284948922</v>
      </c>
      <c r="K14" s="226">
        <v>0.57319436211817842</v>
      </c>
      <c r="L14" s="226">
        <v>0.70960855550494539</v>
      </c>
      <c r="M14" s="226">
        <v>0.74876975748378638</v>
      </c>
      <c r="N14" s="226">
        <v>0.71084671935763399</v>
      </c>
      <c r="O14" s="226">
        <v>0.8898249174573053</v>
      </c>
      <c r="P14" s="226">
        <v>3.6711956103603618</v>
      </c>
      <c r="Q14" s="226">
        <v>4.0901258049368741</v>
      </c>
      <c r="R14" s="226">
        <v>5.348207879469431</v>
      </c>
      <c r="S14" s="226">
        <v>6.0694683525638586</v>
      </c>
      <c r="T14" s="226">
        <v>7.351613294119165</v>
      </c>
      <c r="U14" s="226">
        <v>8.632728199376162</v>
      </c>
      <c r="V14" s="226">
        <v>8.7623611604179565</v>
      </c>
      <c r="W14" s="226">
        <v>9.7083346431225852</v>
      </c>
      <c r="X14" s="226">
        <v>12.448003528750011</v>
      </c>
      <c r="Y14" s="226">
        <v>15.124065524428451</v>
      </c>
      <c r="DA14" s="69" t="s">
        <v>2453</v>
      </c>
    </row>
    <row r="15" spans="1:105" ht="12" customHeight="1" x14ac:dyDescent="0.25">
      <c r="A15" s="37" t="s">
        <v>40</v>
      </c>
      <c r="B15" s="226">
        <v>84.481476309791574</v>
      </c>
      <c r="C15" s="226">
        <v>83.331896749752332</v>
      </c>
      <c r="D15" s="226">
        <v>83.797945593327981</v>
      </c>
      <c r="E15" s="226">
        <v>78.094384232880685</v>
      </c>
      <c r="F15" s="226">
        <v>81.41983480559729</v>
      </c>
      <c r="G15" s="226">
        <v>86.522581486709328</v>
      </c>
      <c r="H15" s="226">
        <v>88.171527566979364</v>
      </c>
      <c r="I15" s="226">
        <v>90.475318853696336</v>
      </c>
      <c r="J15" s="226">
        <v>91.989568975082733</v>
      </c>
      <c r="K15" s="226">
        <v>77.181305491497298</v>
      </c>
      <c r="L15" s="226">
        <v>81.102746099984927</v>
      </c>
      <c r="M15" s="226">
        <v>82.295044627877445</v>
      </c>
      <c r="N15" s="226">
        <v>81.456908074895935</v>
      </c>
      <c r="O15" s="226">
        <v>83.033516187637474</v>
      </c>
      <c r="P15" s="226">
        <v>88.852489083870566</v>
      </c>
      <c r="Q15" s="226">
        <v>88.878743129598547</v>
      </c>
      <c r="R15" s="226">
        <v>91.050110849091922</v>
      </c>
      <c r="S15" s="226">
        <v>91.358091405203311</v>
      </c>
      <c r="T15" s="226">
        <v>93.048100945537854</v>
      </c>
      <c r="U15" s="226">
        <v>90.789820727913707</v>
      </c>
      <c r="V15" s="226">
        <v>81.030248643129369</v>
      </c>
      <c r="W15" s="226">
        <v>82.693836794492896</v>
      </c>
      <c r="X15" s="226">
        <v>81.631573147354516</v>
      </c>
      <c r="Y15" s="226">
        <v>81.150722837654243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796.06115030865703</v>
      </c>
      <c r="C16" s="261">
        <f t="shared" si="0"/>
        <v>819.80964649758789</v>
      </c>
      <c r="D16" s="261">
        <f t="shared" si="0"/>
        <v>785.2567652411592</v>
      </c>
      <c r="E16" s="261">
        <f t="shared" si="0"/>
        <v>821.58983049719836</v>
      </c>
      <c r="F16" s="261">
        <f t="shared" si="0"/>
        <v>824.40858686029856</v>
      </c>
      <c r="G16" s="261">
        <f t="shared" si="0"/>
        <v>791.5211626339119</v>
      </c>
      <c r="H16" s="261">
        <f t="shared" si="0"/>
        <v>775.92197881972015</v>
      </c>
      <c r="I16" s="261">
        <f t="shared" si="0"/>
        <v>791.02428388613521</v>
      </c>
      <c r="J16" s="261">
        <f t="shared" si="0"/>
        <v>751.98783641693149</v>
      </c>
      <c r="K16" s="261">
        <f t="shared" si="0"/>
        <v>646.68166769654476</v>
      </c>
      <c r="L16" s="261">
        <f t="shared" si="0"/>
        <v>696.64048075884079</v>
      </c>
      <c r="M16" s="261">
        <f t="shared" si="0"/>
        <v>683.59905656446313</v>
      </c>
      <c r="N16" s="261">
        <f t="shared" si="0"/>
        <v>676.45586364320843</v>
      </c>
      <c r="O16" s="261">
        <f t="shared" si="0"/>
        <v>697.48404897161663</v>
      </c>
      <c r="P16" s="261">
        <f t="shared" si="0"/>
        <v>674.40899495910514</v>
      </c>
      <c r="Q16" s="261">
        <f t="shared" si="0"/>
        <v>680.57783418163365</v>
      </c>
      <c r="R16" s="261">
        <f t="shared" si="0"/>
        <v>718.37485306526742</v>
      </c>
      <c r="S16" s="261">
        <f t="shared" si="0"/>
        <v>731.35010125242593</v>
      </c>
      <c r="T16" s="261">
        <f t="shared" si="0"/>
        <v>746.23696236909564</v>
      </c>
      <c r="U16" s="261">
        <f t="shared" si="0"/>
        <v>733.13548819328116</v>
      </c>
      <c r="V16" s="261">
        <f t="shared" si="0"/>
        <v>663.06412139680197</v>
      </c>
      <c r="W16" s="261">
        <f t="shared" si="0"/>
        <v>700.96362703687737</v>
      </c>
      <c r="X16" s="261">
        <f t="shared" si="0"/>
        <v>671.71484583636209</v>
      </c>
      <c r="Y16" s="261">
        <f t="shared" si="0"/>
        <v>673.06602233721696</v>
      </c>
      <c r="DA16" s="70"/>
    </row>
    <row r="17" spans="1:105" ht="12" customHeight="1" x14ac:dyDescent="0.25">
      <c r="A17" s="60" t="s">
        <v>2404</v>
      </c>
      <c r="B17" s="329">
        <v>414.15786145611759</v>
      </c>
      <c r="C17" s="329">
        <v>441.62663009491342</v>
      </c>
      <c r="D17" s="329">
        <v>400.72551010672612</v>
      </c>
      <c r="E17" s="329">
        <v>457.1946780423591</v>
      </c>
      <c r="F17" s="329">
        <v>439.51277214830583</v>
      </c>
      <c r="G17" s="329">
        <v>379.76641236982022</v>
      </c>
      <c r="H17" s="329">
        <v>359.27976186228682</v>
      </c>
      <c r="I17" s="329">
        <v>359.82828194839828</v>
      </c>
      <c r="J17" s="329">
        <v>310.73447159052091</v>
      </c>
      <c r="K17" s="329">
        <v>274.62643363209878</v>
      </c>
      <c r="L17" s="329">
        <v>306.06996587425027</v>
      </c>
      <c r="M17" s="329">
        <v>284.53342497844051</v>
      </c>
      <c r="N17" s="329">
        <v>281.29899848567129</v>
      </c>
      <c r="O17" s="329">
        <v>292.43135283226479</v>
      </c>
      <c r="P17" s="329">
        <v>235.00302081039879</v>
      </c>
      <c r="Q17" s="329">
        <v>239.0064488397974</v>
      </c>
      <c r="R17" s="329">
        <v>280.16204426117508</v>
      </c>
      <c r="S17" s="329">
        <v>289.95678877953361</v>
      </c>
      <c r="T17" s="329">
        <v>292.01407459369142</v>
      </c>
      <c r="U17" s="329">
        <v>292.33992750296221</v>
      </c>
      <c r="V17" s="329">
        <v>267.64143532262341</v>
      </c>
      <c r="W17" s="329">
        <v>295.84179824747139</v>
      </c>
      <c r="X17" s="329">
        <v>261.73416851429778</v>
      </c>
      <c r="Y17" s="329">
        <v>271.75894279217408</v>
      </c>
      <c r="DA17" s="72" t="s">
        <v>2455</v>
      </c>
    </row>
    <row r="18" spans="1:105" ht="12" customHeight="1" x14ac:dyDescent="0.25">
      <c r="A18" s="59" t="s">
        <v>28</v>
      </c>
      <c r="B18" s="230">
        <v>40.698488402823763</v>
      </c>
      <c r="C18" s="230">
        <v>34.062901075047513</v>
      </c>
      <c r="D18" s="230">
        <v>28.6541003864542</v>
      </c>
      <c r="E18" s="230">
        <v>27.812364786157818</v>
      </c>
      <c r="F18" s="230">
        <v>16.312079696208048</v>
      </c>
      <c r="G18" s="230">
        <v>13.69523672637661</v>
      </c>
      <c r="H18" s="230">
        <v>13.600414357018289</v>
      </c>
      <c r="I18" s="230">
        <v>12.517389258936671</v>
      </c>
      <c r="J18" s="230">
        <v>10.022109242161839</v>
      </c>
      <c r="K18" s="230">
        <v>6.9401016673626028</v>
      </c>
      <c r="L18" s="230">
        <v>8.3251918136389893</v>
      </c>
      <c r="M18" s="230">
        <v>7.3740802037082682</v>
      </c>
      <c r="N18" s="230">
        <v>6.7666626228213573</v>
      </c>
      <c r="O18" s="230">
        <v>5.8669124573080866</v>
      </c>
      <c r="P18" s="230">
        <v>4.0580579320079986</v>
      </c>
      <c r="Q18" s="230">
        <v>3.524589221602469</v>
      </c>
      <c r="R18" s="230">
        <v>25.871109279788211</v>
      </c>
      <c r="S18" s="230">
        <v>25.958442331420478</v>
      </c>
      <c r="T18" s="230">
        <v>19.309366935913651</v>
      </c>
      <c r="U18" s="230">
        <v>25.242940535318169</v>
      </c>
      <c r="V18" s="230">
        <v>21.878753815378669</v>
      </c>
      <c r="W18" s="230">
        <v>22.896243020428969</v>
      </c>
      <c r="X18" s="230">
        <v>10.10028611707299</v>
      </c>
      <c r="Y18" s="230">
        <v>10.115613088765709</v>
      </c>
      <c r="DA18" s="71" t="s">
        <v>2456</v>
      </c>
    </row>
    <row r="19" spans="1:105" ht="12" customHeight="1" x14ac:dyDescent="0.25">
      <c r="A19" s="59" t="s">
        <v>31</v>
      </c>
      <c r="B19" s="230">
        <v>20.141851442606509</v>
      </c>
      <c r="C19" s="230">
        <v>23.74981338827952</v>
      </c>
      <c r="D19" s="230">
        <v>19.497378647662089</v>
      </c>
      <c r="E19" s="230">
        <v>9.5212098997185066</v>
      </c>
      <c r="F19" s="230">
        <v>9.8995885675153819</v>
      </c>
      <c r="G19" s="230">
        <v>8.7819142121526443</v>
      </c>
      <c r="H19" s="230">
        <v>9.4830236766589415</v>
      </c>
      <c r="I19" s="230">
        <v>9.9493406523147847</v>
      </c>
      <c r="J19" s="230">
        <v>8.4508669091809434</v>
      </c>
      <c r="K19" s="230">
        <v>6.8236808613973503</v>
      </c>
      <c r="L19" s="230">
        <v>9.2972783375319761</v>
      </c>
      <c r="M19" s="230">
        <v>6.3343434320285201</v>
      </c>
      <c r="N19" s="230">
        <v>6.5062597811259666</v>
      </c>
      <c r="O19" s="230">
        <v>6.7091893853137679</v>
      </c>
      <c r="P19" s="230">
        <v>5.6002654907801128</v>
      </c>
      <c r="Q19" s="230">
        <v>5.4388195299527444</v>
      </c>
      <c r="R19" s="230">
        <v>6.3001687541945222</v>
      </c>
      <c r="S19" s="230">
        <v>6.3575866936035217</v>
      </c>
      <c r="T19" s="230">
        <v>7.5344354422155124</v>
      </c>
      <c r="U19" s="230">
        <v>6.6657733885553014</v>
      </c>
      <c r="V19" s="230">
        <v>6.8378859456424701</v>
      </c>
      <c r="W19" s="230">
        <v>6.9663303255774736</v>
      </c>
      <c r="X19" s="230">
        <v>6.1834602019690008</v>
      </c>
      <c r="Y19" s="230">
        <v>25.106658301976822</v>
      </c>
      <c r="DA19" s="71" t="s">
        <v>2457</v>
      </c>
    </row>
    <row r="20" spans="1:105" ht="12" customHeight="1" x14ac:dyDescent="0.25">
      <c r="A20" s="59" t="s">
        <v>159</v>
      </c>
      <c r="B20" s="230">
        <v>40.516486970802447</v>
      </c>
      <c r="C20" s="230">
        <v>42.892682296028013</v>
      </c>
      <c r="D20" s="230">
        <v>37.78875527917446</v>
      </c>
      <c r="E20" s="230">
        <v>41.615099313145741</v>
      </c>
      <c r="F20" s="230">
        <v>41.5008333722811</v>
      </c>
      <c r="G20" s="230">
        <v>40.544903489208487</v>
      </c>
      <c r="H20" s="230">
        <v>38.704041715960571</v>
      </c>
      <c r="I20" s="230">
        <v>36.790613620971058</v>
      </c>
      <c r="J20" s="230">
        <v>30.295235308390669</v>
      </c>
      <c r="K20" s="230">
        <v>28.159097557129499</v>
      </c>
      <c r="L20" s="230">
        <v>32.173677636677652</v>
      </c>
      <c r="M20" s="230">
        <v>22.830407934643979</v>
      </c>
      <c r="N20" s="230">
        <v>21.3473557686875</v>
      </c>
      <c r="O20" s="230">
        <v>17.818229748791751</v>
      </c>
      <c r="P20" s="230">
        <v>16.000396347124241</v>
      </c>
      <c r="Q20" s="230">
        <v>15.68349100391859</v>
      </c>
      <c r="R20" s="230">
        <v>16.02536881285743</v>
      </c>
      <c r="S20" s="230">
        <v>14.721018010107439</v>
      </c>
      <c r="T20" s="230">
        <v>16.524877005504269</v>
      </c>
      <c r="U20" s="230">
        <v>12.43585731402694</v>
      </c>
      <c r="V20" s="230">
        <v>11.08036509517423</v>
      </c>
      <c r="W20" s="230">
        <v>11.36213002998616</v>
      </c>
      <c r="X20" s="230">
        <v>14.235117244696299</v>
      </c>
      <c r="Y20" s="230">
        <v>14.356597864441371</v>
      </c>
      <c r="DA20" s="71" t="s">
        <v>2458</v>
      </c>
    </row>
    <row r="21" spans="1:105" ht="12" customHeight="1" x14ac:dyDescent="0.25">
      <c r="A21" s="59" t="s">
        <v>32</v>
      </c>
      <c r="B21" s="230">
        <v>23.445475384417222</v>
      </c>
      <c r="C21" s="230">
        <v>22.89766686656095</v>
      </c>
      <c r="D21" s="230">
        <v>19.35824507107839</v>
      </c>
      <c r="E21" s="230">
        <v>20.67244048079618</v>
      </c>
      <c r="F21" s="230">
        <v>15.191566149911081</v>
      </c>
      <c r="G21" s="230">
        <v>11.79609252376739</v>
      </c>
      <c r="H21" s="230">
        <v>15.33967028149446</v>
      </c>
      <c r="I21" s="230">
        <v>11.651900200590269</v>
      </c>
      <c r="J21" s="230">
        <v>9.8283543834754674</v>
      </c>
      <c r="K21" s="230">
        <v>7.5020696764389649</v>
      </c>
      <c r="L21" s="230">
        <v>4.6768668077155846</v>
      </c>
      <c r="M21" s="230">
        <v>5.0049740817222661</v>
      </c>
      <c r="N21" s="230">
        <v>3.372088882062878</v>
      </c>
      <c r="O21" s="230">
        <v>1.0237495475015601</v>
      </c>
      <c r="P21" s="230">
        <v>0.69830576973254421</v>
      </c>
      <c r="Q21" s="230">
        <v>0.35507249608653513</v>
      </c>
      <c r="R21" s="230">
        <v>0.79110521237228115</v>
      </c>
      <c r="S21" s="230">
        <v>0.60754795743636769</v>
      </c>
      <c r="T21" s="230">
        <v>0.55660483513048908</v>
      </c>
      <c r="U21" s="230">
        <v>0.48802610265602608</v>
      </c>
      <c r="V21" s="230">
        <v>1.7957723729216619</v>
      </c>
      <c r="W21" s="230">
        <v>0.59617332284913205</v>
      </c>
      <c r="X21" s="230">
        <v>0.46398910194292009</v>
      </c>
      <c r="Y21" s="230">
        <v>0.2059230369471016</v>
      </c>
      <c r="DA21" s="71" t="s">
        <v>2459</v>
      </c>
    </row>
    <row r="22" spans="1:105" ht="12" customHeight="1" x14ac:dyDescent="0.25">
      <c r="A22" s="59" t="s">
        <v>35</v>
      </c>
      <c r="B22" s="230">
        <v>289.35555925546771</v>
      </c>
      <c r="C22" s="230">
        <v>318.02356646899727</v>
      </c>
      <c r="D22" s="230">
        <v>295.42703072235702</v>
      </c>
      <c r="E22" s="230">
        <v>357.57356356254081</v>
      </c>
      <c r="F22" s="230">
        <v>356.60870436239009</v>
      </c>
      <c r="G22" s="230">
        <v>304.94826541831509</v>
      </c>
      <c r="H22" s="230">
        <v>282.15261183115462</v>
      </c>
      <c r="I22" s="230">
        <v>288.9190382155856</v>
      </c>
      <c r="J22" s="230">
        <v>252.137905747312</v>
      </c>
      <c r="K22" s="230">
        <v>225.20148386977041</v>
      </c>
      <c r="L22" s="230">
        <v>251.59695127868611</v>
      </c>
      <c r="M22" s="230">
        <v>242.98961932633739</v>
      </c>
      <c r="N22" s="230">
        <v>243.30663143097371</v>
      </c>
      <c r="O22" s="230">
        <v>261.01327169334962</v>
      </c>
      <c r="P22" s="230">
        <v>208.6459952707539</v>
      </c>
      <c r="Q22" s="230">
        <v>214.00447658823711</v>
      </c>
      <c r="R22" s="230">
        <v>231.17429220196269</v>
      </c>
      <c r="S22" s="230">
        <v>242.31219378696571</v>
      </c>
      <c r="T22" s="230">
        <v>248.0887903749275</v>
      </c>
      <c r="U22" s="230">
        <v>247.50733016240579</v>
      </c>
      <c r="V22" s="230">
        <v>226.04865809350639</v>
      </c>
      <c r="W22" s="230">
        <v>254.02092154862959</v>
      </c>
      <c r="X22" s="230">
        <v>230.75131584861651</v>
      </c>
      <c r="Y22" s="230">
        <v>221.97415050004301</v>
      </c>
      <c r="DA22" s="71" t="s">
        <v>2460</v>
      </c>
    </row>
    <row r="23" spans="1:105" ht="12" customHeight="1" x14ac:dyDescent="0.25">
      <c r="A23" s="60" t="s">
        <v>2411</v>
      </c>
      <c r="B23" s="329">
        <v>381.90328885253939</v>
      </c>
      <c r="C23" s="329">
        <v>378.18301640267453</v>
      </c>
      <c r="D23" s="329">
        <v>384.53125513443308</v>
      </c>
      <c r="E23" s="329">
        <v>364.39515245483932</v>
      </c>
      <c r="F23" s="329">
        <v>384.89581471199273</v>
      </c>
      <c r="G23" s="329">
        <v>411.75475026409168</v>
      </c>
      <c r="H23" s="329">
        <v>416.64221695743328</v>
      </c>
      <c r="I23" s="329">
        <v>431.19600193773692</v>
      </c>
      <c r="J23" s="329">
        <v>441.25336482641058</v>
      </c>
      <c r="K23" s="329">
        <v>372.05523406444598</v>
      </c>
      <c r="L23" s="329">
        <v>390.57051488459058</v>
      </c>
      <c r="M23" s="329">
        <v>399.06563158602262</v>
      </c>
      <c r="N23" s="329">
        <v>395.1568651575372</v>
      </c>
      <c r="O23" s="329">
        <v>405.05269613935189</v>
      </c>
      <c r="P23" s="329">
        <v>439.40597414870638</v>
      </c>
      <c r="Q23" s="329">
        <v>441.57138534183628</v>
      </c>
      <c r="R23" s="329">
        <v>438.21280880409228</v>
      </c>
      <c r="S23" s="329">
        <v>441.39331247289238</v>
      </c>
      <c r="T23" s="329">
        <v>454.22288777540427</v>
      </c>
      <c r="U23" s="329">
        <v>440.79556069031901</v>
      </c>
      <c r="V23" s="329">
        <v>395.42268607417861</v>
      </c>
      <c r="W23" s="329">
        <v>405.12182878940592</v>
      </c>
      <c r="X23" s="329">
        <v>409.98067732206431</v>
      </c>
      <c r="Y23" s="329">
        <v>401.30707954504282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305.86142695436143</v>
      </c>
      <c r="C24" s="261">
        <f t="shared" si="1"/>
        <v>314.15251354058609</v>
      </c>
      <c r="D24" s="261">
        <f t="shared" si="1"/>
        <v>302.01487545316735</v>
      </c>
      <c r="E24" s="261">
        <f t="shared" si="1"/>
        <v>321.9652372679675</v>
      </c>
      <c r="F24" s="261">
        <f t="shared" si="1"/>
        <v>326.13642415038441</v>
      </c>
      <c r="G24" s="261">
        <f t="shared" si="1"/>
        <v>309.76693635477716</v>
      </c>
      <c r="H24" s="261">
        <f t="shared" si="1"/>
        <v>300.4289394472263</v>
      </c>
      <c r="I24" s="261">
        <f t="shared" si="1"/>
        <v>306.27304265227053</v>
      </c>
      <c r="J24" s="261">
        <f t="shared" si="1"/>
        <v>288.31213900698282</v>
      </c>
      <c r="K24" s="261">
        <f t="shared" si="1"/>
        <v>249.08339343815661</v>
      </c>
      <c r="L24" s="261">
        <f t="shared" si="1"/>
        <v>267.87361445131864</v>
      </c>
      <c r="M24" s="261">
        <f t="shared" si="1"/>
        <v>262.72577278472568</v>
      </c>
      <c r="N24" s="261">
        <f t="shared" si="1"/>
        <v>262.08967511045063</v>
      </c>
      <c r="O24" s="261">
        <f t="shared" si="1"/>
        <v>272.0360797192269</v>
      </c>
      <c r="P24" s="261">
        <f t="shared" si="1"/>
        <v>256.27100880920585</v>
      </c>
      <c r="Q24" s="261">
        <f t="shared" si="1"/>
        <v>256.0043886057797</v>
      </c>
      <c r="R24" s="261">
        <f t="shared" si="1"/>
        <v>276.74657399750981</v>
      </c>
      <c r="S24" s="261">
        <f t="shared" si="1"/>
        <v>281.9652606098947</v>
      </c>
      <c r="T24" s="261">
        <f t="shared" si="1"/>
        <v>288.05192353295001</v>
      </c>
      <c r="U24" s="261">
        <f t="shared" si="1"/>
        <v>284.14776816890407</v>
      </c>
      <c r="V24" s="261">
        <f t="shared" si="1"/>
        <v>255.41281543291225</v>
      </c>
      <c r="W24" s="261">
        <f t="shared" si="1"/>
        <v>271.00171966187656</v>
      </c>
      <c r="X24" s="261">
        <f t="shared" si="1"/>
        <v>256.12932474875709</v>
      </c>
      <c r="Y24" s="261">
        <f t="shared" si="1"/>
        <v>256.99627810140601</v>
      </c>
      <c r="DA24" s="70"/>
    </row>
    <row r="25" spans="1:105" ht="12" customHeight="1" x14ac:dyDescent="0.25">
      <c r="A25" s="60" t="s">
        <v>2414</v>
      </c>
      <c r="B25" s="262">
        <v>208.63018785171781</v>
      </c>
      <c r="C25" s="262">
        <v>215.94138396840151</v>
      </c>
      <c r="D25" s="262">
        <v>205.58473664299149</v>
      </c>
      <c r="E25" s="262">
        <v>224.4586731655815</v>
      </c>
      <c r="F25" s="262">
        <v>226.10019068128</v>
      </c>
      <c r="G25" s="262">
        <v>210.96515251951701</v>
      </c>
      <c r="H25" s="262">
        <v>202.56828028491239</v>
      </c>
      <c r="I25" s="262">
        <v>206.48887962323661</v>
      </c>
      <c r="J25" s="262">
        <v>192.34990104831229</v>
      </c>
      <c r="K25" s="262">
        <v>166.65745082411951</v>
      </c>
      <c r="L25" s="262">
        <v>179.71314228368769</v>
      </c>
      <c r="M25" s="262">
        <v>175.72867861529599</v>
      </c>
      <c r="N25" s="262">
        <v>176.1347890750034</v>
      </c>
      <c r="O25" s="262">
        <v>183.41200573094901</v>
      </c>
      <c r="P25" s="262">
        <v>168.87347176233521</v>
      </c>
      <c r="Q25" s="262">
        <v>167.8404803511558</v>
      </c>
      <c r="R25" s="262">
        <v>183.9966630995041</v>
      </c>
      <c r="S25" s="262">
        <v>187.66584035187179</v>
      </c>
      <c r="T25" s="262">
        <v>191.7211404894324</v>
      </c>
      <c r="U25" s="262">
        <v>189.5483756278488</v>
      </c>
      <c r="V25" s="262">
        <v>170.37586216195211</v>
      </c>
      <c r="W25" s="262">
        <v>181.5943616446533</v>
      </c>
      <c r="X25" s="262">
        <v>169.89022952387089</v>
      </c>
      <c r="Y25" s="262">
        <v>171.19322648461161</v>
      </c>
      <c r="DA25" s="72" t="s">
        <v>2462</v>
      </c>
    </row>
    <row r="26" spans="1:105" ht="12" customHeight="1" x14ac:dyDescent="0.25">
      <c r="A26" s="60" t="s">
        <v>2416</v>
      </c>
      <c r="B26" s="262">
        <v>97.231239102643613</v>
      </c>
      <c r="C26" s="262">
        <v>98.211129572184589</v>
      </c>
      <c r="D26" s="262">
        <v>96.430138810175862</v>
      </c>
      <c r="E26" s="262">
        <v>97.506564102386022</v>
      </c>
      <c r="F26" s="262">
        <v>100.0362334691044</v>
      </c>
      <c r="G26" s="262">
        <v>98.801783835260167</v>
      </c>
      <c r="H26" s="262">
        <v>97.860659162313894</v>
      </c>
      <c r="I26" s="262">
        <v>99.784163029033948</v>
      </c>
      <c r="J26" s="262">
        <v>95.962237958670528</v>
      </c>
      <c r="K26" s="262">
        <v>82.425942614037098</v>
      </c>
      <c r="L26" s="262">
        <v>88.160472167630928</v>
      </c>
      <c r="M26" s="262">
        <v>86.997094169429673</v>
      </c>
      <c r="N26" s="262">
        <v>85.954886035447217</v>
      </c>
      <c r="O26" s="262">
        <v>88.624073988277928</v>
      </c>
      <c r="P26" s="262">
        <v>87.397537046870653</v>
      </c>
      <c r="Q26" s="262">
        <v>88.163908254623877</v>
      </c>
      <c r="R26" s="262">
        <v>92.749910898005695</v>
      </c>
      <c r="S26" s="262">
        <v>94.299420258022934</v>
      </c>
      <c r="T26" s="262">
        <v>96.330783043517641</v>
      </c>
      <c r="U26" s="262">
        <v>94.599392541055252</v>
      </c>
      <c r="V26" s="262">
        <v>85.03695327096014</v>
      </c>
      <c r="W26" s="262">
        <v>89.407358017223245</v>
      </c>
      <c r="X26" s="262">
        <v>86.239095224886228</v>
      </c>
      <c r="Y26" s="262">
        <v>85.803051616794392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974.76875547998839</v>
      </c>
      <c r="C27" s="261">
        <f t="shared" si="2"/>
        <v>1003.8485467317403</v>
      </c>
      <c r="D27" s="261">
        <f t="shared" si="2"/>
        <v>961.53889621366454</v>
      </c>
      <c r="E27" s="261">
        <f t="shared" si="2"/>
        <v>1006.0283638741208</v>
      </c>
      <c r="F27" s="261">
        <f t="shared" si="2"/>
        <v>1009.4799022779165</v>
      </c>
      <c r="G27" s="261">
        <f t="shared" si="2"/>
        <v>969.20958689866757</v>
      </c>
      <c r="H27" s="261">
        <f t="shared" si="2"/>
        <v>950.10854549353485</v>
      </c>
      <c r="I27" s="261">
        <f t="shared" si="2"/>
        <v>968.60116394220631</v>
      </c>
      <c r="J27" s="261">
        <f t="shared" si="2"/>
        <v>920.80143234726302</v>
      </c>
      <c r="K27" s="261">
        <f t="shared" si="2"/>
        <v>791.85510330189163</v>
      </c>
      <c r="L27" s="261">
        <f t="shared" si="2"/>
        <v>853.02916011286641</v>
      </c>
      <c r="M27" s="261">
        <f t="shared" si="2"/>
        <v>837.06006926260784</v>
      </c>
      <c r="N27" s="261">
        <f t="shared" si="2"/>
        <v>828.31330242025524</v>
      </c>
      <c r="O27" s="261">
        <f t="shared" si="2"/>
        <v>854.06210078157164</v>
      </c>
      <c r="P27" s="261">
        <f t="shared" si="2"/>
        <v>825.80693260298585</v>
      </c>
      <c r="Q27" s="261">
        <f t="shared" si="2"/>
        <v>833.36061328363326</v>
      </c>
      <c r="R27" s="261">
        <f t="shared" si="2"/>
        <v>879.64267722277646</v>
      </c>
      <c r="S27" s="261">
        <f t="shared" si="2"/>
        <v>895.53073622746047</v>
      </c>
      <c r="T27" s="261">
        <f t="shared" si="2"/>
        <v>913.75954575807657</v>
      </c>
      <c r="U27" s="261">
        <f t="shared" si="2"/>
        <v>897.71692431830354</v>
      </c>
      <c r="V27" s="261">
        <f t="shared" si="2"/>
        <v>811.91525068996157</v>
      </c>
      <c r="W27" s="261">
        <f t="shared" si="2"/>
        <v>858.32280861658444</v>
      </c>
      <c r="X27" s="261">
        <f t="shared" si="2"/>
        <v>822.50797449350443</v>
      </c>
      <c r="Y27" s="261">
        <f t="shared" si="2"/>
        <v>824.16247633128603</v>
      </c>
      <c r="DA27" s="70"/>
    </row>
    <row r="28" spans="1:105" ht="12" customHeight="1" x14ac:dyDescent="0.25">
      <c r="A28" s="60" t="s">
        <v>2419</v>
      </c>
      <c r="B28" s="329">
        <v>507.13207525238892</v>
      </c>
      <c r="C28" s="329">
        <v>540.76730215703674</v>
      </c>
      <c r="D28" s="329">
        <v>490.68429808986872</v>
      </c>
      <c r="E28" s="329">
        <v>559.83021801105201</v>
      </c>
      <c r="F28" s="329">
        <v>538.17890467139478</v>
      </c>
      <c r="G28" s="329">
        <v>465.02009677937161</v>
      </c>
      <c r="H28" s="329">
        <v>439.93440228035109</v>
      </c>
      <c r="I28" s="329">
        <v>440.60605952865097</v>
      </c>
      <c r="J28" s="329">
        <v>380.49118970267858</v>
      </c>
      <c r="K28" s="329">
        <v>336.27726567195771</v>
      </c>
      <c r="L28" s="329">
        <v>374.77955005010239</v>
      </c>
      <c r="M28" s="329">
        <v>348.40827548380457</v>
      </c>
      <c r="N28" s="329">
        <v>344.44775324776077</v>
      </c>
      <c r="O28" s="329">
        <v>358.07920754971201</v>
      </c>
      <c r="P28" s="329">
        <v>287.75880099232501</v>
      </c>
      <c r="Q28" s="329">
        <v>292.66095776301722</v>
      </c>
      <c r="R28" s="329">
        <v>343.05556440143891</v>
      </c>
      <c r="S28" s="329">
        <v>355.04912911779621</v>
      </c>
      <c r="T28" s="329">
        <v>357.56825460452012</v>
      </c>
      <c r="U28" s="329">
        <v>357.96725816689252</v>
      </c>
      <c r="V28" s="329">
        <v>327.72420651749798</v>
      </c>
      <c r="W28" s="329">
        <v>362.25526316016902</v>
      </c>
      <c r="X28" s="329">
        <v>320.49081858893601</v>
      </c>
      <c r="Y28" s="329">
        <v>332.76605239858043</v>
      </c>
      <c r="DA28" s="72" t="s">
        <v>2464</v>
      </c>
    </row>
    <row r="29" spans="1:105" ht="12" customHeight="1" x14ac:dyDescent="0.25">
      <c r="A29" s="59" t="s">
        <v>28</v>
      </c>
      <c r="B29" s="230">
        <v>49.834883758559712</v>
      </c>
      <c r="C29" s="230">
        <v>41.709674785772457</v>
      </c>
      <c r="D29" s="230">
        <v>35.086653534433722</v>
      </c>
      <c r="E29" s="230">
        <v>34.055956881009578</v>
      </c>
      <c r="F29" s="230">
        <v>19.973975138213941</v>
      </c>
      <c r="G29" s="230">
        <v>16.769677624134619</v>
      </c>
      <c r="H29" s="230">
        <v>16.65356860043056</v>
      </c>
      <c r="I29" s="230">
        <v>15.327415419106121</v>
      </c>
      <c r="J29" s="230">
        <v>12.271970500606329</v>
      </c>
      <c r="K29" s="230">
        <v>8.4980836743215562</v>
      </c>
      <c r="L29" s="230">
        <v>10.19411242486407</v>
      </c>
      <c r="M29" s="230">
        <v>9.0294859637244098</v>
      </c>
      <c r="N29" s="230">
        <v>8.2857093340669685</v>
      </c>
      <c r="O29" s="230">
        <v>7.1839744375201056</v>
      </c>
      <c r="P29" s="230">
        <v>4.9690505289893876</v>
      </c>
      <c r="Q29" s="230">
        <v>4.3158235366560831</v>
      </c>
      <c r="R29" s="230">
        <v>31.678909322189661</v>
      </c>
      <c r="S29" s="230">
        <v>31.785847752759771</v>
      </c>
      <c r="T29" s="230">
        <v>23.644122778669779</v>
      </c>
      <c r="U29" s="230">
        <v>30.909723104471251</v>
      </c>
      <c r="V29" s="230">
        <v>26.790310794341231</v>
      </c>
      <c r="W29" s="230">
        <v>28.03621594338242</v>
      </c>
      <c r="X29" s="230">
        <v>12.36769728621182</v>
      </c>
      <c r="Y29" s="230">
        <v>12.386465006651891</v>
      </c>
      <c r="DA29" s="71" t="s">
        <v>2465</v>
      </c>
    </row>
    <row r="30" spans="1:105" ht="12" customHeight="1" x14ac:dyDescent="0.25">
      <c r="A30" s="59" t="s">
        <v>31</v>
      </c>
      <c r="B30" s="230">
        <v>24.663491562375309</v>
      </c>
      <c r="C30" s="230">
        <v>29.081404148913698</v>
      </c>
      <c r="D30" s="230">
        <v>23.87434120121889</v>
      </c>
      <c r="E30" s="230">
        <v>11.65862436700225</v>
      </c>
      <c r="F30" s="230">
        <v>12.121945184712709</v>
      </c>
      <c r="G30" s="230">
        <v>10.753364341411411</v>
      </c>
      <c r="H30" s="230">
        <v>11.611865726521151</v>
      </c>
      <c r="I30" s="230">
        <v>12.18286610487525</v>
      </c>
      <c r="J30" s="230">
        <v>10.348000296956251</v>
      </c>
      <c r="K30" s="230">
        <v>8.355527585384511</v>
      </c>
      <c r="L30" s="230">
        <v>11.38442245412079</v>
      </c>
      <c r="M30" s="230">
        <v>7.7563388963614521</v>
      </c>
      <c r="N30" s="230">
        <v>7.9668487115828173</v>
      </c>
      <c r="O30" s="230">
        <v>8.215333941200532</v>
      </c>
      <c r="P30" s="230">
        <v>6.8574679478940164</v>
      </c>
      <c r="Q30" s="230">
        <v>6.659779016268665</v>
      </c>
      <c r="R30" s="230">
        <v>7.7144923520749256</v>
      </c>
      <c r="S30" s="230">
        <v>7.7848000329839042</v>
      </c>
      <c r="T30" s="230">
        <v>9.2258393169985862</v>
      </c>
      <c r="U30" s="230">
        <v>8.1621714961901652</v>
      </c>
      <c r="V30" s="230">
        <v>8.3729215660928222</v>
      </c>
      <c r="W30" s="230">
        <v>8.5302003986662953</v>
      </c>
      <c r="X30" s="230">
        <v>7.5715839207783677</v>
      </c>
      <c r="Y30" s="230">
        <v>30.742846900379782</v>
      </c>
      <c r="DA30" s="71" t="s">
        <v>2466</v>
      </c>
    </row>
    <row r="31" spans="1:105" ht="12" customHeight="1" x14ac:dyDescent="0.25">
      <c r="A31" s="59" t="s">
        <v>159</v>
      </c>
      <c r="B31" s="230">
        <v>49.612024862207079</v>
      </c>
      <c r="C31" s="230">
        <v>52.521651791054722</v>
      </c>
      <c r="D31" s="230">
        <v>46.271945239805468</v>
      </c>
      <c r="E31" s="230">
        <v>50.957264465076427</v>
      </c>
      <c r="F31" s="230">
        <v>50.817346986466653</v>
      </c>
      <c r="G31" s="230">
        <v>49.646820599030818</v>
      </c>
      <c r="H31" s="230">
        <v>47.392704141992539</v>
      </c>
      <c r="I31" s="230">
        <v>45.049730964454369</v>
      </c>
      <c r="J31" s="230">
        <v>37.096206500070203</v>
      </c>
      <c r="K31" s="230">
        <v>34.480527620974897</v>
      </c>
      <c r="L31" s="230">
        <v>39.396339963278749</v>
      </c>
      <c r="M31" s="230">
        <v>27.955601552625271</v>
      </c>
      <c r="N31" s="230">
        <v>26.139619308596931</v>
      </c>
      <c r="O31" s="230">
        <v>21.818240508724589</v>
      </c>
      <c r="P31" s="230">
        <v>19.592322057703161</v>
      </c>
      <c r="Q31" s="230">
        <v>19.204274698675832</v>
      </c>
      <c r="R31" s="230">
        <v>19.62290058717236</v>
      </c>
      <c r="S31" s="230">
        <v>18.02573633890707</v>
      </c>
      <c r="T31" s="230">
        <v>20.23454327204605</v>
      </c>
      <c r="U31" s="230">
        <v>15.22758038452278</v>
      </c>
      <c r="V31" s="230">
        <v>13.56779399409089</v>
      </c>
      <c r="W31" s="230">
        <v>13.912812281615709</v>
      </c>
      <c r="X31" s="230">
        <v>17.43075580983221</v>
      </c>
      <c r="Y31" s="230">
        <v>17.579507589111881</v>
      </c>
      <c r="DA31" s="71" t="s">
        <v>2467</v>
      </c>
    </row>
    <row r="32" spans="1:105" ht="12" customHeight="1" x14ac:dyDescent="0.25">
      <c r="A32" s="59" t="s">
        <v>32</v>
      </c>
      <c r="B32" s="230">
        <v>28.708745368674151</v>
      </c>
      <c r="C32" s="230">
        <v>28.03795942844199</v>
      </c>
      <c r="D32" s="230">
        <v>23.703973556422518</v>
      </c>
      <c r="E32" s="230">
        <v>25.31319242546471</v>
      </c>
      <c r="F32" s="230">
        <v>18.601917734585001</v>
      </c>
      <c r="G32" s="230">
        <v>14.44419492706211</v>
      </c>
      <c r="H32" s="230">
        <v>18.7832697324422</v>
      </c>
      <c r="I32" s="230">
        <v>14.26763289868197</v>
      </c>
      <c r="J32" s="230">
        <v>12.03471965323526</v>
      </c>
      <c r="K32" s="230">
        <v>9.1862077670681188</v>
      </c>
      <c r="L32" s="230">
        <v>5.7267756829170438</v>
      </c>
      <c r="M32" s="230">
        <v>6.1285396919048143</v>
      </c>
      <c r="N32" s="230">
        <v>4.1290884270157706</v>
      </c>
      <c r="O32" s="230">
        <v>1.253570874491706</v>
      </c>
      <c r="P32" s="230">
        <v>0.85506828946842139</v>
      </c>
      <c r="Q32" s="230">
        <v>0.43478264826922658</v>
      </c>
      <c r="R32" s="230">
        <v>0.96870026004769128</v>
      </c>
      <c r="S32" s="230">
        <v>0.74393627441187904</v>
      </c>
      <c r="T32" s="230">
        <v>0.68155694097610919</v>
      </c>
      <c r="U32" s="230">
        <v>0.5975829828441136</v>
      </c>
      <c r="V32" s="230">
        <v>2.1989049464346881</v>
      </c>
      <c r="W32" s="230">
        <v>0.73000815042750866</v>
      </c>
      <c r="X32" s="230">
        <v>0.56814992074643267</v>
      </c>
      <c r="Y32" s="230">
        <v>0.25215065748624682</v>
      </c>
      <c r="DA32" s="71" t="s">
        <v>2468</v>
      </c>
    </row>
    <row r="33" spans="1:105" ht="12" customHeight="1" x14ac:dyDescent="0.25">
      <c r="A33" s="59" t="s">
        <v>35</v>
      </c>
      <c r="B33" s="230">
        <v>354.31292970057262</v>
      </c>
      <c r="C33" s="230">
        <v>389.41661200285392</v>
      </c>
      <c r="D33" s="230">
        <v>361.74738455798808</v>
      </c>
      <c r="E33" s="230">
        <v>437.84517987249899</v>
      </c>
      <c r="F33" s="230">
        <v>436.66371962741653</v>
      </c>
      <c r="G33" s="230">
        <v>373.40603928773271</v>
      </c>
      <c r="H33" s="230">
        <v>345.49299407896473</v>
      </c>
      <c r="I33" s="230">
        <v>353.77841414153329</v>
      </c>
      <c r="J33" s="230">
        <v>308.74029275181061</v>
      </c>
      <c r="K33" s="230">
        <v>275.75691902420863</v>
      </c>
      <c r="L33" s="230">
        <v>308.07789952492169</v>
      </c>
      <c r="M33" s="230">
        <v>297.53830937918872</v>
      </c>
      <c r="N33" s="230">
        <v>297.92648746649832</v>
      </c>
      <c r="O33" s="230">
        <v>319.60808778777499</v>
      </c>
      <c r="P33" s="230">
        <v>255.48489216827011</v>
      </c>
      <c r="Q33" s="230">
        <v>262.0462978631474</v>
      </c>
      <c r="R33" s="230">
        <v>283.07056187995431</v>
      </c>
      <c r="S33" s="230">
        <v>296.70880871873362</v>
      </c>
      <c r="T33" s="230">
        <v>303.78219229582947</v>
      </c>
      <c r="U33" s="230">
        <v>303.07020019886409</v>
      </c>
      <c r="V33" s="230">
        <v>276.79427521653832</v>
      </c>
      <c r="W33" s="230">
        <v>311.04602638607702</v>
      </c>
      <c r="X33" s="230">
        <v>282.55263165136722</v>
      </c>
      <c r="Y33" s="230">
        <v>271.80508224495071</v>
      </c>
      <c r="DA33" s="71" t="s">
        <v>2469</v>
      </c>
    </row>
    <row r="34" spans="1:105" ht="12" customHeight="1" x14ac:dyDescent="0.25">
      <c r="A34" s="60" t="s">
        <v>2426</v>
      </c>
      <c r="B34" s="329">
        <v>467.63668022759941</v>
      </c>
      <c r="C34" s="329">
        <v>463.08124457470348</v>
      </c>
      <c r="D34" s="329">
        <v>470.85459812379582</v>
      </c>
      <c r="E34" s="329">
        <v>446.19814586306882</v>
      </c>
      <c r="F34" s="329">
        <v>471.30099760652172</v>
      </c>
      <c r="G34" s="329">
        <v>504.18949011929601</v>
      </c>
      <c r="H34" s="329">
        <v>510.1741432131837</v>
      </c>
      <c r="I34" s="329">
        <v>527.9951044135554</v>
      </c>
      <c r="J34" s="329">
        <v>540.31024264458449</v>
      </c>
      <c r="K34" s="329">
        <v>455.57783762993392</v>
      </c>
      <c r="L34" s="329">
        <v>478.24961006276402</v>
      </c>
      <c r="M34" s="329">
        <v>488.65179377880332</v>
      </c>
      <c r="N34" s="329">
        <v>483.86554917249453</v>
      </c>
      <c r="O34" s="329">
        <v>495.98289323185958</v>
      </c>
      <c r="P34" s="329">
        <v>538.0481316106609</v>
      </c>
      <c r="Q34" s="329">
        <v>540.69965552061603</v>
      </c>
      <c r="R34" s="329">
        <v>536.58711282133754</v>
      </c>
      <c r="S34" s="329">
        <v>540.48160710966431</v>
      </c>
      <c r="T34" s="329">
        <v>556.19129115355645</v>
      </c>
      <c r="U34" s="329">
        <v>539.74966615141102</v>
      </c>
      <c r="V34" s="329">
        <v>484.19104417246359</v>
      </c>
      <c r="W34" s="329">
        <v>496.06754545641542</v>
      </c>
      <c r="X34" s="329">
        <v>502.01715590456848</v>
      </c>
      <c r="Y34" s="329">
        <v>491.3964239327056</v>
      </c>
      <c r="DA34" s="72" t="s">
        <v>2470</v>
      </c>
    </row>
    <row r="35" spans="1:105" ht="12" customHeight="1" x14ac:dyDescent="0.25">
      <c r="A35" s="57" t="s">
        <v>2428</v>
      </c>
      <c r="B35" s="261">
        <v>892.85086806825382</v>
      </c>
      <c r="C35" s="261">
        <v>934.68855100175892</v>
      </c>
      <c r="D35" s="261">
        <v>885.45478278406244</v>
      </c>
      <c r="E35" s="261">
        <v>1127.6520481644061</v>
      </c>
      <c r="F35" s="261">
        <v>1210.7488543787249</v>
      </c>
      <c r="G35" s="261">
        <v>1134.1352284144509</v>
      </c>
      <c r="H35" s="261">
        <v>1066.70488908733</v>
      </c>
      <c r="I35" s="261">
        <v>1048.6049252344969</v>
      </c>
      <c r="J35" s="261">
        <v>987.87988537077968</v>
      </c>
      <c r="K35" s="261">
        <v>887.69782727888469</v>
      </c>
      <c r="L35" s="261">
        <v>1022.781814659964</v>
      </c>
      <c r="M35" s="261">
        <v>937.6569312980082</v>
      </c>
      <c r="N35" s="261">
        <v>1002.2896390347209</v>
      </c>
      <c r="O35" s="261">
        <v>996.20093968857782</v>
      </c>
      <c r="P35" s="261">
        <v>900.09596335477181</v>
      </c>
      <c r="Q35" s="261">
        <v>884.07383325829937</v>
      </c>
      <c r="R35" s="261">
        <v>953.44823908480123</v>
      </c>
      <c r="S35" s="261">
        <v>951.80135596587888</v>
      </c>
      <c r="T35" s="261">
        <v>963.45553715606911</v>
      </c>
      <c r="U35" s="261">
        <v>940.87352865747323</v>
      </c>
      <c r="V35" s="261">
        <v>873.5611625249494</v>
      </c>
      <c r="W35" s="261">
        <v>895.41569752290536</v>
      </c>
      <c r="X35" s="261">
        <v>836.67831462167442</v>
      </c>
      <c r="Y35" s="261">
        <v>885.81590392055068</v>
      </c>
      <c r="DA35" s="70" t="s">
        <v>2471</v>
      </c>
    </row>
    <row r="36" spans="1:105" ht="12" customHeight="1" x14ac:dyDescent="0.25">
      <c r="A36" s="46" t="s">
        <v>28</v>
      </c>
      <c r="B36" s="229">
        <v>38.696064948693042</v>
      </c>
      <c r="C36" s="229">
        <v>31.839897599040459</v>
      </c>
      <c r="D36" s="229">
        <v>28.486349266631649</v>
      </c>
      <c r="E36" s="229">
        <v>20.129304977105509</v>
      </c>
      <c r="F36" s="229">
        <v>15.020058679371299</v>
      </c>
      <c r="G36" s="229">
        <v>14.331070123842739</v>
      </c>
      <c r="H36" s="229">
        <v>15.79161212978199</v>
      </c>
      <c r="I36" s="229">
        <v>16.3570721709705</v>
      </c>
      <c r="J36" s="229">
        <v>14.09900122274184</v>
      </c>
      <c r="K36" s="229">
        <v>9.1568008804821659</v>
      </c>
      <c r="L36" s="229">
        <v>10.47083718419459</v>
      </c>
      <c r="M36" s="229">
        <v>10.62327469244458</v>
      </c>
      <c r="N36" s="229">
        <v>9.4490285059238222</v>
      </c>
      <c r="O36" s="229">
        <v>9.5734265363499489</v>
      </c>
      <c r="P36" s="229">
        <v>7.6735313645086709</v>
      </c>
      <c r="Q36" s="229">
        <v>5.4593726378216738</v>
      </c>
      <c r="R36" s="229">
        <v>31.563235432214409</v>
      </c>
      <c r="S36" s="229">
        <v>35.299545444454218</v>
      </c>
      <c r="T36" s="229">
        <v>27.527425668633089</v>
      </c>
      <c r="U36" s="229">
        <v>34.188672030329627</v>
      </c>
      <c r="V36" s="229">
        <v>26.930120619948308</v>
      </c>
      <c r="W36" s="229">
        <v>26.7902935334129</v>
      </c>
      <c r="X36" s="229">
        <v>13.63328262705517</v>
      </c>
      <c r="Y36" s="229">
        <v>13.55803642190576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39.789955060394377</v>
      </c>
      <c r="C38" s="229">
        <v>44.822058724830057</v>
      </c>
      <c r="D38" s="229">
        <v>37.33904047131611</v>
      </c>
      <c r="E38" s="229">
        <v>17.003597480157691</v>
      </c>
      <c r="F38" s="229">
        <v>18.15245193954609</v>
      </c>
      <c r="G38" s="229">
        <v>18.897395800497549</v>
      </c>
      <c r="H38" s="229">
        <v>18.905112524135671</v>
      </c>
      <c r="I38" s="229">
        <v>19.800889333464632</v>
      </c>
      <c r="J38" s="229">
        <v>19.606602351801008</v>
      </c>
      <c r="K38" s="229">
        <v>15.11698666706797</v>
      </c>
      <c r="L38" s="229">
        <v>20.920854793350362</v>
      </c>
      <c r="M38" s="229">
        <v>16.400887285319811</v>
      </c>
      <c r="N38" s="229">
        <v>16.083612749321759</v>
      </c>
      <c r="O38" s="229">
        <v>16.640543365477601</v>
      </c>
      <c r="P38" s="229">
        <v>15.60520897091877</v>
      </c>
      <c r="Q38" s="229">
        <v>16.343011800306641</v>
      </c>
      <c r="R38" s="229">
        <v>17.518131796758599</v>
      </c>
      <c r="S38" s="229">
        <v>17.361966355508589</v>
      </c>
      <c r="T38" s="229">
        <v>16.841078057953052</v>
      </c>
      <c r="U38" s="229">
        <v>16.597608288007269</v>
      </c>
      <c r="V38" s="229">
        <v>12.824852745961991</v>
      </c>
      <c r="W38" s="229">
        <v>11.55330004717765</v>
      </c>
      <c r="X38" s="229">
        <v>11.215681760238139</v>
      </c>
      <c r="Y38" s="229">
        <v>33.94943810958739</v>
      </c>
      <c r="DA38" s="73" t="s">
        <v>2474</v>
      </c>
    </row>
    <row r="39" spans="1:105" ht="12" customHeight="1" x14ac:dyDescent="0.25">
      <c r="A39" s="46" t="s">
        <v>159</v>
      </c>
      <c r="B39" s="229">
        <v>67.082822637918284</v>
      </c>
      <c r="C39" s="229">
        <v>72.342057360776522</v>
      </c>
      <c r="D39" s="229">
        <v>65.099822432841918</v>
      </c>
      <c r="E39" s="229">
        <v>59.191043868903172</v>
      </c>
      <c r="F39" s="229">
        <v>60.308939751844363</v>
      </c>
      <c r="G39" s="229">
        <v>62.280702577760813</v>
      </c>
      <c r="H39" s="229">
        <v>58.722986942114552</v>
      </c>
      <c r="I39" s="229">
        <v>57.194841704285928</v>
      </c>
      <c r="J39" s="229">
        <v>49.862364353826138</v>
      </c>
      <c r="K39" s="229">
        <v>47.036154689722913</v>
      </c>
      <c r="L39" s="229">
        <v>51.887313322188888</v>
      </c>
      <c r="M39" s="229">
        <v>38.631017974491542</v>
      </c>
      <c r="N39" s="229">
        <v>34.204133310437399</v>
      </c>
      <c r="O39" s="229">
        <v>28.131268725781648</v>
      </c>
      <c r="P39" s="229">
        <v>30.405860913655921</v>
      </c>
      <c r="Q39" s="229">
        <v>33.790934965748249</v>
      </c>
      <c r="R39" s="229">
        <v>28.928140484905651</v>
      </c>
      <c r="S39" s="229">
        <v>27.512092777684369</v>
      </c>
      <c r="T39" s="229">
        <v>31.245660108609918</v>
      </c>
      <c r="U39" s="229">
        <v>24.229495900696339</v>
      </c>
      <c r="V39" s="229">
        <v>18.056842116767161</v>
      </c>
      <c r="W39" s="229">
        <v>18.05785688761501</v>
      </c>
      <c r="X39" s="229">
        <v>21.86342498968045</v>
      </c>
      <c r="Y39" s="229">
        <v>20.67730330039959</v>
      </c>
      <c r="DA39" s="73" t="s">
        <v>2475</v>
      </c>
    </row>
    <row r="40" spans="1:105" ht="12" customHeight="1" x14ac:dyDescent="0.25">
      <c r="A40" s="46" t="s">
        <v>32</v>
      </c>
      <c r="B40" s="229">
        <v>38.363693514599703</v>
      </c>
      <c r="C40" s="229">
        <v>37.916035719467907</v>
      </c>
      <c r="D40" s="229">
        <v>35.005775444014411</v>
      </c>
      <c r="E40" s="229">
        <v>33.982726404146547</v>
      </c>
      <c r="F40" s="229">
        <v>26.651940509317271</v>
      </c>
      <c r="G40" s="229">
        <v>22.525475630191259</v>
      </c>
      <c r="H40" s="229">
        <v>30.085519868274229</v>
      </c>
      <c r="I40" s="229">
        <v>20.174755617078311</v>
      </c>
      <c r="J40" s="229">
        <v>16.964459449902201</v>
      </c>
      <c r="K40" s="229">
        <v>14.07616376147439</v>
      </c>
      <c r="L40" s="229">
        <v>9.4141343353638316</v>
      </c>
      <c r="M40" s="229">
        <v>8.0690543544129554</v>
      </c>
      <c r="N40" s="229">
        <v>6.0197109201188548</v>
      </c>
      <c r="O40" s="229">
        <v>1.897738134937311</v>
      </c>
      <c r="P40" s="229">
        <v>1.632144196485366</v>
      </c>
      <c r="Q40" s="229">
        <v>0.82746336238340068</v>
      </c>
      <c r="R40" s="229">
        <v>1.509064642219329</v>
      </c>
      <c r="S40" s="229">
        <v>1.0933575485577871</v>
      </c>
      <c r="T40" s="229">
        <v>1.052716034818554</v>
      </c>
      <c r="U40" s="229">
        <v>0.8327796464431777</v>
      </c>
      <c r="V40" s="229">
        <v>2.4583973651437421</v>
      </c>
      <c r="W40" s="229">
        <v>1.118986513243613</v>
      </c>
      <c r="X40" s="229">
        <v>0.66256417255912736</v>
      </c>
      <c r="Y40" s="229">
        <v>0.27552214833584843</v>
      </c>
      <c r="DA40" s="73" t="s">
        <v>2476</v>
      </c>
    </row>
    <row r="41" spans="1:105" ht="12" customHeight="1" x14ac:dyDescent="0.25">
      <c r="A41" s="46" t="s">
        <v>33</v>
      </c>
      <c r="B41" s="229">
        <v>5.5028957551127062</v>
      </c>
      <c r="C41" s="229">
        <v>1.9352109866440921</v>
      </c>
      <c r="D41" s="229">
        <v>0.68074776134751425</v>
      </c>
      <c r="E41" s="229">
        <v>2.5768309817182442</v>
      </c>
      <c r="F41" s="229">
        <v>1.298733009708642</v>
      </c>
      <c r="G41" s="229">
        <v>1.4549242482880169</v>
      </c>
      <c r="H41" s="229">
        <v>3.446814894402471</v>
      </c>
      <c r="I41" s="229">
        <v>4.6885793626635284</v>
      </c>
      <c r="J41" s="229">
        <v>0.7983905641440916</v>
      </c>
      <c r="K41" s="229">
        <v>2.91215659492631</v>
      </c>
      <c r="L41" s="229">
        <v>2.9801726903661332</v>
      </c>
      <c r="M41" s="229">
        <v>2.5220454622896189</v>
      </c>
      <c r="N41" s="229">
        <v>6.6161789359646743</v>
      </c>
      <c r="O41" s="229">
        <v>4.9092972772842431</v>
      </c>
      <c r="P41" s="229">
        <v>3.2607536516654658</v>
      </c>
      <c r="Q41" s="229">
        <v>3.8979309256852979</v>
      </c>
      <c r="R41" s="229">
        <v>4.229442142287918</v>
      </c>
      <c r="S41" s="229">
        <v>1.0703776120286379</v>
      </c>
      <c r="T41" s="229">
        <v>4.4148576169778941</v>
      </c>
      <c r="U41" s="229">
        <v>7.1413391129161914</v>
      </c>
      <c r="V41" s="229">
        <v>4.5014485863298308</v>
      </c>
      <c r="W41" s="229">
        <v>3.6927869052067779</v>
      </c>
      <c r="X41" s="229">
        <v>6.4570570546194181</v>
      </c>
      <c r="Y41" s="229">
        <v>7.3067241495769073</v>
      </c>
      <c r="DA41" s="73" t="s">
        <v>2477</v>
      </c>
    </row>
    <row r="42" spans="1:105" ht="12" customHeight="1" x14ac:dyDescent="0.25">
      <c r="A42" s="46" t="s">
        <v>35</v>
      </c>
      <c r="B42" s="229">
        <v>468.42581738469761</v>
      </c>
      <c r="C42" s="229">
        <v>494.44432998100268</v>
      </c>
      <c r="D42" s="229">
        <v>474.89634185826873</v>
      </c>
      <c r="E42" s="229">
        <v>454.46995899723458</v>
      </c>
      <c r="F42" s="229">
        <v>457.91390154619472</v>
      </c>
      <c r="G42" s="229">
        <v>415.7597895401214</v>
      </c>
      <c r="H42" s="229">
        <v>407.61256088493889</v>
      </c>
      <c r="I42" s="229">
        <v>431.13267325248057</v>
      </c>
      <c r="J42" s="229">
        <v>399.88892479502778</v>
      </c>
      <c r="K42" s="229">
        <v>338.7462046339129</v>
      </c>
      <c r="L42" s="229">
        <v>361.89120478349469</v>
      </c>
      <c r="M42" s="229">
        <v>357.12114067317401</v>
      </c>
      <c r="N42" s="229">
        <v>326.5529232520646</v>
      </c>
      <c r="O42" s="229">
        <v>364.28525652038837</v>
      </c>
      <c r="P42" s="229">
        <v>343.15220042255339</v>
      </c>
      <c r="Q42" s="229">
        <v>357.1265359368885</v>
      </c>
      <c r="R42" s="229">
        <v>379.28979558306281</v>
      </c>
      <c r="S42" s="229">
        <v>400.74046214574309</v>
      </c>
      <c r="T42" s="229">
        <v>414.93335506093428</v>
      </c>
      <c r="U42" s="229">
        <v>409.54287554138</v>
      </c>
      <c r="V42" s="229">
        <v>366.5317737772931</v>
      </c>
      <c r="W42" s="229">
        <v>396.82272402876708</v>
      </c>
      <c r="X42" s="229">
        <v>375.70805383136502</v>
      </c>
      <c r="Y42" s="229">
        <v>324.53618398279258</v>
      </c>
      <c r="DA42" s="73" t="s">
        <v>2478</v>
      </c>
    </row>
    <row r="43" spans="1:105" ht="12" customHeight="1" x14ac:dyDescent="0.25">
      <c r="A43" s="46" t="s">
        <v>36</v>
      </c>
      <c r="B43" s="229">
        <v>8.5318686359224571</v>
      </c>
      <c r="C43" s="229">
        <v>7.6578426185049278</v>
      </c>
      <c r="D43" s="229">
        <v>7.1645410516036048</v>
      </c>
      <c r="E43" s="229">
        <v>0</v>
      </c>
      <c r="F43" s="229">
        <v>4.3832369548101491E-2</v>
      </c>
      <c r="G43" s="229">
        <v>0</v>
      </c>
      <c r="H43" s="229">
        <v>7.0211124527252036</v>
      </c>
      <c r="I43" s="229">
        <v>6.1321925699120579</v>
      </c>
      <c r="J43" s="229">
        <v>6.1744660742642559</v>
      </c>
      <c r="K43" s="229">
        <v>5.3735032177730018</v>
      </c>
      <c r="L43" s="229">
        <v>5.6646472948642259</v>
      </c>
      <c r="M43" s="229">
        <v>25.221514433663948</v>
      </c>
      <c r="N43" s="229">
        <v>24.9011487768996</v>
      </c>
      <c r="O43" s="229">
        <v>21.26067866439432</v>
      </c>
      <c r="P43" s="229">
        <v>24.304103689271411</v>
      </c>
      <c r="Q43" s="229">
        <v>26.925277244740041</v>
      </c>
      <c r="R43" s="229">
        <v>26.998087621268059</v>
      </c>
      <c r="S43" s="229">
        <v>25.250638584285429</v>
      </c>
      <c r="T43" s="229">
        <v>21.97417163997509</v>
      </c>
      <c r="U43" s="229">
        <v>18.435587340083892</v>
      </c>
      <c r="V43" s="229">
        <v>13.569931993236921</v>
      </c>
      <c r="W43" s="229">
        <v>9.6795862022146633</v>
      </c>
      <c r="X43" s="229">
        <v>6.3653161103892453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0.47034371242500239</v>
      </c>
      <c r="C44" s="229">
        <v>0.64930128220317396</v>
      </c>
      <c r="D44" s="229">
        <v>0.69249379239402153</v>
      </c>
      <c r="E44" s="229">
        <v>2.300291353864667</v>
      </c>
      <c r="F44" s="229">
        <v>3.360708767429283</v>
      </c>
      <c r="G44" s="229">
        <v>4.0618151439628951</v>
      </c>
      <c r="H44" s="229">
        <v>5.5829111169154269</v>
      </c>
      <c r="I44" s="229">
        <v>4.2861494591822016</v>
      </c>
      <c r="J44" s="229">
        <v>4.4678522041016588</v>
      </c>
      <c r="K44" s="229">
        <v>3.8003652616800601</v>
      </c>
      <c r="L44" s="229">
        <v>7.9309826809620034</v>
      </c>
      <c r="M44" s="229">
        <v>6.2921058879024407</v>
      </c>
      <c r="N44" s="229">
        <v>8.858800275492154</v>
      </c>
      <c r="O44" s="229">
        <v>7.4139721117474684</v>
      </c>
      <c r="P44" s="229">
        <v>9.1809243880037812</v>
      </c>
      <c r="Q44" s="229">
        <v>9.5642769196615927</v>
      </c>
      <c r="R44" s="229">
        <v>9.1951116945337308</v>
      </c>
      <c r="S44" s="229">
        <v>8.6889073039432141</v>
      </c>
      <c r="T44" s="229">
        <v>7.5946859901474344</v>
      </c>
      <c r="U44" s="229">
        <v>9.6807879130008807</v>
      </c>
      <c r="V44" s="229">
        <v>11.397774325627759</v>
      </c>
      <c r="W44" s="229">
        <v>13.18239481624741</v>
      </c>
      <c r="X44" s="229">
        <v>12.97297845314862</v>
      </c>
      <c r="Y44" s="229">
        <v>127.1955840917702</v>
      </c>
      <c r="DA44" s="73" t="s">
        <v>2480</v>
      </c>
    </row>
    <row r="45" spans="1:105" ht="12" customHeight="1" x14ac:dyDescent="0.25">
      <c r="A45" s="46" t="s">
        <v>39</v>
      </c>
      <c r="B45" s="229">
        <v>225.98740641849071</v>
      </c>
      <c r="C45" s="229">
        <v>243.08181672928919</v>
      </c>
      <c r="D45" s="229">
        <v>236.08967070564449</v>
      </c>
      <c r="E45" s="229">
        <v>537.99829410127506</v>
      </c>
      <c r="F45" s="229">
        <v>627.99828780576479</v>
      </c>
      <c r="G45" s="229">
        <v>594.82405534978648</v>
      </c>
      <c r="H45" s="229">
        <v>519.53625827404198</v>
      </c>
      <c r="I45" s="229">
        <v>488.83777176445909</v>
      </c>
      <c r="J45" s="229">
        <v>476.01782435497063</v>
      </c>
      <c r="K45" s="229">
        <v>451.4794915718449</v>
      </c>
      <c r="L45" s="229">
        <v>551.62166757517889</v>
      </c>
      <c r="M45" s="229">
        <v>472.77589053430938</v>
      </c>
      <c r="N45" s="229">
        <v>569.60410230849845</v>
      </c>
      <c r="O45" s="229">
        <v>542.08875835221704</v>
      </c>
      <c r="P45" s="229">
        <v>464.88123575770908</v>
      </c>
      <c r="Q45" s="229">
        <v>430.13902946506403</v>
      </c>
      <c r="R45" s="229">
        <v>454.21722968755068</v>
      </c>
      <c r="S45" s="229">
        <v>434.78400819367363</v>
      </c>
      <c r="T45" s="229">
        <v>437.87158697801971</v>
      </c>
      <c r="U45" s="229">
        <v>420.22438288461592</v>
      </c>
      <c r="V45" s="229">
        <v>417.29002099464049</v>
      </c>
      <c r="W45" s="229">
        <v>414.51776858902019</v>
      </c>
      <c r="X45" s="229">
        <v>387.79995562261922</v>
      </c>
      <c r="Y45" s="229">
        <v>358.31711171618252</v>
      </c>
      <c r="DA45" s="73" t="s">
        <v>2481</v>
      </c>
    </row>
    <row r="46" spans="1:105" ht="12" customHeight="1" x14ac:dyDescent="0.25">
      <c r="A46" s="57" t="s">
        <v>2440</v>
      </c>
      <c r="B46" s="261">
        <v>519.66282406202049</v>
      </c>
      <c r="C46" s="261">
        <v>524.89995415902115</v>
      </c>
      <c r="D46" s="261">
        <v>515.38125731266325</v>
      </c>
      <c r="E46" s="261">
        <v>521.13432816112993</v>
      </c>
      <c r="F46" s="261">
        <v>534.6544184035705</v>
      </c>
      <c r="G46" s="261">
        <v>528.05676945035054</v>
      </c>
      <c r="H46" s="261">
        <v>523.02682732628261</v>
      </c>
      <c r="I46" s="261">
        <v>533.30720080191782</v>
      </c>
      <c r="J46" s="261">
        <v>512.88051084354129</v>
      </c>
      <c r="K46" s="261">
        <v>440.5343232288393</v>
      </c>
      <c r="L46" s="261">
        <v>471.18313373450178</v>
      </c>
      <c r="M46" s="261">
        <v>464.96533478864382</v>
      </c>
      <c r="N46" s="261">
        <v>459.39514122570898</v>
      </c>
      <c r="O46" s="261">
        <v>473.66090357042231</v>
      </c>
      <c r="P46" s="261">
        <v>467.10554485371171</v>
      </c>
      <c r="Q46" s="261">
        <v>471.20149827132099</v>
      </c>
      <c r="R46" s="261">
        <v>495.71188306956321</v>
      </c>
      <c r="S46" s="261">
        <v>503.99340264463569</v>
      </c>
      <c r="T46" s="261">
        <v>514.85023972238059</v>
      </c>
      <c r="U46" s="261">
        <v>505.59663680250071</v>
      </c>
      <c r="V46" s="261">
        <v>454.4891507529469</v>
      </c>
      <c r="W46" s="261">
        <v>477.84724938151197</v>
      </c>
      <c r="X46" s="261">
        <v>460.91412783301041</v>
      </c>
      <c r="Y46" s="261">
        <v>458.58364583065747</v>
      </c>
      <c r="DA46" s="70" t="s">
        <v>2482</v>
      </c>
    </row>
    <row r="47" spans="1:105" ht="12" customHeight="1" x14ac:dyDescent="0.25">
      <c r="A47" s="41" t="s">
        <v>2442</v>
      </c>
      <c r="B47" s="350">
        <v>323.92685157471618</v>
      </c>
      <c r="C47" s="350">
        <v>327.19136653529802</v>
      </c>
      <c r="D47" s="350">
        <v>321.25797788834149</v>
      </c>
      <c r="E47" s="350">
        <v>324.84409958214138</v>
      </c>
      <c r="F47" s="350">
        <v>333.27171853515148</v>
      </c>
      <c r="G47" s="350">
        <v>329.15913715689089</v>
      </c>
      <c r="H47" s="350">
        <v>326.02377083779112</v>
      </c>
      <c r="I47" s="350">
        <v>332.43194332730002</v>
      </c>
      <c r="J47" s="350">
        <v>319.6991614927461</v>
      </c>
      <c r="K47" s="350">
        <v>274.6028573271297</v>
      </c>
      <c r="L47" s="350">
        <v>293.70750024540871</v>
      </c>
      <c r="M47" s="350">
        <v>289.8316947365351</v>
      </c>
      <c r="N47" s="350">
        <v>286.35956784972149</v>
      </c>
      <c r="O47" s="350">
        <v>295.25199437643539</v>
      </c>
      <c r="P47" s="350">
        <v>291.16577421265941</v>
      </c>
      <c r="Q47" s="350">
        <v>293.71894760380542</v>
      </c>
      <c r="R47" s="350">
        <v>308.99726156230349</v>
      </c>
      <c r="S47" s="350">
        <v>314.1594675889703</v>
      </c>
      <c r="T47" s="350">
        <v>320.92697315183472</v>
      </c>
      <c r="U47" s="350">
        <v>315.15882826871808</v>
      </c>
      <c r="V47" s="350">
        <v>283.30146560704941</v>
      </c>
      <c r="W47" s="350">
        <v>297.86151300158798</v>
      </c>
      <c r="X47" s="350">
        <v>287.30641362452832</v>
      </c>
      <c r="Y47" s="350">
        <v>285.85372995596629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1.0000000000000004</v>
      </c>
      <c r="D51" s="232">
        <f t="shared" si="3"/>
        <v>1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0.99999999999999989</v>
      </c>
      <c r="H51" s="232">
        <f t="shared" si="3"/>
        <v>0.99999999999999989</v>
      </c>
      <c r="I51" s="232">
        <f t="shared" si="3"/>
        <v>1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1.0000000000000002</v>
      </c>
      <c r="M51" s="232">
        <f t="shared" si="3"/>
        <v>1</v>
      </c>
      <c r="N51" s="232">
        <f t="shared" si="3"/>
        <v>0.99999999999999978</v>
      </c>
      <c r="O51" s="232">
        <f t="shared" si="3"/>
        <v>0.99999999999999978</v>
      </c>
      <c r="P51" s="232">
        <f t="shared" si="3"/>
        <v>1</v>
      </c>
      <c r="Q51" s="232">
        <f t="shared" si="3"/>
        <v>1.0000000000000002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1.9147878882454308E-2</v>
      </c>
      <c r="C52" s="299">
        <f t="shared" si="4"/>
        <v>1.8821641655713407E-2</v>
      </c>
      <c r="D52" s="299">
        <f t="shared" si="4"/>
        <v>1.919652611267211E-2</v>
      </c>
      <c r="E52" s="299">
        <f t="shared" si="4"/>
        <v>1.7902546726128506E-2</v>
      </c>
      <c r="F52" s="299">
        <f t="shared" si="4"/>
        <v>1.7883213728534707E-2</v>
      </c>
      <c r="G52" s="299">
        <f t="shared" si="4"/>
        <v>1.8381435128095067E-2</v>
      </c>
      <c r="H52" s="299">
        <f t="shared" si="4"/>
        <v>1.8718113910189758E-2</v>
      </c>
      <c r="I52" s="299">
        <f t="shared" si="4"/>
        <v>1.8880966681613001E-2</v>
      </c>
      <c r="J52" s="299">
        <f t="shared" si="4"/>
        <v>1.9090022014414978E-2</v>
      </c>
      <c r="K52" s="299">
        <f t="shared" si="4"/>
        <v>1.8873687195572576E-2</v>
      </c>
      <c r="L52" s="299">
        <f t="shared" si="4"/>
        <v>1.8474204627969233E-2</v>
      </c>
      <c r="M52" s="299">
        <f t="shared" si="4"/>
        <v>1.8858070959795369E-2</v>
      </c>
      <c r="N52" s="299">
        <f t="shared" si="4"/>
        <v>1.8477697238625378E-2</v>
      </c>
      <c r="O52" s="299">
        <f t="shared" si="4"/>
        <v>1.8637039319148951E-2</v>
      </c>
      <c r="P52" s="299">
        <f t="shared" si="4"/>
        <v>1.9233470813336605E-2</v>
      </c>
      <c r="Q52" s="299">
        <f t="shared" si="4"/>
        <v>1.9359164254583967E-2</v>
      </c>
      <c r="R52" s="299">
        <f t="shared" si="4"/>
        <v>1.918418355894639E-2</v>
      </c>
      <c r="S52" s="299">
        <f t="shared" si="4"/>
        <v>1.924871585223252E-2</v>
      </c>
      <c r="T52" s="299">
        <f t="shared" si="4"/>
        <v>1.9295026633567375E-2</v>
      </c>
      <c r="U52" s="299">
        <f t="shared" si="4"/>
        <v>1.9305129092475115E-2</v>
      </c>
      <c r="V52" s="299">
        <f t="shared" si="4"/>
        <v>1.9113002047110462E-2</v>
      </c>
      <c r="W52" s="299">
        <f t="shared" si="4"/>
        <v>1.9165593782092712E-2</v>
      </c>
      <c r="X52" s="299">
        <f t="shared" si="4"/>
        <v>1.9370824239444473E-2</v>
      </c>
      <c r="Y52" s="299">
        <f t="shared" si="4"/>
        <v>1.9028610765558236E-2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6.7525085235622274E-3</v>
      </c>
      <c r="C53" s="233">
        <f t="shared" si="5"/>
        <v>6.6374608116044377E-3</v>
      </c>
      <c r="D53" s="233">
        <f t="shared" si="5"/>
        <v>6.7696639922546044E-3</v>
      </c>
      <c r="E53" s="233">
        <f t="shared" si="5"/>
        <v>6.3133415509759516E-3</v>
      </c>
      <c r="F53" s="233">
        <f t="shared" si="5"/>
        <v>6.3065237602514786E-3</v>
      </c>
      <c r="G53" s="233">
        <f t="shared" si="5"/>
        <v>6.4822217719114131E-3</v>
      </c>
      <c r="H53" s="233">
        <f t="shared" si="5"/>
        <v>6.6009517032919653E-3</v>
      </c>
      <c r="I53" s="233">
        <f t="shared" si="5"/>
        <v>6.6583818099827307E-3</v>
      </c>
      <c r="J53" s="233">
        <f t="shared" si="5"/>
        <v>6.7321052717461641E-3</v>
      </c>
      <c r="K53" s="233">
        <f t="shared" si="5"/>
        <v>6.6558146957954685E-3</v>
      </c>
      <c r="L53" s="233">
        <f t="shared" si="5"/>
        <v>6.5149369798189012E-3</v>
      </c>
      <c r="M53" s="233">
        <f t="shared" si="5"/>
        <v>6.6503076228795139E-3</v>
      </c>
      <c r="N53" s="233">
        <f t="shared" si="5"/>
        <v>6.5161686506149145E-3</v>
      </c>
      <c r="O53" s="233">
        <f t="shared" si="5"/>
        <v>6.5723607105032528E-3</v>
      </c>
      <c r="P53" s="233">
        <f t="shared" si="5"/>
        <v>6.7826925583777207E-3</v>
      </c>
      <c r="Q53" s="233">
        <f t="shared" si="5"/>
        <v>6.8270184097468968E-3</v>
      </c>
      <c r="R53" s="233">
        <f t="shared" si="5"/>
        <v>6.7653113848589212E-3</v>
      </c>
      <c r="S53" s="233">
        <f t="shared" si="5"/>
        <v>6.788068728538323E-3</v>
      </c>
      <c r="T53" s="233">
        <f t="shared" si="5"/>
        <v>6.8044002474295876E-3</v>
      </c>
      <c r="U53" s="233">
        <f t="shared" si="5"/>
        <v>6.8079628843306381E-3</v>
      </c>
      <c r="V53" s="233">
        <f t="shared" si="5"/>
        <v>6.7402091911202399E-3</v>
      </c>
      <c r="W53" s="233">
        <f t="shared" si="5"/>
        <v>6.7587556912791702E-3</v>
      </c>
      <c r="X53" s="233">
        <f t="shared" si="5"/>
        <v>6.8311303089101686E-3</v>
      </c>
      <c r="Y53" s="233">
        <f t="shared" si="5"/>
        <v>6.7104485658575691E-3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4.5083850171558387E-2</v>
      </c>
      <c r="C54" s="233">
        <f t="shared" si="6"/>
        <v>4.4315721735972306E-2</v>
      </c>
      <c r="D54" s="233">
        <f t="shared" si="6"/>
        <v>4.5198390505339719E-2</v>
      </c>
      <c r="E54" s="233">
        <f t="shared" si="6"/>
        <v>4.2151704595838099E-2</v>
      </c>
      <c r="F54" s="233">
        <f t="shared" si="6"/>
        <v>4.2106184882023515E-2</v>
      </c>
      <c r="G54" s="233">
        <f t="shared" si="6"/>
        <v>4.3279251573531873E-2</v>
      </c>
      <c r="H54" s="233">
        <f t="shared" si="6"/>
        <v>4.407196474354301E-2</v>
      </c>
      <c r="I54" s="233">
        <f t="shared" si="6"/>
        <v>4.445540303412026E-2</v>
      </c>
      <c r="J54" s="233">
        <f t="shared" si="6"/>
        <v>4.4947625664076715E-2</v>
      </c>
      <c r="K54" s="233">
        <f t="shared" si="6"/>
        <v>4.4438263419858702E-2</v>
      </c>
      <c r="L54" s="233">
        <f t="shared" si="6"/>
        <v>4.3497678181434088E-2</v>
      </c>
      <c r="M54" s="233">
        <f t="shared" si="6"/>
        <v>4.440149485461211E-2</v>
      </c>
      <c r="N54" s="233">
        <f t="shared" si="6"/>
        <v>4.3505901564112451E-2</v>
      </c>
      <c r="O54" s="233">
        <f t="shared" si="6"/>
        <v>4.3881073901918075E-2</v>
      </c>
      <c r="P54" s="233">
        <f t="shared" si="6"/>
        <v>4.5285377129791242E-2</v>
      </c>
      <c r="Q54" s="233">
        <f t="shared" si="6"/>
        <v>4.5581323448834234E-2</v>
      </c>
      <c r="R54" s="233">
        <f t="shared" si="6"/>
        <v>4.5169329853435622E-2</v>
      </c>
      <c r="S54" s="233">
        <f t="shared" si="6"/>
        <v>4.5321271708697965E-2</v>
      </c>
      <c r="T54" s="233">
        <f t="shared" si="6"/>
        <v>4.5430310852920971E-2</v>
      </c>
      <c r="U54" s="233">
        <f t="shared" si="6"/>
        <v>4.5454097181764852E-2</v>
      </c>
      <c r="V54" s="233">
        <f t="shared" si="6"/>
        <v>4.5001732354292424E-2</v>
      </c>
      <c r="W54" s="233">
        <f t="shared" si="6"/>
        <v>4.5125560059426646E-2</v>
      </c>
      <c r="X54" s="233">
        <f t="shared" si="6"/>
        <v>4.5608776986308587E-2</v>
      </c>
      <c r="Y54" s="233">
        <f t="shared" si="6"/>
        <v>4.4803032335525725E-2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1.9732013226767722E-2</v>
      </c>
      <c r="C55" s="233">
        <f t="shared" si="7"/>
        <v>1.9395823651273066E-2</v>
      </c>
      <c r="D55" s="233">
        <f t="shared" si="7"/>
        <v>1.9782144512639967E-2</v>
      </c>
      <c r="E55" s="233">
        <f t="shared" si="7"/>
        <v>1.8448690372513787E-2</v>
      </c>
      <c r="F55" s="233">
        <f t="shared" si="7"/>
        <v>1.8428767593255797E-2</v>
      </c>
      <c r="G55" s="233">
        <f t="shared" si="7"/>
        <v>1.8942187972940366E-2</v>
      </c>
      <c r="H55" s="233">
        <f t="shared" si="7"/>
        <v>1.9289137638866648E-2</v>
      </c>
      <c r="I55" s="233">
        <f t="shared" si="7"/>
        <v>1.9456958474765283E-2</v>
      </c>
      <c r="J55" s="233">
        <f t="shared" si="7"/>
        <v>1.9672391349461121E-2</v>
      </c>
      <c r="K55" s="233">
        <f t="shared" si="7"/>
        <v>1.9449456917244708E-2</v>
      </c>
      <c r="L55" s="233">
        <f t="shared" si="7"/>
        <v>1.903778754351395E-2</v>
      </c>
      <c r="M55" s="233">
        <f t="shared" si="7"/>
        <v>1.9433364285115589E-2</v>
      </c>
      <c r="N55" s="233">
        <f t="shared" si="7"/>
        <v>1.9041386701419954E-2</v>
      </c>
      <c r="O55" s="233">
        <f t="shared" si="7"/>
        <v>1.9205589747604505E-2</v>
      </c>
      <c r="P55" s="233">
        <f t="shared" si="7"/>
        <v>1.9820216265999484E-2</v>
      </c>
      <c r="Q55" s="233">
        <f t="shared" si="7"/>
        <v>1.9949744171436759E-2</v>
      </c>
      <c r="R55" s="233">
        <f t="shared" si="7"/>
        <v>1.9769425431071554E-2</v>
      </c>
      <c r="S55" s="233">
        <f t="shared" si="7"/>
        <v>1.9835926377337842E-2</v>
      </c>
      <c r="T55" s="233">
        <f t="shared" si="7"/>
        <v>1.9883649937500882E-2</v>
      </c>
      <c r="U55" s="233">
        <f t="shared" si="7"/>
        <v>1.9894060586848211E-2</v>
      </c>
      <c r="V55" s="233">
        <f t="shared" si="7"/>
        <v>1.9696072422016601E-2</v>
      </c>
      <c r="W55" s="233">
        <f t="shared" si="7"/>
        <v>1.9750268545600778E-2</v>
      </c>
      <c r="X55" s="233">
        <f t="shared" si="7"/>
        <v>1.9961759861367941E-2</v>
      </c>
      <c r="Y55" s="233">
        <f t="shared" si="7"/>
        <v>1.9609106659697183E-2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3.6347503589648347E-2</v>
      </c>
      <c r="C56" s="300">
        <f t="shared" si="8"/>
        <v>3.6496088983831748E-2</v>
      </c>
      <c r="D56" s="300">
        <f t="shared" si="8"/>
        <v>3.6400966701094273E-2</v>
      </c>
      <c r="E56" s="300">
        <f t="shared" si="8"/>
        <v>3.514317782581055E-2</v>
      </c>
      <c r="F56" s="300">
        <f t="shared" si="8"/>
        <v>3.4415581648950144E-2</v>
      </c>
      <c r="G56" s="300">
        <f t="shared" si="8"/>
        <v>3.4450364734232963E-2</v>
      </c>
      <c r="H56" s="300">
        <f t="shared" si="8"/>
        <v>3.4762958977275035E-2</v>
      </c>
      <c r="I56" s="300">
        <f t="shared" si="8"/>
        <v>3.504457006033964E-2</v>
      </c>
      <c r="J56" s="300">
        <f t="shared" si="8"/>
        <v>3.5051404835438185E-2</v>
      </c>
      <c r="K56" s="300">
        <f t="shared" si="8"/>
        <v>3.4722846717211722E-2</v>
      </c>
      <c r="L56" s="300">
        <f t="shared" si="8"/>
        <v>3.42440225051295E-2</v>
      </c>
      <c r="M56" s="300">
        <f t="shared" si="8"/>
        <v>3.4790087312063421E-2</v>
      </c>
      <c r="N56" s="300">
        <f t="shared" si="8"/>
        <v>3.4090866557091516E-2</v>
      </c>
      <c r="O56" s="300">
        <f t="shared" si="8"/>
        <v>3.4404724160693206E-2</v>
      </c>
      <c r="P56" s="300">
        <f t="shared" si="8"/>
        <v>3.5270476165366008E-2</v>
      </c>
      <c r="Q56" s="300">
        <f t="shared" si="8"/>
        <v>3.5567161914377428E-2</v>
      </c>
      <c r="R56" s="300">
        <f t="shared" si="8"/>
        <v>3.5594105067665215E-2</v>
      </c>
      <c r="S56" s="300">
        <f t="shared" si="8"/>
        <v>3.5865192924298753E-2</v>
      </c>
      <c r="T56" s="300">
        <f t="shared" si="8"/>
        <v>3.605248298068478E-2</v>
      </c>
      <c r="U56" s="300">
        <f t="shared" si="8"/>
        <v>3.6330799954588759E-2</v>
      </c>
      <c r="V56" s="300">
        <f t="shared" si="8"/>
        <v>3.6316317681320737E-2</v>
      </c>
      <c r="W56" s="300">
        <f t="shared" si="8"/>
        <v>3.6674260359687245E-2</v>
      </c>
      <c r="X56" s="300">
        <f t="shared" si="8"/>
        <v>3.734757904900466E-2</v>
      </c>
      <c r="Y56" s="300">
        <f t="shared" si="8"/>
        <v>3.731572234304309E-2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0.18224143678727472</v>
      </c>
      <c r="C57" s="301">
        <f t="shared" si="9"/>
        <v>0.18263990321094056</v>
      </c>
      <c r="D57" s="301">
        <f t="shared" si="9"/>
        <v>0.18172194992560611</v>
      </c>
      <c r="E57" s="301">
        <f t="shared" si="9"/>
        <v>0.17535649942529341</v>
      </c>
      <c r="F57" s="301">
        <f t="shared" si="9"/>
        <v>0.17132336335312082</v>
      </c>
      <c r="G57" s="301">
        <f t="shared" si="9"/>
        <v>0.17118393710755875</v>
      </c>
      <c r="H57" s="301">
        <f t="shared" si="9"/>
        <v>0.17252731064104684</v>
      </c>
      <c r="I57" s="301">
        <f t="shared" si="9"/>
        <v>0.17399560270307321</v>
      </c>
      <c r="J57" s="301">
        <f t="shared" si="9"/>
        <v>0.17390125927411848</v>
      </c>
      <c r="K57" s="301">
        <f t="shared" si="9"/>
        <v>0.17213501817494475</v>
      </c>
      <c r="L57" s="301">
        <f t="shared" si="9"/>
        <v>0.16970178046620998</v>
      </c>
      <c r="M57" s="301">
        <f t="shared" si="9"/>
        <v>0.17225816756649673</v>
      </c>
      <c r="N57" s="301">
        <f t="shared" si="9"/>
        <v>0.16904510253294364</v>
      </c>
      <c r="O57" s="301">
        <f t="shared" si="9"/>
        <v>0.17050822783947633</v>
      </c>
      <c r="P57" s="301">
        <f t="shared" si="9"/>
        <v>0.17253121170851982</v>
      </c>
      <c r="Q57" s="301">
        <f t="shared" si="9"/>
        <v>0.17372384006736796</v>
      </c>
      <c r="R57" s="301">
        <f t="shared" si="9"/>
        <v>0.17272960941670282</v>
      </c>
      <c r="S57" s="301">
        <f t="shared" si="9"/>
        <v>0.17354172666116721</v>
      </c>
      <c r="T57" s="301">
        <f t="shared" si="9"/>
        <v>0.17375723536022922</v>
      </c>
      <c r="U57" s="301">
        <f t="shared" si="9"/>
        <v>0.17392197339346918</v>
      </c>
      <c r="V57" s="301">
        <f t="shared" si="9"/>
        <v>0.1732457513400362</v>
      </c>
      <c r="W57" s="301">
        <f t="shared" si="9"/>
        <v>0.1746748382798535</v>
      </c>
      <c r="X57" s="301">
        <f t="shared" si="9"/>
        <v>0.17539398906406656</v>
      </c>
      <c r="Y57" s="301">
        <f t="shared" si="9"/>
        <v>0.17351933127136146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9.4812720981602136E-2</v>
      </c>
      <c r="C58" s="302">
        <f t="shared" si="10"/>
        <v>9.8387040602048059E-2</v>
      </c>
      <c r="D58" s="302">
        <f t="shared" si="10"/>
        <v>9.2734789822744926E-2</v>
      </c>
      <c r="E58" s="302">
        <f t="shared" si="10"/>
        <v>9.7581609851310758E-2</v>
      </c>
      <c r="F58" s="302">
        <f t="shared" si="10"/>
        <v>9.1336756507924971E-2</v>
      </c>
      <c r="G58" s="302">
        <f t="shared" si="10"/>
        <v>8.2132876187855502E-2</v>
      </c>
      <c r="H58" s="302">
        <f t="shared" si="10"/>
        <v>7.9886345243299253E-2</v>
      </c>
      <c r="I58" s="302">
        <f t="shared" si="10"/>
        <v>7.9148693741284901E-2</v>
      </c>
      <c r="J58" s="302">
        <f t="shared" si="10"/>
        <v>7.1859029219069823E-2</v>
      </c>
      <c r="K58" s="302">
        <f t="shared" si="10"/>
        <v>7.3100612721813452E-2</v>
      </c>
      <c r="L58" s="302">
        <f t="shared" si="10"/>
        <v>7.4558713699086523E-2</v>
      </c>
      <c r="M58" s="302">
        <f t="shared" si="10"/>
        <v>7.1698762494683904E-2</v>
      </c>
      <c r="N58" s="302">
        <f t="shared" si="10"/>
        <v>7.0296113312288064E-2</v>
      </c>
      <c r="O58" s="302">
        <f t="shared" si="10"/>
        <v>7.1488304011607842E-2</v>
      </c>
      <c r="P58" s="302">
        <f t="shared" si="10"/>
        <v>6.0119832681115398E-2</v>
      </c>
      <c r="Q58" s="302">
        <f t="shared" si="10"/>
        <v>6.1008625329741939E-2</v>
      </c>
      <c r="R58" s="302">
        <f t="shared" si="10"/>
        <v>6.7363550202419367E-2</v>
      </c>
      <c r="S58" s="302">
        <f t="shared" si="10"/>
        <v>6.8803712060415481E-2</v>
      </c>
      <c r="T58" s="302">
        <f t="shared" si="10"/>
        <v>6.7993895835166795E-2</v>
      </c>
      <c r="U58" s="302">
        <f t="shared" si="10"/>
        <v>6.935189731207568E-2</v>
      </c>
      <c r="V58" s="302">
        <f t="shared" si="10"/>
        <v>6.9929498604925172E-2</v>
      </c>
      <c r="W58" s="302">
        <f t="shared" si="10"/>
        <v>7.3721540279834602E-2</v>
      </c>
      <c r="X58" s="302">
        <f t="shared" si="10"/>
        <v>6.8342392869001289E-2</v>
      </c>
      <c r="Y58" s="302">
        <f t="shared" si="10"/>
        <v>7.0060630689041961E-2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8.7428715805672574E-2</v>
      </c>
      <c r="C59" s="302">
        <f t="shared" si="11"/>
        <v>8.4252862608892531E-2</v>
      </c>
      <c r="D59" s="302">
        <f t="shared" si="11"/>
        <v>8.8987160102861187E-2</v>
      </c>
      <c r="E59" s="302">
        <f t="shared" si="11"/>
        <v>7.7774889573982653E-2</v>
      </c>
      <c r="F59" s="302">
        <f t="shared" si="11"/>
        <v>7.998660684519586E-2</v>
      </c>
      <c r="G59" s="302">
        <f t="shared" si="11"/>
        <v>8.9051060919703245E-2</v>
      </c>
      <c r="H59" s="302">
        <f t="shared" si="11"/>
        <v>9.2640965397747577E-2</v>
      </c>
      <c r="I59" s="302">
        <f t="shared" si="11"/>
        <v>9.4846908961788309E-2</v>
      </c>
      <c r="J59" s="302">
        <f t="shared" si="11"/>
        <v>0.10204223005504864</v>
      </c>
      <c r="K59" s="302">
        <f t="shared" si="11"/>
        <v>9.9034405453131288E-2</v>
      </c>
      <c r="L59" s="302">
        <f t="shared" si="11"/>
        <v>9.5143066767123474E-2</v>
      </c>
      <c r="M59" s="302">
        <f t="shared" si="11"/>
        <v>0.10055940507181282</v>
      </c>
      <c r="N59" s="302">
        <f t="shared" si="11"/>
        <v>9.8748989220655586E-2</v>
      </c>
      <c r="O59" s="302">
        <f t="shared" si="11"/>
        <v>9.9019923827868506E-2</v>
      </c>
      <c r="P59" s="302">
        <f t="shared" si="11"/>
        <v>0.11241137902740442</v>
      </c>
      <c r="Q59" s="302">
        <f t="shared" si="11"/>
        <v>0.11271521473762602</v>
      </c>
      <c r="R59" s="302">
        <f t="shared" si="11"/>
        <v>0.10536605921428344</v>
      </c>
      <c r="S59" s="302">
        <f t="shared" si="11"/>
        <v>0.10473801460075176</v>
      </c>
      <c r="T59" s="302">
        <f t="shared" si="11"/>
        <v>0.10576333952506244</v>
      </c>
      <c r="U59" s="302">
        <f t="shared" si="11"/>
        <v>0.10457007608139351</v>
      </c>
      <c r="V59" s="302">
        <f t="shared" si="11"/>
        <v>0.10331625273511104</v>
      </c>
      <c r="W59" s="302">
        <f t="shared" si="11"/>
        <v>0.1009532980000189</v>
      </c>
      <c r="X59" s="302">
        <f t="shared" si="11"/>
        <v>0.10705159619506525</v>
      </c>
      <c r="Y59" s="302">
        <f t="shared" si="11"/>
        <v>0.1034587005823195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7.0020532825093365E-2</v>
      </c>
      <c r="C60" s="301">
        <f t="shared" si="12"/>
        <v>6.9987935506312882E-2</v>
      </c>
      <c r="D60" s="301">
        <f t="shared" si="12"/>
        <v>6.9891447617179941E-2</v>
      </c>
      <c r="E60" s="301">
        <f t="shared" si="12"/>
        <v>6.8718836149393309E-2</v>
      </c>
      <c r="F60" s="301">
        <f t="shared" si="12"/>
        <v>6.7775603005542431E-2</v>
      </c>
      <c r="G60" s="301">
        <f t="shared" si="12"/>
        <v>6.6993943124023597E-2</v>
      </c>
      <c r="H60" s="301">
        <f t="shared" si="12"/>
        <v>6.6800784584573156E-2</v>
      </c>
      <c r="I60" s="301">
        <f t="shared" si="12"/>
        <v>6.7368554586191148E-2</v>
      </c>
      <c r="J60" s="301">
        <f t="shared" si="12"/>
        <v>6.6673743389554799E-2</v>
      </c>
      <c r="K60" s="301">
        <f t="shared" si="12"/>
        <v>6.6301515255993843E-2</v>
      </c>
      <c r="L60" s="301">
        <f t="shared" si="12"/>
        <v>6.5254073755217898E-2</v>
      </c>
      <c r="M60" s="301">
        <f t="shared" si="12"/>
        <v>6.6203514703243205E-2</v>
      </c>
      <c r="N60" s="301">
        <f t="shared" si="12"/>
        <v>6.5495737982456656E-2</v>
      </c>
      <c r="O60" s="301">
        <f t="shared" si="12"/>
        <v>6.6502438198714209E-2</v>
      </c>
      <c r="P60" s="301">
        <f t="shared" si="12"/>
        <v>6.5560732442926761E-2</v>
      </c>
      <c r="Q60" s="301">
        <f t="shared" si="12"/>
        <v>6.5347507998365806E-2</v>
      </c>
      <c r="R60" s="301">
        <f t="shared" si="12"/>
        <v>6.6542317607625759E-2</v>
      </c>
      <c r="S60" s="301">
        <f t="shared" si="12"/>
        <v>6.6907406043850343E-2</v>
      </c>
      <c r="T60" s="301">
        <f t="shared" si="12"/>
        <v>6.7071330418133068E-2</v>
      </c>
      <c r="U60" s="301">
        <f t="shared" si="12"/>
        <v>6.7408468654373735E-2</v>
      </c>
      <c r="V60" s="301">
        <f t="shared" si="12"/>
        <v>6.6734398203199624E-2</v>
      </c>
      <c r="W60" s="301">
        <f t="shared" si="12"/>
        <v>6.7531580426797383E-2</v>
      </c>
      <c r="X60" s="301">
        <f t="shared" si="12"/>
        <v>6.6878891039002242E-2</v>
      </c>
      <c r="Y60" s="301">
        <f t="shared" si="12"/>
        <v>6.6254751889767177E-2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4.7761488142656079E-2</v>
      </c>
      <c r="C61" s="302">
        <f t="shared" si="13"/>
        <v>4.8108135389379622E-2</v>
      </c>
      <c r="D61" s="302">
        <f t="shared" si="13"/>
        <v>4.7575851455712408E-2</v>
      </c>
      <c r="E61" s="302">
        <f t="shared" si="13"/>
        <v>4.7907466391280545E-2</v>
      </c>
      <c r="F61" s="302">
        <f t="shared" si="13"/>
        <v>4.6986707489089931E-2</v>
      </c>
      <c r="G61" s="302">
        <f t="shared" si="13"/>
        <v>4.5625874715229345E-2</v>
      </c>
      <c r="H61" s="302">
        <f t="shared" si="13"/>
        <v>4.5041333500952123E-2</v>
      </c>
      <c r="I61" s="302">
        <f t="shared" si="13"/>
        <v>4.5419790256020894E-2</v>
      </c>
      <c r="J61" s="302">
        <f t="shared" si="13"/>
        <v>4.4481956214791299E-2</v>
      </c>
      <c r="K61" s="302">
        <f t="shared" si="13"/>
        <v>4.4361213189765901E-2</v>
      </c>
      <c r="L61" s="302">
        <f t="shared" si="13"/>
        <v>4.3778162568874075E-2</v>
      </c>
      <c r="M61" s="302">
        <f t="shared" si="13"/>
        <v>4.4281366213819798E-2</v>
      </c>
      <c r="N61" s="302">
        <f t="shared" si="13"/>
        <v>4.4015766702713961E-2</v>
      </c>
      <c r="O61" s="302">
        <f t="shared" si="13"/>
        <v>4.4837234783760081E-2</v>
      </c>
      <c r="P61" s="302">
        <f t="shared" si="13"/>
        <v>4.3202188770253495E-2</v>
      </c>
      <c r="Q61" s="302">
        <f t="shared" si="13"/>
        <v>4.2842848093070131E-2</v>
      </c>
      <c r="R61" s="302">
        <f t="shared" si="13"/>
        <v>4.4241069429899013E-2</v>
      </c>
      <c r="S61" s="302">
        <f t="shared" si="13"/>
        <v>4.4531140303680584E-2</v>
      </c>
      <c r="T61" s="302">
        <f t="shared" si="13"/>
        <v>4.4641229276280468E-2</v>
      </c>
      <c r="U61" s="302">
        <f t="shared" si="13"/>
        <v>4.496662359636152E-2</v>
      </c>
      <c r="V61" s="302">
        <f t="shared" si="13"/>
        <v>4.4515897177898792E-2</v>
      </c>
      <c r="W61" s="302">
        <f t="shared" si="13"/>
        <v>4.5251942510769215E-2</v>
      </c>
      <c r="X61" s="302">
        <f t="shared" si="13"/>
        <v>4.4360676623277515E-2</v>
      </c>
      <c r="Y61" s="302">
        <f t="shared" si="13"/>
        <v>4.4134354122712917E-2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2.2259044682437286E-2</v>
      </c>
      <c r="C62" s="302">
        <f t="shared" si="14"/>
        <v>2.187980011693326E-2</v>
      </c>
      <c r="D62" s="302">
        <f t="shared" si="14"/>
        <v>2.2315596161467534E-2</v>
      </c>
      <c r="E62" s="302">
        <f t="shared" si="14"/>
        <v>2.0811369758112767E-2</v>
      </c>
      <c r="F62" s="302">
        <f t="shared" si="14"/>
        <v>2.0788895516452497E-2</v>
      </c>
      <c r="G62" s="302">
        <f t="shared" si="14"/>
        <v>2.1368068408794252E-2</v>
      </c>
      <c r="H62" s="302">
        <f t="shared" si="14"/>
        <v>2.1759451083621033E-2</v>
      </c>
      <c r="I62" s="302">
        <f t="shared" si="14"/>
        <v>2.1948764330170258E-2</v>
      </c>
      <c r="J62" s="302">
        <f t="shared" si="14"/>
        <v>2.2191787174763503E-2</v>
      </c>
      <c r="K62" s="302">
        <f t="shared" si="14"/>
        <v>2.1940302066227935E-2</v>
      </c>
      <c r="L62" s="302">
        <f t="shared" si="14"/>
        <v>2.1475911186343812E-2</v>
      </c>
      <c r="M62" s="302">
        <f t="shared" si="14"/>
        <v>2.1922148489423407E-2</v>
      </c>
      <c r="N62" s="302">
        <f t="shared" si="14"/>
        <v>2.1479971279742698E-2</v>
      </c>
      <c r="O62" s="302">
        <f t="shared" si="14"/>
        <v>2.1665203414954128E-2</v>
      </c>
      <c r="P62" s="302">
        <f t="shared" si="14"/>
        <v>2.2358543672673276E-2</v>
      </c>
      <c r="Q62" s="302">
        <f t="shared" si="14"/>
        <v>2.2504659905295675E-2</v>
      </c>
      <c r="R62" s="302">
        <f t="shared" si="14"/>
        <v>2.2301248177726742E-2</v>
      </c>
      <c r="S62" s="302">
        <f t="shared" si="14"/>
        <v>2.2376265740169772E-2</v>
      </c>
      <c r="T62" s="302">
        <f t="shared" si="14"/>
        <v>2.2430101141852607E-2</v>
      </c>
      <c r="U62" s="302">
        <f t="shared" si="14"/>
        <v>2.2441845058012215E-2</v>
      </c>
      <c r="V62" s="302">
        <f t="shared" si="14"/>
        <v>2.2218501025300829E-2</v>
      </c>
      <c r="W62" s="302">
        <f t="shared" si="14"/>
        <v>2.2279637916028161E-2</v>
      </c>
      <c r="X62" s="302">
        <f t="shared" si="14"/>
        <v>2.2518214415724738E-2</v>
      </c>
      <c r="Y62" s="302">
        <f t="shared" si="14"/>
        <v>2.2120397767054271E-2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0.22315277973952011</v>
      </c>
      <c r="C63" s="301">
        <f t="shared" si="15"/>
        <v>0.22364069780931498</v>
      </c>
      <c r="D63" s="301">
        <f t="shared" si="15"/>
        <v>0.22251667337829326</v>
      </c>
      <c r="E63" s="301">
        <f t="shared" si="15"/>
        <v>0.21472224419423691</v>
      </c>
      <c r="F63" s="301">
        <f t="shared" si="15"/>
        <v>0.20978371022831119</v>
      </c>
      <c r="G63" s="301">
        <f t="shared" si="15"/>
        <v>0.20961298421333721</v>
      </c>
      <c r="H63" s="301">
        <f t="shared" si="15"/>
        <v>0.21125793139720023</v>
      </c>
      <c r="I63" s="301">
        <f t="shared" si="15"/>
        <v>0.21305584004457945</v>
      </c>
      <c r="J63" s="301">
        <f t="shared" si="15"/>
        <v>0.21294031747851241</v>
      </c>
      <c r="K63" s="301">
        <f t="shared" si="15"/>
        <v>0.21077757327544255</v>
      </c>
      <c r="L63" s="301">
        <f t="shared" si="15"/>
        <v>0.20779809853005307</v>
      </c>
      <c r="M63" s="301">
        <f t="shared" si="15"/>
        <v>0.21092836844877147</v>
      </c>
      <c r="N63" s="301">
        <f t="shared" si="15"/>
        <v>0.20699400310156363</v>
      </c>
      <c r="O63" s="301">
        <f t="shared" si="15"/>
        <v>0.20878558510956291</v>
      </c>
      <c r="P63" s="301">
        <f t="shared" si="15"/>
        <v>0.21126270821451404</v>
      </c>
      <c r="Q63" s="301">
        <f t="shared" si="15"/>
        <v>0.21272306947024652</v>
      </c>
      <c r="R63" s="301">
        <f t="shared" si="15"/>
        <v>0.21150564418371773</v>
      </c>
      <c r="S63" s="301">
        <f t="shared" si="15"/>
        <v>0.21250007346265379</v>
      </c>
      <c r="T63" s="301">
        <f t="shared" si="15"/>
        <v>0.21276396166558686</v>
      </c>
      <c r="U63" s="301">
        <f t="shared" si="15"/>
        <v>0.21296568170628882</v>
      </c>
      <c r="V63" s="301">
        <f t="shared" si="15"/>
        <v>0.21213765470208512</v>
      </c>
      <c r="W63" s="301">
        <f t="shared" si="15"/>
        <v>0.21388755707737162</v>
      </c>
      <c r="X63" s="301">
        <f t="shared" si="15"/>
        <v>0.21476814987436715</v>
      </c>
      <c r="Y63" s="301">
        <f t="shared" si="15"/>
        <v>0.21247265053636097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0.11609720936522711</v>
      </c>
      <c r="C64" s="302">
        <f t="shared" si="16"/>
        <v>0.12047392726781392</v>
      </c>
      <c r="D64" s="302">
        <f t="shared" si="16"/>
        <v>0.11355280386458563</v>
      </c>
      <c r="E64" s="302">
        <f t="shared" si="16"/>
        <v>0.11948768553221727</v>
      </c>
      <c r="F64" s="302">
        <f t="shared" si="16"/>
        <v>0.11184092633623463</v>
      </c>
      <c r="G64" s="302">
        <f t="shared" si="16"/>
        <v>0.10057086880145569</v>
      </c>
      <c r="H64" s="302">
        <f t="shared" si="16"/>
        <v>9.7820014583631709E-2</v>
      </c>
      <c r="I64" s="302">
        <f t="shared" si="16"/>
        <v>9.6916767846471311E-2</v>
      </c>
      <c r="J64" s="302">
        <f t="shared" si="16"/>
        <v>8.7990648023350784E-2</v>
      </c>
      <c r="K64" s="302">
        <f t="shared" si="16"/>
        <v>8.9510954353240968E-2</v>
      </c>
      <c r="L64" s="302">
        <f t="shared" si="16"/>
        <v>9.129638412133044E-2</v>
      </c>
      <c r="M64" s="302">
        <f t="shared" si="16"/>
        <v>8.7794403054714948E-2</v>
      </c>
      <c r="N64" s="302">
        <f t="shared" si="16"/>
        <v>8.6076873443618029E-2</v>
      </c>
      <c r="O64" s="302">
        <f t="shared" si="16"/>
        <v>8.753669878972388E-2</v>
      </c>
      <c r="P64" s="302">
        <f t="shared" si="16"/>
        <v>7.3616121650345381E-2</v>
      </c>
      <c r="Q64" s="302">
        <f t="shared" si="16"/>
        <v>7.4704439179275842E-2</v>
      </c>
      <c r="R64" s="302">
        <f t="shared" si="16"/>
        <v>8.2485979839697188E-2</v>
      </c>
      <c r="S64" s="302">
        <f t="shared" si="16"/>
        <v>8.4249443339284247E-2</v>
      </c>
      <c r="T64" s="302">
        <f t="shared" si="16"/>
        <v>8.3257831634898111E-2</v>
      </c>
      <c r="U64" s="302">
        <f t="shared" si="16"/>
        <v>8.4920690586215111E-2</v>
      </c>
      <c r="V64" s="302">
        <f t="shared" si="16"/>
        <v>8.5627957475418556E-2</v>
      </c>
      <c r="W64" s="302">
        <f t="shared" si="16"/>
        <v>9.0271273812042363E-2</v>
      </c>
      <c r="X64" s="302">
        <f t="shared" si="16"/>
        <v>8.368456269673627E-2</v>
      </c>
      <c r="Y64" s="302">
        <f t="shared" si="16"/>
        <v>8.5788527374337079E-2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0.10705557037429299</v>
      </c>
      <c r="C65" s="302">
        <f t="shared" si="17"/>
        <v>0.10316677054150104</v>
      </c>
      <c r="D65" s="302">
        <f t="shared" si="17"/>
        <v>0.10896386951370764</v>
      </c>
      <c r="E65" s="302">
        <f t="shared" si="17"/>
        <v>9.5234558662019644E-2</v>
      </c>
      <c r="F65" s="302">
        <f t="shared" si="17"/>
        <v>9.7942783892076557E-2</v>
      </c>
      <c r="G65" s="302">
        <f t="shared" si="17"/>
        <v>0.10904211541188154</v>
      </c>
      <c r="H65" s="302">
        <f t="shared" si="17"/>
        <v>0.11343791681356849</v>
      </c>
      <c r="I65" s="302">
        <f t="shared" si="17"/>
        <v>0.11613907219810814</v>
      </c>
      <c r="J65" s="302">
        <f t="shared" si="17"/>
        <v>0.12494966945516163</v>
      </c>
      <c r="K65" s="302">
        <f t="shared" si="17"/>
        <v>0.1212666189222016</v>
      </c>
      <c r="L65" s="302">
        <f t="shared" si="17"/>
        <v>0.11650171440872265</v>
      </c>
      <c r="M65" s="302">
        <f t="shared" si="17"/>
        <v>0.12313396539405654</v>
      </c>
      <c r="N65" s="302">
        <f t="shared" si="17"/>
        <v>0.12091712965794563</v>
      </c>
      <c r="O65" s="302">
        <f t="shared" si="17"/>
        <v>0.12124888631983902</v>
      </c>
      <c r="P65" s="302">
        <f t="shared" si="17"/>
        <v>0.13764658656416867</v>
      </c>
      <c r="Q65" s="302">
        <f t="shared" si="17"/>
        <v>0.1380186302909707</v>
      </c>
      <c r="R65" s="302">
        <f t="shared" si="17"/>
        <v>0.12901966434402054</v>
      </c>
      <c r="S65" s="302">
        <f t="shared" si="17"/>
        <v>0.12825063012336954</v>
      </c>
      <c r="T65" s="302">
        <f t="shared" si="17"/>
        <v>0.12950613003068875</v>
      </c>
      <c r="U65" s="302">
        <f t="shared" si="17"/>
        <v>0.1280449911200737</v>
      </c>
      <c r="V65" s="302">
        <f t="shared" si="17"/>
        <v>0.12650969722666658</v>
      </c>
      <c r="W65" s="302">
        <f t="shared" si="17"/>
        <v>0.12361628326532925</v>
      </c>
      <c r="X65" s="302">
        <f t="shared" si="17"/>
        <v>0.13108358717763091</v>
      </c>
      <c r="Y65" s="302">
        <f t="shared" si="17"/>
        <v>0.1266841231620239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0.20439940445584454</v>
      </c>
      <c r="C66" s="301">
        <f t="shared" si="18"/>
        <v>0.20823300532831412</v>
      </c>
      <c r="D66" s="301">
        <f t="shared" si="18"/>
        <v>0.20490949816784837</v>
      </c>
      <c r="E66" s="301">
        <f t="shared" si="18"/>
        <v>0.24068106541217335</v>
      </c>
      <c r="F66" s="301">
        <f t="shared" si="18"/>
        <v>0.25161014721848279</v>
      </c>
      <c r="G66" s="301">
        <f t="shared" si="18"/>
        <v>0.24528179760388905</v>
      </c>
      <c r="H66" s="301">
        <f t="shared" si="18"/>
        <v>0.23718328747670722</v>
      </c>
      <c r="I66" s="301">
        <f t="shared" si="18"/>
        <v>0.2306536596667248</v>
      </c>
      <c r="J66" s="301">
        <f t="shared" si="18"/>
        <v>0.22845257297792423</v>
      </c>
      <c r="K66" s="301">
        <f t="shared" si="18"/>
        <v>0.23628918100739013</v>
      </c>
      <c r="L66" s="301">
        <f t="shared" si="18"/>
        <v>0.24914988400787733</v>
      </c>
      <c r="M66" s="301">
        <f t="shared" si="18"/>
        <v>0.23627748347570784</v>
      </c>
      <c r="N66" s="301">
        <f t="shared" si="18"/>
        <v>0.25047037642014908</v>
      </c>
      <c r="O66" s="301">
        <f t="shared" si="18"/>
        <v>0.24353310595240973</v>
      </c>
      <c r="P66" s="301">
        <f t="shared" si="18"/>
        <v>0.23026775795148313</v>
      </c>
      <c r="Q66" s="301">
        <f t="shared" si="18"/>
        <v>0.22566809188164186</v>
      </c>
      <c r="R66" s="301">
        <f t="shared" si="18"/>
        <v>0.22925181920475454</v>
      </c>
      <c r="S66" s="301">
        <f t="shared" si="18"/>
        <v>0.22585250274785681</v>
      </c>
      <c r="T66" s="301">
        <f t="shared" si="18"/>
        <v>0.22433540412856412</v>
      </c>
      <c r="U66" s="301">
        <f t="shared" si="18"/>
        <v>0.22320373717148917</v>
      </c>
      <c r="V66" s="301">
        <f t="shared" si="18"/>
        <v>0.22824453180229073</v>
      </c>
      <c r="W66" s="301">
        <f t="shared" si="18"/>
        <v>0.22313082466093101</v>
      </c>
      <c r="X66" s="301">
        <f t="shared" si="18"/>
        <v>0.21846822066613261</v>
      </c>
      <c r="Y66" s="301">
        <f t="shared" si="18"/>
        <v>0.22836717079267635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0.11896586043079194</v>
      </c>
      <c r="C67" s="301">
        <f t="shared" si="19"/>
        <v>0.1169389470258116</v>
      </c>
      <c r="D67" s="301">
        <f t="shared" si="19"/>
        <v>0.11926810589808177</v>
      </c>
      <c r="E67" s="301">
        <f t="shared" si="19"/>
        <v>0.11122860595947878</v>
      </c>
      <c r="F67" s="301">
        <f t="shared" si="19"/>
        <v>0.1111084899556346</v>
      </c>
      <c r="G67" s="301">
        <f t="shared" si="19"/>
        <v>0.11420394182513874</v>
      </c>
      <c r="H67" s="301">
        <f t="shared" si="19"/>
        <v>0.11629572866202893</v>
      </c>
      <c r="I67" s="301">
        <f t="shared" si="19"/>
        <v>0.11730753368726639</v>
      </c>
      <c r="J67" s="301">
        <f t="shared" si="19"/>
        <v>0.11860639544094202</v>
      </c>
      <c r="K67" s="301">
        <f t="shared" si="19"/>
        <v>0.11726230620668698</v>
      </c>
      <c r="L67" s="301">
        <f t="shared" si="19"/>
        <v>0.11478031915873349</v>
      </c>
      <c r="M67" s="301">
        <f t="shared" si="19"/>
        <v>0.11716528246127211</v>
      </c>
      <c r="N67" s="301">
        <f t="shared" si="19"/>
        <v>0.11480201876496186</v>
      </c>
      <c r="O67" s="301">
        <f t="shared" si="19"/>
        <v>0.11579201185133391</v>
      </c>
      <c r="P67" s="301">
        <f t="shared" si="19"/>
        <v>0.11949764349490337</v>
      </c>
      <c r="Q67" s="301">
        <f t="shared" si="19"/>
        <v>0.12027857742916806</v>
      </c>
      <c r="R67" s="301">
        <f t="shared" si="19"/>
        <v>0.11919142155445772</v>
      </c>
      <c r="S67" s="301">
        <f t="shared" si="19"/>
        <v>0.11959236099237067</v>
      </c>
      <c r="T67" s="301">
        <f t="shared" si="19"/>
        <v>0.11988009009189884</v>
      </c>
      <c r="U67" s="301">
        <f t="shared" si="19"/>
        <v>0.11994285671601446</v>
      </c>
      <c r="V67" s="301">
        <f t="shared" si="19"/>
        <v>0.11874917049081193</v>
      </c>
      <c r="W67" s="301">
        <f t="shared" si="19"/>
        <v>0.11907592318452385</v>
      </c>
      <c r="X67" s="301">
        <f t="shared" si="19"/>
        <v>0.12035102096926228</v>
      </c>
      <c r="Y67" s="301">
        <f t="shared" si="19"/>
        <v>0.11822484706656479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7.4156231367484421E-2</v>
      </c>
      <c r="C68" s="235">
        <f t="shared" si="20"/>
        <v>7.2892774280911121E-2</v>
      </c>
      <c r="D68" s="235">
        <f t="shared" si="20"/>
        <v>7.4344633188989817E-2</v>
      </c>
      <c r="E68" s="235">
        <f t="shared" si="20"/>
        <v>6.9333287788157422E-2</v>
      </c>
      <c r="F68" s="235">
        <f t="shared" si="20"/>
        <v>6.925841462589262E-2</v>
      </c>
      <c r="G68" s="235">
        <f t="shared" si="20"/>
        <v>7.1187934945340897E-2</v>
      </c>
      <c r="H68" s="235">
        <f t="shared" si="20"/>
        <v>7.2491830265277071E-2</v>
      </c>
      <c r="I68" s="235">
        <f t="shared" si="20"/>
        <v>7.3122529251344104E-2</v>
      </c>
      <c r="J68" s="235">
        <f t="shared" si="20"/>
        <v>7.3932162303811069E-2</v>
      </c>
      <c r="K68" s="235">
        <f t="shared" si="20"/>
        <v>7.3094337133858711E-2</v>
      </c>
      <c r="L68" s="235">
        <f t="shared" si="20"/>
        <v>7.1547214244042659E-2</v>
      </c>
      <c r="M68" s="235">
        <f t="shared" si="20"/>
        <v>7.3033858310042582E-2</v>
      </c>
      <c r="N68" s="235">
        <f t="shared" si="20"/>
        <v>7.1560740486060551E-2</v>
      </c>
      <c r="O68" s="235">
        <f t="shared" si="20"/>
        <v>7.2177843208634698E-2</v>
      </c>
      <c r="P68" s="235">
        <f t="shared" si="20"/>
        <v>7.4487713254781818E-2</v>
      </c>
      <c r="Q68" s="235">
        <f t="shared" si="20"/>
        <v>7.4974500954230652E-2</v>
      </c>
      <c r="R68" s="235">
        <f t="shared" si="20"/>
        <v>7.4296832736763796E-2</v>
      </c>
      <c r="S68" s="235">
        <f t="shared" si="20"/>
        <v>7.4546754500995654E-2</v>
      </c>
      <c r="T68" s="235">
        <f t="shared" si="20"/>
        <v>7.4726107683484366E-2</v>
      </c>
      <c r="U68" s="235">
        <f t="shared" si="20"/>
        <v>7.4765232658357134E-2</v>
      </c>
      <c r="V68" s="235">
        <f t="shared" si="20"/>
        <v>7.4021159765715869E-2</v>
      </c>
      <c r="W68" s="235">
        <f t="shared" si="20"/>
        <v>7.4224837932436186E-2</v>
      </c>
      <c r="X68" s="235">
        <f t="shared" si="20"/>
        <v>7.5019657942133319E-2</v>
      </c>
      <c r="Y68" s="235">
        <f t="shared" si="20"/>
        <v>7.3694327773587476E-2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0.55274660523602748</v>
      </c>
      <c r="C72" s="322">
        <f>IF(C$5=0,0,C$5/TRE_fec!C$5)</f>
        <v>0.55298242239728812</v>
      </c>
      <c r="D72" s="322">
        <f>IF(D$5=0,0,D$5/TRE_fec!D$5)</f>
        <v>0.55489777210433933</v>
      </c>
      <c r="E72" s="322">
        <f>IF(E$5=0,0,E$5/TRE_fec!E$5)</f>
        <v>0.5596321365233794</v>
      </c>
      <c r="F72" s="322">
        <f>IF(F$5=0,0,F$5/TRE_fec!F$5)</f>
        <v>0.56386973122186224</v>
      </c>
      <c r="G72" s="322">
        <f>IF(G$5=0,0,G$5/TRE_fec!G$5)</f>
        <v>0.56607877376384663</v>
      </c>
      <c r="H72" s="322">
        <f>IF(H$5=0,0,H$5/TRE_fec!H$5)</f>
        <v>0.56497005422547375</v>
      </c>
      <c r="I72" s="322">
        <f>IF(I$5=0,0,I$5/TRE_fec!I$5)</f>
        <v>0.56481726508278118</v>
      </c>
      <c r="J72" s="322">
        <f>IF(J$5=0,0,J$5/TRE_fec!J$5)</f>
        <v>0.56745791596033412</v>
      </c>
      <c r="K72" s="322">
        <f>IF(K$5=0,0,K$5/TRE_fec!K$5)</f>
        <v>0.56836517151514709</v>
      </c>
      <c r="L72" s="322">
        <f>IF(L$5=0,0,L$5/TRE_fec!L$5)</f>
        <v>0.56938504725446804</v>
      </c>
      <c r="M72" s="322">
        <f>IF(M$5=0,0,M$5/TRE_fec!M$5)</f>
        <v>0.56929314078670057</v>
      </c>
      <c r="N72" s="322">
        <f>IF(N$5=0,0,N$5/TRE_fec!N$5)</f>
        <v>0.57238679456204256</v>
      </c>
      <c r="O72" s="322">
        <f>IF(O$5=0,0,O$5/TRE_fec!O$5)</f>
        <v>0.5716212482509645</v>
      </c>
      <c r="P72" s="322">
        <f>IF(P$5=0,0,P$5/TRE_fec!P$5)</f>
        <v>0.57368326170828376</v>
      </c>
      <c r="Q72" s="322">
        <f>IF(Q$5=0,0,Q$5/TRE_fec!Q$5)</f>
        <v>0.57261099357473089</v>
      </c>
      <c r="R72" s="322">
        <f>IF(R$5=0,0,R$5/TRE_fec!R$5)</f>
        <v>0.56868021462436524</v>
      </c>
      <c r="S72" s="322">
        <f>IF(S$5=0,0,S$5/TRE_fec!S$5)</f>
        <v>0.56783194676498805</v>
      </c>
      <c r="T72" s="322">
        <f>IF(T$5=0,0,T$5/TRE_fec!T$5)</f>
        <v>0.56868935938836762</v>
      </c>
      <c r="U72" s="322">
        <f>IF(U$5=0,0,U$5/TRE_fec!U$5)</f>
        <v>0.56757761906446469</v>
      </c>
      <c r="V72" s="322">
        <f>IF(V$5=0,0,V$5/TRE_fec!V$5)</f>
        <v>0.56785413450678246</v>
      </c>
      <c r="W72" s="322">
        <f>IF(W$5=0,0,W$5/TRE_fec!W$5)</f>
        <v>0.56658544317613624</v>
      </c>
      <c r="X72" s="322">
        <f>IF(X$5=0,0,X$5/TRE_fec!X$5)</f>
        <v>0.56893117132027582</v>
      </c>
      <c r="Y72" s="322">
        <f>IF(Y$5=0,0,Y$5/TRE_fec!Y$5)</f>
        <v>0.56666745077153446</v>
      </c>
      <c r="DA72" s="95"/>
    </row>
    <row r="73" spans="1:105" ht="12" customHeight="1" x14ac:dyDescent="0.25">
      <c r="A73" s="55" t="s">
        <v>91</v>
      </c>
      <c r="B73" s="334">
        <f>IF(B$6=0,0,B$6/TRE_fec!B$6)</f>
        <v>0.48104808635184726</v>
      </c>
      <c r="C73" s="334">
        <f>IF(C$6=0,0,C$6/TRE_fec!C$6)</f>
        <v>0.48107499086221694</v>
      </c>
      <c r="D73" s="334">
        <f>IF(D$6=0,0,D$6/TRE_fec!D$6)</f>
        <v>0.48109100934520299</v>
      </c>
      <c r="E73" s="334">
        <f>IF(E$6=0,0,E$6/TRE_fec!E$6)</f>
        <v>0.48117116224113138</v>
      </c>
      <c r="F73" s="334">
        <f>IF(F$6=0,0,F$6/TRE_fec!F$6)</f>
        <v>0.48135170673778932</v>
      </c>
      <c r="G73" s="334">
        <f>IF(G$6=0,0,G$6/TRE_fec!G$6)</f>
        <v>0.4812460822044905</v>
      </c>
      <c r="H73" s="334">
        <f>IF(H$6=0,0,H$6/TRE_fec!H$6)</f>
        <v>0.48109223394337958</v>
      </c>
      <c r="I73" s="334">
        <f>IF(I$6=0,0,I$6/TRE_fec!I$6)</f>
        <v>0.48103670505456064</v>
      </c>
      <c r="J73" s="334">
        <f>IF(J$6=0,0,J$6/TRE_fec!J$6)</f>
        <v>0.48112772170681745</v>
      </c>
      <c r="K73" s="334">
        <f>IF(K$6=0,0,K$6/TRE_fec!K$6)</f>
        <v>0.48119425495159451</v>
      </c>
      <c r="L73" s="334">
        <f>IF(L$6=0,0,L$6/TRE_fec!L$6)</f>
        <v>0.48118779468314121</v>
      </c>
      <c r="M73" s="334">
        <f>IF(M$6=0,0,M$6/TRE_fec!M$6)</f>
        <v>0.48120238488572831</v>
      </c>
      <c r="N73" s="334">
        <f>IF(N$6=0,0,N$6/TRE_fec!N$6)</f>
        <v>0.48143154186069703</v>
      </c>
      <c r="O73" s="334">
        <f>IF(O$6=0,0,O$6/TRE_fec!O$6)</f>
        <v>0.4814958041427696</v>
      </c>
      <c r="P73" s="334">
        <f>IF(P$6=0,0,P$6/TRE_fec!P$6)</f>
        <v>0.48152524960628451</v>
      </c>
      <c r="Q73" s="334">
        <f>IF(Q$6=0,0,Q$6/TRE_fec!Q$6)</f>
        <v>0.48131736228814725</v>
      </c>
      <c r="R73" s="334">
        <f>IF(R$6=0,0,R$6/TRE_fec!R$6)</f>
        <v>0.48138738725558888</v>
      </c>
      <c r="S73" s="334">
        <f>IF(S$6=0,0,S$6/TRE_fec!S$6)</f>
        <v>0.481415508705337</v>
      </c>
      <c r="T73" s="334">
        <f>IF(T$6=0,0,T$6/TRE_fec!T$6)</f>
        <v>0.48154068289874064</v>
      </c>
      <c r="U73" s="334">
        <f>IF(U$6=0,0,U$6/TRE_fec!U$6)</f>
        <v>0.48147373775857055</v>
      </c>
      <c r="V73" s="334">
        <f>IF(V$6=0,0,V$6/TRE_fec!V$6)</f>
        <v>0.48098724558156764</v>
      </c>
      <c r="W73" s="334">
        <f>IF(W$6=0,0,W$6/TRE_fec!W$6)</f>
        <v>0.48095283879096445</v>
      </c>
      <c r="X73" s="334">
        <f>IF(X$6=0,0,X$6/TRE_fec!X$6)</f>
        <v>0.48091097814079714</v>
      </c>
      <c r="Y73" s="334">
        <f>IF(Y$6=0,0,Y$6/TRE_fec!Y$6)</f>
        <v>0.48090723751460246</v>
      </c>
      <c r="DA73" s="67"/>
    </row>
    <row r="74" spans="1:105" ht="12" customHeight="1" x14ac:dyDescent="0.25">
      <c r="A74" s="173" t="s">
        <v>92</v>
      </c>
      <c r="B74" s="335">
        <f>IF(B$7=0,0,B$7/TRE_fec!B$7)</f>
        <v>0.1247366431272505</v>
      </c>
      <c r="C74" s="335">
        <f>IF(C$7=0,0,C$7/TRE_fec!C$7)</f>
        <v>0.12474361951569013</v>
      </c>
      <c r="D74" s="335">
        <f>IF(D$7=0,0,D$7/TRE_fec!D$7)</f>
        <v>0.12474777313744301</v>
      </c>
      <c r="E74" s="335">
        <f>IF(E$7=0,0,E$7/TRE_fec!E$7)</f>
        <v>0.12476855692904033</v>
      </c>
      <c r="F74" s="335">
        <f>IF(F$7=0,0,F$7/TRE_fec!F$7)</f>
        <v>0.12481537244517511</v>
      </c>
      <c r="G74" s="335">
        <f>IF(G$7=0,0,G$7/TRE_fec!G$7)</f>
        <v>0.12478798381171124</v>
      </c>
      <c r="H74" s="335">
        <f>IF(H$7=0,0,H$7/TRE_fec!H$7)</f>
        <v>0.12474809067797595</v>
      </c>
      <c r="I74" s="335">
        <f>IF(I$7=0,0,I$7/TRE_fec!I$7)</f>
        <v>0.12473369193617791</v>
      </c>
      <c r="J74" s="335">
        <f>IF(J$7=0,0,J$7/TRE_fec!J$7)</f>
        <v>0.12475729271953678</v>
      </c>
      <c r="K74" s="335">
        <f>IF(K$7=0,0,K$7/TRE_fec!K$7)</f>
        <v>0.12477454491083599</v>
      </c>
      <c r="L74" s="335">
        <f>IF(L$7=0,0,L$7/TRE_fec!L$7)</f>
        <v>0.12477286975148401</v>
      </c>
      <c r="M74" s="335">
        <f>IF(M$7=0,0,M$7/TRE_fec!M$7)</f>
        <v>0.1247766530175335</v>
      </c>
      <c r="N74" s="335">
        <f>IF(N$7=0,0,N$7/TRE_fec!N$7)</f>
        <v>0.12483607383765064</v>
      </c>
      <c r="O74" s="335">
        <f>IF(O$7=0,0,O$7/TRE_fec!O$7)</f>
        <v>0.12485273716419291</v>
      </c>
      <c r="P74" s="335">
        <f>IF(P$7=0,0,P$7/TRE_fec!P$7)</f>
        <v>0.12486037242640137</v>
      </c>
      <c r="Q74" s="335">
        <f>IF(Q$7=0,0,Q$7/TRE_fec!Q$7)</f>
        <v>0.12480646686695962</v>
      </c>
      <c r="R74" s="335">
        <f>IF(R$7=0,0,R$7/TRE_fec!R$7)</f>
        <v>0.12482462446829226</v>
      </c>
      <c r="S74" s="335">
        <f>IF(S$7=0,0,S$7/TRE_fec!S$7)</f>
        <v>0.12483191641132448</v>
      </c>
      <c r="T74" s="335">
        <f>IF(T$7=0,0,T$7/TRE_fec!T$7)</f>
        <v>0.12486437430718625</v>
      </c>
      <c r="U74" s="335">
        <f>IF(U$7=0,0,U$7/TRE_fec!U$7)</f>
        <v>0.12484701531066299</v>
      </c>
      <c r="V74" s="335">
        <f>IF(V$7=0,0,V$7/TRE_fec!V$7)</f>
        <v>0.12472086700493497</v>
      </c>
      <c r="W74" s="335">
        <f>IF(W$7=0,0,W$7/TRE_fec!W$7)</f>
        <v>0.12471194526159503</v>
      </c>
      <c r="X74" s="335">
        <f>IF(X$7=0,0,X$7/TRE_fec!X$7)</f>
        <v>0.12470109071892212</v>
      </c>
      <c r="Y74" s="335">
        <f>IF(Y$7=0,0,Y$7/TRE_fec!Y$7)</f>
        <v>0.12470012076775103</v>
      </c>
      <c r="DA74" s="177"/>
    </row>
    <row r="75" spans="1:105" ht="12" customHeight="1" x14ac:dyDescent="0.25">
      <c r="A75" s="173" t="s">
        <v>93</v>
      </c>
      <c r="B75" s="335">
        <f>IF(B$8=0,0,B$8/TRE_fec!B$8)</f>
        <v>0.6741856986184801</v>
      </c>
      <c r="C75" s="335">
        <f>IF(C$8=0,0,C$8/TRE_fec!C$8)</f>
        <v>0.6742234051111039</v>
      </c>
      <c r="D75" s="335">
        <f>IF(D$8=0,0,D$8/TRE_fec!D$8)</f>
        <v>0.6742458549086382</v>
      </c>
      <c r="E75" s="335">
        <f>IF(E$8=0,0,E$8/TRE_fec!E$8)</f>
        <v>0.67435818866002561</v>
      </c>
      <c r="F75" s="335">
        <f>IF(F$8=0,0,F$8/TRE_fec!F$8)</f>
        <v>0.67461122057318479</v>
      </c>
      <c r="G75" s="335">
        <f>IF(G$8=0,0,G$8/TRE_fec!G$8)</f>
        <v>0.6744631884911666</v>
      </c>
      <c r="H75" s="335">
        <f>IF(H$8=0,0,H$8/TRE_fec!H$8)</f>
        <v>0.67424757117485012</v>
      </c>
      <c r="I75" s="335">
        <f>IF(I$8=0,0,I$8/TRE_fec!I$8)</f>
        <v>0.67416974780591055</v>
      </c>
      <c r="J75" s="335">
        <f>IF(J$8=0,0,J$8/TRE_fec!J$8)</f>
        <v>0.67429730703965185</v>
      </c>
      <c r="K75" s="335">
        <f>IF(K$8=0,0,K$8/TRE_fec!K$8)</f>
        <v>0.67439055294039241</v>
      </c>
      <c r="L75" s="335">
        <f>IF(L$8=0,0,L$8/TRE_fec!L$8)</f>
        <v>0.67438149891705457</v>
      </c>
      <c r="M75" s="335">
        <f>IF(M$8=0,0,M$8/TRE_fec!M$8)</f>
        <v>0.67440194698909395</v>
      </c>
      <c r="N75" s="335">
        <f>IF(N$8=0,0,N$8/TRE_fec!N$8)</f>
        <v>0.67472310896779386</v>
      </c>
      <c r="O75" s="335">
        <f>IF(O$8=0,0,O$8/TRE_fec!O$8)</f>
        <v>0.67481317212938474</v>
      </c>
      <c r="P75" s="335">
        <f>IF(P$8=0,0,P$8/TRE_fec!P$8)</f>
        <v>0.67485443975096771</v>
      </c>
      <c r="Q75" s="335">
        <f>IF(Q$8=0,0,Q$8/TRE_fec!Q$8)</f>
        <v>0.67456308705507562</v>
      </c>
      <c r="R75" s="335">
        <f>IF(R$8=0,0,R$8/TRE_fec!R$8)</f>
        <v>0.67466122658194394</v>
      </c>
      <c r="S75" s="335">
        <f>IF(S$8=0,0,S$8/TRE_fec!S$8)</f>
        <v>0.67470063860702512</v>
      </c>
      <c r="T75" s="335">
        <f>IF(T$8=0,0,T$8/TRE_fec!T$8)</f>
        <v>0.67487606940785982</v>
      </c>
      <c r="U75" s="335">
        <f>IF(U$8=0,0,U$8/TRE_fec!U$8)</f>
        <v>0.67478224623846117</v>
      </c>
      <c r="V75" s="335">
        <f>IF(V$8=0,0,V$8/TRE_fec!V$8)</f>
        <v>0.674100430682947</v>
      </c>
      <c r="W75" s="335">
        <f>IF(W$8=0,0,W$8/TRE_fec!W$8)</f>
        <v>0.67405220979439551</v>
      </c>
      <c r="X75" s="335">
        <f>IF(X$8=0,0,X$8/TRE_fec!X$8)</f>
        <v>0.67399354237116171</v>
      </c>
      <c r="Y75" s="335">
        <f>IF(Y$8=0,0,Y$8/TRE_fec!Y$8)</f>
        <v>0.67398829990838949</v>
      </c>
      <c r="DA75" s="177"/>
    </row>
    <row r="76" spans="1:105" ht="12" customHeight="1" x14ac:dyDescent="0.25">
      <c r="A76" s="173" t="s">
        <v>94</v>
      </c>
      <c r="B76" s="335">
        <f>IF(B$9=0,0,B$9/TRE_fec!B$9)</f>
        <v>0.47665689343833578</v>
      </c>
      <c r="C76" s="335">
        <f>IF(C$9=0,0,C$9/TRE_fec!C$9)</f>
        <v>0.47668355235393345</v>
      </c>
      <c r="D76" s="335">
        <f>IF(D$9=0,0,D$9/TRE_fec!D$9)</f>
        <v>0.4766994246140136</v>
      </c>
      <c r="E76" s="335">
        <f>IF(E$9=0,0,E$9/TRE_fec!E$9)</f>
        <v>0.47677884584331953</v>
      </c>
      <c r="F76" s="335">
        <f>IF(F$9=0,0,F$9/TRE_fec!F$9)</f>
        <v>0.47695774226001042</v>
      </c>
      <c r="G76" s="335">
        <f>IF(G$9=0,0,G$9/TRE_fec!G$9)</f>
        <v>0.47685308190828768</v>
      </c>
      <c r="H76" s="335">
        <f>IF(H$9=0,0,H$9/TRE_fec!H$9)</f>
        <v>0.47670063803358448</v>
      </c>
      <c r="I76" s="335">
        <f>IF(I$9=0,0,I$9/TRE_fec!I$9)</f>
        <v>0.4766456160339313</v>
      </c>
      <c r="J76" s="335">
        <f>IF(J$9=0,0,J$9/TRE_fec!J$9)</f>
        <v>0.47673580185099768</v>
      </c>
      <c r="K76" s="335">
        <f>IF(K$9=0,0,K$9/TRE_fec!K$9)</f>
        <v>0.47680172775459362</v>
      </c>
      <c r="L76" s="335">
        <f>IF(L$9=0,0,L$9/TRE_fec!L$9)</f>
        <v>0.47679532645796824</v>
      </c>
      <c r="M76" s="335">
        <f>IF(M$9=0,0,M$9/TRE_fec!M$9)</f>
        <v>0.47680978347554526</v>
      </c>
      <c r="N76" s="335">
        <f>IF(N$9=0,0,N$9/TRE_fec!N$9)</f>
        <v>0.4770368486170507</v>
      </c>
      <c r="O76" s="335">
        <f>IF(O$9=0,0,O$9/TRE_fec!O$9)</f>
        <v>0.47710052428816757</v>
      </c>
      <c r="P76" s="335">
        <f>IF(P$9=0,0,P$9/TRE_fec!P$9)</f>
        <v>0.47712970096210733</v>
      </c>
      <c r="Q76" s="335">
        <f>IF(Q$9=0,0,Q$9/TRE_fec!Q$9)</f>
        <v>0.47692371131978289</v>
      </c>
      <c r="R76" s="335">
        <f>IF(R$9=0,0,R$9/TRE_fec!R$9)</f>
        <v>0.4769930970722488</v>
      </c>
      <c r="S76" s="335">
        <f>IF(S$9=0,0,S$9/TRE_fec!S$9)</f>
        <v>0.47702096181853165</v>
      </c>
      <c r="T76" s="335">
        <f>IF(T$9=0,0,T$9/TRE_fec!T$9)</f>
        <v>0.47714499337350319</v>
      </c>
      <c r="U76" s="335">
        <f>IF(U$9=0,0,U$9/TRE_fec!U$9)</f>
        <v>0.47707865933445465</v>
      </c>
      <c r="V76" s="335">
        <f>IF(V$9=0,0,V$9/TRE_fec!V$9)</f>
        <v>0.47659660804612969</v>
      </c>
      <c r="W76" s="335">
        <f>IF(W$9=0,0,W$9/TRE_fec!W$9)</f>
        <v>0.47656251533401334</v>
      </c>
      <c r="X76" s="335">
        <f>IF(X$9=0,0,X$9/TRE_fec!X$9)</f>
        <v>0.47652103680404456</v>
      </c>
      <c r="Y76" s="335">
        <f>IF(Y$9=0,0,Y$9/TRE_fec!Y$9)</f>
        <v>0.47651733032373228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0.74235705747831138</v>
      </c>
      <c r="C77" s="336">
        <f>IF(C$10=0,0,C$10/TRE_fec!C$10)</f>
        <v>0.73876595029660297</v>
      </c>
      <c r="D77" s="336">
        <f>IF(D$10=0,0,D$10/TRE_fec!D$10)</f>
        <v>0.74318185451303265</v>
      </c>
      <c r="E77" s="336">
        <f>IF(E$10=0,0,E$10/TRE_fec!E$10)</f>
        <v>0.73407879054703373</v>
      </c>
      <c r="F77" s="336">
        <f>IF(F$10=0,0,F$10/TRE_fec!F$10)</f>
        <v>0.73724416448645069</v>
      </c>
      <c r="G77" s="336">
        <f>IF(G$10=0,0,G$10/TRE_fec!G$10)</f>
        <v>0.74538984950375931</v>
      </c>
      <c r="H77" s="336">
        <f>IF(H$10=0,0,H$10/TRE_fec!H$10)</f>
        <v>0.74880472115923113</v>
      </c>
      <c r="I77" s="336">
        <f>IF(I$10=0,0,I$10/TRE_fec!I$10)</f>
        <v>0.74969317179207806</v>
      </c>
      <c r="J77" s="336">
        <f>IF(J$10=0,0,J$10/TRE_fec!J$10)</f>
        <v>0.75692382350255638</v>
      </c>
      <c r="K77" s="336">
        <f>IF(K$10=0,0,K$10/TRE_fec!K$10)</f>
        <v>0.75459763311422234</v>
      </c>
      <c r="L77" s="336">
        <f>IF(L$10=0,0,L$10/TRE_fec!L$10)</f>
        <v>0.75218371913041593</v>
      </c>
      <c r="M77" s="336">
        <f>IF(M$10=0,0,M$10/TRE_fec!M$10)</f>
        <v>0.75674095562007926</v>
      </c>
      <c r="N77" s="336">
        <f>IF(N$10=0,0,N$10/TRE_fec!N$10)</f>
        <v>0.75715836192168451</v>
      </c>
      <c r="O77" s="336">
        <f>IF(O$10=0,0,O$10/TRE_fec!O$10)</f>
        <v>0.75696466884417823</v>
      </c>
      <c r="P77" s="336">
        <f>IF(P$10=0,0,P$10/TRE_fec!P$10)</f>
        <v>0.77176814894743828</v>
      </c>
      <c r="Q77" s="336">
        <f>IF(Q$10=0,0,Q$10/TRE_fec!Q$10)</f>
        <v>0.77115682247737205</v>
      </c>
      <c r="R77" s="336">
        <f>IF(R$10=0,0,R$10/TRE_fec!R$10)</f>
        <v>0.76900453178658434</v>
      </c>
      <c r="S77" s="336">
        <f>IF(S$10=0,0,S$10/TRE_fec!S$10)</f>
        <v>0.76853497285257799</v>
      </c>
      <c r="T77" s="336">
        <f>IF(T$10=0,0,T$10/TRE_fec!T$10)</f>
        <v>0.76991807773931775</v>
      </c>
      <c r="U77" s="336">
        <f>IF(U$10=0,0,U$10/TRE_fec!U$10)</f>
        <v>0.77125071999048955</v>
      </c>
      <c r="V77" s="336">
        <f>IF(V$10=0,0,V$10/TRE_fec!V$10)</f>
        <v>0.7706147638369677</v>
      </c>
      <c r="W77" s="336">
        <f>IF(W$10=0,0,W$10/TRE_fec!W$10)</f>
        <v>0.76780378322423282</v>
      </c>
      <c r="X77" s="336">
        <f>IF(X$10=0,0,X$10/TRE_fec!X$10)</f>
        <v>0.77440047417855129</v>
      </c>
      <c r="Y77" s="336">
        <f>IF(Y$10=0,0,Y$10/TRE_fec!Y$10)</f>
        <v>0.77718937147730516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0.55626682344963141</v>
      </c>
      <c r="C78" s="349">
        <f>IF(C$16=0,0,C$16/TRE_fec!C$16)</f>
        <v>0.55538905462878041</v>
      </c>
      <c r="D78" s="349">
        <f>IF(D$16=0,0,D$16/TRE_fec!D$16)</f>
        <v>0.55988576915465227</v>
      </c>
      <c r="E78" s="349">
        <f>IF(E$16=0,0,E$16/TRE_fec!E$16)</f>
        <v>0.55510428392219391</v>
      </c>
      <c r="F78" s="349">
        <f>IF(F$16=0,0,F$16/TRE_fec!F$16)</f>
        <v>0.56037521303595916</v>
      </c>
      <c r="G78" s="349">
        <f>IF(G$16=0,0,G$16/TRE_fec!G$16)</f>
        <v>0.56713993660935103</v>
      </c>
      <c r="H78" s="349">
        <f>IF(H$16=0,0,H$16/TRE_fec!H$16)</f>
        <v>0.56849516963503977</v>
      </c>
      <c r="I78" s="349">
        <f>IF(I$16=0,0,I$16/TRE_fec!I$16)</f>
        <v>0.57031407959044478</v>
      </c>
      <c r="J78" s="349">
        <f>IF(J$16=0,0,J$16/TRE_fec!J$16)</f>
        <v>0.57637608789421124</v>
      </c>
      <c r="K78" s="349">
        <f>IF(K$16=0,0,K$16/TRE_fec!K$16)</f>
        <v>0.57535652614491206</v>
      </c>
      <c r="L78" s="349">
        <f>IF(L$16=0,0,L$16/TRE_fec!L$16)</f>
        <v>0.57372095517557098</v>
      </c>
      <c r="M78" s="349">
        <f>IF(M$16=0,0,M$16/TRE_fec!M$16)</f>
        <v>0.57747832554016731</v>
      </c>
      <c r="N78" s="349">
        <f>IF(N$16=0,0,N$16/TRE_fec!N$16)</f>
        <v>0.57822409024364252</v>
      </c>
      <c r="O78" s="349">
        <f>IF(O$16=0,0,O$16/TRE_fec!O$16)</f>
        <v>0.57878340514314575</v>
      </c>
      <c r="P78" s="349">
        <f>IF(P$16=0,0,P$16/TRE_fec!P$16)</f>
        <v>0.58824665896494843</v>
      </c>
      <c r="Q78" s="349">
        <f>IF(Q$16=0,0,Q$16/TRE_fec!Q$16)</f>
        <v>0.58788469729015347</v>
      </c>
      <c r="R78" s="349">
        <f>IF(R$16=0,0,R$16/TRE_fec!R$16)</f>
        <v>0.57888650551500931</v>
      </c>
      <c r="S78" s="349">
        <f>IF(S$16=0,0,S$16/TRE_fec!S$16)</f>
        <v>0.57833852112721673</v>
      </c>
      <c r="T78" s="349">
        <f>IF(T$16=0,0,T$16/TRE_fec!T$16)</f>
        <v>0.58023860681437667</v>
      </c>
      <c r="U78" s="349">
        <f>IF(U$16=0,0,U$16/TRE_fec!U$16)</f>
        <v>0.57846478664906031</v>
      </c>
      <c r="V78" s="349">
        <f>IF(V$16=0,0,V$16/TRE_fec!V$16)</f>
        <v>0.5772617759566232</v>
      </c>
      <c r="W78" s="349">
        <f>IF(W$16=0,0,W$16/TRE_fec!W$16)</f>
        <v>0.57525254719509611</v>
      </c>
      <c r="X78" s="349">
        <f>IF(X$16=0,0,X$16/TRE_fec!X$16)</f>
        <v>0.58129328289487348</v>
      </c>
      <c r="Y78" s="349">
        <f>IF(Y$16=0,0,Y$16/TRE_fec!Y$16)</f>
        <v>0.57890351265184103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0.47319751221625139</v>
      </c>
      <c r="C79" s="349">
        <f>IF(C$24=0,0,C$24/TRE_fec!C$24)</f>
        <v>0.47272233242394557</v>
      </c>
      <c r="D79" s="349">
        <f>IF(D$24=0,0,D$24/TRE_fec!D$24)</f>
        <v>0.473287883207893</v>
      </c>
      <c r="E79" s="349">
        <f>IF(E$24=0,0,E$24/TRE_fec!E$24)</f>
        <v>0.4717722153693526</v>
      </c>
      <c r="F79" s="349">
        <f>IF(F$24=0,0,F$24/TRE_fec!F$24)</f>
        <v>0.47211301085592861</v>
      </c>
      <c r="G79" s="349">
        <f>IF(G$24=0,0,G$24/TRE_fec!G$24)</f>
        <v>0.47319470368121919</v>
      </c>
      <c r="H79" s="349">
        <f>IF(H$24=0,0,H$24/TRE_fec!H$24)</f>
        <v>0.47385835343084381</v>
      </c>
      <c r="I79" s="349">
        <f>IF(I$24=0,0,I$24/TRE_fec!I$24)</f>
        <v>0.47382874404572584</v>
      </c>
      <c r="J79" s="349">
        <f>IF(J$24=0,0,J$24/TRE_fec!J$24)</f>
        <v>0.47447656532245686</v>
      </c>
      <c r="K79" s="349">
        <f>IF(K$24=0,0,K$24/TRE_fec!K$24)</f>
        <v>0.474423093145944</v>
      </c>
      <c r="L79" s="349">
        <f>IF(L$24=0,0,L$24/TRE_fec!L$24)</f>
        <v>0.474241444566182</v>
      </c>
      <c r="M79" s="349">
        <f>IF(M$24=0,0,M$24/TRE_fec!M$24)</f>
        <v>0.47439681005527662</v>
      </c>
      <c r="N79" s="349">
        <f>IF(N$24=0,0,N$24/TRE_fec!N$24)</f>
        <v>0.47416063296669558</v>
      </c>
      <c r="O79" s="349">
        <f>IF(O$24=0,0,O$24/TRE_fec!O$24)</f>
        <v>0.47392722546230265</v>
      </c>
      <c r="P79" s="349">
        <f>IF(P$24=0,0,P$24/TRE_fec!P$24)</f>
        <v>0.47540134249292776</v>
      </c>
      <c r="Q79" s="349">
        <f>IF(Q$24=0,0,Q$24/TRE_fec!Q$24)</f>
        <v>0.47568048241801819</v>
      </c>
      <c r="R79" s="349">
        <f>IF(R$24=0,0,R$24/TRE_fec!R$24)</f>
        <v>0.47474377235566761</v>
      </c>
      <c r="S79" s="349">
        <f>IF(S$24=0,0,S$24/TRE_fec!S$24)</f>
        <v>0.47464022163379005</v>
      </c>
      <c r="T79" s="349">
        <f>IF(T$24=0,0,T$24/TRE_fec!T$24)</f>
        <v>0.47468557082292345</v>
      </c>
      <c r="U79" s="349">
        <f>IF(U$24=0,0,U$24/TRE_fec!U$24)</f>
        <v>0.4744595800176909</v>
      </c>
      <c r="V79" s="349">
        <f>IF(V$24=0,0,V$24/TRE_fec!V$24)</f>
        <v>0.47421178609783965</v>
      </c>
      <c r="W79" s="349">
        <f>IF(W$24=0,0,W$24/TRE_fec!W$24)</f>
        <v>0.47394415288694819</v>
      </c>
      <c r="X79" s="349">
        <f>IF(X$24=0,0,X$24/TRE_fec!X$24)</f>
        <v>0.47455539344619296</v>
      </c>
      <c r="Y79" s="349">
        <f>IF(Y$24=0,0,Y$24/TRE_fec!Y$24)</f>
        <v>0.47427909844988414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0.47680013438539842</v>
      </c>
      <c r="C80" s="349">
        <f>IF(C$27=0,0,C$27/TRE_fec!C$27)</f>
        <v>0.47604776111038322</v>
      </c>
      <c r="D80" s="349">
        <f>IF(D$27=0,0,D$27/TRE_fec!D$27)</f>
        <v>0.4799020878468449</v>
      </c>
      <c r="E80" s="349">
        <f>IF(E$27=0,0,E$27/TRE_fec!E$27)</f>
        <v>0.47580367193330908</v>
      </c>
      <c r="F80" s="349">
        <f>IF(F$27=0,0,F$27/TRE_fec!F$27)</f>
        <v>0.48032161117367905</v>
      </c>
      <c r="G80" s="349">
        <f>IF(G$27=0,0,G$27/TRE_fec!G$27)</f>
        <v>0.48611994566515793</v>
      </c>
      <c r="H80" s="349">
        <f>IF(H$27=0,0,H$27/TRE_fec!H$27)</f>
        <v>0.48728157397289112</v>
      </c>
      <c r="I80" s="349">
        <f>IF(I$27=0,0,I$27/TRE_fec!I$27)</f>
        <v>0.48884063964895247</v>
      </c>
      <c r="J80" s="349">
        <f>IF(J$27=0,0,J$27/TRE_fec!J$27)</f>
        <v>0.49403664676646675</v>
      </c>
      <c r="K80" s="349">
        <f>IF(K$27=0,0,K$27/TRE_fec!K$27)</f>
        <v>0.49316273669563898</v>
      </c>
      <c r="L80" s="349">
        <f>IF(L$27=0,0,L$27/TRE_fec!L$27)</f>
        <v>0.49176081872191807</v>
      </c>
      <c r="M80" s="349">
        <f>IF(M$27=0,0,M$27/TRE_fec!M$27)</f>
        <v>0.4949814218915719</v>
      </c>
      <c r="N80" s="349">
        <f>IF(N$27=0,0,N$27/TRE_fec!N$27)</f>
        <v>0.49562064878026502</v>
      </c>
      <c r="O80" s="349">
        <f>IF(O$27=0,0,O$27/TRE_fec!O$27)</f>
        <v>0.4961000615512679</v>
      </c>
      <c r="P80" s="349">
        <f>IF(P$27=0,0,P$27/TRE_fec!P$27)</f>
        <v>0.50421142196995572</v>
      </c>
      <c r="Q80" s="349">
        <f>IF(Q$27=0,0,Q$27/TRE_fec!Q$27)</f>
        <v>0.50390116910584593</v>
      </c>
      <c r="R80" s="349">
        <f>IF(R$27=0,0,R$27/TRE_fec!R$27)</f>
        <v>0.49618843329857948</v>
      </c>
      <c r="S80" s="349">
        <f>IF(S$27=0,0,S$27/TRE_fec!S$27)</f>
        <v>0.49571873239475717</v>
      </c>
      <c r="T80" s="349">
        <f>IF(T$27=0,0,T$27/TRE_fec!T$27)</f>
        <v>0.49734737726946576</v>
      </c>
      <c r="U80" s="349">
        <f>IF(U$27=0,0,U$27/TRE_fec!U$27)</f>
        <v>0.49582695998490883</v>
      </c>
      <c r="V80" s="349">
        <f>IF(V$27=0,0,V$27/TRE_fec!V$27)</f>
        <v>0.49479580796281997</v>
      </c>
      <c r="W80" s="349">
        <f>IF(W$27=0,0,W$27/TRE_fec!W$27)</f>
        <v>0.49307361188151078</v>
      </c>
      <c r="X80" s="349">
        <f>IF(X$27=0,0,X$27/TRE_fec!X$27)</f>
        <v>0.49825138533846292</v>
      </c>
      <c r="Y80" s="349">
        <f>IF(Y$27=0,0,Y$27/TRE_fec!Y$27)</f>
        <v>0.49620301084443508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0.69540615665215311</v>
      </c>
      <c r="C81" s="349">
        <f>IF(C$35=0,0,C$35/TRE_fec!C$35)</f>
        <v>0.69743145702812048</v>
      </c>
      <c r="D81" s="349">
        <f>IF(D$35=0,0,D$35/TRE_fec!D$35)</f>
        <v>0.69860352262255065</v>
      </c>
      <c r="E81" s="349">
        <f>IF(E$35=0,0,E$35/TRE_fec!E$35)</f>
        <v>0.71283046964562158</v>
      </c>
      <c r="F81" s="349">
        <f>IF(F$35=0,0,F$35/TRE_fec!F$35)</f>
        <v>0.71295079855148846</v>
      </c>
      <c r="G81" s="349">
        <f>IF(G$35=0,0,G$35/TRE_fec!G$35)</f>
        <v>0.7126363367030849</v>
      </c>
      <c r="H81" s="349">
        <f>IF(H$35=0,0,H$35/TRE_fec!H$35)</f>
        <v>0.70861342091996915</v>
      </c>
      <c r="I81" s="349">
        <f>IF(I$35=0,0,I$35/TRE_fec!I$35)</f>
        <v>0.70913683762379187</v>
      </c>
      <c r="J81" s="349">
        <f>IF(J$35=0,0,J$35/TRE_fec!J$35)</f>
        <v>0.71014336042919701</v>
      </c>
      <c r="K81" s="349">
        <f>IF(K$35=0,0,K$35/TRE_fec!K$35)</f>
        <v>0.71154371272872663</v>
      </c>
      <c r="L81" s="349">
        <f>IF(L$35=0,0,L$35/TRE_fec!L$35)</f>
        <v>0.71044662877806708</v>
      </c>
      <c r="M81" s="349">
        <f>IF(M$35=0,0,M$35/TRE_fec!M$35)</f>
        <v>0.71159652648634442</v>
      </c>
      <c r="N81" s="349">
        <f>IF(N$35=0,0,N$35/TRE_fec!N$35)</f>
        <v>0.71570106039914394</v>
      </c>
      <c r="O81" s="349">
        <f>IF(O$35=0,0,O$35/TRE_fec!O$35)</f>
        <v>0.71636786818417864</v>
      </c>
      <c r="P81" s="349">
        <f>IF(P$35=0,0,P$35/TRE_fec!P$35)</f>
        <v>0.71343649779218854</v>
      </c>
      <c r="Q81" s="349">
        <f>IF(Q$35=0,0,Q$35/TRE_fec!Q$35)</f>
        <v>0.71163937790647369</v>
      </c>
      <c r="R81" s="349">
        <f>IF(R$35=0,0,R$35/TRE_fec!R$35)</f>
        <v>0.7073602717754619</v>
      </c>
      <c r="S81" s="349">
        <f>IF(S$35=0,0,S$35/TRE_fec!S$35)</f>
        <v>0.70641913751968444</v>
      </c>
      <c r="T81" s="349">
        <f>IF(T$35=0,0,T$35/TRE_fec!T$35)</f>
        <v>0.70784749943807557</v>
      </c>
      <c r="U81" s="349">
        <f>IF(U$35=0,0,U$35/TRE_fec!U$35)</f>
        <v>0.70624637462346795</v>
      </c>
      <c r="V81" s="349">
        <f>IF(V$35=0,0,V$35/TRE_fec!V$35)</f>
        <v>0.707631746414917</v>
      </c>
      <c r="W81" s="349">
        <f>IF(W$35=0,0,W$35/TRE_fec!W$35)</f>
        <v>0.71052173800576557</v>
      </c>
      <c r="X81" s="349">
        <f>IF(X$35=0,0,X$35/TRE_fec!X$35)</f>
        <v>0.71193096035405878</v>
      </c>
      <c r="Y81" s="349">
        <f>IF(Y$35=0,0,Y$35/TRE_fec!Y$35)</f>
        <v>0.69303914417715129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0.62265708224512062</v>
      </c>
      <c r="C82" s="349">
        <f>IF(C$46=0,0,C$46/TRE_fec!C$46)</f>
        <v>0.62269190679676412</v>
      </c>
      <c r="D82" s="349">
        <f>IF(D$46=0,0,D$46/TRE_fec!D$46)</f>
        <v>0.62271264073617905</v>
      </c>
      <c r="E82" s="349">
        <f>IF(E$46=0,0,E$46/TRE_fec!E$46)</f>
        <v>0.62281638871840406</v>
      </c>
      <c r="F82" s="349">
        <f>IF(F$46=0,0,F$46/TRE_fec!F$46)</f>
        <v>0.62305008117596483</v>
      </c>
      <c r="G82" s="349">
        <f>IF(G$46=0,0,G$46/TRE_fec!G$46)</f>
        <v>0.62291336331847114</v>
      </c>
      <c r="H82" s="349">
        <f>IF(H$46=0,0,H$46/TRE_fec!H$46)</f>
        <v>0.62271422582662861</v>
      </c>
      <c r="I82" s="349">
        <f>IF(I$46=0,0,I$46/TRE_fec!I$46)</f>
        <v>0.62264235056743267</v>
      </c>
      <c r="J82" s="349">
        <f>IF(J$46=0,0,J$46/TRE_fec!J$46)</f>
        <v>0.62276016033476744</v>
      </c>
      <c r="K82" s="349">
        <f>IF(K$46=0,0,K$46/TRE_fec!K$46)</f>
        <v>0.62284627936785497</v>
      </c>
      <c r="L82" s="349">
        <f>IF(L$46=0,0,L$46/TRE_fec!L$46)</f>
        <v>0.62283791735162453</v>
      </c>
      <c r="M82" s="349">
        <f>IF(M$46=0,0,M$46/TRE_fec!M$46)</f>
        <v>0.62285680255921583</v>
      </c>
      <c r="N82" s="349">
        <f>IF(N$46=0,0,N$46/TRE_fec!N$46)</f>
        <v>0.62315341784042888</v>
      </c>
      <c r="O82" s="349">
        <f>IF(O$46=0,0,O$46/TRE_fec!O$46)</f>
        <v>0.62323659739396819</v>
      </c>
      <c r="P82" s="349">
        <f>IF(P$46=0,0,P$46/TRE_fec!P$46)</f>
        <v>0.62327471089429731</v>
      </c>
      <c r="Q82" s="349">
        <f>IF(Q$46=0,0,Q$46/TRE_fec!Q$46)</f>
        <v>0.62300562654572667</v>
      </c>
      <c r="R82" s="349">
        <f>IF(R$46=0,0,R$46/TRE_fec!R$46)</f>
        <v>0.62309626518071715</v>
      </c>
      <c r="S82" s="349">
        <f>IF(S$46=0,0,S$46/TRE_fec!S$46)</f>
        <v>0.62313266490944574</v>
      </c>
      <c r="T82" s="349">
        <f>IF(T$46=0,0,T$46/TRE_fec!T$46)</f>
        <v>0.62329468737715366</v>
      </c>
      <c r="U82" s="349">
        <f>IF(U$46=0,0,U$46/TRE_fec!U$46)</f>
        <v>0.62320803519656842</v>
      </c>
      <c r="V82" s="349">
        <f>IF(V$46=0,0,V$46/TRE_fec!V$46)</f>
        <v>0.62257833141421903</v>
      </c>
      <c r="W82" s="349">
        <f>IF(W$46=0,0,W$46/TRE_fec!W$46)</f>
        <v>0.62253379609133941</v>
      </c>
      <c r="X82" s="349">
        <f>IF(X$46=0,0,X$46/TRE_fec!X$46)</f>
        <v>0.62247961267177365</v>
      </c>
      <c r="Y82" s="349">
        <f>IF(Y$46=0,0,Y$46/TRE_fec!Y$46)</f>
        <v>0.62247477089512326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0.57317297730496497</v>
      </c>
      <c r="C83" s="337">
        <f>IF(C$47=0,0,C$47/TRE_fec!C$47)</f>
        <v>0.57320503426298908</v>
      </c>
      <c r="D83" s="337">
        <f>IF(D$47=0,0,D$47/TRE_fec!D$47)</f>
        <v>0.57322412042473769</v>
      </c>
      <c r="E83" s="337">
        <f>IF(E$47=0,0,E$47/TRE_fec!E$47)</f>
        <v>0.57331962329711639</v>
      </c>
      <c r="F83" s="337">
        <f>IF(F$47=0,0,F$47/TRE_fec!F$47)</f>
        <v>0.57353474363460744</v>
      </c>
      <c r="G83" s="337">
        <f>IF(G$47=0,0,G$47/TRE_fec!G$47)</f>
        <v>0.57340889108484161</v>
      </c>
      <c r="H83" s="337">
        <f>IF(H$47=0,0,H$47/TRE_fec!H$47)</f>
        <v>0.57322557954411213</v>
      </c>
      <c r="I83" s="337">
        <f>IF(I$47=0,0,I$47/TRE_fec!I$47)</f>
        <v>0.57315941639029511</v>
      </c>
      <c r="J83" s="337">
        <f>IF(J$47=0,0,J$47/TRE_fec!J$47)</f>
        <v>0.57326786352279269</v>
      </c>
      <c r="K83" s="337">
        <f>IF(K$47=0,0,K$47/TRE_fec!K$47)</f>
        <v>0.57334713846241026</v>
      </c>
      <c r="L83" s="337">
        <f>IF(L$47=0,0,L$47/TRE_fec!L$47)</f>
        <v>0.5733394409963799</v>
      </c>
      <c r="M83" s="337">
        <f>IF(M$47=0,0,M$47/TRE_fec!M$47)</f>
        <v>0.57335682534961507</v>
      </c>
      <c r="N83" s="337">
        <f>IF(N$47=0,0,N$47/TRE_fec!N$47)</f>
        <v>0.57362986787766923</v>
      </c>
      <c r="O83" s="337">
        <f>IF(O$47=0,0,O$47/TRE_fec!O$47)</f>
        <v>0.57370643694547974</v>
      </c>
      <c r="P83" s="337">
        <f>IF(P$47=0,0,P$47/TRE_fec!P$47)</f>
        <v>0.57374152147126756</v>
      </c>
      <c r="Q83" s="337">
        <f>IF(Q$47=0,0,Q$47/TRE_fec!Q$47)</f>
        <v>0.57349382192425491</v>
      </c>
      <c r="R83" s="337">
        <f>IF(R$47=0,0,R$47/TRE_fec!R$47)</f>
        <v>0.57357725728178566</v>
      </c>
      <c r="S83" s="337">
        <f>IF(S$47=0,0,S$47/TRE_fec!S$47)</f>
        <v>0.57361076423365942</v>
      </c>
      <c r="T83" s="337">
        <f>IF(T$47=0,0,T$47/TRE_fec!T$47)</f>
        <v>0.57375991037341201</v>
      </c>
      <c r="U83" s="337">
        <f>IF(U$47=0,0,U$47/TRE_fec!U$47)</f>
        <v>0.57368014465685269</v>
      </c>
      <c r="V83" s="337">
        <f>IF(V$47=0,0,V$47/TRE_fec!V$47)</f>
        <v>0.5731004849982041</v>
      </c>
      <c r="W83" s="337">
        <f>IF(W$47=0,0,W$47/TRE_fec!W$47)</f>
        <v>0.57305948900805459</v>
      </c>
      <c r="X83" s="337">
        <f>IF(X$47=0,0,X$47/TRE_fec!X$47)</f>
        <v>0.57300961167942766</v>
      </c>
      <c r="Y83" s="337">
        <f>IF(Y$47=0,0,Y$47/TRE_fec!Y$47)</f>
        <v>0.57300515469079405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EU27: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9374.7501908479644</v>
      </c>
      <c r="C5" s="223">
        <v>9737.1801493502135</v>
      </c>
      <c r="D5" s="223">
        <v>8908.8667732400954</v>
      </c>
      <c r="E5" s="223">
        <v>9426.4530341419795</v>
      </c>
      <c r="F5" s="223">
        <v>9013.5853926341715</v>
      </c>
      <c r="G5" s="223">
        <v>8017.2100924922997</v>
      </c>
      <c r="H5" s="223">
        <v>7781.7552735630106</v>
      </c>
      <c r="I5" s="223">
        <v>7798.6682699657304</v>
      </c>
      <c r="J5" s="223">
        <v>6871.7675775188982</v>
      </c>
      <c r="K5" s="223">
        <v>5962.4989550182754</v>
      </c>
      <c r="L5" s="223">
        <v>6522.8097242453196</v>
      </c>
      <c r="M5" s="223">
        <v>6141.6642734121988</v>
      </c>
      <c r="N5" s="223">
        <v>5958.2425900962453</v>
      </c>
      <c r="O5" s="223">
        <v>6138.3658972372468</v>
      </c>
      <c r="P5" s="223">
        <v>5269.0612329770411</v>
      </c>
      <c r="Q5" s="223">
        <v>5358.4290136791215</v>
      </c>
      <c r="R5" s="223">
        <v>6430.0981004154837</v>
      </c>
      <c r="S5" s="223">
        <v>6629.2829904845239</v>
      </c>
      <c r="T5" s="223">
        <v>6617.6573301542594</v>
      </c>
      <c r="U5" s="223">
        <v>6650.2465028127908</v>
      </c>
      <c r="V5" s="223">
        <v>5943.8789204404166</v>
      </c>
      <c r="W5" s="223">
        <v>6395.7121674626023</v>
      </c>
      <c r="X5" s="223">
        <v>5649.2748036058401</v>
      </c>
      <c r="Y5" s="223">
        <v>5680.1564486766874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274.12595619961638</v>
      </c>
      <c r="C10" s="260">
        <v>296.21870812777217</v>
      </c>
      <c r="D10" s="260">
        <v>269.44157492457799</v>
      </c>
      <c r="E10" s="260">
        <v>315.10195720177597</v>
      </c>
      <c r="F10" s="260">
        <v>306.14576529632711</v>
      </c>
      <c r="G10" s="260">
        <v>265.54381203706242</v>
      </c>
      <c r="H10" s="260">
        <v>248.34118736550511</v>
      </c>
      <c r="I10" s="260">
        <v>250.0329226219078</v>
      </c>
      <c r="J10" s="260">
        <v>215.42279414678879</v>
      </c>
      <c r="K10" s="260">
        <v>191.93867134105199</v>
      </c>
      <c r="L10" s="260">
        <v>213.80721195199791</v>
      </c>
      <c r="M10" s="260">
        <v>197.66293220714499</v>
      </c>
      <c r="N10" s="260">
        <v>195.51688294663461</v>
      </c>
      <c r="O10" s="260">
        <v>203.15839686789039</v>
      </c>
      <c r="P10" s="260">
        <v>162.16849827571249</v>
      </c>
      <c r="Q10" s="260">
        <v>165.51778460333779</v>
      </c>
      <c r="R10" s="260">
        <v>184.4081483521835</v>
      </c>
      <c r="S10" s="260">
        <v>191.12461391451899</v>
      </c>
      <c r="T10" s="260">
        <v>193.78429691421439</v>
      </c>
      <c r="U10" s="260">
        <v>189.62686689313489</v>
      </c>
      <c r="V10" s="260">
        <v>172.5027085634311</v>
      </c>
      <c r="W10" s="260">
        <v>191.44745040033311</v>
      </c>
      <c r="X10" s="260">
        <v>171.85661420092649</v>
      </c>
      <c r="Y10" s="260">
        <v>169.70573370461591</v>
      </c>
      <c r="DA10" s="68" t="s">
        <v>2489</v>
      </c>
    </row>
    <row r="11" spans="1:105" ht="12" customHeight="1" x14ac:dyDescent="0.25">
      <c r="A11" s="37" t="s">
        <v>159</v>
      </c>
      <c r="B11" s="226">
        <v>49.379658633654927</v>
      </c>
      <c r="C11" s="226">
        <v>50.963557389862949</v>
      </c>
      <c r="D11" s="226">
        <v>43.989918568256833</v>
      </c>
      <c r="E11" s="226">
        <v>47.50287163482804</v>
      </c>
      <c r="F11" s="226">
        <v>45.794059808310038</v>
      </c>
      <c r="G11" s="226">
        <v>44.415562504134222</v>
      </c>
      <c r="H11" s="226">
        <v>42.472824715813012</v>
      </c>
      <c r="I11" s="226">
        <v>40.478400596824898</v>
      </c>
      <c r="J11" s="226">
        <v>33.076794968565672</v>
      </c>
      <c r="K11" s="226">
        <v>30.422135224685899</v>
      </c>
      <c r="L11" s="226">
        <v>33.989563245961122</v>
      </c>
      <c r="M11" s="226">
        <v>24.303400164816129</v>
      </c>
      <c r="N11" s="226">
        <v>22.399436209424941</v>
      </c>
      <c r="O11" s="226">
        <v>18.35804094690398</v>
      </c>
      <c r="P11" s="226">
        <v>15.885533334774969</v>
      </c>
      <c r="Q11" s="226">
        <v>15.4976304314059</v>
      </c>
      <c r="R11" s="226">
        <v>16.537437134346732</v>
      </c>
      <c r="S11" s="226">
        <v>15.208890463566339</v>
      </c>
      <c r="T11" s="226">
        <v>16.857169081048522</v>
      </c>
      <c r="U11" s="226">
        <v>12.524240798510069</v>
      </c>
      <c r="V11" s="226">
        <v>11.047462861287469</v>
      </c>
      <c r="W11" s="226">
        <v>11.37422326959258</v>
      </c>
      <c r="X11" s="226">
        <v>14.053761601820719</v>
      </c>
      <c r="Y11" s="226">
        <v>14.804105967427111</v>
      </c>
      <c r="DA11" s="69" t="s">
        <v>2490</v>
      </c>
    </row>
    <row r="12" spans="1:105" ht="12" customHeight="1" x14ac:dyDescent="0.25">
      <c r="A12" s="37" t="s">
        <v>35</v>
      </c>
      <c r="B12" s="226">
        <v>224.7462975659615</v>
      </c>
      <c r="C12" s="226">
        <v>245.2551507379093</v>
      </c>
      <c r="D12" s="226">
        <v>225.45165635632119</v>
      </c>
      <c r="E12" s="226">
        <v>267.59908556694802</v>
      </c>
      <c r="F12" s="226">
        <v>260.3517054880171</v>
      </c>
      <c r="G12" s="226">
        <v>221.12824953292821</v>
      </c>
      <c r="H12" s="226">
        <v>205.8683626496921</v>
      </c>
      <c r="I12" s="226">
        <v>209.55452202508289</v>
      </c>
      <c r="J12" s="226">
        <v>182.34599917822311</v>
      </c>
      <c r="K12" s="226">
        <v>161.5165361163661</v>
      </c>
      <c r="L12" s="226">
        <v>179.81764870603681</v>
      </c>
      <c r="M12" s="226">
        <v>173.35953204232891</v>
      </c>
      <c r="N12" s="226">
        <v>173.1174467372096</v>
      </c>
      <c r="O12" s="226">
        <v>184.80035592098639</v>
      </c>
      <c r="P12" s="226">
        <v>146.28296494093749</v>
      </c>
      <c r="Q12" s="226">
        <v>150.02015417193189</v>
      </c>
      <c r="R12" s="226">
        <v>167.8707112178368</v>
      </c>
      <c r="S12" s="226">
        <v>175.91572345095261</v>
      </c>
      <c r="T12" s="226">
        <v>176.92712783316591</v>
      </c>
      <c r="U12" s="226">
        <v>177.10262609462481</v>
      </c>
      <c r="V12" s="226">
        <v>161.4552457021436</v>
      </c>
      <c r="W12" s="226">
        <v>180.07322713074049</v>
      </c>
      <c r="X12" s="226">
        <v>157.80285259910579</v>
      </c>
      <c r="Y12" s="226">
        <v>154.90162773718879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2233.782813638873</v>
      </c>
      <c r="C16" s="261">
        <f t="shared" si="0"/>
        <v>2333.2446687170259</v>
      </c>
      <c r="D16" s="261">
        <f t="shared" si="0"/>
        <v>2098.2784178119182</v>
      </c>
      <c r="E16" s="261">
        <f t="shared" si="0"/>
        <v>2354.4330617184</v>
      </c>
      <c r="F16" s="261">
        <f t="shared" si="0"/>
        <v>2207.888885085325</v>
      </c>
      <c r="G16" s="261">
        <f t="shared" si="0"/>
        <v>1911.331982291397</v>
      </c>
      <c r="H16" s="261">
        <f t="shared" si="0"/>
        <v>1823.9040464342311</v>
      </c>
      <c r="I16" s="261">
        <f t="shared" si="0"/>
        <v>1809.0363768715531</v>
      </c>
      <c r="J16" s="261">
        <f t="shared" si="0"/>
        <v>1554.059850530522</v>
      </c>
      <c r="K16" s="261">
        <f t="shared" si="0"/>
        <v>1361.013018567493</v>
      </c>
      <c r="L16" s="261">
        <f t="shared" si="0"/>
        <v>1510.553105451216</v>
      </c>
      <c r="M16" s="261">
        <f t="shared" si="0"/>
        <v>1389.23082613614</v>
      </c>
      <c r="N16" s="261">
        <f t="shared" si="0"/>
        <v>1362.879909118871</v>
      </c>
      <c r="O16" s="261">
        <f t="shared" si="0"/>
        <v>1395.2030929419459</v>
      </c>
      <c r="P16" s="261">
        <f t="shared" si="0"/>
        <v>1120.208293632995</v>
      </c>
      <c r="Q16" s="261">
        <f t="shared" si="0"/>
        <v>1133.9257737131149</v>
      </c>
      <c r="R16" s="261">
        <f t="shared" si="0"/>
        <v>1431.7537030178801</v>
      </c>
      <c r="S16" s="261">
        <f t="shared" si="0"/>
        <v>1475.559465778794</v>
      </c>
      <c r="T16" s="261">
        <f t="shared" si="0"/>
        <v>1455.5159378493961</v>
      </c>
      <c r="U16" s="261">
        <f t="shared" si="0"/>
        <v>1477.583037537617</v>
      </c>
      <c r="V16" s="261">
        <f t="shared" si="0"/>
        <v>1344.2942205556201</v>
      </c>
      <c r="W16" s="261">
        <f t="shared" si="0"/>
        <v>1470.390596225963</v>
      </c>
      <c r="X16" s="261">
        <f t="shared" si="0"/>
        <v>1256.028408241737</v>
      </c>
      <c r="Y16" s="261">
        <f t="shared" si="0"/>
        <v>1312.5838228336199</v>
      </c>
      <c r="DA16" s="70"/>
    </row>
    <row r="17" spans="1:105" ht="12" customHeight="1" x14ac:dyDescent="0.25">
      <c r="A17" s="60" t="s">
        <v>2404</v>
      </c>
      <c r="B17" s="329">
        <v>2233.782813638873</v>
      </c>
      <c r="C17" s="329">
        <v>2333.2446687170259</v>
      </c>
      <c r="D17" s="329">
        <v>2098.2784178119182</v>
      </c>
      <c r="E17" s="329">
        <v>2354.4330617184</v>
      </c>
      <c r="F17" s="329">
        <v>2207.888885085325</v>
      </c>
      <c r="G17" s="329">
        <v>1911.331982291397</v>
      </c>
      <c r="H17" s="329">
        <v>1823.9040464342311</v>
      </c>
      <c r="I17" s="329">
        <v>1809.0363768715531</v>
      </c>
      <c r="J17" s="329">
        <v>1554.059850530522</v>
      </c>
      <c r="K17" s="329">
        <v>1361.013018567493</v>
      </c>
      <c r="L17" s="329">
        <v>1510.553105451216</v>
      </c>
      <c r="M17" s="329">
        <v>1389.23082613614</v>
      </c>
      <c r="N17" s="329">
        <v>1362.879909118871</v>
      </c>
      <c r="O17" s="329">
        <v>1395.2030929419459</v>
      </c>
      <c r="P17" s="329">
        <v>1120.208293632995</v>
      </c>
      <c r="Q17" s="329">
        <v>1133.9257737131149</v>
      </c>
      <c r="R17" s="329">
        <v>1431.7537030178801</v>
      </c>
      <c r="S17" s="329">
        <v>1475.559465778794</v>
      </c>
      <c r="T17" s="329">
        <v>1455.5159378493961</v>
      </c>
      <c r="U17" s="329">
        <v>1477.583037537617</v>
      </c>
      <c r="V17" s="329">
        <v>1344.2942205556201</v>
      </c>
      <c r="W17" s="329">
        <v>1470.390596225963</v>
      </c>
      <c r="X17" s="329">
        <v>1256.028408241737</v>
      </c>
      <c r="Y17" s="329">
        <v>1312.5838228336199</v>
      </c>
      <c r="DA17" s="72" t="s">
        <v>2495</v>
      </c>
    </row>
    <row r="18" spans="1:105" ht="12" customHeight="1" x14ac:dyDescent="0.25">
      <c r="A18" s="59" t="s">
        <v>28</v>
      </c>
      <c r="B18" s="230">
        <v>383.31522761126757</v>
      </c>
      <c r="C18" s="230">
        <v>321.6018803952872</v>
      </c>
      <c r="D18" s="230">
        <v>270.54486253311802</v>
      </c>
      <c r="E18" s="230">
        <v>263.23282132205048</v>
      </c>
      <c r="F18" s="230">
        <v>159.95759041235311</v>
      </c>
      <c r="G18" s="230">
        <v>133.76118640935891</v>
      </c>
      <c r="H18" s="230">
        <v>133.1120306690942</v>
      </c>
      <c r="I18" s="230">
        <v>124.0248452495395</v>
      </c>
      <c r="J18" s="230">
        <v>99.290124628016798</v>
      </c>
      <c r="K18" s="230">
        <v>67.961076899576312</v>
      </c>
      <c r="L18" s="230">
        <v>81.228283624397235</v>
      </c>
      <c r="M18" s="230">
        <v>72.002408109478267</v>
      </c>
      <c r="N18" s="230">
        <v>65.35400460477112</v>
      </c>
      <c r="O18" s="230">
        <v>56.433409847288601</v>
      </c>
      <c r="P18" s="230">
        <v>39.16596768802377</v>
      </c>
      <c r="Q18" s="230">
        <v>33.676240677850693</v>
      </c>
      <c r="R18" s="230">
        <v>243.72341437302211</v>
      </c>
      <c r="S18" s="230">
        <v>246.05853862790349</v>
      </c>
      <c r="T18" s="230">
        <v>183.1353838069231</v>
      </c>
      <c r="U18" s="230">
        <v>242.34483786410161</v>
      </c>
      <c r="V18" s="230">
        <v>209.8750093657959</v>
      </c>
      <c r="W18" s="230">
        <v>218.42636951565601</v>
      </c>
      <c r="X18" s="230">
        <v>96.411653262958495</v>
      </c>
      <c r="Y18" s="230">
        <v>97.022176104188446</v>
      </c>
      <c r="DA18" s="71" t="s">
        <v>2496</v>
      </c>
    </row>
    <row r="19" spans="1:105" ht="12" customHeight="1" x14ac:dyDescent="0.25">
      <c r="A19" s="59" t="s">
        <v>31</v>
      </c>
      <c r="B19" s="230">
        <v>106.4397045114345</v>
      </c>
      <c r="C19" s="230">
        <v>125.4284484940181</v>
      </c>
      <c r="D19" s="230">
        <v>103.116848989557</v>
      </c>
      <c r="E19" s="230">
        <v>50.619293174324532</v>
      </c>
      <c r="F19" s="230">
        <v>52.679332141867953</v>
      </c>
      <c r="G19" s="230">
        <v>46.672404607387563</v>
      </c>
      <c r="H19" s="230">
        <v>50.326480511024641</v>
      </c>
      <c r="I19" s="230">
        <v>52.808856652507863</v>
      </c>
      <c r="J19" s="230">
        <v>44.686228823607543</v>
      </c>
      <c r="K19" s="230">
        <v>36.21384159306146</v>
      </c>
      <c r="L19" s="230">
        <v>49.244277118636028</v>
      </c>
      <c r="M19" s="230">
        <v>33.659253262832138</v>
      </c>
      <c r="N19" s="230">
        <v>34.558869951285089</v>
      </c>
      <c r="O19" s="230">
        <v>35.619265589446186</v>
      </c>
      <c r="P19" s="230">
        <v>29.809417248766771</v>
      </c>
      <c r="Q19" s="230">
        <v>29.054242539299889</v>
      </c>
      <c r="R19" s="230">
        <v>33.600650367332342</v>
      </c>
      <c r="S19" s="230">
        <v>33.809706907934213</v>
      </c>
      <c r="T19" s="230">
        <v>40.442785635903327</v>
      </c>
      <c r="U19" s="230">
        <v>35.292371719354072</v>
      </c>
      <c r="V19" s="230">
        <v>36.288928494561013</v>
      </c>
      <c r="W19" s="230">
        <v>37.002684884902713</v>
      </c>
      <c r="X19" s="230">
        <v>32.746559360881022</v>
      </c>
      <c r="Y19" s="230">
        <v>132.55378329579079</v>
      </c>
      <c r="DA19" s="71" t="s">
        <v>2497</v>
      </c>
    </row>
    <row r="20" spans="1:105" ht="12" customHeight="1" x14ac:dyDescent="0.25">
      <c r="A20" s="59" t="s">
        <v>159</v>
      </c>
      <c r="B20" s="230">
        <v>264.44393820281618</v>
      </c>
      <c r="C20" s="230">
        <v>280.24925572816869</v>
      </c>
      <c r="D20" s="230">
        <v>246.55734342596739</v>
      </c>
      <c r="E20" s="230">
        <v>271.76602915669088</v>
      </c>
      <c r="F20" s="230">
        <v>270.4565265454554</v>
      </c>
      <c r="G20" s="230">
        <v>264.63729185843738</v>
      </c>
      <c r="H20" s="230">
        <v>251.43570240440459</v>
      </c>
      <c r="I20" s="230">
        <v>239.23316075375459</v>
      </c>
      <c r="J20" s="230">
        <v>196.80670864044231</v>
      </c>
      <c r="K20" s="230">
        <v>182.73074099825649</v>
      </c>
      <c r="L20" s="230">
        <v>207.04028393378539</v>
      </c>
      <c r="M20" s="230">
        <v>147.31455004610751</v>
      </c>
      <c r="N20" s="230">
        <v>137.56426138482109</v>
      </c>
      <c r="O20" s="230">
        <v>114.60077689989571</v>
      </c>
      <c r="P20" s="230">
        <v>101.8492135490563</v>
      </c>
      <c r="Q20" s="230">
        <v>100.3441502701811</v>
      </c>
      <c r="R20" s="230">
        <v>102.533269717349</v>
      </c>
      <c r="S20" s="230">
        <v>94.873767603270295</v>
      </c>
      <c r="T20" s="230">
        <v>106.07417582814</v>
      </c>
      <c r="U20" s="230">
        <v>78.825836519153157</v>
      </c>
      <c r="V20" s="230">
        <v>69.680909393950785</v>
      </c>
      <c r="W20" s="230">
        <v>72.265946358890389</v>
      </c>
      <c r="X20" s="230">
        <v>91.064832596551838</v>
      </c>
      <c r="Y20" s="230">
        <v>91.920717379913569</v>
      </c>
      <c r="DA20" s="71" t="s">
        <v>2498</v>
      </c>
    </row>
    <row r="21" spans="1:105" ht="12" customHeight="1" x14ac:dyDescent="0.25">
      <c r="A21" s="59" t="s">
        <v>32</v>
      </c>
      <c r="B21" s="230">
        <v>171.9081205092381</v>
      </c>
      <c r="C21" s="230">
        <v>168.6688537756109</v>
      </c>
      <c r="D21" s="230">
        <v>142.79950801220099</v>
      </c>
      <c r="E21" s="230">
        <v>152.36869959973171</v>
      </c>
      <c r="F21" s="230">
        <v>112.05477185588271</v>
      </c>
      <c r="G21" s="230">
        <v>86.804603327001431</v>
      </c>
      <c r="H21" s="230">
        <v>112.4259818632289</v>
      </c>
      <c r="I21" s="230">
        <v>85.908343121425531</v>
      </c>
      <c r="J21" s="230">
        <v>72.215537099159604</v>
      </c>
      <c r="K21" s="230">
        <v>55.115140719901632</v>
      </c>
      <c r="L21" s="230">
        <v>34.47247751730611</v>
      </c>
      <c r="M21" s="230">
        <v>36.810962565647998</v>
      </c>
      <c r="N21" s="230">
        <v>24.879805120478299</v>
      </c>
      <c r="O21" s="230">
        <v>7.7270840535957692</v>
      </c>
      <c r="P21" s="230">
        <v>5.1956980757025324</v>
      </c>
      <c r="Q21" s="230">
        <v>2.580291719804062</v>
      </c>
      <c r="R21" s="230">
        <v>5.8714410715097181</v>
      </c>
      <c r="S21" s="230">
        <v>4.5459462287261232</v>
      </c>
      <c r="T21" s="230">
        <v>4.1627746473703917</v>
      </c>
      <c r="U21" s="230">
        <v>3.6648270053996672</v>
      </c>
      <c r="V21" s="230">
        <v>13.031316208303769</v>
      </c>
      <c r="W21" s="230">
        <v>4.3477702657142956</v>
      </c>
      <c r="X21" s="230">
        <v>3.4016918626807442</v>
      </c>
      <c r="Y21" s="230">
        <v>1.5065658476728641</v>
      </c>
      <c r="DA21" s="71" t="s">
        <v>2499</v>
      </c>
    </row>
    <row r="22" spans="1:105" ht="12" customHeight="1" x14ac:dyDescent="0.25">
      <c r="A22" s="59" t="s">
        <v>35</v>
      </c>
      <c r="B22" s="230">
        <v>1307.675822804116</v>
      </c>
      <c r="C22" s="230">
        <v>1437.2962303239419</v>
      </c>
      <c r="D22" s="230">
        <v>1335.259854851075</v>
      </c>
      <c r="E22" s="230">
        <v>1616.4462184656029</v>
      </c>
      <c r="F22" s="230">
        <v>1612.7406641297659</v>
      </c>
      <c r="G22" s="230">
        <v>1379.4564960892119</v>
      </c>
      <c r="H22" s="230">
        <v>1276.6038509864791</v>
      </c>
      <c r="I22" s="230">
        <v>1307.061171094326</v>
      </c>
      <c r="J22" s="230">
        <v>1141.061251339295</v>
      </c>
      <c r="K22" s="230">
        <v>1018.992218356697</v>
      </c>
      <c r="L22" s="230">
        <v>1138.5677832570921</v>
      </c>
      <c r="M22" s="230">
        <v>1099.443652152074</v>
      </c>
      <c r="N22" s="230">
        <v>1100.5229680575151</v>
      </c>
      <c r="O22" s="230">
        <v>1180.8225565517189</v>
      </c>
      <c r="P22" s="230">
        <v>944.18799707144615</v>
      </c>
      <c r="Q22" s="230">
        <v>968.27084850597942</v>
      </c>
      <c r="R22" s="230">
        <v>1046.0249274886669</v>
      </c>
      <c r="S22" s="230">
        <v>1096.2715064109591</v>
      </c>
      <c r="T22" s="230">
        <v>1121.700817931059</v>
      </c>
      <c r="U22" s="230">
        <v>1117.455164429608</v>
      </c>
      <c r="V22" s="230">
        <v>1015.418057093008</v>
      </c>
      <c r="W22" s="230">
        <v>1138.347825200799</v>
      </c>
      <c r="X22" s="230">
        <v>1032.403671158665</v>
      </c>
      <c r="Y22" s="230">
        <v>989.58058020605461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1101.626061651948</v>
      </c>
      <c r="C24" s="261">
        <f t="shared" si="1"/>
        <v>1140.1741673306369</v>
      </c>
      <c r="D24" s="261">
        <f t="shared" si="1"/>
        <v>1085.717823995707</v>
      </c>
      <c r="E24" s="261">
        <f t="shared" si="1"/>
        <v>1185.3194164980971</v>
      </c>
      <c r="F24" s="261">
        <f t="shared" si="1"/>
        <v>1194.238647245762</v>
      </c>
      <c r="G24" s="261">
        <f t="shared" si="1"/>
        <v>1114.4690289135481</v>
      </c>
      <c r="H24" s="261">
        <f t="shared" si="1"/>
        <v>1069.926293281068</v>
      </c>
      <c r="I24" s="261">
        <f t="shared" si="1"/>
        <v>1090.69982452673</v>
      </c>
      <c r="J24" s="261">
        <f t="shared" si="1"/>
        <v>1016.166404528578</v>
      </c>
      <c r="K24" s="261">
        <f t="shared" si="1"/>
        <v>880.11933965806691</v>
      </c>
      <c r="L24" s="261">
        <f t="shared" si="1"/>
        <v>949.11264503877851</v>
      </c>
      <c r="M24" s="261">
        <f t="shared" si="1"/>
        <v>928.03227456108357</v>
      </c>
      <c r="N24" s="261">
        <f t="shared" si="1"/>
        <v>929.97426235931323</v>
      </c>
      <c r="O24" s="261">
        <f t="shared" si="1"/>
        <v>968.74913507935798</v>
      </c>
      <c r="P24" s="261">
        <f t="shared" si="1"/>
        <v>892.00871812185642</v>
      </c>
      <c r="Q24" s="261">
        <f t="shared" si="1"/>
        <v>886.46817864679167</v>
      </c>
      <c r="R24" s="261">
        <f t="shared" si="1"/>
        <v>971.90001733926374</v>
      </c>
      <c r="S24" s="261">
        <f t="shared" si="1"/>
        <v>991.25532107014124</v>
      </c>
      <c r="T24" s="261">
        <f t="shared" si="1"/>
        <v>1012.0631837755089</v>
      </c>
      <c r="U24" s="261">
        <f t="shared" si="1"/>
        <v>998.91061505324421</v>
      </c>
      <c r="V24" s="261">
        <f t="shared" si="1"/>
        <v>891.99915146703415</v>
      </c>
      <c r="W24" s="261">
        <f t="shared" si="1"/>
        <v>948.53602415644878</v>
      </c>
      <c r="X24" s="261">
        <f t="shared" si="1"/>
        <v>884.4292917344776</v>
      </c>
      <c r="Y24" s="261">
        <f t="shared" si="1"/>
        <v>887.47682952149444</v>
      </c>
      <c r="DA24" s="70"/>
    </row>
    <row r="25" spans="1:105" ht="12" customHeight="1" x14ac:dyDescent="0.25">
      <c r="A25" s="60" t="s">
        <v>2414</v>
      </c>
      <c r="B25" s="262">
        <v>1101.626061651948</v>
      </c>
      <c r="C25" s="262">
        <v>1140.1741673306369</v>
      </c>
      <c r="D25" s="262">
        <v>1085.717823995707</v>
      </c>
      <c r="E25" s="262">
        <v>1185.3194164980971</v>
      </c>
      <c r="F25" s="262">
        <v>1194.238647245762</v>
      </c>
      <c r="G25" s="262">
        <v>1114.4690289135481</v>
      </c>
      <c r="H25" s="262">
        <v>1069.926293281068</v>
      </c>
      <c r="I25" s="262">
        <v>1090.69982452673</v>
      </c>
      <c r="J25" s="262">
        <v>1016.166404528578</v>
      </c>
      <c r="K25" s="262">
        <v>880.11933965806691</v>
      </c>
      <c r="L25" s="262">
        <v>949.11264503877851</v>
      </c>
      <c r="M25" s="262">
        <v>928.03227456108357</v>
      </c>
      <c r="N25" s="262">
        <v>929.97426235931323</v>
      </c>
      <c r="O25" s="262">
        <v>968.74913507935798</v>
      </c>
      <c r="P25" s="262">
        <v>892.00871812185642</v>
      </c>
      <c r="Q25" s="262">
        <v>886.46817864679167</v>
      </c>
      <c r="R25" s="262">
        <v>971.90001733926374</v>
      </c>
      <c r="S25" s="262">
        <v>991.25532107014124</v>
      </c>
      <c r="T25" s="262">
        <v>1012.0631837755089</v>
      </c>
      <c r="U25" s="262">
        <v>998.91061505324421</v>
      </c>
      <c r="V25" s="262">
        <v>891.99915146703415</v>
      </c>
      <c r="W25" s="262">
        <v>948.53602415644878</v>
      </c>
      <c r="X25" s="262">
        <v>884.4292917344776</v>
      </c>
      <c r="Y25" s="262">
        <v>887.47682952149444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3191.118305198389</v>
      </c>
      <c r="C27" s="261">
        <f t="shared" si="2"/>
        <v>3333.2066695957519</v>
      </c>
      <c r="D27" s="261">
        <f t="shared" si="2"/>
        <v>2997.5405968741702</v>
      </c>
      <c r="E27" s="261">
        <f t="shared" si="2"/>
        <v>3363.4758024548591</v>
      </c>
      <c r="F27" s="261">
        <f t="shared" si="2"/>
        <v>3154.1269786933231</v>
      </c>
      <c r="G27" s="261">
        <f t="shared" si="2"/>
        <v>2730.474260416282</v>
      </c>
      <c r="H27" s="261">
        <f t="shared" si="2"/>
        <v>2605.5772091917579</v>
      </c>
      <c r="I27" s="261">
        <f t="shared" si="2"/>
        <v>2584.3376812450761</v>
      </c>
      <c r="J27" s="261">
        <f t="shared" si="2"/>
        <v>2220.085500757888</v>
      </c>
      <c r="K27" s="261">
        <f t="shared" si="2"/>
        <v>1944.3043122392751</v>
      </c>
      <c r="L27" s="261">
        <f t="shared" si="2"/>
        <v>2157.933007787452</v>
      </c>
      <c r="M27" s="261">
        <f t="shared" si="2"/>
        <v>1984.615465908772</v>
      </c>
      <c r="N27" s="261">
        <f t="shared" si="2"/>
        <v>1946.971298741244</v>
      </c>
      <c r="O27" s="261">
        <f t="shared" si="2"/>
        <v>1993.147275631351</v>
      </c>
      <c r="P27" s="261">
        <f t="shared" si="2"/>
        <v>1600.2975623328509</v>
      </c>
      <c r="Q27" s="261">
        <f t="shared" si="2"/>
        <v>1619.893962447308</v>
      </c>
      <c r="R27" s="261">
        <f t="shared" si="2"/>
        <v>2045.362432882685</v>
      </c>
      <c r="S27" s="261">
        <f t="shared" si="2"/>
        <v>2107.9420939697052</v>
      </c>
      <c r="T27" s="261">
        <f t="shared" si="2"/>
        <v>2079.308482641994</v>
      </c>
      <c r="U27" s="261">
        <f t="shared" si="2"/>
        <v>2110.8329107680238</v>
      </c>
      <c r="V27" s="261">
        <f t="shared" si="2"/>
        <v>1920.420315079456</v>
      </c>
      <c r="W27" s="261">
        <f t="shared" si="2"/>
        <v>2100.5579946085181</v>
      </c>
      <c r="X27" s="261">
        <f t="shared" si="2"/>
        <v>1794.326297488195</v>
      </c>
      <c r="Y27" s="261">
        <f t="shared" si="2"/>
        <v>1875.119746905172</v>
      </c>
      <c r="DA27" s="70"/>
    </row>
    <row r="28" spans="1:105" ht="12" customHeight="1" x14ac:dyDescent="0.25">
      <c r="A28" s="60" t="s">
        <v>2419</v>
      </c>
      <c r="B28" s="329">
        <v>3191.118305198389</v>
      </c>
      <c r="C28" s="329">
        <v>3333.2066695957519</v>
      </c>
      <c r="D28" s="329">
        <v>2997.5405968741702</v>
      </c>
      <c r="E28" s="329">
        <v>3363.4758024548591</v>
      </c>
      <c r="F28" s="329">
        <v>3154.1269786933231</v>
      </c>
      <c r="G28" s="329">
        <v>2730.474260416282</v>
      </c>
      <c r="H28" s="329">
        <v>2605.5772091917579</v>
      </c>
      <c r="I28" s="329">
        <v>2584.3376812450761</v>
      </c>
      <c r="J28" s="329">
        <v>2220.085500757888</v>
      </c>
      <c r="K28" s="329">
        <v>1944.3043122392751</v>
      </c>
      <c r="L28" s="329">
        <v>2157.933007787452</v>
      </c>
      <c r="M28" s="329">
        <v>1984.615465908772</v>
      </c>
      <c r="N28" s="329">
        <v>1946.971298741244</v>
      </c>
      <c r="O28" s="329">
        <v>1993.147275631351</v>
      </c>
      <c r="P28" s="329">
        <v>1600.2975623328509</v>
      </c>
      <c r="Q28" s="329">
        <v>1619.893962447308</v>
      </c>
      <c r="R28" s="329">
        <v>2045.362432882685</v>
      </c>
      <c r="S28" s="329">
        <v>2107.9420939697052</v>
      </c>
      <c r="T28" s="329">
        <v>2079.308482641994</v>
      </c>
      <c r="U28" s="329">
        <v>2110.8329107680238</v>
      </c>
      <c r="V28" s="329">
        <v>1920.420315079456</v>
      </c>
      <c r="W28" s="329">
        <v>2100.5579946085181</v>
      </c>
      <c r="X28" s="329">
        <v>1794.326297488195</v>
      </c>
      <c r="Y28" s="329">
        <v>1875.119746905172</v>
      </c>
      <c r="DA28" s="72" t="s">
        <v>2504</v>
      </c>
    </row>
    <row r="29" spans="1:105" ht="12" customHeight="1" x14ac:dyDescent="0.25">
      <c r="A29" s="59" t="s">
        <v>28</v>
      </c>
      <c r="B29" s="230">
        <v>547.59318230181088</v>
      </c>
      <c r="C29" s="230">
        <v>459.43125770755307</v>
      </c>
      <c r="D29" s="230">
        <v>386.49266076159711</v>
      </c>
      <c r="E29" s="230">
        <v>376.04688760292942</v>
      </c>
      <c r="F29" s="230">
        <v>228.51084344621879</v>
      </c>
      <c r="G29" s="230">
        <v>191.08740915622701</v>
      </c>
      <c r="H29" s="230">
        <v>190.16004381299169</v>
      </c>
      <c r="I29" s="230">
        <v>177.17835035648511</v>
      </c>
      <c r="J29" s="230">
        <v>141.8430351828811</v>
      </c>
      <c r="K29" s="230">
        <v>97.087252713680471</v>
      </c>
      <c r="L29" s="230">
        <v>116.0404051777103</v>
      </c>
      <c r="M29" s="230">
        <v>102.86058301354041</v>
      </c>
      <c r="N29" s="230">
        <v>93.362863721101604</v>
      </c>
      <c r="O29" s="230">
        <v>80.619156924698004</v>
      </c>
      <c r="P29" s="230">
        <v>55.951382411462539</v>
      </c>
      <c r="Q29" s="230">
        <v>48.108915254072407</v>
      </c>
      <c r="R29" s="230">
        <v>348.17630624717452</v>
      </c>
      <c r="S29" s="230">
        <v>351.51219803986208</v>
      </c>
      <c r="T29" s="230">
        <v>261.62197686703303</v>
      </c>
      <c r="U29" s="230">
        <v>346.20691123443089</v>
      </c>
      <c r="V29" s="230">
        <v>299.82144195113699</v>
      </c>
      <c r="W29" s="230">
        <v>312.03767073665142</v>
      </c>
      <c r="X29" s="230">
        <v>137.73093323279781</v>
      </c>
      <c r="Y29" s="230">
        <v>138.6031087202692</v>
      </c>
      <c r="DA29" s="71" t="s">
        <v>2505</v>
      </c>
    </row>
    <row r="30" spans="1:105" ht="12" customHeight="1" x14ac:dyDescent="0.25">
      <c r="A30" s="59" t="s">
        <v>31</v>
      </c>
      <c r="B30" s="230">
        <v>152.0567207306207</v>
      </c>
      <c r="C30" s="230">
        <v>179.18349784859731</v>
      </c>
      <c r="D30" s="230">
        <v>147.3097842707956</v>
      </c>
      <c r="E30" s="230">
        <v>72.313275963320763</v>
      </c>
      <c r="F30" s="230">
        <v>75.256188774097069</v>
      </c>
      <c r="G30" s="230">
        <v>66.674863724839383</v>
      </c>
      <c r="H30" s="230">
        <v>71.89497215860662</v>
      </c>
      <c r="I30" s="230">
        <v>75.441223789296942</v>
      </c>
      <c r="J30" s="230">
        <v>63.837469748010768</v>
      </c>
      <c r="K30" s="230">
        <v>51.734059418659228</v>
      </c>
      <c r="L30" s="230">
        <v>70.348967312337194</v>
      </c>
      <c r="M30" s="230">
        <v>48.084647518331629</v>
      </c>
      <c r="N30" s="230">
        <v>49.369814216121561</v>
      </c>
      <c r="O30" s="230">
        <v>50.884665127780259</v>
      </c>
      <c r="P30" s="230">
        <v>42.58488178395254</v>
      </c>
      <c r="Q30" s="230">
        <v>41.506060770428412</v>
      </c>
      <c r="R30" s="230">
        <v>48.000929096189061</v>
      </c>
      <c r="S30" s="230">
        <v>48.299581297048867</v>
      </c>
      <c r="T30" s="230">
        <v>57.775408051290469</v>
      </c>
      <c r="U30" s="230">
        <v>50.417673884791519</v>
      </c>
      <c r="V30" s="230">
        <v>51.841326420801437</v>
      </c>
      <c r="W30" s="230">
        <v>52.860978407003877</v>
      </c>
      <c r="X30" s="230">
        <v>46.780799086972877</v>
      </c>
      <c r="Y30" s="230">
        <v>189.36254756541541</v>
      </c>
      <c r="DA30" s="71" t="s">
        <v>2506</v>
      </c>
    </row>
    <row r="31" spans="1:105" ht="12" customHeight="1" x14ac:dyDescent="0.25">
      <c r="A31" s="59" t="s">
        <v>159</v>
      </c>
      <c r="B31" s="230">
        <v>377.77705457545181</v>
      </c>
      <c r="C31" s="230">
        <v>400.35607961166983</v>
      </c>
      <c r="D31" s="230">
        <v>352.22477632281073</v>
      </c>
      <c r="E31" s="230">
        <v>388.23718450955857</v>
      </c>
      <c r="F31" s="230">
        <v>386.36646649350769</v>
      </c>
      <c r="G31" s="230">
        <v>378.05327408348211</v>
      </c>
      <c r="H31" s="230">
        <v>359.19386057772078</v>
      </c>
      <c r="I31" s="230">
        <v>341.76165821964958</v>
      </c>
      <c r="J31" s="230">
        <v>281.15244091491752</v>
      </c>
      <c r="K31" s="230">
        <v>261.04391571179502</v>
      </c>
      <c r="L31" s="230">
        <v>295.77183419112191</v>
      </c>
      <c r="M31" s="230">
        <v>210.44935720872499</v>
      </c>
      <c r="N31" s="230">
        <v>196.52037340688719</v>
      </c>
      <c r="O31" s="230">
        <v>163.7153955712796</v>
      </c>
      <c r="P31" s="230">
        <v>145.4988764986519</v>
      </c>
      <c r="Q31" s="230">
        <v>143.34878610025879</v>
      </c>
      <c r="R31" s="230">
        <v>146.47609959621289</v>
      </c>
      <c r="S31" s="230">
        <v>135.53395371895749</v>
      </c>
      <c r="T31" s="230">
        <v>151.53453689734289</v>
      </c>
      <c r="U31" s="230">
        <v>112.60833788450449</v>
      </c>
      <c r="V31" s="230">
        <v>99.544156277072545</v>
      </c>
      <c r="W31" s="230">
        <v>103.2370662269863</v>
      </c>
      <c r="X31" s="230">
        <v>130.09261799507411</v>
      </c>
      <c r="Y31" s="230">
        <v>131.31531054273361</v>
      </c>
      <c r="DA31" s="71" t="s">
        <v>2507</v>
      </c>
    </row>
    <row r="32" spans="1:105" ht="12" customHeight="1" x14ac:dyDescent="0.25">
      <c r="A32" s="59" t="s">
        <v>32</v>
      </c>
      <c r="B32" s="230">
        <v>245.5830292989115</v>
      </c>
      <c r="C32" s="230">
        <v>240.95550539372991</v>
      </c>
      <c r="D32" s="230">
        <v>203.9992971602872</v>
      </c>
      <c r="E32" s="230">
        <v>217.66957085675961</v>
      </c>
      <c r="F32" s="230">
        <v>160.07824550840391</v>
      </c>
      <c r="G32" s="230">
        <v>124.0065761814306</v>
      </c>
      <c r="H32" s="230">
        <v>160.60854551889841</v>
      </c>
      <c r="I32" s="230">
        <v>122.7262044591794</v>
      </c>
      <c r="J32" s="230">
        <v>103.1650529987994</v>
      </c>
      <c r="K32" s="230">
        <v>78.735915314145174</v>
      </c>
      <c r="L32" s="230">
        <v>49.246396453294452</v>
      </c>
      <c r="M32" s="230">
        <v>52.587089379497137</v>
      </c>
      <c r="N32" s="230">
        <v>35.542578743540417</v>
      </c>
      <c r="O32" s="230">
        <v>11.038691505136811</v>
      </c>
      <c r="P32" s="230">
        <v>7.4224258224321886</v>
      </c>
      <c r="Q32" s="230">
        <v>3.6861310282915158</v>
      </c>
      <c r="R32" s="230">
        <v>8.387772959299598</v>
      </c>
      <c r="S32" s="230">
        <v>6.4942088981801769</v>
      </c>
      <c r="T32" s="230">
        <v>5.9468209248148458</v>
      </c>
      <c r="U32" s="230">
        <v>5.235467150570952</v>
      </c>
      <c r="V32" s="230">
        <v>18.616166011862529</v>
      </c>
      <c r="W32" s="230">
        <v>6.2111003795918514</v>
      </c>
      <c r="X32" s="230">
        <v>4.8595598038296339</v>
      </c>
      <c r="Y32" s="230">
        <v>2.15223692524695</v>
      </c>
      <c r="DA32" s="71" t="s">
        <v>2508</v>
      </c>
    </row>
    <row r="33" spans="1:105" ht="12" customHeight="1" x14ac:dyDescent="0.25">
      <c r="A33" s="59" t="s">
        <v>35</v>
      </c>
      <c r="B33" s="230">
        <v>1868.108318291595</v>
      </c>
      <c r="C33" s="230">
        <v>2053.2803290342031</v>
      </c>
      <c r="D33" s="230">
        <v>1907.5140783586789</v>
      </c>
      <c r="E33" s="230">
        <v>2309.2088835222912</v>
      </c>
      <c r="F33" s="230">
        <v>2303.9152344710951</v>
      </c>
      <c r="G33" s="230">
        <v>1970.652137270303</v>
      </c>
      <c r="H33" s="230">
        <v>1823.719787123541</v>
      </c>
      <c r="I33" s="230">
        <v>1867.2302444204649</v>
      </c>
      <c r="J33" s="230">
        <v>1630.0875019132791</v>
      </c>
      <c r="K33" s="230">
        <v>1455.7031690809949</v>
      </c>
      <c r="L33" s="230">
        <v>1626.5254046529881</v>
      </c>
      <c r="M33" s="230">
        <v>1570.633788788678</v>
      </c>
      <c r="N33" s="230">
        <v>1572.175668653593</v>
      </c>
      <c r="O33" s="230">
        <v>1686.8893665024559</v>
      </c>
      <c r="P33" s="230">
        <v>1348.839995816352</v>
      </c>
      <c r="Q33" s="230">
        <v>1383.244069294256</v>
      </c>
      <c r="R33" s="230">
        <v>1494.32132498381</v>
      </c>
      <c r="S33" s="230">
        <v>1566.102152015656</v>
      </c>
      <c r="T33" s="230">
        <v>1602.4297399015129</v>
      </c>
      <c r="U33" s="230">
        <v>1596.364520613726</v>
      </c>
      <c r="V33" s="230">
        <v>1450.597224418583</v>
      </c>
      <c r="W33" s="230">
        <v>1626.211178858284</v>
      </c>
      <c r="X33" s="230">
        <v>1474.862387369521</v>
      </c>
      <c r="Y33" s="230">
        <v>1413.6865431515071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2574.0970541591369</v>
      </c>
      <c r="C35" s="261">
        <v>2634.335935579024</v>
      </c>
      <c r="D35" s="261">
        <v>2457.8883596337232</v>
      </c>
      <c r="E35" s="261">
        <v>2208.1227962688481</v>
      </c>
      <c r="F35" s="261">
        <v>2151.1851163134338</v>
      </c>
      <c r="G35" s="261">
        <v>1995.391008834011</v>
      </c>
      <c r="H35" s="261">
        <v>2034.006537290448</v>
      </c>
      <c r="I35" s="261">
        <v>2064.5614647004641</v>
      </c>
      <c r="J35" s="261">
        <v>1866.033027555123</v>
      </c>
      <c r="K35" s="261">
        <v>1585.1236132123879</v>
      </c>
      <c r="L35" s="261">
        <v>1691.4037540158749</v>
      </c>
      <c r="M35" s="261">
        <v>1642.122774599057</v>
      </c>
      <c r="N35" s="261">
        <v>1522.9002369301829</v>
      </c>
      <c r="O35" s="261">
        <v>1578.1079967167029</v>
      </c>
      <c r="P35" s="261">
        <v>1494.3781606136261</v>
      </c>
      <c r="Q35" s="261">
        <v>1552.6233142685689</v>
      </c>
      <c r="R35" s="261">
        <v>1796.6737988234711</v>
      </c>
      <c r="S35" s="261">
        <v>1863.401495751365</v>
      </c>
      <c r="T35" s="261">
        <v>1876.985428973147</v>
      </c>
      <c r="U35" s="261">
        <v>1873.293072560771</v>
      </c>
      <c r="V35" s="261">
        <v>1614.662524774875</v>
      </c>
      <c r="W35" s="261">
        <v>1684.7801020713409</v>
      </c>
      <c r="X35" s="261">
        <v>1542.634191940504</v>
      </c>
      <c r="Y35" s="261">
        <v>1435.270315711784</v>
      </c>
      <c r="DA35" s="70" t="s">
        <v>2511</v>
      </c>
    </row>
    <row r="36" spans="1:105" ht="12" customHeight="1" x14ac:dyDescent="0.25">
      <c r="A36" s="46" t="s">
        <v>28</v>
      </c>
      <c r="B36" s="229">
        <v>276.58664112536098</v>
      </c>
      <c r="C36" s="229">
        <v>228.67689813985609</v>
      </c>
      <c r="D36" s="229">
        <v>204.19436157553091</v>
      </c>
      <c r="E36" s="229">
        <v>144.42574814651181</v>
      </c>
      <c r="F36" s="229">
        <v>112.4354242947594</v>
      </c>
      <c r="G36" s="229">
        <v>106.90916830025741</v>
      </c>
      <c r="H36" s="229">
        <v>118.4010114424881</v>
      </c>
      <c r="I36" s="229">
        <v>123.4981448842335</v>
      </c>
      <c r="J36" s="229">
        <v>106.55365565933511</v>
      </c>
      <c r="K36" s="229">
        <v>68.621741923269269</v>
      </c>
      <c r="L36" s="229">
        <v>78.295398821304502</v>
      </c>
      <c r="M36" s="229">
        <v>79.383383352189242</v>
      </c>
      <c r="N36" s="229">
        <v>69.843087205310709</v>
      </c>
      <c r="O36" s="229">
        <v>70.31430827768979</v>
      </c>
      <c r="P36" s="229">
        <v>56.331583076570091</v>
      </c>
      <c r="Q36" s="229">
        <v>39.136286465745791</v>
      </c>
      <c r="R36" s="229">
        <v>221.8024998273568</v>
      </c>
      <c r="S36" s="229">
        <v>251.32538711438539</v>
      </c>
      <c r="T36" s="229">
        <v>196.5939187073339</v>
      </c>
      <c r="U36" s="229">
        <v>245.71280952476911</v>
      </c>
      <c r="V36" s="229">
        <v>192.204210220633</v>
      </c>
      <c r="W36" s="229">
        <v>190.1905080050546</v>
      </c>
      <c r="X36" s="229">
        <v>96.867965811512505</v>
      </c>
      <c r="Y36" s="229">
        <v>96.90960070949599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155.22531239707689</v>
      </c>
      <c r="C38" s="229">
        <v>174.61705629647969</v>
      </c>
      <c r="D38" s="229">
        <v>145.6938389392252</v>
      </c>
      <c r="E38" s="229">
        <v>66.699690221787222</v>
      </c>
      <c r="F38" s="229">
        <v>71.264717643719507</v>
      </c>
      <c r="G38" s="229">
        <v>74.123790788252649</v>
      </c>
      <c r="H38" s="229">
        <v>74.080678610764281</v>
      </c>
      <c r="I38" s="229">
        <v>77.42240083823522</v>
      </c>
      <c r="J38" s="229">
        <v>76.420205548562222</v>
      </c>
      <c r="K38" s="229">
        <v>59.04347326769286</v>
      </c>
      <c r="L38" s="229">
        <v>81.596234248411363</v>
      </c>
      <c r="M38" s="229">
        <v>64.199130098188718</v>
      </c>
      <c r="N38" s="229">
        <v>62.933663231396537</v>
      </c>
      <c r="O38" s="229">
        <v>65.064036082129334</v>
      </c>
      <c r="P38" s="229">
        <v>61.033351646543053</v>
      </c>
      <c r="Q38" s="229">
        <v>64.00473748972999</v>
      </c>
      <c r="R38" s="229">
        <v>68.562992855945197</v>
      </c>
      <c r="S38" s="229">
        <v>67.905358514541746</v>
      </c>
      <c r="T38" s="229">
        <v>65.920126033421013</v>
      </c>
      <c r="U38" s="229">
        <v>64.815483956328094</v>
      </c>
      <c r="V38" s="229">
        <v>50.007104046487562</v>
      </c>
      <c r="W38" s="229">
        <v>45.066423630783333</v>
      </c>
      <c r="X38" s="229">
        <v>43.756235272247658</v>
      </c>
      <c r="Y38" s="229">
        <v>132.17128445801319</v>
      </c>
      <c r="DA38" s="73" t="s">
        <v>2514</v>
      </c>
    </row>
    <row r="39" spans="1:105" ht="12" customHeight="1" x14ac:dyDescent="0.25">
      <c r="A39" s="46" t="s">
        <v>159</v>
      </c>
      <c r="B39" s="229">
        <v>316.60116242505211</v>
      </c>
      <c r="C39" s="229">
        <v>341.73916698722007</v>
      </c>
      <c r="D39" s="229">
        <v>307.22167648207687</v>
      </c>
      <c r="E39" s="229">
        <v>280.00955757586502</v>
      </c>
      <c r="F39" s="229">
        <v>284.70972395161931</v>
      </c>
      <c r="G39" s="229">
        <v>294.25109307065628</v>
      </c>
      <c r="H39" s="229">
        <v>276.39455573956081</v>
      </c>
      <c r="I39" s="229">
        <v>268.48695750750528</v>
      </c>
      <c r="J39" s="229">
        <v>233.72276315317669</v>
      </c>
      <c r="K39" s="229">
        <v>220.23017246307771</v>
      </c>
      <c r="L39" s="229">
        <v>241.3140305077311</v>
      </c>
      <c r="M39" s="229">
        <v>180.0162863403215</v>
      </c>
      <c r="N39" s="229">
        <v>159.0733776358139</v>
      </c>
      <c r="O39" s="229">
        <v>130.18846958263069</v>
      </c>
      <c r="P39" s="229">
        <v>138.8121100558098</v>
      </c>
      <c r="Q39" s="229">
        <v>154.5229822758792</v>
      </c>
      <c r="R39" s="229">
        <v>131.39874254939511</v>
      </c>
      <c r="S39" s="229">
        <v>124.2896100913881</v>
      </c>
      <c r="T39" s="229">
        <v>140.65295895096139</v>
      </c>
      <c r="U39" s="229">
        <v>106.4192456376301</v>
      </c>
      <c r="V39" s="229">
        <v>81.593492506295703</v>
      </c>
      <c r="W39" s="229">
        <v>82.821925823448225</v>
      </c>
      <c r="X39" s="229">
        <v>100.6268233253379</v>
      </c>
      <c r="Y39" s="229">
        <v>95.343976389172781</v>
      </c>
      <c r="DA39" s="73" t="s">
        <v>2515</v>
      </c>
    </row>
    <row r="40" spans="1:105" ht="12" customHeight="1" x14ac:dyDescent="0.25">
      <c r="A40" s="46" t="s">
        <v>32</v>
      </c>
      <c r="B40" s="229">
        <v>209.7795958691473</v>
      </c>
      <c r="C40" s="229">
        <v>208.1444838680913</v>
      </c>
      <c r="D40" s="229">
        <v>192.45653050590889</v>
      </c>
      <c r="E40" s="229">
        <v>186.7424066612468</v>
      </c>
      <c r="F40" s="229">
        <v>146.51299431474061</v>
      </c>
      <c r="G40" s="229">
        <v>123.5615573699567</v>
      </c>
      <c r="H40" s="229">
        <v>164.57795181581841</v>
      </c>
      <c r="I40" s="229">
        <v>110.4035155381569</v>
      </c>
      <c r="J40" s="229">
        <v>92.406939180968408</v>
      </c>
      <c r="K40" s="229">
        <v>76.630813565120803</v>
      </c>
      <c r="L40" s="229">
        <v>51.265766269359503</v>
      </c>
      <c r="M40" s="229">
        <v>43.89385029439422</v>
      </c>
      <c r="N40" s="229">
        <v>32.772943735359597</v>
      </c>
      <c r="O40" s="229">
        <v>10.43458188103491</v>
      </c>
      <c r="P40" s="229">
        <v>8.9037510615194364</v>
      </c>
      <c r="Q40" s="229">
        <v>4.4913103713422764</v>
      </c>
      <c r="R40" s="229">
        <v>8.2175602093310349</v>
      </c>
      <c r="S40" s="229">
        <v>5.9825197530623626</v>
      </c>
      <c r="T40" s="229">
        <v>5.7411194678455164</v>
      </c>
      <c r="U40" s="229">
        <v>4.5373984840613772</v>
      </c>
      <c r="V40" s="229">
        <v>13.31052450059831</v>
      </c>
      <c r="W40" s="229">
        <v>6.0781664756166691</v>
      </c>
      <c r="X40" s="229">
        <v>3.6258093742450521</v>
      </c>
      <c r="Y40" s="229">
        <v>1.505232347346328</v>
      </c>
      <c r="DA40" s="73" t="s">
        <v>2516</v>
      </c>
    </row>
    <row r="41" spans="1:105" ht="12" customHeight="1" x14ac:dyDescent="0.25">
      <c r="A41" s="46" t="s">
        <v>33</v>
      </c>
      <c r="B41" s="229">
        <v>28.536300359748651</v>
      </c>
      <c r="C41" s="229">
        <v>9.4826473199051566</v>
      </c>
      <c r="D41" s="229">
        <v>3.3931335599730872</v>
      </c>
      <c r="E41" s="229">
        <v>12.610166759828839</v>
      </c>
      <c r="F41" s="229">
        <v>6.3648752399543804</v>
      </c>
      <c r="G41" s="229">
        <v>7.1273116799030678</v>
      </c>
      <c r="H41" s="229">
        <v>19.36322747935024</v>
      </c>
      <c r="I41" s="229">
        <v>27.87036443782792</v>
      </c>
      <c r="J41" s="229">
        <v>3.965235479908638</v>
      </c>
      <c r="K41" s="229">
        <v>14.244832799549711</v>
      </c>
      <c r="L41" s="229">
        <v>14.410666438887819</v>
      </c>
      <c r="M41" s="229">
        <v>12.24236339986704</v>
      </c>
      <c r="N41" s="229">
        <v>39.004801198715029</v>
      </c>
      <c r="O41" s="229">
        <v>26.388750239339331</v>
      </c>
      <c r="P41" s="229">
        <v>15.72680879972379</v>
      </c>
      <c r="Q41" s="229">
        <v>22.56312419980318</v>
      </c>
      <c r="R41" s="229">
        <v>23.456330279687499</v>
      </c>
      <c r="S41" s="229">
        <v>5.2844309997444636</v>
      </c>
      <c r="T41" s="229">
        <v>21.61709099965945</v>
      </c>
      <c r="U41" s="229">
        <v>34.796801159595567</v>
      </c>
      <c r="V41" s="229">
        <v>22.088970719533041</v>
      </c>
      <c r="W41" s="229">
        <v>17.970778799720431</v>
      </c>
      <c r="X41" s="229">
        <v>31.741893719536829</v>
      </c>
      <c r="Y41" s="229">
        <v>36.099111959724951</v>
      </c>
      <c r="DA41" s="73" t="s">
        <v>2517</v>
      </c>
    </row>
    <row r="42" spans="1:105" ht="12" customHeight="1" x14ac:dyDescent="0.25">
      <c r="A42" s="46" t="s">
        <v>35</v>
      </c>
      <c r="B42" s="229">
        <v>1563.665253182774</v>
      </c>
      <c r="C42" s="229">
        <v>1650.5136085674869</v>
      </c>
      <c r="D42" s="229">
        <v>1585.2684985710191</v>
      </c>
      <c r="E42" s="229">
        <v>1516.977785987609</v>
      </c>
      <c r="F42" s="229">
        <v>1528.9547817230221</v>
      </c>
      <c r="G42" s="229">
        <v>1388.528051224986</v>
      </c>
      <c r="H42" s="229">
        <v>1361.4308947229999</v>
      </c>
      <c r="I42" s="229">
        <v>1440.056921494669</v>
      </c>
      <c r="J42" s="229">
        <v>1336.021188533188</v>
      </c>
      <c r="K42" s="229">
        <v>1131.6073391937059</v>
      </c>
      <c r="L42" s="229">
        <v>1208.9772177301929</v>
      </c>
      <c r="M42" s="229">
        <v>1193.1770411142161</v>
      </c>
      <c r="N42" s="229">
        <v>1090.8587446940669</v>
      </c>
      <c r="O42" s="229">
        <v>1217.29401858758</v>
      </c>
      <c r="P42" s="229">
        <v>1146.7800592975241</v>
      </c>
      <c r="Q42" s="229">
        <v>1193.6035404781269</v>
      </c>
      <c r="R42" s="229">
        <v>1267.5976661690529</v>
      </c>
      <c r="S42" s="229">
        <v>1339.1223938447499</v>
      </c>
      <c r="T42" s="229">
        <v>1385.527214148397</v>
      </c>
      <c r="U42" s="229">
        <v>1365.6938236360841</v>
      </c>
      <c r="V42" s="229">
        <v>1217.2654173866561</v>
      </c>
      <c r="W42" s="229">
        <v>1313.113065611486</v>
      </c>
      <c r="X42" s="229">
        <v>1240.8304470255371</v>
      </c>
      <c r="Y42" s="229">
        <v>1073.055240944738</v>
      </c>
      <c r="DA42" s="73" t="s">
        <v>2518</v>
      </c>
    </row>
    <row r="43" spans="1:105" ht="12" customHeight="1" x14ac:dyDescent="0.25">
      <c r="A43" s="46" t="s">
        <v>36</v>
      </c>
      <c r="B43" s="229">
        <v>23.416559999984631</v>
      </c>
      <c r="C43" s="229">
        <v>21.018959999985221</v>
      </c>
      <c r="D43" s="229">
        <v>19.660319999989252</v>
      </c>
      <c r="E43" s="229">
        <v>0</v>
      </c>
      <c r="F43" s="229">
        <v>0.119880000019537</v>
      </c>
      <c r="G43" s="229">
        <v>0</v>
      </c>
      <c r="H43" s="229">
        <v>19.260719999866751</v>
      </c>
      <c r="I43" s="229">
        <v>16.823159999835742</v>
      </c>
      <c r="J43" s="229">
        <v>16.943039999983789</v>
      </c>
      <c r="K43" s="229">
        <v>14.745239999971711</v>
      </c>
      <c r="L43" s="229">
        <v>15.544439999988141</v>
      </c>
      <c r="M43" s="229">
        <v>69.210719999879743</v>
      </c>
      <c r="N43" s="229">
        <v>68.331599999920485</v>
      </c>
      <c r="O43" s="229">
        <v>58.341599999899167</v>
      </c>
      <c r="P43" s="229">
        <v>66.693239999936324</v>
      </c>
      <c r="Q43" s="229">
        <v>73.886039999943108</v>
      </c>
      <c r="R43" s="229">
        <v>74.085839999908202</v>
      </c>
      <c r="S43" s="229">
        <v>69.290639999893969</v>
      </c>
      <c r="T43" s="229">
        <v>60.299639999955367</v>
      </c>
      <c r="U43" s="229">
        <v>50.589359999922777</v>
      </c>
      <c r="V43" s="229">
        <v>37.237445279961896</v>
      </c>
      <c r="W43" s="229">
        <v>26.56189151996362</v>
      </c>
      <c r="X43" s="229">
        <v>17.467155359983469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0.28622879999283291</v>
      </c>
      <c r="C44" s="229">
        <v>0.14311439999911349</v>
      </c>
      <c r="D44" s="229">
        <v>0</v>
      </c>
      <c r="E44" s="229">
        <v>0.65744091599942622</v>
      </c>
      <c r="F44" s="229">
        <v>0.82271914559935411</v>
      </c>
      <c r="G44" s="229">
        <v>0.89003639999865081</v>
      </c>
      <c r="H44" s="229">
        <v>0.49749747959932172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8.2019229599904556E-2</v>
      </c>
      <c r="O44" s="229">
        <v>8.2232066399866424E-2</v>
      </c>
      <c r="P44" s="229">
        <v>9.7256675999857684E-2</v>
      </c>
      <c r="Q44" s="229">
        <v>0.41529298799858649</v>
      </c>
      <c r="R44" s="229">
        <v>1.5521669327939269</v>
      </c>
      <c r="S44" s="229">
        <v>0.2011554335995196</v>
      </c>
      <c r="T44" s="229">
        <v>0.63336066557422432</v>
      </c>
      <c r="U44" s="229">
        <v>0.72815016237958474</v>
      </c>
      <c r="V44" s="229">
        <v>0.95536011470940041</v>
      </c>
      <c r="W44" s="229">
        <v>2.977342205268001</v>
      </c>
      <c r="X44" s="229">
        <v>7.7178620521040644</v>
      </c>
      <c r="Y44" s="229">
        <v>0.18586890329352279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0.99999999999999978</v>
      </c>
      <c r="D51" s="232">
        <f t="shared" si="3"/>
        <v>1</v>
      </c>
      <c r="E51" s="232">
        <f t="shared" si="3"/>
        <v>1.0000000000000002</v>
      </c>
      <c r="F51" s="232">
        <f t="shared" si="3"/>
        <v>0.99999999999999989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0.99999999999999989</v>
      </c>
      <c r="L51" s="232">
        <f t="shared" si="3"/>
        <v>1</v>
      </c>
      <c r="M51" s="232">
        <f t="shared" si="3"/>
        <v>0.99999999999999978</v>
      </c>
      <c r="N51" s="232">
        <f t="shared" si="3"/>
        <v>1.0000000000000002</v>
      </c>
      <c r="O51" s="232">
        <f t="shared" si="3"/>
        <v>1.0000000000000002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1.0000000000000002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2.9240881156196562E-2</v>
      </c>
      <c r="C56" s="300">
        <f t="shared" si="8"/>
        <v>3.042140574420199E-2</v>
      </c>
      <c r="D56" s="300">
        <f t="shared" si="8"/>
        <v>3.0244202970226244E-2</v>
      </c>
      <c r="E56" s="300">
        <f t="shared" si="8"/>
        <v>3.3427414963029874E-2</v>
      </c>
      <c r="F56" s="300">
        <f t="shared" si="8"/>
        <v>3.3964926492681471E-2</v>
      </c>
      <c r="G56" s="300">
        <f t="shared" si="8"/>
        <v>3.312172301505862E-2</v>
      </c>
      <c r="H56" s="300">
        <f t="shared" si="8"/>
        <v>3.1913261036259473E-2</v>
      </c>
      <c r="I56" s="300">
        <f t="shared" si="8"/>
        <v>3.2060976818931483E-2</v>
      </c>
      <c r="J56" s="300">
        <f t="shared" si="8"/>
        <v>3.1348963962568824E-2</v>
      </c>
      <c r="K56" s="300">
        <f t="shared" si="8"/>
        <v>3.2190977774429426E-2</v>
      </c>
      <c r="L56" s="300">
        <f t="shared" si="8"/>
        <v>3.2778391673342136E-2</v>
      </c>
      <c r="M56" s="300">
        <f t="shared" si="8"/>
        <v>3.2183936374191778E-2</v>
      </c>
      <c r="N56" s="300">
        <f t="shared" si="8"/>
        <v>3.2814522065889293E-2</v>
      </c>
      <c r="O56" s="300">
        <f t="shared" si="8"/>
        <v>3.3096495104556707E-2</v>
      </c>
      <c r="P56" s="300">
        <f t="shared" si="8"/>
        <v>3.0777493580974504E-2</v>
      </c>
      <c r="Q56" s="300">
        <f t="shared" si="8"/>
        <v>3.0889237159025557E-2</v>
      </c>
      <c r="R56" s="300">
        <f t="shared" si="8"/>
        <v>2.8678901234845528E-2</v>
      </c>
      <c r="S56" s="300">
        <f t="shared" si="8"/>
        <v>2.8830359812494592E-2</v>
      </c>
      <c r="T56" s="300">
        <f t="shared" si="8"/>
        <v>2.9282914972222841E-2</v>
      </c>
      <c r="U56" s="300">
        <f t="shared" si="8"/>
        <v>2.8514261360527048E-2</v>
      </c>
      <c r="V56" s="300">
        <f t="shared" si="8"/>
        <v>2.9021908230702883E-2</v>
      </c>
      <c r="W56" s="300">
        <f t="shared" si="8"/>
        <v>2.9933718933490852E-2</v>
      </c>
      <c r="X56" s="300">
        <f t="shared" si="8"/>
        <v>3.0421004496229004E-2</v>
      </c>
      <c r="Y56" s="300">
        <f t="shared" si="8"/>
        <v>2.9876947094327384E-2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0.2382765159779498</v>
      </c>
      <c r="C57" s="301">
        <f t="shared" si="9"/>
        <v>0.2396222143299597</v>
      </c>
      <c r="D57" s="301">
        <f t="shared" si="9"/>
        <v>0.23552697230972153</v>
      </c>
      <c r="E57" s="301">
        <f t="shared" si="9"/>
        <v>0.24976871503955961</v>
      </c>
      <c r="F57" s="301">
        <f t="shared" si="9"/>
        <v>0.24495123626271892</v>
      </c>
      <c r="G57" s="301">
        <f t="shared" si="9"/>
        <v>0.23840362922274672</v>
      </c>
      <c r="H57" s="301">
        <f t="shared" si="9"/>
        <v>0.23438208762881402</v>
      </c>
      <c r="I57" s="301">
        <f t="shared" si="9"/>
        <v>0.23196734548108974</v>
      </c>
      <c r="J57" s="301">
        <f t="shared" si="9"/>
        <v>0.22615139889402758</v>
      </c>
      <c r="K57" s="301">
        <f t="shared" si="9"/>
        <v>0.22826218148382407</v>
      </c>
      <c r="L57" s="301">
        <f t="shared" si="9"/>
        <v>0.23158012717073162</v>
      </c>
      <c r="M57" s="301">
        <f t="shared" si="9"/>
        <v>0.22619778032320029</v>
      </c>
      <c r="N57" s="301">
        <f t="shared" si="9"/>
        <v>0.22873857324712521</v>
      </c>
      <c r="O57" s="301">
        <f t="shared" si="9"/>
        <v>0.22729226577547265</v>
      </c>
      <c r="P57" s="301">
        <f t="shared" si="9"/>
        <v>0.21260111509466606</v>
      </c>
      <c r="Q57" s="301">
        <f t="shared" si="9"/>
        <v>0.21161533927544865</v>
      </c>
      <c r="R57" s="301">
        <f t="shared" si="9"/>
        <v>0.22266436384934263</v>
      </c>
      <c r="S57" s="301">
        <f t="shared" si="9"/>
        <v>0.22258206021628105</v>
      </c>
      <c r="T57" s="301">
        <f t="shared" si="9"/>
        <v>0.21994428923013873</v>
      </c>
      <c r="U57" s="301">
        <f t="shared" si="9"/>
        <v>0.2221847020125732</v>
      </c>
      <c r="V57" s="301">
        <f t="shared" si="9"/>
        <v>0.22616446912011012</v>
      </c>
      <c r="W57" s="301">
        <f t="shared" si="9"/>
        <v>0.2299025593594399</v>
      </c>
      <c r="X57" s="301">
        <f t="shared" si="9"/>
        <v>0.222334450333348</v>
      </c>
      <c r="Y57" s="301">
        <f t="shared" si="9"/>
        <v>0.23108233632181277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0.2382765159779498</v>
      </c>
      <c r="C58" s="302">
        <f t="shared" si="10"/>
        <v>0.2396222143299597</v>
      </c>
      <c r="D58" s="302">
        <f t="shared" si="10"/>
        <v>0.23552697230972153</v>
      </c>
      <c r="E58" s="302">
        <f t="shared" si="10"/>
        <v>0.24976871503955961</v>
      </c>
      <c r="F58" s="302">
        <f t="shared" si="10"/>
        <v>0.24495123626271892</v>
      </c>
      <c r="G58" s="302">
        <f t="shared" si="10"/>
        <v>0.23840362922274672</v>
      </c>
      <c r="H58" s="302">
        <f t="shared" si="10"/>
        <v>0.23438208762881402</v>
      </c>
      <c r="I58" s="302">
        <f t="shared" si="10"/>
        <v>0.23196734548108974</v>
      </c>
      <c r="J58" s="302">
        <f t="shared" si="10"/>
        <v>0.22615139889402758</v>
      </c>
      <c r="K58" s="302">
        <f t="shared" si="10"/>
        <v>0.22826218148382407</v>
      </c>
      <c r="L58" s="302">
        <f t="shared" si="10"/>
        <v>0.23158012717073162</v>
      </c>
      <c r="M58" s="302">
        <f t="shared" si="10"/>
        <v>0.22619778032320029</v>
      </c>
      <c r="N58" s="302">
        <f t="shared" si="10"/>
        <v>0.22873857324712521</v>
      </c>
      <c r="O58" s="302">
        <f t="shared" si="10"/>
        <v>0.22729226577547265</v>
      </c>
      <c r="P58" s="302">
        <f t="shared" si="10"/>
        <v>0.21260111509466606</v>
      </c>
      <c r="Q58" s="302">
        <f t="shared" si="10"/>
        <v>0.21161533927544865</v>
      </c>
      <c r="R58" s="302">
        <f t="shared" si="10"/>
        <v>0.22266436384934263</v>
      </c>
      <c r="S58" s="302">
        <f t="shared" si="10"/>
        <v>0.22258206021628105</v>
      </c>
      <c r="T58" s="302">
        <f t="shared" si="10"/>
        <v>0.21994428923013873</v>
      </c>
      <c r="U58" s="302">
        <f t="shared" si="10"/>
        <v>0.2221847020125732</v>
      </c>
      <c r="V58" s="302">
        <f t="shared" si="10"/>
        <v>0.22616446912011012</v>
      </c>
      <c r="W58" s="302">
        <f t="shared" si="10"/>
        <v>0.2299025593594399</v>
      </c>
      <c r="X58" s="302">
        <f t="shared" si="10"/>
        <v>0.222334450333348</v>
      </c>
      <c r="Y58" s="302">
        <f t="shared" si="10"/>
        <v>0.23108233632181277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0.11750991111500794</v>
      </c>
      <c r="C60" s="301">
        <f t="shared" si="12"/>
        <v>0.11709490323096504</v>
      </c>
      <c r="D60" s="301">
        <f t="shared" si="12"/>
        <v>0.121869352368914</v>
      </c>
      <c r="E60" s="301">
        <f t="shared" si="12"/>
        <v>0.12574394761263327</v>
      </c>
      <c r="F60" s="301">
        <f t="shared" si="12"/>
        <v>0.13249318614340572</v>
      </c>
      <c r="G60" s="301">
        <f t="shared" si="12"/>
        <v>0.13900958264236962</v>
      </c>
      <c r="H60" s="301">
        <f t="shared" si="12"/>
        <v>0.13749163982526319</v>
      </c>
      <c r="I60" s="301">
        <f t="shared" si="12"/>
        <v>0.13985718930079877</v>
      </c>
      <c r="J60" s="301">
        <f t="shared" si="12"/>
        <v>0.14787554920410628</v>
      </c>
      <c r="K60" s="301">
        <f t="shared" si="12"/>
        <v>0.14760913943931572</v>
      </c>
      <c r="L60" s="301">
        <f t="shared" si="12"/>
        <v>0.14550671952163829</v>
      </c>
      <c r="M60" s="301">
        <f t="shared" si="12"/>
        <v>0.15110436410186345</v>
      </c>
      <c r="N60" s="301">
        <f t="shared" si="12"/>
        <v>0.15608197355124662</v>
      </c>
      <c r="O60" s="301">
        <f t="shared" si="12"/>
        <v>0.15781873405679062</v>
      </c>
      <c r="P60" s="301">
        <f t="shared" si="12"/>
        <v>0.16929177298967693</v>
      </c>
      <c r="Q60" s="301">
        <f t="shared" si="12"/>
        <v>0.16543434211478686</v>
      </c>
      <c r="R60" s="301">
        <f t="shared" si="12"/>
        <v>0.15114855203787078</v>
      </c>
      <c r="S60" s="301">
        <f t="shared" si="12"/>
        <v>0.14952677725373312</v>
      </c>
      <c r="T60" s="301">
        <f t="shared" si="12"/>
        <v>0.15293375484461924</v>
      </c>
      <c r="U60" s="301">
        <f t="shared" si="12"/>
        <v>0.15020655469398686</v>
      </c>
      <c r="V60" s="301">
        <f t="shared" si="12"/>
        <v>0.1500702089336875</v>
      </c>
      <c r="W60" s="301">
        <f t="shared" si="12"/>
        <v>0.14830811633175253</v>
      </c>
      <c r="X60" s="301">
        <f t="shared" si="12"/>
        <v>0.15655625234763951</v>
      </c>
      <c r="Y60" s="301">
        <f t="shared" si="12"/>
        <v>0.15624161720549984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0.11750991111500794</v>
      </c>
      <c r="C61" s="302">
        <f t="shared" si="13"/>
        <v>0.11709490323096504</v>
      </c>
      <c r="D61" s="302">
        <f t="shared" si="13"/>
        <v>0.121869352368914</v>
      </c>
      <c r="E61" s="302">
        <f t="shared" si="13"/>
        <v>0.12574394761263327</v>
      </c>
      <c r="F61" s="302">
        <f t="shared" si="13"/>
        <v>0.13249318614340572</v>
      </c>
      <c r="G61" s="302">
        <f t="shared" si="13"/>
        <v>0.13900958264236962</v>
      </c>
      <c r="H61" s="302">
        <f t="shared" si="13"/>
        <v>0.13749163982526319</v>
      </c>
      <c r="I61" s="302">
        <f t="shared" si="13"/>
        <v>0.13985718930079877</v>
      </c>
      <c r="J61" s="302">
        <f t="shared" si="13"/>
        <v>0.14787554920410628</v>
      </c>
      <c r="K61" s="302">
        <f t="shared" si="13"/>
        <v>0.14760913943931572</v>
      </c>
      <c r="L61" s="302">
        <f t="shared" si="13"/>
        <v>0.14550671952163829</v>
      </c>
      <c r="M61" s="302">
        <f t="shared" si="13"/>
        <v>0.15110436410186345</v>
      </c>
      <c r="N61" s="302">
        <f t="shared" si="13"/>
        <v>0.15608197355124662</v>
      </c>
      <c r="O61" s="302">
        <f t="shared" si="13"/>
        <v>0.15781873405679062</v>
      </c>
      <c r="P61" s="302">
        <f t="shared" si="13"/>
        <v>0.16929177298967693</v>
      </c>
      <c r="Q61" s="302">
        <f t="shared" si="13"/>
        <v>0.16543434211478686</v>
      </c>
      <c r="R61" s="302">
        <f t="shared" si="13"/>
        <v>0.15114855203787078</v>
      </c>
      <c r="S61" s="302">
        <f t="shared" si="13"/>
        <v>0.14952677725373312</v>
      </c>
      <c r="T61" s="302">
        <f t="shared" si="13"/>
        <v>0.15293375484461924</v>
      </c>
      <c r="U61" s="302">
        <f t="shared" si="13"/>
        <v>0.15020655469398686</v>
      </c>
      <c r="V61" s="302">
        <f t="shared" si="13"/>
        <v>0.1500702089336875</v>
      </c>
      <c r="W61" s="302">
        <f t="shared" si="13"/>
        <v>0.14830811633175253</v>
      </c>
      <c r="X61" s="302">
        <f t="shared" si="13"/>
        <v>0.15655625234763951</v>
      </c>
      <c r="Y61" s="302">
        <f t="shared" si="13"/>
        <v>0.15624161720549984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0.34039502282564249</v>
      </c>
      <c r="C63" s="301">
        <f t="shared" si="15"/>
        <v>0.34231744904279965</v>
      </c>
      <c r="D63" s="301">
        <f t="shared" si="15"/>
        <v>0.33646710329960233</v>
      </c>
      <c r="E63" s="301">
        <f t="shared" si="15"/>
        <v>0.35681245005651391</v>
      </c>
      <c r="F63" s="301">
        <f t="shared" si="15"/>
        <v>0.34993033751817004</v>
      </c>
      <c r="G63" s="301">
        <f t="shared" si="15"/>
        <v>0.34057661317535248</v>
      </c>
      <c r="H63" s="301">
        <f t="shared" si="15"/>
        <v>0.33483155375544849</v>
      </c>
      <c r="I63" s="301">
        <f t="shared" si="15"/>
        <v>0.33138192211584255</v>
      </c>
      <c r="J63" s="301">
        <f t="shared" si="15"/>
        <v>0.3230734269914679</v>
      </c>
      <c r="K63" s="301">
        <f t="shared" si="15"/>
        <v>0.32608883069117717</v>
      </c>
      <c r="L63" s="301">
        <f t="shared" si="15"/>
        <v>0.33082875310104526</v>
      </c>
      <c r="M63" s="301">
        <f t="shared" si="15"/>
        <v>0.32313968617600047</v>
      </c>
      <c r="N63" s="301">
        <f t="shared" si="15"/>
        <v>0.32676939035303598</v>
      </c>
      <c r="O63" s="301">
        <f t="shared" si="15"/>
        <v>0.32470323682210372</v>
      </c>
      <c r="P63" s="301">
        <f t="shared" si="15"/>
        <v>0.303715878706666</v>
      </c>
      <c r="Q63" s="301">
        <f t="shared" si="15"/>
        <v>0.30230762753635537</v>
      </c>
      <c r="R63" s="301">
        <f t="shared" si="15"/>
        <v>0.31809194835620364</v>
      </c>
      <c r="S63" s="301">
        <f t="shared" si="15"/>
        <v>0.31797437173754428</v>
      </c>
      <c r="T63" s="301">
        <f t="shared" si="15"/>
        <v>0.31420612747162668</v>
      </c>
      <c r="U63" s="301">
        <f t="shared" si="15"/>
        <v>0.31740671716081881</v>
      </c>
      <c r="V63" s="301">
        <f t="shared" si="15"/>
        <v>0.32309209874301426</v>
      </c>
      <c r="W63" s="301">
        <f t="shared" si="15"/>
        <v>0.32843222765634267</v>
      </c>
      <c r="X63" s="301">
        <f t="shared" si="15"/>
        <v>0.31762064333335416</v>
      </c>
      <c r="Y63" s="301">
        <f t="shared" si="15"/>
        <v>0.3301176233168755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0.34039502282564249</v>
      </c>
      <c r="C64" s="302">
        <f t="shared" si="16"/>
        <v>0.34231744904279965</v>
      </c>
      <c r="D64" s="302">
        <f t="shared" si="16"/>
        <v>0.33646710329960233</v>
      </c>
      <c r="E64" s="302">
        <f t="shared" si="16"/>
        <v>0.35681245005651391</v>
      </c>
      <c r="F64" s="302">
        <f t="shared" si="16"/>
        <v>0.34993033751817004</v>
      </c>
      <c r="G64" s="302">
        <f t="shared" si="16"/>
        <v>0.34057661317535248</v>
      </c>
      <c r="H64" s="302">
        <f t="shared" si="16"/>
        <v>0.33483155375544849</v>
      </c>
      <c r="I64" s="302">
        <f t="shared" si="16"/>
        <v>0.33138192211584255</v>
      </c>
      <c r="J64" s="302">
        <f t="shared" si="16"/>
        <v>0.3230734269914679</v>
      </c>
      <c r="K64" s="302">
        <f t="shared" si="16"/>
        <v>0.32608883069117717</v>
      </c>
      <c r="L64" s="302">
        <f t="shared" si="16"/>
        <v>0.33082875310104526</v>
      </c>
      <c r="M64" s="302">
        <f t="shared" si="16"/>
        <v>0.32313968617600047</v>
      </c>
      <c r="N64" s="302">
        <f t="shared" si="16"/>
        <v>0.32676939035303598</v>
      </c>
      <c r="O64" s="302">
        <f t="shared" si="16"/>
        <v>0.32470323682210372</v>
      </c>
      <c r="P64" s="302">
        <f t="shared" si="16"/>
        <v>0.303715878706666</v>
      </c>
      <c r="Q64" s="302">
        <f t="shared" si="16"/>
        <v>0.30230762753635537</v>
      </c>
      <c r="R64" s="302">
        <f t="shared" si="16"/>
        <v>0.31809194835620364</v>
      </c>
      <c r="S64" s="302">
        <f t="shared" si="16"/>
        <v>0.31797437173754428</v>
      </c>
      <c r="T64" s="302">
        <f t="shared" si="16"/>
        <v>0.31420612747162668</v>
      </c>
      <c r="U64" s="302">
        <f t="shared" si="16"/>
        <v>0.31740671716081881</v>
      </c>
      <c r="V64" s="302">
        <f t="shared" si="16"/>
        <v>0.32309209874301426</v>
      </c>
      <c r="W64" s="302">
        <f t="shared" si="16"/>
        <v>0.32843222765634267</v>
      </c>
      <c r="X64" s="302">
        <f t="shared" si="16"/>
        <v>0.31762064333335416</v>
      </c>
      <c r="Y64" s="302">
        <f t="shared" si="16"/>
        <v>0.3301176233168755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0.27457766892520308</v>
      </c>
      <c r="C66" s="301">
        <f t="shared" si="18"/>
        <v>0.27054402765207336</v>
      </c>
      <c r="D66" s="301">
        <f t="shared" si="18"/>
        <v>0.27589236905153602</v>
      </c>
      <c r="E66" s="301">
        <f t="shared" si="18"/>
        <v>0.23424747232826343</v>
      </c>
      <c r="F66" s="301">
        <f t="shared" si="18"/>
        <v>0.23866031358302378</v>
      </c>
      <c r="G66" s="301">
        <f t="shared" si="18"/>
        <v>0.24888845194447268</v>
      </c>
      <c r="H66" s="301">
        <f t="shared" si="18"/>
        <v>0.26138145775421479</v>
      </c>
      <c r="I66" s="301">
        <f t="shared" si="18"/>
        <v>0.26473256628333752</v>
      </c>
      <c r="J66" s="301">
        <f t="shared" si="18"/>
        <v>0.27155066094782965</v>
      </c>
      <c r="K66" s="301">
        <f t="shared" si="18"/>
        <v>0.26584887061125351</v>
      </c>
      <c r="L66" s="301">
        <f t="shared" si="18"/>
        <v>0.25930600853324265</v>
      </c>
      <c r="M66" s="301">
        <f t="shared" si="18"/>
        <v>0.26737423302474378</v>
      </c>
      <c r="N66" s="301">
        <f t="shared" si="18"/>
        <v>0.25559554078270302</v>
      </c>
      <c r="O66" s="301">
        <f t="shared" si="18"/>
        <v>0.25708926824107653</v>
      </c>
      <c r="P66" s="301">
        <f t="shared" si="18"/>
        <v>0.2836137396280165</v>
      </c>
      <c r="Q66" s="301">
        <f t="shared" si="18"/>
        <v>0.28975345391438356</v>
      </c>
      <c r="R66" s="301">
        <f t="shared" si="18"/>
        <v>0.27941623452173742</v>
      </c>
      <c r="S66" s="301">
        <f t="shared" si="18"/>
        <v>0.28108643097994701</v>
      </c>
      <c r="T66" s="301">
        <f t="shared" si="18"/>
        <v>0.28363291348139263</v>
      </c>
      <c r="U66" s="301">
        <f t="shared" si="18"/>
        <v>0.28168776477209412</v>
      </c>
      <c r="V66" s="301">
        <f t="shared" si="18"/>
        <v>0.27165131497248524</v>
      </c>
      <c r="W66" s="301">
        <f t="shared" si="18"/>
        <v>0.26342337771897428</v>
      </c>
      <c r="X66" s="301">
        <f t="shared" si="18"/>
        <v>0.2730676494894293</v>
      </c>
      <c r="Y66" s="301">
        <f t="shared" si="18"/>
        <v>0.25268147606148428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1.1862780340446242</v>
      </c>
      <c r="C72" s="320">
        <f>IF(C$5=0,0,C$5/TRE_fec!C$5)</f>
        <v>1.199574363595191</v>
      </c>
      <c r="D72" s="320">
        <f>IF(D$5=0,0,D$5/TRE_fec!D$5)</f>
        <v>1.144013493929819</v>
      </c>
      <c r="E72" s="320">
        <f>IF(E$5=0,0,E$5/TRE_fec!E$5)</f>
        <v>1.1259465276720686</v>
      </c>
      <c r="F72" s="320">
        <f>IF(F$5=0,0,F$5/TRE_fec!F$5)</f>
        <v>1.0562104126052463</v>
      </c>
      <c r="G72" s="320">
        <f>IF(G$5=0,0,G$5/TRE_fec!G$5)</f>
        <v>0.98152330237637408</v>
      </c>
      <c r="H72" s="320">
        <f>IF(H$5=0,0,H$5/TRE_fec!H$5)</f>
        <v>0.97755859012397717</v>
      </c>
      <c r="I72" s="320">
        <f>IF(I$5=0,0,I$5/TRE_fec!I$5)</f>
        <v>0.96889534042694092</v>
      </c>
      <c r="J72" s="320">
        <f>IF(J$5=0,0,J$5/TRE_fec!J$5)</f>
        <v>0.90176636351220607</v>
      </c>
      <c r="K72" s="320">
        <f>IF(K$5=0,0,K$5/TRE_fec!K$5)</f>
        <v>0.90205798089460809</v>
      </c>
      <c r="L72" s="320">
        <f>IF(L$5=0,0,L$5/TRE_fec!L$5)</f>
        <v>0.90472889225864828</v>
      </c>
      <c r="M72" s="320">
        <f>IF(M$5=0,0,M$5/TRE_fec!M$5)</f>
        <v>0.88104966842358445</v>
      </c>
      <c r="N72" s="320">
        <f>IF(N$5=0,0,N$5/TRE_fec!N$5)</f>
        <v>0.85225766278763293</v>
      </c>
      <c r="O72" s="320">
        <f>IF(O$5=0,0,O$5/TRE_fec!O$5)</f>
        <v>0.85777265454186591</v>
      </c>
      <c r="P72" s="320">
        <f>IF(P$5=0,0,P$5/TRE_fec!P$5)</f>
        <v>0.77330308491800193</v>
      </c>
      <c r="Q72" s="320">
        <f>IF(Q$5=0,0,Q$5/TRE_fec!Q$5)</f>
        <v>0.78321100966435309</v>
      </c>
      <c r="R72" s="320">
        <f>IF(R$5=0,0,R$5/TRE_fec!R$5)</f>
        <v>0.87922775068889081</v>
      </c>
      <c r="S72" s="320">
        <f>IF(S$5=0,0,S$5/TRE_fec!S$5)</f>
        <v>0.89323343212311479</v>
      </c>
      <c r="T72" s="320">
        <f>IF(T$5=0,0,T$5/TRE_fec!T$5)</f>
        <v>0.87628528495174385</v>
      </c>
      <c r="U72" s="320">
        <f>IF(U$5=0,0,U$5/TRE_fec!U$5)</f>
        <v>0.89543325072915103</v>
      </c>
      <c r="V72" s="320">
        <f>IF(V$5=0,0,V$5/TRE_fec!V$5)</f>
        <v>0.88188876599703092</v>
      </c>
      <c r="W72" s="320">
        <f>IF(W$5=0,0,W$5/TRE_fec!W$5)</f>
        <v>0.90300299279931162</v>
      </c>
      <c r="X72" s="320">
        <f>IF(X$5=0,0,X$5/TRE_fec!X$5)</f>
        <v>0.83923229687996415</v>
      </c>
      <c r="Y72" s="320">
        <f>IF(Y$5=0,0,Y$5/TRE_fec!Y$5)</f>
        <v>0.82981018964412789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1.2817080559993046</v>
      </c>
      <c r="C77" s="332">
        <f>IF(C$10=0,0,C$10/TRE_fec!C$10)</f>
        <v>1.335843776331697</v>
      </c>
      <c r="D77" s="332">
        <f>IF(D$10=0,0,D$10/TRE_fec!D$10)</f>
        <v>1.2730412903442752</v>
      </c>
      <c r="E77" s="332">
        <f>IF(E$10=0,0,E$10/TRE_fec!E$10)</f>
        <v>1.4048163697774851</v>
      </c>
      <c r="F77" s="332">
        <f>IF(F$10=0,0,F$10/TRE_fec!F$10)</f>
        <v>1.3628829906400628</v>
      </c>
      <c r="G77" s="332">
        <f>IF(G$10=0,0,G$10/TRE_fec!G$10)</f>
        <v>1.2425855969434203</v>
      </c>
      <c r="H77" s="332">
        <f>IF(H$10=0,0,H$10/TRE_fec!H$10)</f>
        <v>1.1894341130139241</v>
      </c>
      <c r="I77" s="332">
        <f>IF(I$10=0,0,I$10/TRE_fec!I$10)</f>
        <v>1.1765448113160342</v>
      </c>
      <c r="J77" s="332">
        <f>IF(J$10=0,0,J$10/TRE_fec!J$10)</f>
        <v>1.0757969564576906</v>
      </c>
      <c r="K77" s="332">
        <f>IF(K$10=0,0,K$10/TRE_fec!K$10)</f>
        <v>1.1103024030195838</v>
      </c>
      <c r="L77" s="332">
        <f>IF(L$10=0,0,L$10/TRE_fec!L$10)</f>
        <v>1.1440346998522866</v>
      </c>
      <c r="M77" s="332">
        <f>IF(M$10=0,0,M$10/TRE_fec!M$10)</f>
        <v>1.0834161927765615</v>
      </c>
      <c r="N77" s="332">
        <f>IF(N$10=0,0,N$10/TRE_fec!N$10)</f>
        <v>1.0851657412197264</v>
      </c>
      <c r="O77" s="332">
        <f>IF(O$10=0,0,O$10/TRE_fec!O$10)</f>
        <v>1.0927060983719958</v>
      </c>
      <c r="P77" s="332">
        <f>IF(P$10=0,0,P$10/TRE_fec!P$10)</f>
        <v>0.907791980250511</v>
      </c>
      <c r="Q77" s="332">
        <f>IF(Q$10=0,0,Q$10/TRE_fec!Q$10)</f>
        <v>0.91605126383344626</v>
      </c>
      <c r="R77" s="332">
        <f>IF(R$10=0,0,R$10/TRE_fec!R$10)</f>
        <v>0.95795828502003488</v>
      </c>
      <c r="S77" s="332">
        <f>IF(S$10=0,0,S$10/TRE_fec!S$10)</f>
        <v>0.9718196437049792</v>
      </c>
      <c r="T77" s="332">
        <f>IF(T$10=0,0,T$10/TRE_fec!T$10)</f>
        <v>0.96359393865049814</v>
      </c>
      <c r="U77" s="332">
        <f>IF(U$10=0,0,U$10/TRE_fec!U$10)</f>
        <v>0.95497214342542636</v>
      </c>
      <c r="V77" s="332">
        <f>IF(V$10=0,0,V$10/TRE_fec!V$10)</f>
        <v>0.95639765228521478</v>
      </c>
      <c r="W77" s="332">
        <f>IF(W$10=0,0,W$10/TRE_fec!W$10)</f>
        <v>0.99878805022074557</v>
      </c>
      <c r="X77" s="332">
        <f>IF(X$10=0,0,X$10/TRE_fec!X$10)</f>
        <v>0.93046312224668515</v>
      </c>
      <c r="Y77" s="332">
        <f>IF(Y$10=0,0,Y$10/TRE_fec!Y$10)</f>
        <v>0.91121679056707006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1.5609093215232148</v>
      </c>
      <c r="C78" s="348">
        <f>IF(C$16=0,0,C$16/TRE_fec!C$16)</f>
        <v>1.5806822428994238</v>
      </c>
      <c r="D78" s="348">
        <f>IF(D$16=0,0,D$16/TRE_fec!D$16)</f>
        <v>1.4960663541643511</v>
      </c>
      <c r="E78" s="348">
        <f>IF(E$16=0,0,E$16/TRE_fec!E$16)</f>
        <v>1.5907644304421411</v>
      </c>
      <c r="F78" s="348">
        <f>IF(F$16=0,0,F$16/TRE_fec!F$16)</f>
        <v>1.5007682162207692</v>
      </c>
      <c r="G78" s="348">
        <f>IF(G$16=0,0,G$16/TRE_fec!G$16)</f>
        <v>1.3695056436255109</v>
      </c>
      <c r="H78" s="348">
        <f>IF(H$16=0,0,H$16/TRE_fec!H$16)</f>
        <v>1.3363207494816634</v>
      </c>
      <c r="I78" s="348">
        <f>IF(I$16=0,0,I$16/TRE_fec!I$16)</f>
        <v>1.3042822290518259</v>
      </c>
      <c r="J78" s="348">
        <f>IF(J$16=0,0,J$16/TRE_fec!J$16)</f>
        <v>1.1911401935304988</v>
      </c>
      <c r="K78" s="348">
        <f>IF(K$16=0,0,K$16/TRE_fec!K$16)</f>
        <v>1.2109013777833699</v>
      </c>
      <c r="L78" s="348">
        <f>IF(L$16=0,0,L$16/TRE_fec!L$16)</f>
        <v>1.244021836857488</v>
      </c>
      <c r="M78" s="348">
        <f>IF(M$16=0,0,M$16/TRE_fec!M$16)</f>
        <v>1.1735690439622914</v>
      </c>
      <c r="N78" s="348">
        <f>IF(N$16=0,0,N$16/TRE_fec!N$16)</f>
        <v>1.1649688293296374</v>
      </c>
      <c r="O78" s="348">
        <f>IF(O$16=0,0,O$16/TRE_fec!O$16)</f>
        <v>1.1577618128899312</v>
      </c>
      <c r="P78" s="348">
        <f>IF(P$16=0,0,P$16/TRE_fec!P$16)</f>
        <v>0.97709074315414968</v>
      </c>
      <c r="Q78" s="348">
        <f>IF(Q$16=0,0,Q$16/TRE_fec!Q$16)</f>
        <v>0.97948768935505726</v>
      </c>
      <c r="R78" s="348">
        <f>IF(R$16=0,0,R$16/TRE_fec!R$16)</f>
        <v>1.1537470922898423</v>
      </c>
      <c r="S78" s="348">
        <f>IF(S$16=0,0,S$16/TRE_fec!S$16)</f>
        <v>1.1668459166306062</v>
      </c>
      <c r="T78" s="348">
        <f>IF(T$16=0,0,T$16/TRE_fec!T$16)</f>
        <v>1.1317404290624431</v>
      </c>
      <c r="U78" s="348">
        <f>IF(U$16=0,0,U$16/TRE_fec!U$16)</f>
        <v>1.1658551118181995</v>
      </c>
      <c r="V78" s="348">
        <f>IF(V$16=0,0,V$16/TRE_fec!V$16)</f>
        <v>1.1703388015195728</v>
      </c>
      <c r="W78" s="348">
        <f>IF(W$16=0,0,W$16/TRE_fec!W$16)</f>
        <v>1.2066901950765581</v>
      </c>
      <c r="X78" s="348">
        <f>IF(X$16=0,0,X$16/TRE_fec!X$16)</f>
        <v>1.086950632938561</v>
      </c>
      <c r="Y78" s="348">
        <f>IF(Y$16=0,0,Y$16/TRE_fec!Y$16)</f>
        <v>1.128952228266936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1.7043231536485031</v>
      </c>
      <c r="C79" s="348">
        <f>IF(C$24=0,0,C$24/TRE_fec!C$24)</f>
        <v>1.7156819331971884</v>
      </c>
      <c r="D79" s="348">
        <f>IF(D$24=0,0,D$24/TRE_fec!D$24)</f>
        <v>1.7014297388795021</v>
      </c>
      <c r="E79" s="348">
        <f>IF(E$24=0,0,E$24/TRE_fec!E$24)</f>
        <v>1.7368358515556139</v>
      </c>
      <c r="F79" s="348">
        <f>IF(F$24=0,0,F$24/TRE_fec!F$24)</f>
        <v>1.7287722611802707</v>
      </c>
      <c r="G79" s="348">
        <f>IF(G$24=0,0,G$24/TRE_fec!G$24)</f>
        <v>1.7024439344767714</v>
      </c>
      <c r="H79" s="348">
        <f>IF(H$24=0,0,H$24/TRE_fec!H$24)</f>
        <v>1.6875654940545168</v>
      </c>
      <c r="I79" s="348">
        <f>IF(I$24=0,0,I$24/TRE_fec!I$24)</f>
        <v>1.6873993333234767</v>
      </c>
      <c r="J79" s="348">
        <f>IF(J$24=0,0,J$24/TRE_fec!J$24)</f>
        <v>1.6723095568484285</v>
      </c>
      <c r="K79" s="348">
        <f>IF(K$24=0,0,K$24/TRE_fec!K$24)</f>
        <v>1.6763419419280414</v>
      </c>
      <c r="L79" s="348">
        <f>IF(L$24=0,0,L$24/TRE_fec!L$24)</f>
        <v>1.6803019317941059</v>
      </c>
      <c r="M79" s="348">
        <f>IF(M$24=0,0,M$24/TRE_fec!M$24)</f>
        <v>1.6757227355873485</v>
      </c>
      <c r="N79" s="348">
        <f>IF(N$24=0,0,N$24/TRE_fec!N$24)</f>
        <v>1.6824668300924035</v>
      </c>
      <c r="O79" s="348">
        <f>IF(O$24=0,0,O$24/TRE_fec!O$24)</f>
        <v>1.6877047714811493</v>
      </c>
      <c r="P79" s="348">
        <f>IF(P$24=0,0,P$24/TRE_fec!P$24)</f>
        <v>1.6547409872110856</v>
      </c>
      <c r="Q79" s="348">
        <f>IF(Q$24=0,0,Q$24/TRE_fec!Q$24)</f>
        <v>1.6471421180058934</v>
      </c>
      <c r="R79" s="348">
        <f>IF(R$24=0,0,R$24/TRE_fec!R$24)</f>
        <v>1.6672418881988855</v>
      </c>
      <c r="S79" s="348">
        <f>IF(S$24=0,0,S$24/TRE_fec!S$24)</f>
        <v>1.6686085522405494</v>
      </c>
      <c r="T79" s="348">
        <f>IF(T$24=0,0,T$24/TRE_fec!T$24)</f>
        <v>1.6677958064195633</v>
      </c>
      <c r="U79" s="348">
        <f>IF(U$24=0,0,U$24/TRE_fec!U$24)</f>
        <v>1.6679445133338262</v>
      </c>
      <c r="V79" s="348">
        <f>IF(V$24=0,0,V$24/TRE_fec!V$24)</f>
        <v>1.6561287658882005</v>
      </c>
      <c r="W79" s="348">
        <f>IF(W$24=0,0,W$24/TRE_fec!W$24)</f>
        <v>1.6588570102524824</v>
      </c>
      <c r="X79" s="348">
        <f>IF(X$24=0,0,X$24/TRE_fec!X$24)</f>
        <v>1.638667071512004</v>
      </c>
      <c r="Y79" s="348">
        <f>IF(Y$24=0,0,Y$24/TRE_fec!Y$24)</f>
        <v>1.6378124761578525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1.5609093215232144</v>
      </c>
      <c r="C80" s="348">
        <f>IF(C$27=0,0,C$27/TRE_fec!C$27)</f>
        <v>1.5806822428994241</v>
      </c>
      <c r="D80" s="348">
        <f>IF(D$27=0,0,D$27/TRE_fec!D$27)</f>
        <v>1.4960663541643515</v>
      </c>
      <c r="E80" s="348">
        <f>IF(E$27=0,0,E$27/TRE_fec!E$27)</f>
        <v>1.5907644304421416</v>
      </c>
      <c r="F80" s="348">
        <f>IF(F$27=0,0,F$27/TRE_fec!F$27)</f>
        <v>1.5007682162207694</v>
      </c>
      <c r="G80" s="348">
        <f>IF(G$27=0,0,G$27/TRE_fec!G$27)</f>
        <v>1.3695056436255111</v>
      </c>
      <c r="H80" s="348">
        <f>IF(H$27=0,0,H$27/TRE_fec!H$27)</f>
        <v>1.3363207494816627</v>
      </c>
      <c r="I80" s="348">
        <f>IF(I$27=0,0,I$27/TRE_fec!I$27)</f>
        <v>1.3042822290518254</v>
      </c>
      <c r="J80" s="348">
        <f>IF(J$27=0,0,J$27/TRE_fec!J$27)</f>
        <v>1.1911401935304986</v>
      </c>
      <c r="K80" s="348">
        <f>IF(K$27=0,0,K$27/TRE_fec!K$27)</f>
        <v>1.2109013777833697</v>
      </c>
      <c r="L80" s="348">
        <f>IF(L$27=0,0,L$27/TRE_fec!L$27)</f>
        <v>1.2440218368574882</v>
      </c>
      <c r="M80" s="348">
        <f>IF(M$27=0,0,M$27/TRE_fec!M$27)</f>
        <v>1.1735690439622917</v>
      </c>
      <c r="N80" s="348">
        <f>IF(N$27=0,0,N$27/TRE_fec!N$27)</f>
        <v>1.1649688293296372</v>
      </c>
      <c r="O80" s="348">
        <f>IF(O$27=0,0,O$27/TRE_fec!O$27)</f>
        <v>1.1577618128899307</v>
      </c>
      <c r="P80" s="348">
        <f>IF(P$27=0,0,P$27/TRE_fec!P$27)</f>
        <v>0.97709074315415012</v>
      </c>
      <c r="Q80" s="348">
        <f>IF(Q$27=0,0,Q$27/TRE_fec!Q$27)</f>
        <v>0.97948768935505781</v>
      </c>
      <c r="R80" s="348">
        <f>IF(R$27=0,0,R$27/TRE_fec!R$27)</f>
        <v>1.1537470922898418</v>
      </c>
      <c r="S80" s="348">
        <f>IF(S$27=0,0,S$27/TRE_fec!S$27)</f>
        <v>1.1668459166306058</v>
      </c>
      <c r="T80" s="348">
        <f>IF(T$27=0,0,T$27/TRE_fec!T$27)</f>
        <v>1.1317404290624424</v>
      </c>
      <c r="U80" s="348">
        <f>IF(U$27=0,0,U$27/TRE_fec!U$27)</f>
        <v>1.165855111818199</v>
      </c>
      <c r="V80" s="348">
        <f>IF(V$27=0,0,V$27/TRE_fec!V$27)</f>
        <v>1.1703388015195724</v>
      </c>
      <c r="W80" s="348">
        <f>IF(W$27=0,0,W$27/TRE_fec!W$27)</f>
        <v>1.2066901950765576</v>
      </c>
      <c r="X80" s="348">
        <f>IF(X$27=0,0,X$27/TRE_fec!X$27)</f>
        <v>1.0869506329385605</v>
      </c>
      <c r="Y80" s="348">
        <f>IF(Y$27=0,0,Y$27/TRE_fec!Y$27)</f>
        <v>1.1289522282669362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2.0048621816937016</v>
      </c>
      <c r="C81" s="348">
        <f>IF(C$35=0,0,C$35/TRE_fec!C$35)</f>
        <v>1.9656480737710011</v>
      </c>
      <c r="D81" s="348">
        <f>IF(D$35=0,0,D$35/TRE_fec!D$35)</f>
        <v>1.9392175632663917</v>
      </c>
      <c r="E81" s="348">
        <f>IF(E$35=0,0,E$35/TRE_fec!E$35)</f>
        <v>1.3958358985484167</v>
      </c>
      <c r="F81" s="348">
        <f>IF(F$35=0,0,F$35/TRE_fec!F$35)</f>
        <v>1.2667277288440844</v>
      </c>
      <c r="G81" s="348">
        <f>IF(G$35=0,0,G$35/TRE_fec!G$35)</f>
        <v>1.2538082789419365</v>
      </c>
      <c r="H81" s="348">
        <f>IF(H$35=0,0,H$35/TRE_fec!H$35)</f>
        <v>1.3511931418971546</v>
      </c>
      <c r="I81" s="348">
        <f>IF(I$35=0,0,I$35/TRE_fec!I$35)</f>
        <v>1.396194651508267</v>
      </c>
      <c r="J81" s="348">
        <f>IF(J$35=0,0,J$35/TRE_fec!J$35)</f>
        <v>1.3414089956518309</v>
      </c>
      <c r="K81" s="348">
        <f>IF(K$35=0,0,K$35/TRE_fec!K$35)</f>
        <v>1.270572830325035</v>
      </c>
      <c r="L81" s="348">
        <f>IF(L$35=0,0,L$35/TRE_fec!L$35)</f>
        <v>1.1748860585115595</v>
      </c>
      <c r="M81" s="348">
        <f>IF(M$35=0,0,M$35/TRE_fec!M$35)</f>
        <v>1.2462221772852473</v>
      </c>
      <c r="N81" s="348">
        <f>IF(N$35=0,0,N$35/TRE_fec!N$35)</f>
        <v>1.0874514431803701</v>
      </c>
      <c r="O81" s="348">
        <f>IF(O$35=0,0,O$35/TRE_fec!O$35)</f>
        <v>1.1348170999775973</v>
      </c>
      <c r="P81" s="348">
        <f>IF(P$35=0,0,P$35/TRE_fec!P$35)</f>
        <v>1.184478060885491</v>
      </c>
      <c r="Q81" s="348">
        <f>IF(Q$35=0,0,Q$35/TRE_fec!Q$35)</f>
        <v>1.2497914177789622</v>
      </c>
      <c r="R81" s="348">
        <f>IF(R$35=0,0,R$35/TRE_fec!R$35)</f>
        <v>1.3329466818749733</v>
      </c>
      <c r="S81" s="348">
        <f>IF(S$35=0,0,S$35/TRE_fec!S$35)</f>
        <v>1.383001263058464</v>
      </c>
      <c r="T81" s="348">
        <f>IF(T$35=0,0,T$35/TRE_fec!T$35)</f>
        <v>1.3790147974053566</v>
      </c>
      <c r="U81" s="348">
        <f>IF(U$35=0,0,U$35/TRE_fec!U$35)</f>
        <v>1.4061469483481925</v>
      </c>
      <c r="V81" s="348">
        <f>IF(V$35=0,0,V$35/TRE_fec!V$35)</f>
        <v>1.3079638968548251</v>
      </c>
      <c r="W81" s="348">
        <f>IF(W$35=0,0,W$35/TRE_fec!W$35)</f>
        <v>1.3368906638479368</v>
      </c>
      <c r="X81" s="348">
        <f>IF(X$35=0,0,X$35/TRE_fec!X$35)</f>
        <v>1.312629982814616</v>
      </c>
      <c r="Y81" s="348">
        <f>IF(Y$35=0,0,Y$35/TRE_fec!Y$35)</f>
        <v>1.1229178736363932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EU27: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656593.13293910678</v>
      </c>
      <c r="C3" s="203">
        <v>645920.57116968173</v>
      </c>
      <c r="D3" s="203">
        <v>628801.14184495958</v>
      </c>
      <c r="E3" s="203">
        <v>623825.25930507889</v>
      </c>
      <c r="F3" s="203">
        <v>644058.29895510315</v>
      </c>
      <c r="G3" s="203">
        <v>651682.07399376505</v>
      </c>
      <c r="H3" s="203">
        <v>697123.90865223203</v>
      </c>
      <c r="I3" s="203">
        <v>734171.23000324052</v>
      </c>
      <c r="J3" s="203">
        <v>729270.35794245335</v>
      </c>
      <c r="K3" s="203">
        <v>599099.99743793276</v>
      </c>
      <c r="L3" s="203">
        <v>653288.99490373174</v>
      </c>
      <c r="M3" s="203">
        <v>690367.07145558891</v>
      </c>
      <c r="N3" s="203">
        <v>676703.52368186892</v>
      </c>
      <c r="O3" s="203">
        <v>669702.23035005957</v>
      </c>
      <c r="P3" s="203">
        <v>688356.30185608997</v>
      </c>
      <c r="Q3" s="203">
        <v>696063.82268018601</v>
      </c>
      <c r="R3" s="203">
        <v>713565.12511543743</v>
      </c>
      <c r="S3" s="203">
        <v>734731.06094089302</v>
      </c>
      <c r="T3" s="203">
        <v>747786.86707096628</v>
      </c>
      <c r="U3" s="203">
        <v>747397.00666330673</v>
      </c>
      <c r="V3" s="203">
        <v>686306.06710539642</v>
      </c>
      <c r="W3" s="203">
        <v>744097.8206790624</v>
      </c>
      <c r="X3" s="203">
        <v>737574.66078527749</v>
      </c>
      <c r="Y3" s="203">
        <v>736762.30040797289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656593.1329391069</v>
      </c>
      <c r="C5" s="203">
        <v>645920.57116968161</v>
      </c>
      <c r="D5" s="203">
        <v>628801.14184495958</v>
      </c>
      <c r="E5" s="203">
        <v>623825.259305079</v>
      </c>
      <c r="F5" s="203">
        <v>644058.29895510315</v>
      </c>
      <c r="G5" s="203">
        <v>651682.07399376505</v>
      </c>
      <c r="H5" s="203">
        <v>697123.90865223238</v>
      </c>
      <c r="I5" s="203">
        <v>734171.23000324075</v>
      </c>
      <c r="J5" s="203">
        <v>729270.35794245335</v>
      </c>
      <c r="K5" s="203">
        <v>599099.99743793288</v>
      </c>
      <c r="L5" s="203">
        <v>653288.99490373197</v>
      </c>
      <c r="M5" s="203">
        <v>690367.07145558903</v>
      </c>
      <c r="N5" s="203">
        <v>676703.5236818688</v>
      </c>
      <c r="O5" s="203">
        <v>669702.23035005957</v>
      </c>
      <c r="P5" s="203">
        <v>688356.30185608997</v>
      </c>
      <c r="Q5" s="203">
        <v>696063.8226801859</v>
      </c>
      <c r="R5" s="203">
        <v>713565.1251154372</v>
      </c>
      <c r="S5" s="203">
        <v>734731.06094089325</v>
      </c>
      <c r="T5" s="203">
        <v>747786.86707096628</v>
      </c>
      <c r="U5" s="203">
        <v>747397.00666330673</v>
      </c>
      <c r="V5" s="203">
        <v>686306.06710539653</v>
      </c>
      <c r="W5" s="203">
        <v>744097.8206790624</v>
      </c>
      <c r="X5" s="203">
        <v>737574.66078527749</v>
      </c>
      <c r="Y5" s="203">
        <v>736762.30040797289</v>
      </c>
      <c r="DA5" s="112" t="s">
        <v>2525</v>
      </c>
    </row>
    <row r="6" spans="1:105" ht="12" customHeight="1" x14ac:dyDescent="0.25">
      <c r="A6" s="154" t="s">
        <v>2112</v>
      </c>
      <c r="B6" s="338">
        <v>820741.41617388348</v>
      </c>
      <c r="C6" s="338">
        <v>787338.18963463325</v>
      </c>
      <c r="D6" s="338">
        <v>756543.91200050537</v>
      </c>
      <c r="E6" s="338">
        <v>771510.16542305064</v>
      </c>
      <c r="F6" s="338">
        <v>760697.65283748368</v>
      </c>
      <c r="G6" s="338">
        <v>753680.02026796283</v>
      </c>
      <c r="H6" s="338">
        <v>787839.4511103594</v>
      </c>
      <c r="I6" s="338">
        <v>795509.78990942438</v>
      </c>
      <c r="J6" s="338">
        <v>806887.29682108585</v>
      </c>
      <c r="K6" s="338">
        <v>799819.22426817543</v>
      </c>
      <c r="L6" s="338">
        <v>773516.61240389838</v>
      </c>
      <c r="M6" s="338">
        <v>770382.41582885128</v>
      </c>
      <c r="N6" s="338">
        <v>775498.18495571287</v>
      </c>
      <c r="O6" s="338">
        <v>753511.50769583997</v>
      </c>
      <c r="P6" s="338">
        <v>764046.70367451489</v>
      </c>
      <c r="Q6" s="338">
        <v>771096.2941000571</v>
      </c>
      <c r="R6" s="338">
        <v>774702.79916148388</v>
      </c>
      <c r="S6" s="338">
        <v>796667.75041528349</v>
      </c>
      <c r="T6" s="338">
        <v>802897.58078068914</v>
      </c>
      <c r="U6" s="338">
        <v>816275.38652171288</v>
      </c>
      <c r="V6" s="338">
        <v>792320.58211601572</v>
      </c>
      <c r="W6" s="338">
        <v>814800.66505725856</v>
      </c>
      <c r="X6" s="338">
        <v>798651.73621863325</v>
      </c>
      <c r="Y6" s="338">
        <v>808840.78783650824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7633.8442694440309</v>
      </c>
      <c r="D7" s="340">
        <v>48.185950129999711</v>
      </c>
      <c r="E7" s="340">
        <v>25160.860646981531</v>
      </c>
      <c r="F7" s="340">
        <v>30224.558223127191</v>
      </c>
      <c r="G7" s="340">
        <v>28610.19403944692</v>
      </c>
      <c r="H7" s="340">
        <v>39568.675042122981</v>
      </c>
      <c r="I7" s="340">
        <v>48707.409607759168</v>
      </c>
      <c r="J7" s="340">
        <v>45346.505167445212</v>
      </c>
      <c r="K7" s="340">
        <v>0</v>
      </c>
      <c r="L7" s="340">
        <v>14734.458944417071</v>
      </c>
      <c r="M7" s="340">
        <v>23738.191270092841</v>
      </c>
      <c r="N7" s="340">
        <v>19280.4520904159</v>
      </c>
      <c r="O7" s="340">
        <v>19050.393548821288</v>
      </c>
      <c r="P7" s="340">
        <v>37663.345448485998</v>
      </c>
      <c r="Q7" s="340">
        <v>20958.51176442521</v>
      </c>
      <c r="R7" s="340">
        <v>44643.575870120949</v>
      </c>
      <c r="S7" s="340">
        <v>47812.846593964823</v>
      </c>
      <c r="T7" s="340">
        <v>21419.005833934621</v>
      </c>
      <c r="U7" s="340">
        <v>54414.876549717963</v>
      </c>
      <c r="V7" s="340">
        <v>4084.6389275705392</v>
      </c>
      <c r="W7" s="340">
        <v>35477.710416669288</v>
      </c>
      <c r="X7" s="340">
        <v>24888.14197006886</v>
      </c>
      <c r="Y7" s="340">
        <v>43946.857008057726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41037.070808694232</v>
      </c>
      <c r="D8" s="342">
        <f t="shared" si="0"/>
        <v>30842.463584257872</v>
      </c>
      <c r="E8" s="342">
        <f t="shared" si="0"/>
        <v>10194.607224436244</v>
      </c>
      <c r="F8" s="342">
        <f t="shared" si="0"/>
        <v>41037.070808694116</v>
      </c>
      <c r="G8" s="342">
        <f t="shared" si="0"/>
        <v>35627.826608967735</v>
      </c>
      <c r="H8" s="342">
        <f t="shared" si="0"/>
        <v>5409.2441997263813</v>
      </c>
      <c r="I8" s="342">
        <f t="shared" si="0"/>
        <v>41037.070808694232</v>
      </c>
      <c r="J8" s="342">
        <f t="shared" si="0"/>
        <v>33968.998255783692</v>
      </c>
      <c r="K8" s="342">
        <f t="shared" si="0"/>
        <v>7068.0725529104238</v>
      </c>
      <c r="L8" s="342">
        <f t="shared" si="0"/>
        <v>41037.070808694116</v>
      </c>
      <c r="M8" s="342">
        <f t="shared" si="0"/>
        <v>26872.387845139951</v>
      </c>
      <c r="N8" s="342">
        <f t="shared" si="0"/>
        <v>14164.682963554282</v>
      </c>
      <c r="O8" s="342">
        <f t="shared" si="0"/>
        <v>41037.070808694232</v>
      </c>
      <c r="P8" s="342">
        <f t="shared" si="0"/>
        <v>27128.14946981112</v>
      </c>
      <c r="Q8" s="342">
        <f t="shared" si="0"/>
        <v>13908.921338882996</v>
      </c>
      <c r="R8" s="342">
        <f t="shared" si="0"/>
        <v>41037.070808694116</v>
      </c>
      <c r="S8" s="342">
        <f t="shared" si="0"/>
        <v>25847.89534016524</v>
      </c>
      <c r="T8" s="342">
        <f t="shared" si="0"/>
        <v>15189.175468528992</v>
      </c>
      <c r="U8" s="342">
        <f t="shared" si="0"/>
        <v>41037.070808694232</v>
      </c>
      <c r="V8" s="342">
        <f t="shared" si="0"/>
        <v>28039.4433332677</v>
      </c>
      <c r="W8" s="342">
        <f t="shared" si="0"/>
        <v>12997.627475426416</v>
      </c>
      <c r="X8" s="342">
        <f t="shared" si="0"/>
        <v>41037.070808694232</v>
      </c>
      <c r="Y8" s="342">
        <f t="shared" si="0"/>
        <v>33757.805390182766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164148.28323477658</v>
      </c>
      <c r="C9" s="343">
        <f t="shared" si="1"/>
        <v>141417.61846495164</v>
      </c>
      <c r="D9" s="343">
        <f t="shared" si="1"/>
        <v>127742.77015554579</v>
      </c>
      <c r="E9" s="343">
        <f t="shared" si="1"/>
        <v>147684.90611797164</v>
      </c>
      <c r="F9" s="343">
        <f t="shared" si="1"/>
        <v>116639.35388238053</v>
      </c>
      <c r="G9" s="343">
        <f t="shared" si="1"/>
        <v>101997.94627419778</v>
      </c>
      <c r="H9" s="343">
        <f t="shared" si="1"/>
        <v>90715.54245812702</v>
      </c>
      <c r="I9" s="343">
        <f t="shared" si="1"/>
        <v>61338.559906183626</v>
      </c>
      <c r="J9" s="343">
        <f t="shared" si="1"/>
        <v>77616.9388786325</v>
      </c>
      <c r="K9" s="343">
        <f t="shared" si="1"/>
        <v>200719.22683024255</v>
      </c>
      <c r="L9" s="343">
        <f t="shared" si="1"/>
        <v>120227.61750016641</v>
      </c>
      <c r="M9" s="343">
        <f t="shared" si="1"/>
        <v>80015.344373262255</v>
      </c>
      <c r="N9" s="343">
        <f t="shared" si="1"/>
        <v>98794.661273844074</v>
      </c>
      <c r="O9" s="343">
        <f t="shared" si="1"/>
        <v>83809.2773457804</v>
      </c>
      <c r="P9" s="343">
        <f t="shared" si="1"/>
        <v>75690.401818424929</v>
      </c>
      <c r="Q9" s="343">
        <f t="shared" si="1"/>
        <v>75032.471419871203</v>
      </c>
      <c r="R9" s="343">
        <f t="shared" si="1"/>
        <v>61137.674046046683</v>
      </c>
      <c r="S9" s="343">
        <f t="shared" si="1"/>
        <v>61936.689474390238</v>
      </c>
      <c r="T9" s="343">
        <f t="shared" si="1"/>
        <v>55110.713709722855</v>
      </c>
      <c r="U9" s="343">
        <f t="shared" si="1"/>
        <v>68878.379858406144</v>
      </c>
      <c r="V9" s="343">
        <f t="shared" si="1"/>
        <v>106014.51501061919</v>
      </c>
      <c r="W9" s="343">
        <f t="shared" si="1"/>
        <v>70702.844378196169</v>
      </c>
      <c r="X9" s="343">
        <f t="shared" si="1"/>
        <v>61077.075433355756</v>
      </c>
      <c r="Y9" s="343">
        <f t="shared" si="1"/>
        <v>72078.487428535358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16984.83088501107</v>
      </c>
      <c r="C12" s="210">
        <v>17472.79285853864</v>
      </c>
      <c r="D12" s="210">
        <v>17202.831707259578</v>
      </c>
      <c r="E12" s="210">
        <v>18913.388577664169</v>
      </c>
      <c r="F12" s="210">
        <v>19108.198118677559</v>
      </c>
      <c r="G12" s="210">
        <v>18926.49463021175</v>
      </c>
      <c r="H12" s="210">
        <v>18986.53868212982</v>
      </c>
      <c r="I12" s="210">
        <v>18976.300520420409</v>
      </c>
      <c r="J12" s="210">
        <v>19874.743569626298</v>
      </c>
      <c r="K12" s="210">
        <v>17135.204787461131</v>
      </c>
      <c r="L12" s="210">
        <v>18428.381906741819</v>
      </c>
      <c r="M12" s="210">
        <v>17981.080082560631</v>
      </c>
      <c r="N12" s="210">
        <v>17497.256206472</v>
      </c>
      <c r="O12" s="210">
        <v>17741.209265879439</v>
      </c>
      <c r="P12" s="210">
        <v>17083.759006895481</v>
      </c>
      <c r="Q12" s="210">
        <v>16696.56445593603</v>
      </c>
      <c r="R12" s="210">
        <v>16938.575149171891</v>
      </c>
      <c r="S12" s="210">
        <v>17266.471730090991</v>
      </c>
      <c r="T12" s="210">
        <v>17201.748189012371</v>
      </c>
      <c r="U12" s="210">
        <v>16978.592124622472</v>
      </c>
      <c r="V12" s="210">
        <v>15762.92925591424</v>
      </c>
      <c r="W12" s="210">
        <v>17061.371364302471</v>
      </c>
      <c r="X12" s="210">
        <v>16034.356696914499</v>
      </c>
      <c r="Y12" s="210">
        <v>15309.22984159847</v>
      </c>
      <c r="DA12" s="109" t="s">
        <v>2528</v>
      </c>
    </row>
    <row r="13" spans="1:105" ht="12" customHeight="1" x14ac:dyDescent="0.25">
      <c r="A13" s="24" t="s">
        <v>28</v>
      </c>
      <c r="B13" s="213">
        <v>543.06973344797939</v>
      </c>
      <c r="C13" s="213">
        <v>475.05331040412727</v>
      </c>
      <c r="D13" s="213">
        <v>412.97179707652617</v>
      </c>
      <c r="E13" s="213">
        <v>401.85889939810829</v>
      </c>
      <c r="F13" s="213">
        <v>242.4466036113499</v>
      </c>
      <c r="G13" s="213">
        <v>229.76044711951849</v>
      </c>
      <c r="H13" s="213">
        <v>199.5987102321582</v>
      </c>
      <c r="I13" s="213">
        <v>166.6883920894239</v>
      </c>
      <c r="J13" s="213">
        <v>157.21186586414439</v>
      </c>
      <c r="K13" s="213">
        <v>112.757437661221</v>
      </c>
      <c r="L13" s="213">
        <v>117.52149613069641</v>
      </c>
      <c r="M13" s="213">
        <v>108.38297506448841</v>
      </c>
      <c r="N13" s="213">
        <v>93.634307824591545</v>
      </c>
      <c r="O13" s="213">
        <v>93.417110920034389</v>
      </c>
      <c r="P13" s="213">
        <v>85.180481513327592</v>
      </c>
      <c r="Q13" s="213">
        <v>93.801375752364564</v>
      </c>
      <c r="R13" s="213">
        <v>70.087962166809959</v>
      </c>
      <c r="S13" s="213">
        <v>101.9306104901118</v>
      </c>
      <c r="T13" s="213">
        <v>78.839208942390371</v>
      </c>
      <c r="U13" s="213">
        <v>68.875150472914868</v>
      </c>
      <c r="V13" s="213">
        <v>85.759501289767826</v>
      </c>
      <c r="W13" s="213">
        <v>69.837919174548574</v>
      </c>
      <c r="X13" s="213">
        <v>60.284866723989673</v>
      </c>
      <c r="Y13" s="213">
        <v>25.863972484952711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2296.8891659501296</v>
      </c>
      <c r="C14" s="204">
        <f t="shared" si="2"/>
        <v>2357.1379191745486</v>
      </c>
      <c r="D14" s="204">
        <f t="shared" si="2"/>
        <v>2392.2846947549442</v>
      </c>
      <c r="E14" s="204">
        <f t="shared" si="2"/>
        <v>2566.4874462596727</v>
      </c>
      <c r="F14" s="204">
        <f t="shared" si="2"/>
        <v>2248.3655202063633</v>
      </c>
      <c r="G14" s="204">
        <f t="shared" si="2"/>
        <v>2117.3186586414445</v>
      </c>
      <c r="H14" s="204">
        <f t="shared" si="2"/>
        <v>2140.7453998280307</v>
      </c>
      <c r="I14" s="204">
        <f t="shared" si="2"/>
        <v>2013.4282889079964</v>
      </c>
      <c r="J14" s="204">
        <f t="shared" si="2"/>
        <v>1966.9854686156489</v>
      </c>
      <c r="K14" s="204">
        <f t="shared" si="2"/>
        <v>1806.6539982803092</v>
      </c>
      <c r="L14" s="204">
        <f t="shared" si="2"/>
        <v>1646.447635425623</v>
      </c>
      <c r="M14" s="204">
        <f t="shared" si="2"/>
        <v>1382.2422184006878</v>
      </c>
      <c r="N14" s="204">
        <f t="shared" si="2"/>
        <v>1304.3613929492687</v>
      </c>
      <c r="O14" s="204">
        <f t="shared" si="2"/>
        <v>1355.1667239896815</v>
      </c>
      <c r="P14" s="204">
        <f t="shared" si="2"/>
        <v>1124.0853826311263</v>
      </c>
      <c r="Q14" s="204">
        <f t="shared" si="2"/>
        <v>1017.7234737747203</v>
      </c>
      <c r="R14" s="204">
        <f t="shared" si="2"/>
        <v>1022.2985382631126</v>
      </c>
      <c r="S14" s="204">
        <f t="shared" si="2"/>
        <v>951.3611349957007</v>
      </c>
      <c r="T14" s="204">
        <f t="shared" si="2"/>
        <v>943.66010318142719</v>
      </c>
      <c r="U14" s="204">
        <f t="shared" si="2"/>
        <v>891.9834049871024</v>
      </c>
      <c r="V14" s="204">
        <f t="shared" si="2"/>
        <v>819.75374032674108</v>
      </c>
      <c r="W14" s="204">
        <f t="shared" si="2"/>
        <v>846.26801375752359</v>
      </c>
      <c r="X14" s="204">
        <f t="shared" si="2"/>
        <v>868.76560619088571</v>
      </c>
      <c r="Y14" s="204">
        <f t="shared" si="2"/>
        <v>1202.9574376612209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0.100859845227859</v>
      </c>
      <c r="W15" s="204">
        <v>8.2029234737747203E-2</v>
      </c>
      <c r="X15" s="204">
        <v>8.2029234737747203E-2</v>
      </c>
      <c r="Y15" s="204">
        <v>4.1014617368873602E-2</v>
      </c>
      <c r="DA15" s="71" t="s">
        <v>2530</v>
      </c>
    </row>
    <row r="16" spans="1:105" ht="12" customHeight="1" x14ac:dyDescent="0.25">
      <c r="A16" s="18" t="s">
        <v>31</v>
      </c>
      <c r="B16" s="204">
        <v>340.36663800515907</v>
      </c>
      <c r="C16" s="204">
        <v>347.91986242476349</v>
      </c>
      <c r="D16" s="204">
        <v>339.943766122098</v>
      </c>
      <c r="E16" s="204">
        <v>500.34479793637138</v>
      </c>
      <c r="F16" s="204">
        <v>390.84144453998277</v>
      </c>
      <c r="G16" s="204">
        <v>389.47454858125542</v>
      </c>
      <c r="H16" s="204">
        <v>472.24342218400687</v>
      </c>
      <c r="I16" s="204">
        <v>427.79570077386069</v>
      </c>
      <c r="J16" s="204">
        <v>376.77093723129832</v>
      </c>
      <c r="K16" s="204">
        <v>322.27222699914012</v>
      </c>
      <c r="L16" s="204">
        <v>310.42055030094582</v>
      </c>
      <c r="M16" s="204">
        <v>308.18555460017188</v>
      </c>
      <c r="N16" s="204">
        <v>283.06603611349948</v>
      </c>
      <c r="O16" s="204">
        <v>300.19389509888219</v>
      </c>
      <c r="P16" s="204">
        <v>256.59028374892517</v>
      </c>
      <c r="Q16" s="204">
        <v>243.63886500429919</v>
      </c>
      <c r="R16" s="204">
        <v>250.8868443680137</v>
      </c>
      <c r="S16" s="204">
        <v>262.28667239896822</v>
      </c>
      <c r="T16" s="204">
        <v>264.78254514187438</v>
      </c>
      <c r="U16" s="204">
        <v>250.52553740326741</v>
      </c>
      <c r="V16" s="204">
        <v>201.86655202063631</v>
      </c>
      <c r="W16" s="204">
        <v>216.34247635425621</v>
      </c>
      <c r="X16" s="204">
        <v>240.9030954428203</v>
      </c>
      <c r="Y16" s="204">
        <v>263.03843508168518</v>
      </c>
      <c r="DA16" s="71" t="s">
        <v>2531</v>
      </c>
    </row>
    <row r="17" spans="1:105" ht="12" customHeight="1" x14ac:dyDescent="0.25">
      <c r="A17" s="18" t="s">
        <v>71</v>
      </c>
      <c r="B17" s="204">
        <v>1065.91788478074</v>
      </c>
      <c r="C17" s="204">
        <v>1076.6103181427341</v>
      </c>
      <c r="D17" s="204">
        <v>1073.6358555460019</v>
      </c>
      <c r="E17" s="204">
        <v>1123.657695614789</v>
      </c>
      <c r="F17" s="204">
        <v>1045.576096302666</v>
      </c>
      <c r="G17" s="204">
        <v>974.76509028374892</v>
      </c>
      <c r="H17" s="204">
        <v>871.13774720550293</v>
      </c>
      <c r="I17" s="204">
        <v>921.82691315563193</v>
      </c>
      <c r="J17" s="204">
        <v>909.7149613069646</v>
      </c>
      <c r="K17" s="204">
        <v>1013.466552020636</v>
      </c>
      <c r="L17" s="204">
        <v>942.87549441100589</v>
      </c>
      <c r="M17" s="204">
        <v>759.28013757523638</v>
      </c>
      <c r="N17" s="204">
        <v>705.96990541702485</v>
      </c>
      <c r="O17" s="204">
        <v>691.85941530524497</v>
      </c>
      <c r="P17" s="204">
        <v>584.29656061908861</v>
      </c>
      <c r="Q17" s="204">
        <v>515.57687016337047</v>
      </c>
      <c r="R17" s="204">
        <v>528.19329320722261</v>
      </c>
      <c r="S17" s="204">
        <v>513.74178847807389</v>
      </c>
      <c r="T17" s="204">
        <v>518.25442820292335</v>
      </c>
      <c r="U17" s="204">
        <v>510.85141874462602</v>
      </c>
      <c r="V17" s="204">
        <v>511.71814273430778</v>
      </c>
      <c r="W17" s="204">
        <v>509.29329320722269</v>
      </c>
      <c r="X17" s="204">
        <v>539.63387790197771</v>
      </c>
      <c r="Y17" s="204">
        <v>527.79097162510743</v>
      </c>
      <c r="DA17" s="71" t="s">
        <v>2532</v>
      </c>
    </row>
    <row r="18" spans="1:105" ht="12" customHeight="1" x14ac:dyDescent="0.25">
      <c r="A18" s="18" t="s">
        <v>32</v>
      </c>
      <c r="B18" s="204">
        <v>695.45021496130698</v>
      </c>
      <c r="C18" s="204">
        <v>736.37033533963881</v>
      </c>
      <c r="D18" s="204">
        <v>774.31745485812553</v>
      </c>
      <c r="E18" s="204">
        <v>746.31926053310394</v>
      </c>
      <c r="F18" s="204">
        <v>627.74135855546001</v>
      </c>
      <c r="G18" s="204">
        <v>568.80120378331901</v>
      </c>
      <c r="H18" s="204">
        <v>614.00051590713667</v>
      </c>
      <c r="I18" s="204">
        <v>509.53138435081672</v>
      </c>
      <c r="J18" s="204">
        <v>539.91478933791916</v>
      </c>
      <c r="K18" s="204">
        <v>334.29982803095442</v>
      </c>
      <c r="L18" s="204">
        <v>221.98796216680989</v>
      </c>
      <c r="M18" s="204">
        <v>177.70085984522791</v>
      </c>
      <c r="N18" s="204">
        <v>184.49432502149611</v>
      </c>
      <c r="O18" s="204">
        <v>268.28280309544277</v>
      </c>
      <c r="P18" s="204">
        <v>228.32631126397251</v>
      </c>
      <c r="Q18" s="204">
        <v>211.58856405846939</v>
      </c>
      <c r="R18" s="204">
        <v>210.4391229578676</v>
      </c>
      <c r="S18" s="204">
        <v>146.5603611349957</v>
      </c>
      <c r="T18" s="204">
        <v>131.41375752364581</v>
      </c>
      <c r="U18" s="204">
        <v>103.3239896818573</v>
      </c>
      <c r="V18" s="204">
        <v>81.831986242476347</v>
      </c>
      <c r="W18" s="204">
        <v>91.317454858125544</v>
      </c>
      <c r="X18" s="204">
        <v>59.165950128976768</v>
      </c>
      <c r="Y18" s="204">
        <v>37.739724849527079</v>
      </c>
      <c r="DA18" s="71" t="s">
        <v>2533</v>
      </c>
    </row>
    <row r="19" spans="1:105" ht="12" customHeight="1" x14ac:dyDescent="0.25">
      <c r="A19" s="18" t="s">
        <v>33</v>
      </c>
      <c r="B19" s="204">
        <v>195.15442820292341</v>
      </c>
      <c r="C19" s="204">
        <v>196.23740326741179</v>
      </c>
      <c r="D19" s="204">
        <v>204.38761822871879</v>
      </c>
      <c r="E19" s="204">
        <v>196.16569217540851</v>
      </c>
      <c r="F19" s="204">
        <v>184.20662080825451</v>
      </c>
      <c r="G19" s="204">
        <v>184.27781599312121</v>
      </c>
      <c r="H19" s="204">
        <v>183.36371453138429</v>
      </c>
      <c r="I19" s="204">
        <v>154.27429062768701</v>
      </c>
      <c r="J19" s="204">
        <v>140.58478073946691</v>
      </c>
      <c r="K19" s="204">
        <v>136.61539122957871</v>
      </c>
      <c r="L19" s="204">
        <v>171.1636285468615</v>
      </c>
      <c r="M19" s="204">
        <v>137.07566638005159</v>
      </c>
      <c r="N19" s="204">
        <v>130.83112639724851</v>
      </c>
      <c r="O19" s="204">
        <v>94.830610490111781</v>
      </c>
      <c r="P19" s="204">
        <v>54.872226999140153</v>
      </c>
      <c r="Q19" s="204">
        <v>46.919174548581253</v>
      </c>
      <c r="R19" s="204">
        <v>32.779277730008587</v>
      </c>
      <c r="S19" s="204">
        <v>28.772312983662928</v>
      </c>
      <c r="T19" s="204">
        <v>29.209372312983671</v>
      </c>
      <c r="U19" s="204">
        <v>27.282459157351671</v>
      </c>
      <c r="V19" s="204">
        <v>24.236199484092861</v>
      </c>
      <c r="W19" s="204">
        <v>29.23276010318143</v>
      </c>
      <c r="X19" s="204">
        <v>28.98065348237316</v>
      </c>
      <c r="Y19" s="204">
        <v>374.34729148753229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6879.6806445900465</v>
      </c>
      <c r="C20" s="204">
        <f t="shared" si="3"/>
        <v>7162.8899538466821</v>
      </c>
      <c r="D20" s="204">
        <f t="shared" si="3"/>
        <v>6946.032017161273</v>
      </c>
      <c r="E20" s="204">
        <f t="shared" si="3"/>
        <v>6671.0153469142724</v>
      </c>
      <c r="F20" s="204">
        <f t="shared" si="3"/>
        <v>7315.0690004704129</v>
      </c>
      <c r="G20" s="204">
        <f t="shared" si="3"/>
        <v>7295.3622433461378</v>
      </c>
      <c r="H20" s="204">
        <f t="shared" si="3"/>
        <v>7236.5581476302186</v>
      </c>
      <c r="I20" s="204">
        <f t="shared" si="3"/>
        <v>7181.4948796431599</v>
      </c>
      <c r="J20" s="204">
        <f t="shared" si="3"/>
        <v>6868.4840363024732</v>
      </c>
      <c r="K20" s="204">
        <f t="shared" si="3"/>
        <v>6049.7804968000592</v>
      </c>
      <c r="L20" s="204">
        <f t="shared" si="3"/>
        <v>6510.2688272258838</v>
      </c>
      <c r="M20" s="204">
        <f t="shared" si="3"/>
        <v>6327.5258551415945</v>
      </c>
      <c r="N20" s="204">
        <f t="shared" si="3"/>
        <v>6005.0715977140653</v>
      </c>
      <c r="O20" s="204">
        <f t="shared" si="3"/>
        <v>6123.1676071128368</v>
      </c>
      <c r="P20" s="204">
        <f t="shared" si="3"/>
        <v>5621.5615768398575</v>
      </c>
      <c r="Q20" s="204">
        <f t="shared" si="3"/>
        <v>5820.9273765900534</v>
      </c>
      <c r="R20" s="204">
        <f t="shared" si="3"/>
        <v>5931.1982904704228</v>
      </c>
      <c r="S20" s="204">
        <f t="shared" si="3"/>
        <v>6057.7897220419418</v>
      </c>
      <c r="T20" s="204">
        <f t="shared" si="3"/>
        <v>5827.2047732103574</v>
      </c>
      <c r="U20" s="204">
        <f t="shared" si="3"/>
        <v>5718.3750728820296</v>
      </c>
      <c r="V20" s="204">
        <f t="shared" si="3"/>
        <v>5269.8854953540294</v>
      </c>
      <c r="W20" s="204">
        <f t="shared" si="3"/>
        <v>6166.0871579381146</v>
      </c>
      <c r="X20" s="204">
        <f t="shared" si="3"/>
        <v>5382.1902991622765</v>
      </c>
      <c r="Y20" s="204">
        <f t="shared" si="3"/>
        <v>4950.3793692344625</v>
      </c>
      <c r="DA20" s="71"/>
    </row>
    <row r="21" spans="1:105" ht="12" customHeight="1" x14ac:dyDescent="0.25">
      <c r="A21" s="18" t="s">
        <v>73</v>
      </c>
      <c r="B21" s="204">
        <v>6806.9138346158416</v>
      </c>
      <c r="C21" s="204">
        <v>7081.0040553084191</v>
      </c>
      <c r="D21" s="204">
        <v>6869.1833499213762</v>
      </c>
      <c r="E21" s="204">
        <v>6652.5716667766974</v>
      </c>
      <c r="F21" s="204">
        <v>7281.8240305649961</v>
      </c>
      <c r="G21" s="204">
        <v>7264.6562244295428</v>
      </c>
      <c r="H21" s="204">
        <v>7196.7306325829268</v>
      </c>
      <c r="I21" s="204">
        <v>7138.9779406921707</v>
      </c>
      <c r="J21" s="204">
        <v>6836.975523834717</v>
      </c>
      <c r="K21" s="204">
        <v>6033.9569370408162</v>
      </c>
      <c r="L21" s="204">
        <v>6496.7238573204668</v>
      </c>
      <c r="M21" s="204">
        <v>6322.0252532499353</v>
      </c>
      <c r="N21" s="204">
        <v>5988.779938212776</v>
      </c>
      <c r="O21" s="204">
        <v>6106.4125770182536</v>
      </c>
      <c r="P21" s="204">
        <v>5607.3048270548188</v>
      </c>
      <c r="Q21" s="204">
        <v>5805.4047626605607</v>
      </c>
      <c r="R21" s="204">
        <v>5916.578857968273</v>
      </c>
      <c r="S21" s="204">
        <v>6045.0518888519164</v>
      </c>
      <c r="T21" s="204">
        <v>5819.8010758758774</v>
      </c>
      <c r="U21" s="204">
        <v>5709.5804039224422</v>
      </c>
      <c r="V21" s="204">
        <v>5260.7160198596184</v>
      </c>
      <c r="W21" s="204">
        <v>6158.6692731573748</v>
      </c>
      <c r="X21" s="204">
        <v>5374.2583129198001</v>
      </c>
      <c r="Y21" s="204">
        <v>4940.8567553049697</v>
      </c>
      <c r="DA21" s="71" t="s">
        <v>2535</v>
      </c>
    </row>
    <row r="22" spans="1:105" ht="12" customHeight="1" x14ac:dyDescent="0.25">
      <c r="A22" s="18" t="s">
        <v>36</v>
      </c>
      <c r="B22" s="204">
        <v>72.766809974204634</v>
      </c>
      <c r="C22" s="204">
        <v>81.885898538263106</v>
      </c>
      <c r="D22" s="204">
        <v>76.848667239896812</v>
      </c>
      <c r="E22" s="204">
        <v>18.443680137575232</v>
      </c>
      <c r="F22" s="204">
        <v>33.244969905417022</v>
      </c>
      <c r="G22" s="204">
        <v>30.70601891659501</v>
      </c>
      <c r="H22" s="204">
        <v>39.827515047291477</v>
      </c>
      <c r="I22" s="204">
        <v>42.51693895098883</v>
      </c>
      <c r="J22" s="204">
        <v>31.5085124677558</v>
      </c>
      <c r="K22" s="204">
        <v>15.823559759243331</v>
      </c>
      <c r="L22" s="204">
        <v>13.54496990541702</v>
      </c>
      <c r="M22" s="204">
        <v>5.5006018916595014</v>
      </c>
      <c r="N22" s="204">
        <v>16.291659501289772</v>
      </c>
      <c r="O22" s="204">
        <v>16.755030094582981</v>
      </c>
      <c r="P22" s="204">
        <v>14.256749785038689</v>
      </c>
      <c r="Q22" s="204">
        <v>15.522613929492691</v>
      </c>
      <c r="R22" s="204">
        <v>14.619432502149611</v>
      </c>
      <c r="S22" s="204">
        <v>12.737833190025791</v>
      </c>
      <c r="T22" s="204">
        <v>7.4036973344797934</v>
      </c>
      <c r="U22" s="204">
        <v>8.7946689595872733</v>
      </c>
      <c r="V22" s="204">
        <v>9.1694754944110048</v>
      </c>
      <c r="W22" s="204">
        <v>7.4178847807394659</v>
      </c>
      <c r="X22" s="204">
        <v>7.9319862424763539</v>
      </c>
      <c r="Y22" s="204">
        <v>9.5226139294926906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24.31593259643299</v>
      </c>
      <c r="C23" s="204">
        <f t="shared" si="4"/>
        <v>33.942285603398695</v>
      </c>
      <c r="D23" s="204">
        <f t="shared" si="4"/>
        <v>39.0161991266828</v>
      </c>
      <c r="E23" s="204">
        <f t="shared" si="4"/>
        <v>51.112955599427274</v>
      </c>
      <c r="F23" s="204">
        <f t="shared" si="4"/>
        <v>56.397045980145982</v>
      </c>
      <c r="G23" s="204">
        <f t="shared" si="4"/>
        <v>83.231011113247433</v>
      </c>
      <c r="H23" s="204">
        <f t="shared" si="4"/>
        <v>102.3850056947895</v>
      </c>
      <c r="I23" s="204">
        <f t="shared" si="4"/>
        <v>93.850954620753768</v>
      </c>
      <c r="J23" s="204">
        <f t="shared" si="4"/>
        <v>94.24010082167932</v>
      </c>
      <c r="K23" s="204">
        <f t="shared" si="4"/>
        <v>99.801074839926656</v>
      </c>
      <c r="L23" s="204">
        <f t="shared" si="4"/>
        <v>126.48616636030413</v>
      </c>
      <c r="M23" s="204">
        <f t="shared" si="4"/>
        <v>120.87899096160297</v>
      </c>
      <c r="N23" s="204">
        <f t="shared" si="4"/>
        <v>113.91478932544071</v>
      </c>
      <c r="O23" s="204">
        <f t="shared" si="4"/>
        <v>158.08559685774574</v>
      </c>
      <c r="P23" s="204">
        <f t="shared" si="4"/>
        <v>127.3486768312049</v>
      </c>
      <c r="Q23" s="204">
        <f t="shared" si="4"/>
        <v>131.52701915681462</v>
      </c>
      <c r="R23" s="204">
        <f t="shared" si="4"/>
        <v>170.49061622511181</v>
      </c>
      <c r="S23" s="204">
        <f t="shared" si="4"/>
        <v>119.18656522875112</v>
      </c>
      <c r="T23" s="204">
        <f t="shared" si="4"/>
        <v>152.4787554408756</v>
      </c>
      <c r="U23" s="204">
        <f t="shared" si="4"/>
        <v>151.83218501644802</v>
      </c>
      <c r="V23" s="204">
        <f t="shared" si="4"/>
        <v>175.89208386201437</v>
      </c>
      <c r="W23" s="204">
        <f t="shared" si="4"/>
        <v>203.16580567647998</v>
      </c>
      <c r="X23" s="204">
        <f t="shared" si="4"/>
        <v>217.91394719332851</v>
      </c>
      <c r="Y23" s="204">
        <f t="shared" si="4"/>
        <v>194.75717915678993</v>
      </c>
      <c r="DA23" s="71"/>
    </row>
    <row r="24" spans="1:105" ht="12" customHeight="1" x14ac:dyDescent="0.25">
      <c r="A24" s="18" t="s">
        <v>38</v>
      </c>
      <c r="B24" s="204">
        <v>21.782717110920029</v>
      </c>
      <c r="C24" s="204">
        <v>31.432072226999139</v>
      </c>
      <c r="D24" s="204">
        <v>36.017970765262248</v>
      </c>
      <c r="E24" s="204">
        <v>46.527085124677548</v>
      </c>
      <c r="F24" s="204">
        <v>52.546173688736019</v>
      </c>
      <c r="G24" s="204">
        <v>76.675752364574379</v>
      </c>
      <c r="H24" s="204">
        <v>96.953482373172818</v>
      </c>
      <c r="I24" s="204">
        <v>85.507910576096293</v>
      </c>
      <c r="J24" s="204">
        <v>85.089681857265688</v>
      </c>
      <c r="K24" s="204">
        <v>88.272398968185712</v>
      </c>
      <c r="L24" s="204">
        <v>114.6460017196904</v>
      </c>
      <c r="M24" s="204">
        <v>99.078761822871869</v>
      </c>
      <c r="N24" s="204">
        <v>102.6479793637145</v>
      </c>
      <c r="O24" s="204">
        <v>145.7175408426483</v>
      </c>
      <c r="P24" s="204">
        <v>106.74978503869301</v>
      </c>
      <c r="Q24" s="204">
        <v>102.31023215821151</v>
      </c>
      <c r="R24" s="204">
        <v>135.29673258813409</v>
      </c>
      <c r="S24" s="204">
        <v>87.823731728288905</v>
      </c>
      <c r="T24" s="204">
        <v>114.6126397248495</v>
      </c>
      <c r="U24" s="204">
        <v>109.1139294926913</v>
      </c>
      <c r="V24" s="204">
        <v>125.48624247635421</v>
      </c>
      <c r="W24" s="204">
        <v>126.6103181427343</v>
      </c>
      <c r="X24" s="204">
        <v>130.11410146173691</v>
      </c>
      <c r="Y24" s="204">
        <v>98.428632846087694</v>
      </c>
      <c r="DA24" s="71" t="s">
        <v>2537</v>
      </c>
    </row>
    <row r="25" spans="1:105" ht="12" customHeight="1" x14ac:dyDescent="0.25">
      <c r="A25" s="18" t="s">
        <v>74</v>
      </c>
      <c r="B25" s="204">
        <v>0.15839238329948269</v>
      </c>
      <c r="C25" s="204">
        <v>0.13377788160608689</v>
      </c>
      <c r="D25" s="204">
        <v>0.1128667596193552</v>
      </c>
      <c r="E25" s="204">
        <v>0.10253786646507509</v>
      </c>
      <c r="F25" s="204">
        <v>0.15180778410169951</v>
      </c>
      <c r="G25" s="204">
        <v>1.160628536921303</v>
      </c>
      <c r="H25" s="204">
        <v>0.1540621720168186</v>
      </c>
      <c r="I25" s="204">
        <v>2.1751117583876969</v>
      </c>
      <c r="J25" s="204">
        <v>1.21845724868698</v>
      </c>
      <c r="K25" s="204">
        <v>1.386313174145738</v>
      </c>
      <c r="L25" s="204">
        <v>0.89996039234298641</v>
      </c>
      <c r="M25" s="204">
        <v>12.61275190913468</v>
      </c>
      <c r="N25" s="204">
        <v>2.713612948014791</v>
      </c>
      <c r="O25" s="204">
        <v>2.7398735406443162</v>
      </c>
      <c r="P25" s="204">
        <v>4.7162391532639214</v>
      </c>
      <c r="Q25" s="204">
        <v>10.666862446919071</v>
      </c>
      <c r="R25" s="204">
        <v>12.400763699826379</v>
      </c>
      <c r="S25" s="204">
        <v>8.3680595573683512</v>
      </c>
      <c r="T25" s="204">
        <v>11.641228509333439</v>
      </c>
      <c r="U25" s="204">
        <v>16.31478094428099</v>
      </c>
      <c r="V25" s="204">
        <v>23.331959504097</v>
      </c>
      <c r="W25" s="204">
        <v>47.640308496052249</v>
      </c>
      <c r="X25" s="204">
        <v>53.833884663661117</v>
      </c>
      <c r="Y25" s="204">
        <v>59.628067362340737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0.49036973344797941</v>
      </c>
      <c r="F26" s="204">
        <v>0</v>
      </c>
      <c r="G26" s="204">
        <v>1.3024075666380051</v>
      </c>
      <c r="H26" s="204">
        <v>0.93791917454858131</v>
      </c>
      <c r="I26" s="204">
        <v>1.8350816852966469</v>
      </c>
      <c r="J26" s="204">
        <v>3.0456577815993131</v>
      </c>
      <c r="K26" s="204">
        <v>4.7590713671539113</v>
      </c>
      <c r="L26" s="204">
        <v>5.035081685296646</v>
      </c>
      <c r="M26" s="204">
        <v>2.2878761822871878</v>
      </c>
      <c r="N26" s="204">
        <v>1.7018916595012901</v>
      </c>
      <c r="O26" s="204">
        <v>3.023215821152192</v>
      </c>
      <c r="P26" s="204">
        <v>3.7159931212381769</v>
      </c>
      <c r="Q26" s="204">
        <v>4.8311263972484957</v>
      </c>
      <c r="R26" s="204">
        <v>5.5303525365434218</v>
      </c>
      <c r="S26" s="204">
        <v>6.9714531384350824</v>
      </c>
      <c r="T26" s="204">
        <v>7.634221840068788</v>
      </c>
      <c r="U26" s="204">
        <v>6.2226139294926917</v>
      </c>
      <c r="V26" s="204">
        <v>5.1464316423043854</v>
      </c>
      <c r="W26" s="204">
        <v>4.4727429062768698</v>
      </c>
      <c r="X26" s="204">
        <v>3.7768701633705928</v>
      </c>
      <c r="Y26" s="204">
        <v>2.9654342218400691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2.8374892519346519E-3</v>
      </c>
      <c r="D27" s="204">
        <v>2.8374892519346519E-3</v>
      </c>
      <c r="E27" s="204">
        <v>3.9122957867583831E-2</v>
      </c>
      <c r="F27" s="204">
        <v>8.2631126397248483E-2</v>
      </c>
      <c r="G27" s="204">
        <v>9.3809114359415302E-2</v>
      </c>
      <c r="H27" s="204">
        <v>9.7936371453138424E-2</v>
      </c>
      <c r="I27" s="204">
        <v>0.11573516766981939</v>
      </c>
      <c r="J27" s="204">
        <v>0.12932072226999139</v>
      </c>
      <c r="K27" s="204">
        <v>0.17007738607050729</v>
      </c>
      <c r="L27" s="204">
        <v>0.19466895958727429</v>
      </c>
      <c r="M27" s="204">
        <v>0.24342218400687871</v>
      </c>
      <c r="N27" s="204">
        <v>0.28013757523645738</v>
      </c>
      <c r="O27" s="204">
        <v>0.47962166809974188</v>
      </c>
      <c r="P27" s="204">
        <v>0.57695614789337935</v>
      </c>
      <c r="Q27" s="204">
        <v>0.55485812553740321</v>
      </c>
      <c r="R27" s="204">
        <v>0.5552880481513327</v>
      </c>
      <c r="S27" s="204">
        <v>0.92063628546861553</v>
      </c>
      <c r="T27" s="204">
        <v>0.95520206362854676</v>
      </c>
      <c r="U27" s="204">
        <v>0.98280309544282018</v>
      </c>
      <c r="V27" s="204">
        <v>0.9780739466895958</v>
      </c>
      <c r="W27" s="204">
        <v>1.118142734307825</v>
      </c>
      <c r="X27" s="204">
        <v>1.352020636285469</v>
      </c>
      <c r="Y27" s="204">
        <v>1.4203783319002581</v>
      </c>
      <c r="DA27" s="71" t="s">
        <v>2540</v>
      </c>
    </row>
    <row r="28" spans="1:105" ht="12" customHeight="1" x14ac:dyDescent="0.25">
      <c r="A28" s="18" t="s">
        <v>77</v>
      </c>
      <c r="B28" s="204">
        <v>0.1194325021496131</v>
      </c>
      <c r="C28" s="204">
        <v>2.3903697334479789E-2</v>
      </c>
      <c r="D28" s="204">
        <v>0.3821152192605331</v>
      </c>
      <c r="E28" s="204">
        <v>1.313585554600172</v>
      </c>
      <c r="F28" s="204">
        <v>0.95537403267411869</v>
      </c>
      <c r="G28" s="204">
        <v>0.95537403267411869</v>
      </c>
      <c r="H28" s="204">
        <v>0.7165090283748925</v>
      </c>
      <c r="I28" s="204">
        <v>0.52545141874462586</v>
      </c>
      <c r="J28" s="204">
        <v>0.52545141874462586</v>
      </c>
      <c r="K28" s="204">
        <v>0.40601891659501288</v>
      </c>
      <c r="L28" s="204">
        <v>0.47773000859845233</v>
      </c>
      <c r="M28" s="204">
        <v>1.4569217540842649</v>
      </c>
      <c r="N28" s="204">
        <v>1.050988822012038</v>
      </c>
      <c r="O28" s="204">
        <v>0.3343938091143594</v>
      </c>
      <c r="P28" s="204">
        <v>0.50163370593293211</v>
      </c>
      <c r="Q28" s="204">
        <v>0.47773000859845222</v>
      </c>
      <c r="R28" s="204">
        <v>3.4393809114359408</v>
      </c>
      <c r="S28" s="204">
        <v>0.72381771281169383</v>
      </c>
      <c r="T28" s="204">
        <v>0.34574376612209812</v>
      </c>
      <c r="U28" s="204">
        <v>0.21496130696474641</v>
      </c>
      <c r="V28" s="204">
        <v>0.3141014617368873</v>
      </c>
      <c r="W28" s="204">
        <v>0.45864144453998279</v>
      </c>
      <c r="X28" s="204">
        <v>0.57205503009458303</v>
      </c>
      <c r="Y28" s="204">
        <v>0.46809974204643168</v>
      </c>
      <c r="DA28" s="71" t="s">
        <v>2541</v>
      </c>
    </row>
    <row r="29" spans="1:105" ht="12" customHeight="1" x14ac:dyDescent="0.25">
      <c r="A29" s="18" t="s">
        <v>78</v>
      </c>
      <c r="B29" s="204">
        <v>2.2553906000638642</v>
      </c>
      <c r="C29" s="204">
        <v>2.3496943082070589</v>
      </c>
      <c r="D29" s="204">
        <v>2.5004088932887232</v>
      </c>
      <c r="E29" s="204">
        <v>2.6402543623689159</v>
      </c>
      <c r="F29" s="204">
        <v>2.6610593482368992</v>
      </c>
      <c r="G29" s="204">
        <v>3.0430394980802111</v>
      </c>
      <c r="H29" s="204">
        <v>3.525096575223241</v>
      </c>
      <c r="I29" s="204">
        <v>3.6916640145586852</v>
      </c>
      <c r="J29" s="204">
        <v>4.2315317931127279</v>
      </c>
      <c r="K29" s="204">
        <v>4.8071950277757711</v>
      </c>
      <c r="L29" s="204">
        <v>5.2327235947883581</v>
      </c>
      <c r="M29" s="204">
        <v>5.1992571092180979</v>
      </c>
      <c r="N29" s="204">
        <v>5.5201789569616384</v>
      </c>
      <c r="O29" s="204">
        <v>5.7909511760868284</v>
      </c>
      <c r="P29" s="204">
        <v>11.088069664183481</v>
      </c>
      <c r="Q29" s="204">
        <v>12.686210020299679</v>
      </c>
      <c r="R29" s="204">
        <v>13.26809844102065</v>
      </c>
      <c r="S29" s="204">
        <v>14.37886680637847</v>
      </c>
      <c r="T29" s="204">
        <v>17.289719536873228</v>
      </c>
      <c r="U29" s="204">
        <v>18.98309624757546</v>
      </c>
      <c r="V29" s="204">
        <v>20.63527483083233</v>
      </c>
      <c r="W29" s="204">
        <v>22.865651952568761</v>
      </c>
      <c r="X29" s="204">
        <v>28.265015238179849</v>
      </c>
      <c r="Y29" s="204">
        <v>31.846566652574761</v>
      </c>
      <c r="DA29" s="71" t="s">
        <v>2542</v>
      </c>
    </row>
    <row r="30" spans="1:105" ht="12" customHeight="1" x14ac:dyDescent="0.25">
      <c r="A30" s="14" t="s">
        <v>39</v>
      </c>
      <c r="B30" s="204">
        <v>385.12295786758381</v>
      </c>
      <c r="C30" s="204">
        <v>423.07497850386932</v>
      </c>
      <c r="D30" s="204">
        <v>357.57446259673247</v>
      </c>
      <c r="E30" s="204">
        <v>868.35176268271709</v>
      </c>
      <c r="F30" s="204">
        <v>775.47480653482376</v>
      </c>
      <c r="G30" s="204">
        <v>754.69957007738594</v>
      </c>
      <c r="H30" s="204">
        <v>569.82123817712795</v>
      </c>
      <c r="I30" s="204">
        <v>640.00971625107479</v>
      </c>
      <c r="J30" s="204">
        <v>717.35993121238175</v>
      </c>
      <c r="K30" s="204">
        <v>688.58968185726565</v>
      </c>
      <c r="L30" s="204">
        <v>736.49002579535681</v>
      </c>
      <c r="M30" s="204">
        <v>681.34754944110045</v>
      </c>
      <c r="N30" s="204">
        <v>705.1503009458296</v>
      </c>
      <c r="O30" s="204">
        <v>641.7845227858985</v>
      </c>
      <c r="P30" s="204">
        <v>597.07360275150472</v>
      </c>
      <c r="Q30" s="204">
        <v>550.20455717970765</v>
      </c>
      <c r="R30" s="204">
        <v>593.42269991401542</v>
      </c>
      <c r="S30" s="204">
        <v>603.74239036973336</v>
      </c>
      <c r="T30" s="204">
        <v>599.59587274290618</v>
      </c>
      <c r="U30" s="204">
        <v>623.3584694754943</v>
      </c>
      <c r="V30" s="204">
        <v>667.00421324161641</v>
      </c>
      <c r="W30" s="204">
        <v>659.04299226139278</v>
      </c>
      <c r="X30" s="204">
        <v>629.09707652622524</v>
      </c>
      <c r="Y30" s="204">
        <v>586.62441960447109</v>
      </c>
      <c r="DA30" s="71" t="s">
        <v>2543</v>
      </c>
    </row>
    <row r="31" spans="1:105" ht="12" customHeight="1" x14ac:dyDescent="0.25">
      <c r="A31" s="21" t="s">
        <v>40</v>
      </c>
      <c r="B31" s="207">
        <v>6855.752450558899</v>
      </c>
      <c r="C31" s="207">
        <v>7020.6944110060176</v>
      </c>
      <c r="D31" s="207">
        <v>7054.952536543421</v>
      </c>
      <c r="E31" s="207">
        <v>8354.562166809972</v>
      </c>
      <c r="F31" s="207">
        <v>8470.4451418744611</v>
      </c>
      <c r="G31" s="207">
        <v>8446.1226999140144</v>
      </c>
      <c r="H31" s="207">
        <v>8737.4301805674968</v>
      </c>
      <c r="I31" s="207">
        <v>8880.8282889079965</v>
      </c>
      <c r="J31" s="207">
        <v>10070.46216680997</v>
      </c>
      <c r="K31" s="207">
        <v>8377.6220980223534</v>
      </c>
      <c r="L31" s="207">
        <v>9291.1677558039537</v>
      </c>
      <c r="M31" s="207">
        <v>9360.7024935511618</v>
      </c>
      <c r="N31" s="207">
        <v>9275.1238177128107</v>
      </c>
      <c r="O31" s="207">
        <v>9369.5877042132415</v>
      </c>
      <c r="P31" s="207">
        <v>9528.5092863284608</v>
      </c>
      <c r="Q31" s="207">
        <v>9082.3806534823725</v>
      </c>
      <c r="R31" s="207">
        <v>9151.077042132416</v>
      </c>
      <c r="S31" s="207">
        <v>9432.4613069647457</v>
      </c>
      <c r="T31" s="207">
        <v>9599.9694754944103</v>
      </c>
      <c r="U31" s="207">
        <v>9524.1678417884777</v>
      </c>
      <c r="V31" s="207">
        <v>8744.6342218400678</v>
      </c>
      <c r="W31" s="207">
        <v>9116.9694754944103</v>
      </c>
      <c r="X31" s="207">
        <v>8876.1049011177984</v>
      </c>
      <c r="Y31" s="207">
        <v>8348.6474634565784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25560.685342614939</v>
      </c>
      <c r="C33" s="203">
        <f>MAE_emi!C5</f>
        <v>26265.96690460249</v>
      </c>
      <c r="D33" s="203">
        <f>MAE_emi!D5</f>
        <v>25599.06882984802</v>
      </c>
      <c r="E33" s="203">
        <f>MAE_emi!E5</f>
        <v>25277.559670882791</v>
      </c>
      <c r="F33" s="203">
        <f>MAE_emi!F5</f>
        <v>25173.978039606111</v>
      </c>
      <c r="G33" s="203">
        <f>MAE_emi!G5</f>
        <v>24712.274443223061</v>
      </c>
      <c r="H33" s="203">
        <f>MAE_emi!H5</f>
        <v>24547.67502305876</v>
      </c>
      <c r="I33" s="203">
        <f>MAE_emi!I5</f>
        <v>23904.07941095678</v>
      </c>
      <c r="J33" s="203">
        <f>MAE_emi!J5</f>
        <v>22938.191651278561</v>
      </c>
      <c r="K33" s="203">
        <f>MAE_emi!K5</f>
        <v>20298.910990844939</v>
      </c>
      <c r="L33" s="203">
        <f>MAE_emi!L5</f>
        <v>20911.37291808935</v>
      </c>
      <c r="M33" s="203">
        <f>MAE_emi!M5</f>
        <v>19585.292590654601</v>
      </c>
      <c r="N33" s="203">
        <f>MAE_emi!N5</f>
        <v>18519.580510822041</v>
      </c>
      <c r="O33" s="203">
        <f>MAE_emi!O5</f>
        <v>18924.10507197984</v>
      </c>
      <c r="P33" s="203">
        <f>MAE_emi!P5</f>
        <v>16980.011965559239</v>
      </c>
      <c r="Q33" s="203">
        <f>MAE_emi!Q5</f>
        <v>17160.412105116451</v>
      </c>
      <c r="R33" s="203">
        <f>MAE_emi!R5</f>
        <v>17328.322518717949</v>
      </c>
      <c r="S33" s="203">
        <f>MAE_emi!S5</f>
        <v>17524.673000886221</v>
      </c>
      <c r="T33" s="203">
        <f>MAE_emi!T5</f>
        <v>16885.144289197378</v>
      </c>
      <c r="U33" s="203">
        <f>MAE_emi!U5</f>
        <v>16434.46235550916</v>
      </c>
      <c r="V33" s="203">
        <f>MAE_emi!V5</f>
        <v>15250.68244914499</v>
      </c>
      <c r="W33" s="203">
        <f>MAE_emi!W5</f>
        <v>17348.422421945081</v>
      </c>
      <c r="X33" s="203">
        <f>MAE_emi!X5</f>
        <v>15524.452372104241</v>
      </c>
      <c r="Y33" s="203">
        <f>MAE_emi!Y5</f>
        <v>15342.264986968101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25.868121417873954</v>
      </c>
      <c r="C35" s="284">
        <f t="shared" si="5"/>
        <v>27.050993014354052</v>
      </c>
      <c r="D35" s="284">
        <f t="shared" si="5"/>
        <v>27.358143238711222</v>
      </c>
      <c r="E35" s="284">
        <f t="shared" si="5"/>
        <v>30.318407752089215</v>
      </c>
      <c r="F35" s="284">
        <f t="shared" si="5"/>
        <v>29.668429317156548</v>
      </c>
      <c r="G35" s="284">
        <f t="shared" si="5"/>
        <v>29.042527615072665</v>
      </c>
      <c r="H35" s="284">
        <f t="shared" si="5"/>
        <v>27.23552936067993</v>
      </c>
      <c r="I35" s="284">
        <f t="shared" si="5"/>
        <v>25.847240732024666</v>
      </c>
      <c r="J35" s="284">
        <f t="shared" si="5"/>
        <v>27.252915675471087</v>
      </c>
      <c r="K35" s="284">
        <f t="shared" si="5"/>
        <v>28.601577133600895</v>
      </c>
      <c r="L35" s="284">
        <f t="shared" si="5"/>
        <v>28.208621376604412</v>
      </c>
      <c r="M35" s="284">
        <f t="shared" si="5"/>
        <v>26.045680372108173</v>
      </c>
      <c r="N35" s="284">
        <f t="shared" si="5"/>
        <v>25.856605727825041</v>
      </c>
      <c r="O35" s="284">
        <f t="shared" si="5"/>
        <v>26.491190355758476</v>
      </c>
      <c r="P35" s="284">
        <f t="shared" si="5"/>
        <v>24.818192207771883</v>
      </c>
      <c r="Q35" s="284">
        <f t="shared" si="5"/>
        <v>23.987117146307209</v>
      </c>
      <c r="R35" s="284">
        <f t="shared" si="5"/>
        <v>23.737952645081474</v>
      </c>
      <c r="S35" s="284">
        <f t="shared" si="5"/>
        <v>23.500397149372766</v>
      </c>
      <c r="T35" s="284">
        <f t="shared" si="5"/>
        <v>23.003544119985055</v>
      </c>
      <c r="U35" s="284">
        <f t="shared" si="5"/>
        <v>22.716965646440059</v>
      </c>
      <c r="V35" s="284">
        <f t="shared" si="5"/>
        <v>22.967783633906762</v>
      </c>
      <c r="W35" s="284">
        <f t="shared" si="5"/>
        <v>22.928936075544868</v>
      </c>
      <c r="X35" s="284">
        <f t="shared" si="5"/>
        <v>21.739299828770037</v>
      </c>
      <c r="Y35" s="284">
        <f t="shared" si="5"/>
        <v>20.779062437262567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25.868121417873951</v>
      </c>
      <c r="C36" s="344">
        <f t="shared" si="6"/>
        <v>27.050993014354059</v>
      </c>
      <c r="D36" s="344">
        <f t="shared" si="6"/>
        <v>27.358143238711222</v>
      </c>
      <c r="E36" s="344">
        <f t="shared" si="6"/>
        <v>30.318407752089207</v>
      </c>
      <c r="F36" s="344">
        <f t="shared" si="6"/>
        <v>29.668429317156548</v>
      </c>
      <c r="G36" s="344">
        <f t="shared" si="6"/>
        <v>29.042527615072665</v>
      </c>
      <c r="H36" s="344">
        <f t="shared" si="6"/>
        <v>27.235529360679919</v>
      </c>
      <c r="I36" s="344">
        <f t="shared" si="6"/>
        <v>25.847240732024659</v>
      </c>
      <c r="J36" s="344">
        <f t="shared" si="6"/>
        <v>27.252915675471087</v>
      </c>
      <c r="K36" s="344">
        <f t="shared" si="6"/>
        <v>28.601577133600887</v>
      </c>
      <c r="L36" s="344">
        <f t="shared" si="6"/>
        <v>28.208621376604405</v>
      </c>
      <c r="M36" s="344">
        <f t="shared" si="6"/>
        <v>26.045680372108166</v>
      </c>
      <c r="N36" s="344">
        <f t="shared" si="6"/>
        <v>25.856605727825045</v>
      </c>
      <c r="O36" s="344">
        <f t="shared" si="6"/>
        <v>26.491190355758476</v>
      </c>
      <c r="P36" s="344">
        <f t="shared" si="6"/>
        <v>24.818192207771883</v>
      </c>
      <c r="Q36" s="344">
        <f t="shared" si="6"/>
        <v>23.987117146307213</v>
      </c>
      <c r="R36" s="344">
        <f t="shared" si="6"/>
        <v>23.737952645081482</v>
      </c>
      <c r="S36" s="344">
        <f t="shared" si="6"/>
        <v>23.500397149372759</v>
      </c>
      <c r="T36" s="344">
        <f t="shared" si="6"/>
        <v>23.003544119985055</v>
      </c>
      <c r="U36" s="344">
        <f t="shared" si="6"/>
        <v>22.716965646440059</v>
      </c>
      <c r="V36" s="344">
        <f t="shared" si="6"/>
        <v>22.967783633906759</v>
      </c>
      <c r="W36" s="344">
        <f t="shared" si="6"/>
        <v>22.928936075544868</v>
      </c>
      <c r="X36" s="344">
        <f t="shared" si="6"/>
        <v>21.739299828770037</v>
      </c>
      <c r="Y36" s="344">
        <f t="shared" si="6"/>
        <v>20.779062437262567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13.975729324928336</v>
      </c>
      <c r="C37" s="344">
        <f>IF(MAE_ued!C$5=0,"",MAE_ued!C$5/C$5*1000)</f>
        <v>14.635280176940704</v>
      </c>
      <c r="D37" s="344">
        <f>IF(MAE_ued!D$5=0,"",MAE_ued!D$5/D$5*1000)</f>
        <v>14.805145762227202</v>
      </c>
      <c r="E37" s="344">
        <f>IF(MAE_ued!E$5=0,"",MAE_ued!E$5/E$5*1000)</f>
        <v>16.60270817670083</v>
      </c>
      <c r="F37" s="344">
        <f>IF(MAE_ued!F$5=0,"",MAE_ued!F$5/F$5*1000)</f>
        <v>16.269009782575068</v>
      </c>
      <c r="G37" s="344">
        <f>IF(MAE_ued!G$5=0,"",MAE_ued!G$5/G$5*1000)</f>
        <v>15.936551038392095</v>
      </c>
      <c r="H37" s="344">
        <f>IF(MAE_ued!H$5=0,"",MAE_ued!H$5/H$5*1000)</f>
        <v>14.936940102195139</v>
      </c>
      <c r="I37" s="344">
        <f>IF(MAE_ued!I$5=0,"",MAE_ued!I$5/I$5*1000)</f>
        <v>14.214103734609154</v>
      </c>
      <c r="J37" s="344">
        <f>IF(MAE_ued!J$5=0,"",MAE_ued!J$5/J$5*1000)</f>
        <v>15.083019627645344</v>
      </c>
      <c r="K37" s="344">
        <f>IF(MAE_ued!K$5=0,"",MAE_ued!K$5/K$5*1000)</f>
        <v>15.808388687634592</v>
      </c>
      <c r="L37" s="344">
        <f>IF(MAE_ued!L$5=0,"",MAE_ued!L$5/L$5*1000)</f>
        <v>15.642710537582948</v>
      </c>
      <c r="M37" s="344">
        <f>IF(MAE_ued!M$5=0,"",MAE_ued!M$5/M$5*1000)</f>
        <v>14.480540416911129</v>
      </c>
      <c r="N37" s="344">
        <f>IF(MAE_ued!N$5=0,"",MAE_ued!N$5/N$5*1000)</f>
        <v>14.404179137747558</v>
      </c>
      <c r="O37" s="344">
        <f>IF(MAE_ued!O$5=0,"",MAE_ued!O$5/O$5*1000)</f>
        <v>14.734618094660405</v>
      </c>
      <c r="P37" s="344">
        <f>IF(MAE_ued!P$5=0,"",MAE_ued!P$5/P$5*1000)</f>
        <v>13.868783269220382</v>
      </c>
      <c r="Q37" s="344">
        <f>IF(MAE_ued!Q$5=0,"",MAE_ued!Q$5/Q$5*1000)</f>
        <v>13.37792093314305</v>
      </c>
      <c r="R37" s="344">
        <f>IF(MAE_ued!R$5=0,"",MAE_ued!R$5/R$5*1000)</f>
        <v>13.242753697414074</v>
      </c>
      <c r="S37" s="344">
        <f>IF(MAE_ued!S$5=0,"",MAE_ued!S$5/S$5*1000)</f>
        <v>13.126571216704466</v>
      </c>
      <c r="T37" s="344">
        <f>IF(MAE_ued!T$5=0,"",MAE_ued!T$5/T$5*1000)</f>
        <v>12.872954865322921</v>
      </c>
      <c r="U37" s="344">
        <f>IF(MAE_ued!U$5=0,"",MAE_ued!U$5/U$5*1000)</f>
        <v>12.72970346617404</v>
      </c>
      <c r="V37" s="344">
        <f>IF(MAE_ued!V$5=0,"",MAE_ued!V$5/V$5*1000)</f>
        <v>12.87674665056258</v>
      </c>
      <c r="W37" s="344">
        <f>IF(MAE_ued!W$5=0,"",MAE_ued!W$5/W$5*1000)</f>
        <v>12.810899652873644</v>
      </c>
      <c r="X37" s="344">
        <f>IF(MAE_ued!X$5=0,"",MAE_ued!X$5/X$5*1000)</f>
        <v>12.184462363195189</v>
      </c>
      <c r="Y37" s="344">
        <f>IF(MAE_ued!Y$5=0,"",MAE_ued!Y$5/Y$5*1000)</f>
        <v>11.641014274552361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1.5049125608410956</v>
      </c>
      <c r="C38" s="345">
        <f t="shared" si="7"/>
        <v>1.5032494872030022</v>
      </c>
      <c r="D38" s="345">
        <f t="shared" si="7"/>
        <v>1.4880729676059807</v>
      </c>
      <c r="E38" s="345">
        <f t="shared" si="7"/>
        <v>1.336490262814904</v>
      </c>
      <c r="F38" s="345">
        <f t="shared" si="7"/>
        <v>1.3174438470469634</v>
      </c>
      <c r="G38" s="345">
        <f t="shared" si="7"/>
        <v>1.3056973795758069</v>
      </c>
      <c r="H38" s="345">
        <f t="shared" si="7"/>
        <v>1.2928989024293878</v>
      </c>
      <c r="I38" s="345">
        <f t="shared" si="7"/>
        <v>1.2596806940970178</v>
      </c>
      <c r="J38" s="345">
        <f t="shared" si="7"/>
        <v>1.154137741245326</v>
      </c>
      <c r="K38" s="345">
        <f t="shared" si="7"/>
        <v>1.1846319459046608</v>
      </c>
      <c r="L38" s="345">
        <f t="shared" si="7"/>
        <v>1.1347373320084688</v>
      </c>
      <c r="M38" s="345">
        <f t="shared" si="7"/>
        <v>1.0892166933648135</v>
      </c>
      <c r="N38" s="345">
        <f t="shared" si="7"/>
        <v>1.058427692449968</v>
      </c>
      <c r="O38" s="345">
        <f t="shared" si="7"/>
        <v>1.0666750382329007</v>
      </c>
      <c r="P38" s="345">
        <f t="shared" si="7"/>
        <v>0.99392715377837115</v>
      </c>
      <c r="Q38" s="345">
        <f t="shared" si="7"/>
        <v>1.0277810234796843</v>
      </c>
      <c r="R38" s="345">
        <f t="shared" si="7"/>
        <v>1.0230094542258539</v>
      </c>
      <c r="S38" s="345">
        <f t="shared" si="7"/>
        <v>1.0149539103779526</v>
      </c>
      <c r="T38" s="345">
        <f t="shared" si="7"/>
        <v>0.9815946672200897</v>
      </c>
      <c r="U38" s="345">
        <f t="shared" si="7"/>
        <v>0.96795200891102096</v>
      </c>
      <c r="V38" s="345">
        <f t="shared" si="7"/>
        <v>0.96750307011769054</v>
      </c>
      <c r="W38" s="345">
        <f t="shared" si="7"/>
        <v>1.0168246181103124</v>
      </c>
      <c r="X38" s="345">
        <f t="shared" si="7"/>
        <v>0.96819926521228128</v>
      </c>
      <c r="Y38" s="345">
        <f t="shared" si="7"/>
        <v>1.0021578580837469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EU27: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16984.83088501107</v>
      </c>
      <c r="C5" s="223">
        <v>17472.79285853864</v>
      </c>
      <c r="D5" s="223">
        <v>17202.831707259578</v>
      </c>
      <c r="E5" s="223">
        <v>18913.388577664169</v>
      </c>
      <c r="F5" s="223">
        <v>19108.198118677559</v>
      </c>
      <c r="G5" s="223">
        <v>18926.49463021175</v>
      </c>
      <c r="H5" s="223">
        <v>18986.53868212982</v>
      </c>
      <c r="I5" s="223">
        <v>18976.300520420409</v>
      </c>
      <c r="J5" s="223">
        <v>19874.743569626309</v>
      </c>
      <c r="K5" s="223">
        <v>17135.204787461142</v>
      </c>
      <c r="L5" s="223">
        <v>18428.381906741819</v>
      </c>
      <c r="M5" s="223">
        <v>17981.080082560649</v>
      </c>
      <c r="N5" s="223">
        <v>17497.256206472</v>
      </c>
      <c r="O5" s="223">
        <v>17741.209265879439</v>
      </c>
      <c r="P5" s="223">
        <v>17083.759006895489</v>
      </c>
      <c r="Q5" s="223">
        <v>16696.564455936041</v>
      </c>
      <c r="R5" s="223">
        <v>16938.575149171891</v>
      </c>
      <c r="S5" s="223">
        <v>17266.471730090991</v>
      </c>
      <c r="T5" s="223">
        <v>17201.748189012371</v>
      </c>
      <c r="U5" s="223">
        <v>16978.592124622472</v>
      </c>
      <c r="V5" s="223">
        <v>15762.92925591424</v>
      </c>
      <c r="W5" s="223">
        <v>17061.371364302471</v>
      </c>
      <c r="X5" s="223">
        <v>16034.356696914499</v>
      </c>
      <c r="Y5" s="223">
        <v>15309.229841598481</v>
      </c>
      <c r="DA5" s="89" t="s">
        <v>2528</v>
      </c>
    </row>
    <row r="6" spans="1:105" ht="12" customHeight="1" x14ac:dyDescent="0.25">
      <c r="A6" s="55" t="s">
        <v>91</v>
      </c>
      <c r="B6" s="259">
        <v>335.25560581663041</v>
      </c>
      <c r="C6" s="259">
        <v>343.9767858993751</v>
      </c>
      <c r="D6" s="259">
        <v>341.74224926953138</v>
      </c>
      <c r="E6" s="259">
        <v>391.28781561549602</v>
      </c>
      <c r="F6" s="259">
        <v>397.76038388790028</v>
      </c>
      <c r="G6" s="259">
        <v>395.50673524154962</v>
      </c>
      <c r="H6" s="259">
        <v>403.53752800821889</v>
      </c>
      <c r="I6" s="259">
        <v>406.23435699958583</v>
      </c>
      <c r="J6" s="259">
        <v>439.38838300592289</v>
      </c>
      <c r="K6" s="259">
        <v>372.46658526811979</v>
      </c>
      <c r="L6" s="259">
        <v>404.8639067816228</v>
      </c>
      <c r="M6" s="259">
        <v>401.61840995417629</v>
      </c>
      <c r="N6" s="259">
        <v>394.51316918726059</v>
      </c>
      <c r="O6" s="259">
        <v>400.03649052643129</v>
      </c>
      <c r="P6" s="259">
        <v>394.59467424587109</v>
      </c>
      <c r="Q6" s="259">
        <v>382.27807372543163</v>
      </c>
      <c r="R6" s="259">
        <v>386.22148334133192</v>
      </c>
      <c r="S6" s="259">
        <v>396.19723455355489</v>
      </c>
      <c r="T6" s="259">
        <v>397.8187492800314</v>
      </c>
      <c r="U6" s="259">
        <v>393.33164494650231</v>
      </c>
      <c r="V6" s="259">
        <v>362.11414159621103</v>
      </c>
      <c r="W6" s="259">
        <v>386.61154947111618</v>
      </c>
      <c r="X6" s="259">
        <v>368.32541865812601</v>
      </c>
      <c r="Y6" s="259">
        <v>345.89606916066992</v>
      </c>
      <c r="DA6" s="67" t="s">
        <v>2545</v>
      </c>
    </row>
    <row r="7" spans="1:105" ht="12" customHeight="1" x14ac:dyDescent="0.25">
      <c r="A7" s="173" t="s">
        <v>92</v>
      </c>
      <c r="B7" s="224">
        <v>455.94762391061738</v>
      </c>
      <c r="C7" s="224">
        <v>467.80842882315022</v>
      </c>
      <c r="D7" s="224">
        <v>464.76945900656278</v>
      </c>
      <c r="E7" s="224">
        <v>532.15142923707458</v>
      </c>
      <c r="F7" s="224">
        <v>540.95412208754442</v>
      </c>
      <c r="G7" s="224">
        <v>537.88915992850752</v>
      </c>
      <c r="H7" s="224">
        <v>548.81103809117781</v>
      </c>
      <c r="I7" s="224">
        <v>552.47872551943658</v>
      </c>
      <c r="J7" s="224">
        <v>597.56820088805512</v>
      </c>
      <c r="K7" s="224">
        <v>506.55455596464299</v>
      </c>
      <c r="L7" s="224">
        <v>550.61491322300708</v>
      </c>
      <c r="M7" s="224">
        <v>546.20103753767978</v>
      </c>
      <c r="N7" s="224">
        <v>536.53791009467443</v>
      </c>
      <c r="O7" s="224">
        <v>544.04962711594658</v>
      </c>
      <c r="P7" s="224">
        <v>536.6487569743847</v>
      </c>
      <c r="Q7" s="224">
        <v>519.89818026658691</v>
      </c>
      <c r="R7" s="224">
        <v>525.26121734421145</v>
      </c>
      <c r="S7" s="224">
        <v>538.82823899283471</v>
      </c>
      <c r="T7" s="224">
        <v>541.03349902084278</v>
      </c>
      <c r="U7" s="224">
        <v>534.93103712724314</v>
      </c>
      <c r="V7" s="224">
        <v>492.47523257084703</v>
      </c>
      <c r="W7" s="224">
        <v>525.79170728071801</v>
      </c>
      <c r="X7" s="224">
        <v>500.9225693750513</v>
      </c>
      <c r="Y7" s="224">
        <v>470.41865405851098</v>
      </c>
      <c r="DA7" s="177" t="s">
        <v>2546</v>
      </c>
    </row>
    <row r="8" spans="1:105" ht="12" customHeight="1" x14ac:dyDescent="0.25">
      <c r="A8" s="173" t="s">
        <v>93</v>
      </c>
      <c r="B8" s="224">
        <v>563.22941777193921</v>
      </c>
      <c r="C8" s="224">
        <v>577.88100031095018</v>
      </c>
      <c r="D8" s="224">
        <v>574.12697877281289</v>
      </c>
      <c r="E8" s="224">
        <v>657.36353023403331</v>
      </c>
      <c r="F8" s="224">
        <v>668.23744493167248</v>
      </c>
      <c r="G8" s="224">
        <v>664.45131520580333</v>
      </c>
      <c r="H8" s="224">
        <v>677.94304705380773</v>
      </c>
      <c r="I8" s="224">
        <v>682.473719759304</v>
      </c>
      <c r="J8" s="224">
        <v>738.17248344995062</v>
      </c>
      <c r="K8" s="224">
        <v>625.74386325044134</v>
      </c>
      <c r="L8" s="224">
        <v>680.17136339312628</v>
      </c>
      <c r="M8" s="224">
        <v>674.71892872301623</v>
      </c>
      <c r="N8" s="224">
        <v>662.78212423459786</v>
      </c>
      <c r="O8" s="224">
        <v>672.06130408440447</v>
      </c>
      <c r="P8" s="224">
        <v>662.91905273306338</v>
      </c>
      <c r="Q8" s="224">
        <v>642.22716385872502</v>
      </c>
      <c r="R8" s="224">
        <v>648.85209201343775</v>
      </c>
      <c r="S8" s="224">
        <v>665.61135404997231</v>
      </c>
      <c r="T8" s="224">
        <v>668.33549879045279</v>
      </c>
      <c r="U8" s="224">
        <v>660.79716351012382</v>
      </c>
      <c r="V8" s="224">
        <v>608.35175788163463</v>
      </c>
      <c r="W8" s="224">
        <v>649.50740311147524</v>
      </c>
      <c r="X8" s="224">
        <v>618.78670334565152</v>
      </c>
      <c r="Y8" s="224">
        <v>581.10539618992539</v>
      </c>
      <c r="DA8" s="177" t="s">
        <v>2547</v>
      </c>
    </row>
    <row r="9" spans="1:105" ht="12" customHeight="1" x14ac:dyDescent="0.25">
      <c r="A9" s="173" t="s">
        <v>94</v>
      </c>
      <c r="B9" s="224">
        <v>348.66583004929572</v>
      </c>
      <c r="C9" s="224">
        <v>357.73585733535009</v>
      </c>
      <c r="D9" s="224">
        <v>355.41193924031268</v>
      </c>
      <c r="E9" s="224">
        <v>406.93932824011591</v>
      </c>
      <c r="F9" s="224">
        <v>413.6707992434163</v>
      </c>
      <c r="G9" s="224">
        <v>411.3270046512115</v>
      </c>
      <c r="H9" s="224">
        <v>419.6790291285476</v>
      </c>
      <c r="I9" s="224">
        <v>422.48373127956921</v>
      </c>
      <c r="J9" s="224">
        <v>456.96391832615979</v>
      </c>
      <c r="K9" s="224">
        <v>387.36524867884458</v>
      </c>
      <c r="L9" s="224">
        <v>421.05846305288759</v>
      </c>
      <c r="M9" s="224">
        <v>417.68314635234327</v>
      </c>
      <c r="N9" s="224">
        <v>410.29369595475089</v>
      </c>
      <c r="O9" s="224">
        <v>416.03795014748852</v>
      </c>
      <c r="P9" s="224">
        <v>410.37846121570578</v>
      </c>
      <c r="Q9" s="224">
        <v>397.56919667444868</v>
      </c>
      <c r="R9" s="224">
        <v>401.67034267498519</v>
      </c>
      <c r="S9" s="224">
        <v>412.04512393569712</v>
      </c>
      <c r="T9" s="224">
        <v>413.73149925123272</v>
      </c>
      <c r="U9" s="224">
        <v>409.06491074436241</v>
      </c>
      <c r="V9" s="224">
        <v>376.59870726005943</v>
      </c>
      <c r="W9" s="224">
        <v>402.07601144996079</v>
      </c>
      <c r="X9" s="224">
        <v>383.0584354044509</v>
      </c>
      <c r="Y9" s="224">
        <v>359.73191192709669</v>
      </c>
      <c r="DA9" s="177" t="s">
        <v>2548</v>
      </c>
    </row>
    <row r="10" spans="1:105" ht="12" customHeight="1" x14ac:dyDescent="0.25">
      <c r="A10" s="56" t="s">
        <v>95</v>
      </c>
      <c r="B10" s="260">
        <v>469.88339141772991</v>
      </c>
      <c r="C10" s="260">
        <v>483.85836317909178</v>
      </c>
      <c r="D10" s="260">
        <v>476.84818475747119</v>
      </c>
      <c r="E10" s="260">
        <v>507.8624915501851</v>
      </c>
      <c r="F10" s="260">
        <v>517.36593589281131</v>
      </c>
      <c r="G10" s="260">
        <v>512.37599324443136</v>
      </c>
      <c r="H10" s="260">
        <v>513.67504150115633</v>
      </c>
      <c r="I10" s="260">
        <v>512.55199440695947</v>
      </c>
      <c r="J10" s="260">
        <v>533.6759474338553</v>
      </c>
      <c r="K10" s="260">
        <v>462.27223790007548</v>
      </c>
      <c r="L10" s="260">
        <v>497.23718788059699</v>
      </c>
      <c r="M10" s="260">
        <v>485.43059046586399</v>
      </c>
      <c r="N10" s="260">
        <v>469.05530366273331</v>
      </c>
      <c r="O10" s="260">
        <v>476.13540190241218</v>
      </c>
      <c r="P10" s="260">
        <v>461.1834893981495</v>
      </c>
      <c r="Q10" s="260">
        <v>453.11985725619428</v>
      </c>
      <c r="R10" s="260">
        <v>461.14806413154872</v>
      </c>
      <c r="S10" s="260">
        <v>469.89667204810053</v>
      </c>
      <c r="T10" s="260">
        <v>468.91256986240529</v>
      </c>
      <c r="U10" s="260">
        <v>463.78483893939028</v>
      </c>
      <c r="V10" s="260">
        <v>431.01285156688391</v>
      </c>
      <c r="W10" s="260">
        <v>468.69702789602132</v>
      </c>
      <c r="X10" s="260">
        <v>443.17687456722427</v>
      </c>
      <c r="Y10" s="260">
        <v>422.16341914315302</v>
      </c>
      <c r="DA10" s="68" t="s">
        <v>2549</v>
      </c>
    </row>
    <row r="11" spans="1:105" ht="12" customHeight="1" x14ac:dyDescent="0.25">
      <c r="A11" s="37" t="s">
        <v>159</v>
      </c>
      <c r="B11" s="226">
        <v>50.804655863915329</v>
      </c>
      <c r="C11" s="226">
        <v>51.273965157960852</v>
      </c>
      <c r="D11" s="226">
        <v>50.359204641519888</v>
      </c>
      <c r="E11" s="226">
        <v>53.361377431120417</v>
      </c>
      <c r="F11" s="226">
        <v>47.734208068764111</v>
      </c>
      <c r="G11" s="226">
        <v>44.106971538378048</v>
      </c>
      <c r="H11" s="226">
        <v>38.551761093341767</v>
      </c>
      <c r="I11" s="226">
        <v>40.93710802071584</v>
      </c>
      <c r="J11" s="226">
        <v>38.870430476748247</v>
      </c>
      <c r="K11" s="226">
        <v>43.796182897789187</v>
      </c>
      <c r="L11" s="226">
        <v>40.079241318370102</v>
      </c>
      <c r="M11" s="226">
        <v>31.484077691332129</v>
      </c>
      <c r="N11" s="226">
        <v>29.222958142915779</v>
      </c>
      <c r="O11" s="226">
        <v>29.31933038397689</v>
      </c>
      <c r="P11" s="226">
        <v>23.282450999160449</v>
      </c>
      <c r="Q11" s="226">
        <v>20.962771751007871</v>
      </c>
      <c r="R11" s="226">
        <v>21.509772644645452</v>
      </c>
      <c r="S11" s="226">
        <v>20.439184875488881</v>
      </c>
      <c r="T11" s="226">
        <v>20.27363933162675</v>
      </c>
      <c r="U11" s="226">
        <v>19.86260616767148</v>
      </c>
      <c r="V11" s="226">
        <v>20.132685283812911</v>
      </c>
      <c r="W11" s="226">
        <v>20.294449343666749</v>
      </c>
      <c r="X11" s="226">
        <v>21.02413215288043</v>
      </c>
      <c r="Y11" s="226">
        <v>21.388526480652679</v>
      </c>
      <c r="DA11" s="69" t="s">
        <v>2550</v>
      </c>
    </row>
    <row r="12" spans="1:105" ht="12" customHeight="1" x14ac:dyDescent="0.25">
      <c r="A12" s="37" t="s">
        <v>35</v>
      </c>
      <c r="B12" s="226">
        <v>273.17690008564318</v>
      </c>
      <c r="C12" s="226">
        <v>285.03111478395869</v>
      </c>
      <c r="D12" s="226">
        <v>273.66992282059078</v>
      </c>
      <c r="E12" s="226">
        <v>262.05814467711099</v>
      </c>
      <c r="F12" s="226">
        <v>280.56213477334109</v>
      </c>
      <c r="G12" s="226">
        <v>278.93614586626319</v>
      </c>
      <c r="H12" s="226">
        <v>273.16155166660099</v>
      </c>
      <c r="I12" s="226">
        <v>265.92255398970588</v>
      </c>
      <c r="J12" s="226">
        <v>245.1688987343905</v>
      </c>
      <c r="K12" s="226">
        <v>217.3365531658736</v>
      </c>
      <c r="L12" s="226">
        <v>229.73254395847971</v>
      </c>
      <c r="M12" s="226">
        <v>219.23825833285281</v>
      </c>
      <c r="N12" s="226">
        <v>204.70082268477199</v>
      </c>
      <c r="O12" s="226">
        <v>209.61028837370461</v>
      </c>
      <c r="P12" s="226">
        <v>183.34472146741089</v>
      </c>
      <c r="Q12" s="226">
        <v>192.74802070366289</v>
      </c>
      <c r="R12" s="226">
        <v>196.8878323878356</v>
      </c>
      <c r="S12" s="226">
        <v>199.420046148219</v>
      </c>
      <c r="T12" s="226">
        <v>188.05837176132169</v>
      </c>
      <c r="U12" s="226">
        <v>183.5743757711447</v>
      </c>
      <c r="V12" s="226">
        <v>169.89452470094051</v>
      </c>
      <c r="W12" s="226">
        <v>204.11512638731691</v>
      </c>
      <c r="X12" s="226">
        <v>172.39028120132909</v>
      </c>
      <c r="Y12" s="226">
        <v>161.77760168467569</v>
      </c>
      <c r="DA12" s="69" t="s">
        <v>2551</v>
      </c>
    </row>
    <row r="13" spans="1:105" ht="12" customHeight="1" x14ac:dyDescent="0.25">
      <c r="A13" s="37" t="s">
        <v>96</v>
      </c>
      <c r="B13" s="226">
        <v>0.1194325021495497</v>
      </c>
      <c r="C13" s="226">
        <v>2.6741186586398409E-2</v>
      </c>
      <c r="D13" s="226">
        <v>0.38495270851224311</v>
      </c>
      <c r="E13" s="226">
        <v>1.3527085124634031</v>
      </c>
      <c r="F13" s="226">
        <v>1.038005159069417</v>
      </c>
      <c r="G13" s="226">
        <v>1.0491831470317661</v>
      </c>
      <c r="H13" s="226">
        <v>0.81444539982686148</v>
      </c>
      <c r="I13" s="226">
        <v>0.64118658641378845</v>
      </c>
      <c r="J13" s="226">
        <v>0.65477214101375358</v>
      </c>
      <c r="K13" s="226">
        <v>0.57609630266430423</v>
      </c>
      <c r="L13" s="226">
        <v>0.67239896818521006</v>
      </c>
      <c r="M13" s="226">
        <v>1.700343938089196</v>
      </c>
      <c r="N13" s="226">
        <v>1.331126397247959</v>
      </c>
      <c r="O13" s="226">
        <v>0.81401547721386569</v>
      </c>
      <c r="P13" s="226">
        <v>1.078589853825846</v>
      </c>
      <c r="Q13" s="226">
        <v>1.0325881341352501</v>
      </c>
      <c r="R13" s="226">
        <v>3.9946689595860909</v>
      </c>
      <c r="S13" s="226">
        <v>1.64445399827966</v>
      </c>
      <c r="T13" s="226">
        <v>1.300945829750076</v>
      </c>
      <c r="U13" s="226">
        <v>1.1977644024070651</v>
      </c>
      <c r="V13" s="226">
        <v>1.2921754084255981</v>
      </c>
      <c r="W13" s="226">
        <v>1.5767841788466179</v>
      </c>
      <c r="X13" s="226">
        <v>1.9240756657523439</v>
      </c>
      <c r="Y13" s="226">
        <v>1.8884780731185999</v>
      </c>
      <c r="DA13" s="69" t="s">
        <v>2552</v>
      </c>
    </row>
    <row r="14" spans="1:105" ht="12" customHeight="1" x14ac:dyDescent="0.25">
      <c r="A14" s="37" t="s">
        <v>78</v>
      </c>
      <c r="B14" s="226">
        <v>2.255390600065005</v>
      </c>
      <c r="C14" s="226">
        <v>2.3496943082084272</v>
      </c>
      <c r="D14" s="226">
        <v>2.5004088932917452</v>
      </c>
      <c r="E14" s="226">
        <v>2.640254362370297</v>
      </c>
      <c r="F14" s="226">
        <v>2.661059348239653</v>
      </c>
      <c r="G14" s="226">
        <v>3.0430394980838109</v>
      </c>
      <c r="H14" s="226">
        <v>3.525096575229564</v>
      </c>
      <c r="I14" s="226">
        <v>3.6916640145647741</v>
      </c>
      <c r="J14" s="226">
        <v>4.2315317931201362</v>
      </c>
      <c r="K14" s="226">
        <v>4.807195027782794</v>
      </c>
      <c r="L14" s="226">
        <v>5.23272359479357</v>
      </c>
      <c r="M14" s="226">
        <v>5.1992571092325459</v>
      </c>
      <c r="N14" s="226">
        <v>5.5201789569707778</v>
      </c>
      <c r="O14" s="226">
        <v>5.7909511761069661</v>
      </c>
      <c r="P14" s="226">
        <v>11.088069664207129</v>
      </c>
      <c r="Q14" s="226">
        <v>12.686210020327289</v>
      </c>
      <c r="R14" s="226">
        <v>13.2680984410364</v>
      </c>
      <c r="S14" s="226">
        <v>14.37886680639367</v>
      </c>
      <c r="T14" s="226">
        <v>17.289719536894388</v>
      </c>
      <c r="U14" s="226">
        <v>18.983096247617521</v>
      </c>
      <c r="V14" s="226">
        <v>20.635274830860581</v>
      </c>
      <c r="W14" s="226">
        <v>22.86565195260356</v>
      </c>
      <c r="X14" s="226">
        <v>28.265015238231001</v>
      </c>
      <c r="Y14" s="226">
        <v>31.846566652640561</v>
      </c>
      <c r="DA14" s="69" t="s">
        <v>2553</v>
      </c>
    </row>
    <row r="15" spans="1:105" ht="12" customHeight="1" x14ac:dyDescent="0.25">
      <c r="A15" s="37" t="s">
        <v>40</v>
      </c>
      <c r="B15" s="226">
        <v>143.52701236595681</v>
      </c>
      <c r="C15" s="226">
        <v>145.1768477423775</v>
      </c>
      <c r="D15" s="226">
        <v>149.93369569355639</v>
      </c>
      <c r="E15" s="226">
        <v>188.45000656712</v>
      </c>
      <c r="F15" s="226">
        <v>185.37052854339711</v>
      </c>
      <c r="G15" s="226">
        <v>185.24065319467451</v>
      </c>
      <c r="H15" s="226">
        <v>197.6221867661572</v>
      </c>
      <c r="I15" s="226">
        <v>201.35948179555919</v>
      </c>
      <c r="J15" s="226">
        <v>244.7503142885827</v>
      </c>
      <c r="K15" s="226">
        <v>195.75621050596561</v>
      </c>
      <c r="L15" s="226">
        <v>221.5202800407684</v>
      </c>
      <c r="M15" s="226">
        <v>227.80865339435729</v>
      </c>
      <c r="N15" s="226">
        <v>228.28021748082671</v>
      </c>
      <c r="O15" s="226">
        <v>230.60081649140989</v>
      </c>
      <c r="P15" s="226">
        <v>242.38965741354511</v>
      </c>
      <c r="Q15" s="226">
        <v>225.69026664706101</v>
      </c>
      <c r="R15" s="226">
        <v>225.48769169844519</v>
      </c>
      <c r="S15" s="226">
        <v>234.0141202197193</v>
      </c>
      <c r="T15" s="226">
        <v>241.98989340281241</v>
      </c>
      <c r="U15" s="226">
        <v>240.16699635054951</v>
      </c>
      <c r="V15" s="226">
        <v>219.05819134284431</v>
      </c>
      <c r="W15" s="226">
        <v>219.84501603358751</v>
      </c>
      <c r="X15" s="226">
        <v>219.57337030903139</v>
      </c>
      <c r="Y15" s="226">
        <v>205.26224625206549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3136.2827996729047</v>
      </c>
      <c r="C16" s="261">
        <f t="shared" si="0"/>
        <v>3220.8228850555201</v>
      </c>
      <c r="D16" s="261">
        <f t="shared" si="0"/>
        <v>3168.6069554204332</v>
      </c>
      <c r="E16" s="261">
        <f t="shared" si="0"/>
        <v>3377.0495402524339</v>
      </c>
      <c r="F16" s="261">
        <f t="shared" si="0"/>
        <v>3409.510766125758</v>
      </c>
      <c r="G16" s="261">
        <f t="shared" si="0"/>
        <v>3370.641402916267</v>
      </c>
      <c r="H16" s="261">
        <f t="shared" si="0"/>
        <v>3380.8272449240776</v>
      </c>
      <c r="I16" s="261">
        <f t="shared" si="0"/>
        <v>3364.488283689268</v>
      </c>
      <c r="J16" s="261">
        <f t="shared" si="0"/>
        <v>3494.5706609046129</v>
      </c>
      <c r="K16" s="261">
        <f t="shared" si="0"/>
        <v>3015.2250853468881</v>
      </c>
      <c r="L16" s="261">
        <f t="shared" si="0"/>
        <v>3232.6178923789321</v>
      </c>
      <c r="M16" s="261">
        <f t="shared" si="0"/>
        <v>3148.979774532309</v>
      </c>
      <c r="N16" s="261">
        <f t="shared" si="0"/>
        <v>3041.8058440755121</v>
      </c>
      <c r="O16" s="261">
        <f t="shared" si="0"/>
        <v>3093.9043193964853</v>
      </c>
      <c r="P16" s="261">
        <f t="shared" si="0"/>
        <v>2970.600758072731</v>
      </c>
      <c r="Q16" s="261">
        <f t="shared" si="0"/>
        <v>2912.3031271031577</v>
      </c>
      <c r="R16" s="261">
        <f t="shared" si="0"/>
        <v>2951.131103303866</v>
      </c>
      <c r="S16" s="261">
        <f t="shared" si="0"/>
        <v>3010.1699847249383</v>
      </c>
      <c r="T16" s="261">
        <f t="shared" si="0"/>
        <v>2992.058981616969</v>
      </c>
      <c r="U16" s="261">
        <f t="shared" si="0"/>
        <v>2950.3107797019811</v>
      </c>
      <c r="V16" s="261">
        <f t="shared" si="0"/>
        <v>2729.0947544233713</v>
      </c>
      <c r="W16" s="261">
        <f t="shared" si="0"/>
        <v>2966.6697478655187</v>
      </c>
      <c r="X16" s="261">
        <f t="shared" si="0"/>
        <v>2776.4415740933428</v>
      </c>
      <c r="Y16" s="261">
        <f t="shared" si="0"/>
        <v>2624.875315985244</v>
      </c>
      <c r="DA16" s="70"/>
    </row>
    <row r="17" spans="1:105" ht="12" customHeight="1" x14ac:dyDescent="0.25">
      <c r="A17" s="60" t="s">
        <v>2556</v>
      </c>
      <c r="B17" s="329">
        <v>2325.8301319370312</v>
      </c>
      <c r="C17" s="329">
        <v>2393.9472297710381</v>
      </c>
      <c r="D17" s="329">
        <v>2316.5639337761299</v>
      </c>
      <c r="E17" s="329">
        <v>2294.4156685598841</v>
      </c>
      <c r="F17" s="329">
        <v>2315.605509120207</v>
      </c>
      <c r="G17" s="329">
        <v>2273.566651179015</v>
      </c>
      <c r="H17" s="329">
        <v>2215.6929588156208</v>
      </c>
      <c r="I17" s="329">
        <v>2157.559984289082</v>
      </c>
      <c r="J17" s="329">
        <v>2008.835629203938</v>
      </c>
      <c r="K17" s="329">
        <v>1816.4403484411821</v>
      </c>
      <c r="L17" s="329">
        <v>1857.0427043903451</v>
      </c>
      <c r="M17" s="329">
        <v>1728.451710021109</v>
      </c>
      <c r="N17" s="329">
        <v>1615.3107389572151</v>
      </c>
      <c r="O17" s="329">
        <v>1661.6501197273051</v>
      </c>
      <c r="P17" s="329">
        <v>1446.05512785973</v>
      </c>
      <c r="Q17" s="329">
        <v>1492.817230598969</v>
      </c>
      <c r="R17" s="329">
        <v>1526.2517693378149</v>
      </c>
      <c r="S17" s="329">
        <v>1531.0622715267291</v>
      </c>
      <c r="T17" s="329">
        <v>1456.7093982963761</v>
      </c>
      <c r="U17" s="329">
        <v>1419.2784060762281</v>
      </c>
      <c r="V17" s="329">
        <v>1328.4626226990861</v>
      </c>
      <c r="W17" s="329">
        <v>1555.7840159663469</v>
      </c>
      <c r="X17" s="329">
        <v>1358.0773005771021</v>
      </c>
      <c r="Y17" s="329">
        <v>1287.119430991874</v>
      </c>
      <c r="DA17" s="72" t="s">
        <v>2557</v>
      </c>
    </row>
    <row r="18" spans="1:105" ht="12" customHeight="1" x14ac:dyDescent="0.25">
      <c r="A18" s="59" t="s">
        <v>28</v>
      </c>
      <c r="B18" s="230">
        <v>171.1927690298825</v>
      </c>
      <c r="C18" s="230">
        <v>147.96898661840891</v>
      </c>
      <c r="D18" s="230">
        <v>127.65123851959321</v>
      </c>
      <c r="E18" s="230">
        <v>129.24623674705671</v>
      </c>
      <c r="F18" s="230">
        <v>76.188646911071444</v>
      </c>
      <c r="G18" s="230">
        <v>71.297977266950255</v>
      </c>
      <c r="H18" s="230">
        <v>60.707143517102438</v>
      </c>
      <c r="I18" s="230">
        <v>50.049601874787513</v>
      </c>
      <c r="J18" s="230">
        <v>45.262624391698573</v>
      </c>
      <c r="K18" s="230">
        <v>33.255709290910232</v>
      </c>
      <c r="L18" s="230">
        <v>34.278400670954241</v>
      </c>
      <c r="M18" s="230">
        <v>30.94055965275162</v>
      </c>
      <c r="N18" s="230">
        <v>27.495063178838809</v>
      </c>
      <c r="O18" s="230">
        <v>27.056708907667002</v>
      </c>
      <c r="P18" s="230">
        <v>23.62532297218619</v>
      </c>
      <c r="Q18" s="230">
        <v>26.479237801537149</v>
      </c>
      <c r="R18" s="230">
        <v>19.430744727527269</v>
      </c>
      <c r="S18" s="230">
        <v>27.758556258393028</v>
      </c>
      <c r="T18" s="230">
        <v>20.718548590603099</v>
      </c>
      <c r="U18" s="230">
        <v>17.871233683340311</v>
      </c>
      <c r="V18" s="230">
        <v>21.248062521044439</v>
      </c>
      <c r="W18" s="230">
        <v>18.678201988458781</v>
      </c>
      <c r="X18" s="230">
        <v>15.764034658708701</v>
      </c>
      <c r="Y18" s="230">
        <v>7.728737275898812</v>
      </c>
      <c r="DA18" s="71" t="s">
        <v>2558</v>
      </c>
    </row>
    <row r="19" spans="1:105" ht="12" customHeight="1" x14ac:dyDescent="0.25">
      <c r="A19" s="59" t="s">
        <v>31</v>
      </c>
      <c r="B19" s="230">
        <v>95.823411241429227</v>
      </c>
      <c r="C19" s="230">
        <v>96.822608772072655</v>
      </c>
      <c r="D19" s="230">
        <v>93.426177737478767</v>
      </c>
      <c r="E19" s="230">
        <v>138.6480167727679</v>
      </c>
      <c r="F19" s="230">
        <v>104.6380924953103</v>
      </c>
      <c r="G19" s="230">
        <v>104.5507040531771</v>
      </c>
      <c r="H19" s="230">
        <v>126.1327506053654</v>
      </c>
      <c r="I19" s="230">
        <v>118.03497424881149</v>
      </c>
      <c r="J19" s="230">
        <v>98.623125241106891</v>
      </c>
      <c r="K19" s="230">
        <v>86.052355420886087</v>
      </c>
      <c r="L19" s="230">
        <v>82.197792549394151</v>
      </c>
      <c r="M19" s="230">
        <v>80.559507156959896</v>
      </c>
      <c r="N19" s="230">
        <v>73.805553135110117</v>
      </c>
      <c r="O19" s="230">
        <v>77.956812233318161</v>
      </c>
      <c r="P19" s="230">
        <v>64.409195900682974</v>
      </c>
      <c r="Q19" s="230">
        <v>60.627748910909531</v>
      </c>
      <c r="R19" s="230">
        <v>63.229716818145143</v>
      </c>
      <c r="S19" s="230">
        <v>64.981000041393372</v>
      </c>
      <c r="T19" s="230">
        <v>64.86322242549862</v>
      </c>
      <c r="U19" s="230">
        <v>61.208813335215012</v>
      </c>
      <c r="V19" s="230">
        <v>51.429650377955149</v>
      </c>
      <c r="W19" s="230">
        <v>56.912564898079459</v>
      </c>
      <c r="X19" s="230">
        <v>62.716313677249147</v>
      </c>
      <c r="Y19" s="230">
        <v>69.422032146505614</v>
      </c>
      <c r="DA19" s="71" t="s">
        <v>2559</v>
      </c>
    </row>
    <row r="20" spans="1:105" ht="12" customHeight="1" x14ac:dyDescent="0.25">
      <c r="A20" s="59" t="s">
        <v>159</v>
      </c>
      <c r="B20" s="230">
        <v>294.50156339205512</v>
      </c>
      <c r="C20" s="230">
        <v>299.7244379026618</v>
      </c>
      <c r="D20" s="230">
        <v>297.72127429178403</v>
      </c>
      <c r="E20" s="230">
        <v>314.00656021527419</v>
      </c>
      <c r="F20" s="230">
        <v>289.18994029204782</v>
      </c>
      <c r="G20" s="230">
        <v>269.84698394805991</v>
      </c>
      <c r="H20" s="230">
        <v>233.61771571956439</v>
      </c>
      <c r="I20" s="230">
        <v>250.00807433283279</v>
      </c>
      <c r="J20" s="230">
        <v>240.85640569864691</v>
      </c>
      <c r="K20" s="230">
        <v>274.74245016217748</v>
      </c>
      <c r="L20" s="230">
        <v>253.00795863871031</v>
      </c>
      <c r="M20" s="230">
        <v>199.09810716417559</v>
      </c>
      <c r="N20" s="230">
        <v>185.15531156317161</v>
      </c>
      <c r="O20" s="230">
        <v>181.23292255813249</v>
      </c>
      <c r="P20" s="230">
        <v>146.2216207145745</v>
      </c>
      <c r="Q20" s="230">
        <v>132.01064739634899</v>
      </c>
      <c r="R20" s="230">
        <v>136.59987922161471</v>
      </c>
      <c r="S20" s="230">
        <v>130.9583808830036</v>
      </c>
      <c r="T20" s="230">
        <v>131.01662381036309</v>
      </c>
      <c r="U20" s="230">
        <v>129.22764004896041</v>
      </c>
      <c r="V20" s="230">
        <v>131.85928530333541</v>
      </c>
      <c r="W20" s="230">
        <v>134.1664393592599</v>
      </c>
      <c r="X20" s="230">
        <v>140.2418253340343</v>
      </c>
      <c r="Y20" s="230">
        <v>142.32337445484771</v>
      </c>
      <c r="DA20" s="71" t="s">
        <v>2560</v>
      </c>
    </row>
    <row r="21" spans="1:105" ht="12" customHeight="1" x14ac:dyDescent="0.25">
      <c r="A21" s="59" t="s">
        <v>32</v>
      </c>
      <c r="B21" s="230">
        <v>197.50034819763229</v>
      </c>
      <c r="C21" s="230">
        <v>210.50778866365161</v>
      </c>
      <c r="D21" s="230">
        <v>218.54195243204771</v>
      </c>
      <c r="E21" s="230">
        <v>212.11263152655471</v>
      </c>
      <c r="F21" s="230">
        <v>176.79285118635681</v>
      </c>
      <c r="G21" s="230">
        <v>158.7438578937292</v>
      </c>
      <c r="H21" s="230">
        <v>171.0056635153129</v>
      </c>
      <c r="I21" s="230">
        <v>141.5381736855164</v>
      </c>
      <c r="J21" s="230">
        <v>149.8336423818609</v>
      </c>
      <c r="K21" s="230">
        <v>93.671670933126904</v>
      </c>
      <c r="L21" s="230">
        <v>62.103948987852718</v>
      </c>
      <c r="M21" s="230">
        <v>48.803843030078667</v>
      </c>
      <c r="N21" s="230">
        <v>50.838964276222192</v>
      </c>
      <c r="O21" s="230">
        <v>74.538306008176065</v>
      </c>
      <c r="P21" s="230">
        <v>60.461574062274188</v>
      </c>
      <c r="Q21" s="230">
        <v>56.71370885339072</v>
      </c>
      <c r="R21" s="230">
        <v>56.258270603092697</v>
      </c>
      <c r="S21" s="230">
        <v>38.838209359393836</v>
      </c>
      <c r="T21" s="230">
        <v>34.747277573565839</v>
      </c>
      <c r="U21" s="230">
        <v>27.35781013263858</v>
      </c>
      <c r="V21" s="230">
        <v>21.510876447544199</v>
      </c>
      <c r="W21" s="230">
        <v>24.235287876270721</v>
      </c>
      <c r="X21" s="230">
        <v>15.17500584555907</v>
      </c>
      <c r="Y21" s="230">
        <v>9.9300541199174521</v>
      </c>
      <c r="DA21" s="71" t="s">
        <v>2561</v>
      </c>
    </row>
    <row r="22" spans="1:105" ht="12" customHeight="1" x14ac:dyDescent="0.25">
      <c r="A22" s="59" t="s">
        <v>35</v>
      </c>
      <c r="B22" s="230">
        <v>1566.812040076032</v>
      </c>
      <c r="C22" s="230">
        <v>1638.9234078142431</v>
      </c>
      <c r="D22" s="230">
        <v>1579.2232907952271</v>
      </c>
      <c r="E22" s="230">
        <v>1500.40222329823</v>
      </c>
      <c r="F22" s="230">
        <v>1668.7959782354201</v>
      </c>
      <c r="G22" s="230">
        <v>1669.127128017099</v>
      </c>
      <c r="H22" s="230">
        <v>1624.229685458276</v>
      </c>
      <c r="I22" s="230">
        <v>1597.929160147133</v>
      </c>
      <c r="J22" s="230">
        <v>1474.259831490624</v>
      </c>
      <c r="K22" s="230">
        <v>1328.718162634081</v>
      </c>
      <c r="L22" s="230">
        <v>1425.4546035434339</v>
      </c>
      <c r="M22" s="230">
        <v>1369.049693017143</v>
      </c>
      <c r="N22" s="230">
        <v>1278.0158468038719</v>
      </c>
      <c r="O22" s="230">
        <v>1300.8653700200109</v>
      </c>
      <c r="P22" s="230">
        <v>1151.3374142100131</v>
      </c>
      <c r="Q22" s="230">
        <v>1216.9858876367821</v>
      </c>
      <c r="R22" s="230">
        <v>1250.7331579674351</v>
      </c>
      <c r="S22" s="230">
        <v>1268.526124984545</v>
      </c>
      <c r="T22" s="230">
        <v>1205.3637258963461</v>
      </c>
      <c r="U22" s="230">
        <v>1183.6129088760731</v>
      </c>
      <c r="V22" s="230">
        <v>1102.414748049207</v>
      </c>
      <c r="W22" s="230">
        <v>1321.7915218442779</v>
      </c>
      <c r="X22" s="230">
        <v>1124.1801210615511</v>
      </c>
      <c r="Y22" s="230">
        <v>1057.7152329947039</v>
      </c>
      <c r="DA22" s="71" t="s">
        <v>2562</v>
      </c>
    </row>
    <row r="23" spans="1:105" ht="12" customHeight="1" x14ac:dyDescent="0.25">
      <c r="A23" s="60" t="s">
        <v>2563</v>
      </c>
      <c r="B23" s="329">
        <v>810.45266773587377</v>
      </c>
      <c r="C23" s="329">
        <v>826.87565528448215</v>
      </c>
      <c r="D23" s="329">
        <v>852.04302164430305</v>
      </c>
      <c r="E23" s="329">
        <v>1082.63387169255</v>
      </c>
      <c r="F23" s="329">
        <v>1093.905257005551</v>
      </c>
      <c r="G23" s="329">
        <v>1097.074751737252</v>
      </c>
      <c r="H23" s="329">
        <v>1165.134286108457</v>
      </c>
      <c r="I23" s="329">
        <v>1206.928299400186</v>
      </c>
      <c r="J23" s="329">
        <v>1485.7350317006751</v>
      </c>
      <c r="K23" s="329">
        <v>1198.784736905706</v>
      </c>
      <c r="L23" s="329">
        <v>1375.575187988587</v>
      </c>
      <c r="M23" s="329">
        <v>1420.5280645112</v>
      </c>
      <c r="N23" s="329">
        <v>1426.495105118297</v>
      </c>
      <c r="O23" s="329">
        <v>1432.25419966918</v>
      </c>
      <c r="P23" s="329">
        <v>1524.545630213001</v>
      </c>
      <c r="Q23" s="329">
        <v>1419.485896504189</v>
      </c>
      <c r="R23" s="329">
        <v>1424.879333966051</v>
      </c>
      <c r="S23" s="329">
        <v>1479.107713198209</v>
      </c>
      <c r="T23" s="329">
        <v>1535.349583320593</v>
      </c>
      <c r="U23" s="329">
        <v>1531.0323736257531</v>
      </c>
      <c r="V23" s="329">
        <v>1400.632131724285</v>
      </c>
      <c r="W23" s="329">
        <v>1410.885731899172</v>
      </c>
      <c r="X23" s="329">
        <v>1418.3642735162409</v>
      </c>
      <c r="Y23" s="329">
        <v>1337.75588499337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1472.9662955712863</v>
      </c>
      <c r="C24" s="261">
        <f t="shared" si="1"/>
        <v>1521.0738109653107</v>
      </c>
      <c r="D24" s="261">
        <f t="shared" si="1"/>
        <v>1496.4882411378283</v>
      </c>
      <c r="E24" s="261">
        <f t="shared" si="1"/>
        <v>1616.5532819161499</v>
      </c>
      <c r="F24" s="261">
        <f t="shared" si="1"/>
        <v>1656.6143684027486</v>
      </c>
      <c r="G24" s="261">
        <f t="shared" si="1"/>
        <v>1644.0301857135707</v>
      </c>
      <c r="H24" s="261">
        <f t="shared" si="1"/>
        <v>1645.8061079474273</v>
      </c>
      <c r="I24" s="261">
        <f t="shared" si="1"/>
        <v>1645.2983956737457</v>
      </c>
      <c r="J24" s="261">
        <f t="shared" si="1"/>
        <v>1701.9241058008047</v>
      </c>
      <c r="K24" s="261">
        <f t="shared" si="1"/>
        <v>1469.6318786851953</v>
      </c>
      <c r="L24" s="261">
        <f t="shared" si="1"/>
        <v>1571.0290517851383</v>
      </c>
      <c r="M24" s="261">
        <f t="shared" si="1"/>
        <v>1535.755260248387</v>
      </c>
      <c r="N24" s="261">
        <f t="shared" si="1"/>
        <v>1488.2074233590388</v>
      </c>
      <c r="O24" s="261">
        <f t="shared" si="1"/>
        <v>1512.6766848406569</v>
      </c>
      <c r="P24" s="261">
        <f t="shared" si="1"/>
        <v>1444.2940599310446</v>
      </c>
      <c r="Q24" s="261">
        <f t="shared" si="1"/>
        <v>1425.6673437801373</v>
      </c>
      <c r="R24" s="261">
        <f t="shared" si="1"/>
        <v>1445.4710803077967</v>
      </c>
      <c r="S24" s="261">
        <f t="shared" si="1"/>
        <v>1471.553972144658</v>
      </c>
      <c r="T24" s="261">
        <f t="shared" si="1"/>
        <v>1458.1531526020569</v>
      </c>
      <c r="U24" s="261">
        <f t="shared" si="1"/>
        <v>1437.4475476683156</v>
      </c>
      <c r="V24" s="261">
        <f t="shared" si="1"/>
        <v>1329.8779776917418</v>
      </c>
      <c r="W24" s="261">
        <f t="shared" si="1"/>
        <v>1457.4875473159736</v>
      </c>
      <c r="X24" s="261">
        <f t="shared" si="1"/>
        <v>1353.3028956181606</v>
      </c>
      <c r="Y24" s="261">
        <f t="shared" si="1"/>
        <v>1278.1543198786358</v>
      </c>
      <c r="DA24" s="70"/>
    </row>
    <row r="25" spans="1:105" ht="12" customHeight="1" x14ac:dyDescent="0.25">
      <c r="A25" s="60" t="s">
        <v>2566</v>
      </c>
      <c r="B25" s="262">
        <v>1131.0055776383231</v>
      </c>
      <c r="C25" s="262">
        <v>1170.217489347948</v>
      </c>
      <c r="D25" s="262">
        <v>1147.911146882906</v>
      </c>
      <c r="E25" s="262">
        <v>1217.439709988344</v>
      </c>
      <c r="F25" s="262">
        <v>1250.8987768370901</v>
      </c>
      <c r="G25" s="262">
        <v>1240.61331576719</v>
      </c>
      <c r="H25" s="262">
        <v>1234.1978293790439</v>
      </c>
      <c r="I25" s="262">
        <v>1230.9393515341681</v>
      </c>
      <c r="J25" s="262">
        <v>1253.7479551347631</v>
      </c>
      <c r="K25" s="262">
        <v>1089.7159617117129</v>
      </c>
      <c r="L25" s="262">
        <v>1158.0678668678829</v>
      </c>
      <c r="M25" s="262">
        <v>1126.104482095127</v>
      </c>
      <c r="N25" s="262">
        <v>1085.8039907880329</v>
      </c>
      <c r="O25" s="262">
        <v>1104.6394645036969</v>
      </c>
      <c r="P25" s="262">
        <v>1041.8074922002561</v>
      </c>
      <c r="Q25" s="262">
        <v>1035.7437085801971</v>
      </c>
      <c r="R25" s="262">
        <v>1051.525167299638</v>
      </c>
      <c r="S25" s="262">
        <v>1067.4327929000319</v>
      </c>
      <c r="T25" s="262">
        <v>1052.3780283364249</v>
      </c>
      <c r="U25" s="262">
        <v>1036.249269822883</v>
      </c>
      <c r="V25" s="262">
        <v>960.52155326360628</v>
      </c>
      <c r="W25" s="262">
        <v>1063.1437668554349</v>
      </c>
      <c r="X25" s="262">
        <v>977.61096858687199</v>
      </c>
      <c r="Y25" s="262">
        <v>925.34032933475248</v>
      </c>
      <c r="DA25" s="72" t="s">
        <v>2567</v>
      </c>
    </row>
    <row r="26" spans="1:105" ht="12" customHeight="1" x14ac:dyDescent="0.25">
      <c r="A26" s="60" t="s">
        <v>2568</v>
      </c>
      <c r="B26" s="262">
        <v>341.96071793296318</v>
      </c>
      <c r="C26" s="262">
        <v>350.85632161736271</v>
      </c>
      <c r="D26" s="262">
        <v>348.5770942549222</v>
      </c>
      <c r="E26" s="262">
        <v>399.11357192780599</v>
      </c>
      <c r="F26" s="262">
        <v>405.71559156565849</v>
      </c>
      <c r="G26" s="262">
        <v>403.4168699463807</v>
      </c>
      <c r="H26" s="262">
        <v>411.60827856838353</v>
      </c>
      <c r="I26" s="262">
        <v>414.35904413957758</v>
      </c>
      <c r="J26" s="262">
        <v>448.17615066604151</v>
      </c>
      <c r="K26" s="262">
        <v>379.9159169734823</v>
      </c>
      <c r="L26" s="262">
        <v>412.96118491725542</v>
      </c>
      <c r="M26" s="262">
        <v>409.65077815325998</v>
      </c>
      <c r="N26" s="262">
        <v>402.40343257100591</v>
      </c>
      <c r="O26" s="262">
        <v>408.03722033695999</v>
      </c>
      <c r="P26" s="262">
        <v>402.48656773078858</v>
      </c>
      <c r="Q26" s="262">
        <v>389.92363519994029</v>
      </c>
      <c r="R26" s="262">
        <v>393.9459130081587</v>
      </c>
      <c r="S26" s="262">
        <v>404.12117924462609</v>
      </c>
      <c r="T26" s="262">
        <v>405.77512426563209</v>
      </c>
      <c r="U26" s="262">
        <v>401.19827784543247</v>
      </c>
      <c r="V26" s="262">
        <v>369.35642442813543</v>
      </c>
      <c r="W26" s="262">
        <v>394.3437804605386</v>
      </c>
      <c r="X26" s="262">
        <v>375.69192703128863</v>
      </c>
      <c r="Y26" s="262">
        <v>352.81399054388339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4480.4039995327212</v>
      </c>
      <c r="C27" s="261">
        <f t="shared" si="2"/>
        <v>4601.1755500793133</v>
      </c>
      <c r="D27" s="261">
        <f t="shared" si="2"/>
        <v>4526.5813648863341</v>
      </c>
      <c r="E27" s="261">
        <f t="shared" si="2"/>
        <v>4824.3564860749038</v>
      </c>
      <c r="F27" s="261">
        <f t="shared" si="2"/>
        <v>4870.7296658939395</v>
      </c>
      <c r="G27" s="261">
        <f t="shared" si="2"/>
        <v>4815.2020041660971</v>
      </c>
      <c r="H27" s="261">
        <f t="shared" si="2"/>
        <v>4829.7532070343977</v>
      </c>
      <c r="I27" s="261">
        <f t="shared" si="2"/>
        <v>4806.4118338418102</v>
      </c>
      <c r="J27" s="261">
        <f t="shared" si="2"/>
        <v>4992.2438012923049</v>
      </c>
      <c r="K27" s="261">
        <f t="shared" si="2"/>
        <v>4307.4644076384111</v>
      </c>
      <c r="L27" s="261">
        <f t="shared" si="2"/>
        <v>4618.0255605413322</v>
      </c>
      <c r="M27" s="261">
        <f t="shared" si="2"/>
        <v>4498.5425350461564</v>
      </c>
      <c r="N27" s="261">
        <f t="shared" si="2"/>
        <v>4345.4369201078734</v>
      </c>
      <c r="O27" s="261">
        <f t="shared" si="2"/>
        <v>4419.8633134235497</v>
      </c>
      <c r="P27" s="261">
        <f t="shared" si="2"/>
        <v>4243.7153686753318</v>
      </c>
      <c r="Q27" s="261">
        <f t="shared" si="2"/>
        <v>4160.4330387187965</v>
      </c>
      <c r="R27" s="261">
        <f t="shared" si="2"/>
        <v>4215.9015761483806</v>
      </c>
      <c r="S27" s="261">
        <f t="shared" si="2"/>
        <v>4300.2428353213409</v>
      </c>
      <c r="T27" s="261">
        <f t="shared" si="2"/>
        <v>4274.3699737385286</v>
      </c>
      <c r="U27" s="261">
        <f t="shared" si="2"/>
        <v>4214.7296852885447</v>
      </c>
      <c r="V27" s="261">
        <f t="shared" si="2"/>
        <v>3898.706792033387</v>
      </c>
      <c r="W27" s="261">
        <f t="shared" si="2"/>
        <v>4238.099639807886</v>
      </c>
      <c r="X27" s="261">
        <f t="shared" si="2"/>
        <v>3966.3451058476348</v>
      </c>
      <c r="Y27" s="261">
        <f t="shared" si="2"/>
        <v>3749.8218799789202</v>
      </c>
      <c r="DA27" s="70"/>
    </row>
    <row r="28" spans="1:105" ht="12" customHeight="1" x14ac:dyDescent="0.25">
      <c r="A28" s="60" t="s">
        <v>2571</v>
      </c>
      <c r="B28" s="329">
        <v>3322.6144741957592</v>
      </c>
      <c r="C28" s="329">
        <v>3419.9246139586248</v>
      </c>
      <c r="D28" s="329">
        <v>3309.3770482516152</v>
      </c>
      <c r="E28" s="329">
        <v>3277.736669371262</v>
      </c>
      <c r="F28" s="329">
        <v>3308.0078701717239</v>
      </c>
      <c r="G28" s="329">
        <v>3247.952358827165</v>
      </c>
      <c r="H28" s="329">
        <v>3165.2756554508878</v>
      </c>
      <c r="I28" s="329">
        <v>3082.2285489844021</v>
      </c>
      <c r="J28" s="329">
        <v>2869.7651845770538</v>
      </c>
      <c r="K28" s="329">
        <v>2594.914783487402</v>
      </c>
      <c r="L28" s="329">
        <v>2652.9181491290651</v>
      </c>
      <c r="M28" s="329">
        <v>2469.2167286015851</v>
      </c>
      <c r="N28" s="329">
        <v>2307.5867699388782</v>
      </c>
      <c r="O28" s="329">
        <v>2373.7858853247212</v>
      </c>
      <c r="P28" s="329">
        <v>2065.7930397996151</v>
      </c>
      <c r="Q28" s="329">
        <v>2132.5960437128119</v>
      </c>
      <c r="R28" s="329">
        <v>2180.3596704825941</v>
      </c>
      <c r="S28" s="329">
        <v>2187.2318164667558</v>
      </c>
      <c r="T28" s="329">
        <v>2081.0134261376811</v>
      </c>
      <c r="U28" s="329">
        <v>2027.5405801088971</v>
      </c>
      <c r="V28" s="329">
        <v>1897.80374671298</v>
      </c>
      <c r="W28" s="329">
        <v>2222.548594237639</v>
      </c>
      <c r="X28" s="329">
        <v>1940.110429395861</v>
      </c>
      <c r="Y28" s="329">
        <v>1838.7420442741061</v>
      </c>
      <c r="DA28" s="72" t="s">
        <v>2572</v>
      </c>
    </row>
    <row r="29" spans="1:105" ht="12" customHeight="1" x14ac:dyDescent="0.25">
      <c r="A29" s="59" t="s">
        <v>28</v>
      </c>
      <c r="B29" s="230">
        <v>244.56109861411781</v>
      </c>
      <c r="C29" s="230">
        <v>211.38426659772699</v>
      </c>
      <c r="D29" s="230">
        <v>182.35891217084739</v>
      </c>
      <c r="E29" s="230">
        <v>184.63748106722389</v>
      </c>
      <c r="F29" s="230">
        <v>108.8409241586735</v>
      </c>
      <c r="G29" s="230">
        <v>101.85425323850041</v>
      </c>
      <c r="H29" s="230">
        <v>86.72449073871779</v>
      </c>
      <c r="I29" s="230">
        <v>71.499431249696428</v>
      </c>
      <c r="J29" s="230">
        <v>64.660891988140818</v>
      </c>
      <c r="K29" s="230">
        <v>47.508156129871772</v>
      </c>
      <c r="L29" s="230">
        <v>48.969143815648913</v>
      </c>
      <c r="M29" s="230">
        <v>44.200799503930881</v>
      </c>
      <c r="N29" s="230">
        <v>39.278661684055443</v>
      </c>
      <c r="O29" s="230">
        <v>38.652441296667142</v>
      </c>
      <c r="P29" s="230">
        <v>33.750461388837422</v>
      </c>
      <c r="Q29" s="230">
        <v>37.827482573624501</v>
      </c>
      <c r="R29" s="230">
        <v>27.758206753610391</v>
      </c>
      <c r="S29" s="230">
        <v>39.655080369132897</v>
      </c>
      <c r="T29" s="230">
        <v>29.597926558004421</v>
      </c>
      <c r="U29" s="230">
        <v>25.53033383334331</v>
      </c>
      <c r="V29" s="230">
        <v>30.35437503006348</v>
      </c>
      <c r="W29" s="230">
        <v>26.68314569779827</v>
      </c>
      <c r="X29" s="230">
        <v>22.520049512440998</v>
      </c>
      <c r="Y29" s="230">
        <v>11.041053251284019</v>
      </c>
      <c r="DA29" s="71" t="s">
        <v>2573</v>
      </c>
    </row>
    <row r="30" spans="1:105" ht="12" customHeight="1" x14ac:dyDescent="0.25">
      <c r="A30" s="59" t="s">
        <v>31</v>
      </c>
      <c r="B30" s="230">
        <v>136.89058748775599</v>
      </c>
      <c r="C30" s="230">
        <v>138.31801253153239</v>
      </c>
      <c r="D30" s="230">
        <v>133.46596819639819</v>
      </c>
      <c r="E30" s="230">
        <v>198.0685953896685</v>
      </c>
      <c r="F30" s="230">
        <v>149.48298927901479</v>
      </c>
      <c r="G30" s="230">
        <v>149.35814864739589</v>
      </c>
      <c r="H30" s="230">
        <v>180.1896437219506</v>
      </c>
      <c r="I30" s="230">
        <v>168.62139178401651</v>
      </c>
      <c r="J30" s="230">
        <v>140.89017891586701</v>
      </c>
      <c r="K30" s="230">
        <v>122.9319363155516</v>
      </c>
      <c r="L30" s="230">
        <v>117.42541792770589</v>
      </c>
      <c r="M30" s="230">
        <v>115.0850102242284</v>
      </c>
      <c r="N30" s="230">
        <v>105.43650447872869</v>
      </c>
      <c r="O30" s="230">
        <v>111.36687461902589</v>
      </c>
      <c r="P30" s="230">
        <v>92.013137000975661</v>
      </c>
      <c r="Q30" s="230">
        <v>86.611069872727924</v>
      </c>
      <c r="R30" s="230">
        <v>90.328166883064483</v>
      </c>
      <c r="S30" s="230">
        <v>92.830000059133397</v>
      </c>
      <c r="T30" s="230">
        <v>92.661746322140871</v>
      </c>
      <c r="U30" s="230">
        <v>87.441161907450024</v>
      </c>
      <c r="V30" s="230">
        <v>73.470929111364498</v>
      </c>
      <c r="W30" s="230">
        <v>81.303664140113526</v>
      </c>
      <c r="X30" s="230">
        <v>89.594733824641636</v>
      </c>
      <c r="Y30" s="230">
        <v>99.174331637865166</v>
      </c>
      <c r="DA30" s="71" t="s">
        <v>2574</v>
      </c>
    </row>
    <row r="31" spans="1:105" ht="12" customHeight="1" x14ac:dyDescent="0.25">
      <c r="A31" s="59" t="s">
        <v>159</v>
      </c>
      <c r="B31" s="230">
        <v>420.71651913150743</v>
      </c>
      <c r="C31" s="230">
        <v>428.17776843237391</v>
      </c>
      <c r="D31" s="230">
        <v>425.31610613111991</v>
      </c>
      <c r="E31" s="230">
        <v>448.58080030753462</v>
      </c>
      <c r="F31" s="230">
        <v>413.12848613149669</v>
      </c>
      <c r="G31" s="230">
        <v>385.49569135437127</v>
      </c>
      <c r="H31" s="230">
        <v>333.73959388509189</v>
      </c>
      <c r="I31" s="230">
        <v>357.15439190404692</v>
      </c>
      <c r="J31" s="230">
        <v>344.08057956949568</v>
      </c>
      <c r="K31" s="230">
        <v>392.48921451739648</v>
      </c>
      <c r="L31" s="230">
        <v>361.43994091244338</v>
      </c>
      <c r="M31" s="230">
        <v>284.42586737739379</v>
      </c>
      <c r="N31" s="230">
        <v>264.50758794738789</v>
      </c>
      <c r="O31" s="230">
        <v>258.90417508304643</v>
      </c>
      <c r="P31" s="230">
        <v>208.8880295922493</v>
      </c>
      <c r="Q31" s="230">
        <v>188.5866391376415</v>
      </c>
      <c r="R31" s="230">
        <v>195.14268460230679</v>
      </c>
      <c r="S31" s="230">
        <v>187.08340126143369</v>
      </c>
      <c r="T31" s="230">
        <v>187.16660544337589</v>
      </c>
      <c r="U31" s="230">
        <v>184.6109143556578</v>
      </c>
      <c r="V31" s="230">
        <v>188.37040757619349</v>
      </c>
      <c r="W31" s="230">
        <v>191.66634194179991</v>
      </c>
      <c r="X31" s="230">
        <v>200.3454647629062</v>
      </c>
      <c r="Y31" s="230">
        <v>203.3191063640682</v>
      </c>
      <c r="DA31" s="71" t="s">
        <v>2575</v>
      </c>
    </row>
    <row r="32" spans="1:105" ht="12" customHeight="1" x14ac:dyDescent="0.25">
      <c r="A32" s="59" t="s">
        <v>32</v>
      </c>
      <c r="B32" s="230">
        <v>282.14335456804622</v>
      </c>
      <c r="C32" s="230">
        <v>300.72541237664512</v>
      </c>
      <c r="D32" s="230">
        <v>312.2027891886396</v>
      </c>
      <c r="E32" s="230">
        <v>303.01804503793528</v>
      </c>
      <c r="F32" s="230">
        <v>252.56121598050979</v>
      </c>
      <c r="G32" s="230">
        <v>226.77693984818461</v>
      </c>
      <c r="H32" s="230">
        <v>244.29380502187561</v>
      </c>
      <c r="I32" s="230">
        <v>202.19739097930909</v>
      </c>
      <c r="J32" s="230">
        <v>214.0480605455156</v>
      </c>
      <c r="K32" s="230">
        <v>133.81667276160991</v>
      </c>
      <c r="L32" s="230">
        <v>88.719927125503887</v>
      </c>
      <c r="M32" s="230">
        <v>69.719775757255263</v>
      </c>
      <c r="N32" s="230">
        <v>72.627091823174553</v>
      </c>
      <c r="O32" s="230">
        <v>106.48329429739439</v>
      </c>
      <c r="P32" s="230">
        <v>86.373677231820267</v>
      </c>
      <c r="Q32" s="230">
        <v>81.019584076272466</v>
      </c>
      <c r="R32" s="230">
        <v>80.368958004418133</v>
      </c>
      <c r="S32" s="230">
        <v>55.4831562277055</v>
      </c>
      <c r="T32" s="230">
        <v>49.638967962236897</v>
      </c>
      <c r="U32" s="230">
        <v>39.08258590376942</v>
      </c>
      <c r="V32" s="230">
        <v>30.729823496491711</v>
      </c>
      <c r="W32" s="230">
        <v>34.621839823243903</v>
      </c>
      <c r="X32" s="230">
        <v>21.6785797793701</v>
      </c>
      <c r="Y32" s="230">
        <v>14.185791599882069</v>
      </c>
      <c r="DA32" s="71" t="s">
        <v>2576</v>
      </c>
    </row>
    <row r="33" spans="1:105" ht="12" customHeight="1" x14ac:dyDescent="0.25">
      <c r="A33" s="59" t="s">
        <v>35</v>
      </c>
      <c r="B33" s="230">
        <v>2238.3029143943322</v>
      </c>
      <c r="C33" s="230">
        <v>2341.319154020347</v>
      </c>
      <c r="D33" s="230">
        <v>2256.0332725646099</v>
      </c>
      <c r="E33" s="230">
        <v>2143.4317475688999</v>
      </c>
      <c r="F33" s="230">
        <v>2383.9942546220291</v>
      </c>
      <c r="G33" s="230">
        <v>2384.467325738713</v>
      </c>
      <c r="H33" s="230">
        <v>2320.3281220832519</v>
      </c>
      <c r="I33" s="230">
        <v>2282.7559430673332</v>
      </c>
      <c r="J33" s="230">
        <v>2106.0854735580351</v>
      </c>
      <c r="K33" s="230">
        <v>1898.1688037629731</v>
      </c>
      <c r="L33" s="230">
        <v>2036.363719347763</v>
      </c>
      <c r="M33" s="230">
        <v>1955.7852757387759</v>
      </c>
      <c r="N33" s="230">
        <v>1825.736924005532</v>
      </c>
      <c r="O33" s="230">
        <v>1858.3791000285869</v>
      </c>
      <c r="P33" s="230">
        <v>1644.7677345857319</v>
      </c>
      <c r="Q33" s="230">
        <v>1738.551268052546</v>
      </c>
      <c r="R33" s="230">
        <v>1786.7616542391929</v>
      </c>
      <c r="S33" s="230">
        <v>1812.180178549351</v>
      </c>
      <c r="T33" s="230">
        <v>1721.9481798519221</v>
      </c>
      <c r="U33" s="230">
        <v>1690.8755841086761</v>
      </c>
      <c r="V33" s="230">
        <v>1574.8782114988669</v>
      </c>
      <c r="W33" s="230">
        <v>1888.2736026346829</v>
      </c>
      <c r="X33" s="230">
        <v>1605.971601516502</v>
      </c>
      <c r="Y33" s="230">
        <v>1511.021761421006</v>
      </c>
      <c r="DA33" s="71" t="s">
        <v>2577</v>
      </c>
    </row>
    <row r="34" spans="1:105" ht="12" customHeight="1" x14ac:dyDescent="0.25">
      <c r="A34" s="60" t="s">
        <v>2578</v>
      </c>
      <c r="B34" s="329">
        <v>1157.789525336962</v>
      </c>
      <c r="C34" s="329">
        <v>1181.2509361206889</v>
      </c>
      <c r="D34" s="329">
        <v>1217.2043166347189</v>
      </c>
      <c r="E34" s="329">
        <v>1546.6198167036421</v>
      </c>
      <c r="F34" s="329">
        <v>1562.721795722216</v>
      </c>
      <c r="G34" s="329">
        <v>1567.2496453389319</v>
      </c>
      <c r="H34" s="329">
        <v>1664.4775515835099</v>
      </c>
      <c r="I34" s="329">
        <v>1724.1832848574079</v>
      </c>
      <c r="J34" s="329">
        <v>2122.4786167152511</v>
      </c>
      <c r="K34" s="329">
        <v>1712.5496241510091</v>
      </c>
      <c r="L34" s="329">
        <v>1965.1074114122671</v>
      </c>
      <c r="M34" s="329">
        <v>2029.3258064445711</v>
      </c>
      <c r="N34" s="329">
        <v>2037.850150168995</v>
      </c>
      <c r="O34" s="329">
        <v>2046.0774280988289</v>
      </c>
      <c r="P34" s="329">
        <v>2177.9223288757162</v>
      </c>
      <c r="Q34" s="329">
        <v>2027.836995005985</v>
      </c>
      <c r="R34" s="329">
        <v>2035.541905665787</v>
      </c>
      <c r="S34" s="329">
        <v>2113.011018854585</v>
      </c>
      <c r="T34" s="329">
        <v>2193.3565476008471</v>
      </c>
      <c r="U34" s="329">
        <v>2187.1891051796479</v>
      </c>
      <c r="V34" s="329">
        <v>2000.903045320407</v>
      </c>
      <c r="W34" s="329">
        <v>2015.551045570247</v>
      </c>
      <c r="X34" s="329">
        <v>2026.234676451774</v>
      </c>
      <c r="Y34" s="329">
        <v>1911.0798357048141</v>
      </c>
      <c r="DA34" s="72" t="s">
        <v>2579</v>
      </c>
    </row>
    <row r="35" spans="1:105" ht="12" customHeight="1" x14ac:dyDescent="0.25">
      <c r="A35" s="57" t="s">
        <v>2580</v>
      </c>
      <c r="B35" s="261">
        <v>3023.2718716202639</v>
      </c>
      <c r="C35" s="261">
        <v>3129.3275990087691</v>
      </c>
      <c r="D35" s="261">
        <v>3047.1125527349909</v>
      </c>
      <c r="E35" s="261">
        <v>3449.8218779421181</v>
      </c>
      <c r="F35" s="261">
        <v>3431.245413315311</v>
      </c>
      <c r="G35" s="261">
        <v>3391.104264466197</v>
      </c>
      <c r="H35" s="261">
        <v>3317.8892031711098</v>
      </c>
      <c r="I35" s="261">
        <v>3313.5518340837052</v>
      </c>
      <c r="J35" s="261">
        <v>3383.0070007454901</v>
      </c>
      <c r="K35" s="261">
        <v>2989.9955683938401</v>
      </c>
      <c r="L35" s="261">
        <v>3193.4685227033242</v>
      </c>
      <c r="M35" s="261">
        <v>3038.9827312100201</v>
      </c>
      <c r="N35" s="261">
        <v>2972.6558028860391</v>
      </c>
      <c r="O35" s="261">
        <v>2986.0115066913222</v>
      </c>
      <c r="P35" s="261">
        <v>2782.800228713937</v>
      </c>
      <c r="Q35" s="261">
        <v>2725.597228941614</v>
      </c>
      <c r="R35" s="261">
        <v>2793.7011274758879</v>
      </c>
      <c r="S35" s="261">
        <v>2812.4009903932988</v>
      </c>
      <c r="T35" s="261">
        <v>2784.7551842784342</v>
      </c>
      <c r="U35" s="261">
        <v>2747.7381842276081</v>
      </c>
      <c r="V35" s="261">
        <v>2619.5524511644671</v>
      </c>
      <c r="W35" s="261">
        <v>2854.0734998719458</v>
      </c>
      <c r="X35" s="261">
        <v>2658.8495929663882</v>
      </c>
      <c r="Y35" s="261">
        <v>2692.4794006395432</v>
      </c>
      <c r="DA35" s="70" t="s">
        <v>2581</v>
      </c>
    </row>
    <row r="36" spans="1:105" ht="12" customHeight="1" x14ac:dyDescent="0.25">
      <c r="A36" s="46" t="s">
        <v>28</v>
      </c>
      <c r="B36" s="229">
        <v>127.315865803638</v>
      </c>
      <c r="C36" s="229">
        <v>115.70005718766549</v>
      </c>
      <c r="D36" s="229">
        <v>102.9616463859155</v>
      </c>
      <c r="E36" s="229">
        <v>87.97518158381591</v>
      </c>
      <c r="F36" s="229">
        <v>57.417032541413818</v>
      </c>
      <c r="G36" s="229">
        <v>56.608216613937998</v>
      </c>
      <c r="H36" s="229">
        <v>52.167075976223877</v>
      </c>
      <c r="I36" s="229">
        <v>45.13935896489614</v>
      </c>
      <c r="J36" s="229">
        <v>47.288349484122207</v>
      </c>
      <c r="K36" s="229">
        <v>31.993572240310709</v>
      </c>
      <c r="L36" s="229">
        <v>34.273951644063978</v>
      </c>
      <c r="M36" s="229">
        <v>33.2416159076949</v>
      </c>
      <c r="N36" s="229">
        <v>26.86058296160169</v>
      </c>
      <c r="O36" s="229">
        <v>27.707960715607339</v>
      </c>
      <c r="P36" s="229">
        <v>27.80469715221933</v>
      </c>
      <c r="Q36" s="229">
        <v>29.49465537709148</v>
      </c>
      <c r="R36" s="229">
        <v>22.89901068559033</v>
      </c>
      <c r="S36" s="229">
        <v>34.516973862483397</v>
      </c>
      <c r="T36" s="229">
        <v>28.522733793727781</v>
      </c>
      <c r="U36" s="229">
        <v>25.47358295615572</v>
      </c>
      <c r="V36" s="229">
        <v>34.157063738587667</v>
      </c>
      <c r="W36" s="229">
        <v>24.476571488208481</v>
      </c>
      <c r="X36" s="229">
        <v>22.000782552776439</v>
      </c>
      <c r="Y36" s="229">
        <v>7.0941819577266054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0.1008598452259898</v>
      </c>
      <c r="W37" s="229">
        <v>8.2029234734833797E-2</v>
      </c>
      <c r="X37" s="229">
        <v>8.2029234735753659E-2</v>
      </c>
      <c r="Y37" s="229">
        <v>4.1014617367768798E-2</v>
      </c>
      <c r="DA37" s="73" t="s">
        <v>2583</v>
      </c>
    </row>
    <row r="38" spans="1:105" ht="12" customHeight="1" x14ac:dyDescent="0.25">
      <c r="A38" s="46" t="s">
        <v>31</v>
      </c>
      <c r="B38" s="229">
        <v>107.6526392757583</v>
      </c>
      <c r="C38" s="229">
        <v>112.7792411210652</v>
      </c>
      <c r="D38" s="229">
        <v>113.0516201880865</v>
      </c>
      <c r="E38" s="229">
        <v>163.6281857735398</v>
      </c>
      <c r="F38" s="229">
        <v>136.7203627656485</v>
      </c>
      <c r="G38" s="229">
        <v>135.565695880623</v>
      </c>
      <c r="H38" s="229">
        <v>165.92102785618721</v>
      </c>
      <c r="I38" s="229">
        <v>141.13933474059959</v>
      </c>
      <c r="J38" s="229">
        <v>137.2576330740101</v>
      </c>
      <c r="K38" s="229">
        <v>113.28793526246611</v>
      </c>
      <c r="L38" s="229">
        <v>110.79733982389</v>
      </c>
      <c r="M38" s="229">
        <v>112.54103721897241</v>
      </c>
      <c r="N38" s="229">
        <v>103.8239784999038</v>
      </c>
      <c r="O38" s="229">
        <v>110.87020824666639</v>
      </c>
      <c r="P38" s="229">
        <v>100.16795084745969</v>
      </c>
      <c r="Q38" s="229">
        <v>96.400046220887432</v>
      </c>
      <c r="R38" s="229">
        <v>97.32896066661462</v>
      </c>
      <c r="S38" s="229">
        <v>104.4756722983887</v>
      </c>
      <c r="T38" s="229">
        <v>107.25757639468929</v>
      </c>
      <c r="U38" s="229">
        <v>101.87556216130621</v>
      </c>
      <c r="V38" s="229">
        <v>76.96597253181983</v>
      </c>
      <c r="W38" s="229">
        <v>78.126247316535768</v>
      </c>
      <c r="X38" s="229">
        <v>88.592047941344873</v>
      </c>
      <c r="Y38" s="229">
        <v>94.442071298222984</v>
      </c>
      <c r="DA38" s="73" t="s">
        <v>2584</v>
      </c>
    </row>
    <row r="39" spans="1:105" ht="12" customHeight="1" x14ac:dyDescent="0.25">
      <c r="A39" s="46" t="s">
        <v>159</v>
      </c>
      <c r="B39" s="229">
        <v>299.89514639265042</v>
      </c>
      <c r="C39" s="229">
        <v>297.43414664889212</v>
      </c>
      <c r="D39" s="229">
        <v>300.23927048121072</v>
      </c>
      <c r="E39" s="229">
        <v>308.19932739371308</v>
      </c>
      <c r="F39" s="229">
        <v>295.52346181000411</v>
      </c>
      <c r="G39" s="229">
        <v>276.61785100934952</v>
      </c>
      <c r="H39" s="229">
        <v>266.16659568160691</v>
      </c>
      <c r="I39" s="229">
        <v>275.56242058310892</v>
      </c>
      <c r="J39" s="229">
        <v>288.95320334359639</v>
      </c>
      <c r="K39" s="229">
        <v>307.19777581029308</v>
      </c>
      <c r="L39" s="229">
        <v>293.3834352268758</v>
      </c>
      <c r="M39" s="229">
        <v>246.5599615244362</v>
      </c>
      <c r="N39" s="229">
        <v>228.7859394231366</v>
      </c>
      <c r="O39" s="229">
        <v>225.42620310132821</v>
      </c>
      <c r="P39" s="229">
        <v>209.62045243434909</v>
      </c>
      <c r="Q39" s="229">
        <v>178.84793827522461</v>
      </c>
      <c r="R39" s="229">
        <v>180.47130927502181</v>
      </c>
      <c r="S39" s="229">
        <v>182.23227459645261</v>
      </c>
      <c r="T39" s="229">
        <v>187.43178145713469</v>
      </c>
      <c r="U39" s="229">
        <v>183.3728721014281</v>
      </c>
      <c r="V39" s="229">
        <v>176.50219621271469</v>
      </c>
      <c r="W39" s="229">
        <v>167.6388054681353</v>
      </c>
      <c r="X39" s="229">
        <v>181.7993258152888</v>
      </c>
      <c r="Y39" s="229">
        <v>163.7253985472766</v>
      </c>
      <c r="DA39" s="73" t="s">
        <v>2585</v>
      </c>
    </row>
    <row r="40" spans="1:105" ht="12" customHeight="1" x14ac:dyDescent="0.25">
      <c r="A40" s="46" t="s">
        <v>32</v>
      </c>
      <c r="B40" s="229">
        <v>215.80651219603931</v>
      </c>
      <c r="C40" s="229">
        <v>225.13713429882091</v>
      </c>
      <c r="D40" s="229">
        <v>243.57271323712399</v>
      </c>
      <c r="E40" s="229">
        <v>231.1885839687603</v>
      </c>
      <c r="F40" s="229">
        <v>198.3872913882002</v>
      </c>
      <c r="G40" s="229">
        <v>183.28040604122461</v>
      </c>
      <c r="H40" s="229">
        <v>198.70104736974531</v>
      </c>
      <c r="I40" s="229">
        <v>165.79581968611899</v>
      </c>
      <c r="J40" s="229">
        <v>176.03308641062111</v>
      </c>
      <c r="K40" s="229">
        <v>106.8114843357115</v>
      </c>
      <c r="L40" s="229">
        <v>71.164086053249648</v>
      </c>
      <c r="M40" s="229">
        <v>59.177241058062087</v>
      </c>
      <c r="N40" s="229">
        <v>61.028268922053712</v>
      </c>
      <c r="O40" s="229">
        <v>87.261202789753881</v>
      </c>
      <c r="P40" s="229">
        <v>81.491059969663567</v>
      </c>
      <c r="Q40" s="229">
        <v>73.855271128341059</v>
      </c>
      <c r="R40" s="229">
        <v>73.81189435017383</v>
      </c>
      <c r="S40" s="229">
        <v>52.238995547806482</v>
      </c>
      <c r="T40" s="229">
        <v>47.027511987774517</v>
      </c>
      <c r="U40" s="229">
        <v>36.88359364541224</v>
      </c>
      <c r="V40" s="229">
        <v>29.591286298378041</v>
      </c>
      <c r="W40" s="229">
        <v>32.460327158387742</v>
      </c>
      <c r="X40" s="229">
        <v>22.312364504279909</v>
      </c>
      <c r="Y40" s="229">
        <v>13.623879129746371</v>
      </c>
      <c r="DA40" s="73" t="s">
        <v>2586</v>
      </c>
    </row>
    <row r="41" spans="1:105" ht="12" customHeight="1" x14ac:dyDescent="0.25">
      <c r="A41" s="46" t="s">
        <v>33</v>
      </c>
      <c r="B41" s="229">
        <v>195.15442820230561</v>
      </c>
      <c r="C41" s="229">
        <v>196.23740326702381</v>
      </c>
      <c r="D41" s="229">
        <v>204.38761822847749</v>
      </c>
      <c r="E41" s="229">
        <v>196.16569217500489</v>
      </c>
      <c r="F41" s="229">
        <v>184.206620807999</v>
      </c>
      <c r="G41" s="229">
        <v>184.2778159929002</v>
      </c>
      <c r="H41" s="229">
        <v>183.3637145310247</v>
      </c>
      <c r="I41" s="229">
        <v>154.27429062737511</v>
      </c>
      <c r="J41" s="229">
        <v>140.5847807392565</v>
      </c>
      <c r="K41" s="229">
        <v>136.6153912294476</v>
      </c>
      <c r="L41" s="229">
        <v>171.1636285467863</v>
      </c>
      <c r="M41" s="229">
        <v>137.07566637982401</v>
      </c>
      <c r="N41" s="229">
        <v>130.8311263969432</v>
      </c>
      <c r="O41" s="229">
        <v>94.830610489981794</v>
      </c>
      <c r="P41" s="229">
        <v>54.872226999036741</v>
      </c>
      <c r="Q41" s="229">
        <v>46.919174548519983</v>
      </c>
      <c r="R41" s="229">
        <v>32.779277729997581</v>
      </c>
      <c r="S41" s="229">
        <v>28.772312983629639</v>
      </c>
      <c r="T41" s="229">
        <v>29.20937231297372</v>
      </c>
      <c r="U41" s="229">
        <v>27.282459157345471</v>
      </c>
      <c r="V41" s="229">
        <v>24.236199484075019</v>
      </c>
      <c r="W41" s="229">
        <v>29.232760103108301</v>
      </c>
      <c r="X41" s="229">
        <v>28.98065348233402</v>
      </c>
      <c r="Y41" s="229">
        <v>374.3472914872674</v>
      </c>
      <c r="DA41" s="73" t="s">
        <v>2587</v>
      </c>
    </row>
    <row r="42" spans="1:105" ht="12" customHeight="1" x14ac:dyDescent="0.25">
      <c r="A42" s="46" t="s">
        <v>35</v>
      </c>
      <c r="B42" s="229">
        <v>1597.7747948005999</v>
      </c>
      <c r="C42" s="229">
        <v>1645.6466672201241</v>
      </c>
      <c r="D42" s="229">
        <v>1612.4585836159031</v>
      </c>
      <c r="E42" s="229">
        <v>1529.3423791060729</v>
      </c>
      <c r="F42" s="229">
        <v>1697.724693878117</v>
      </c>
      <c r="G42" s="229">
        <v>1692.6729375738671</v>
      </c>
      <c r="H42" s="229">
        <v>1744.96750616348</v>
      </c>
      <c r="I42" s="229">
        <v>1763.606043707779</v>
      </c>
      <c r="J42" s="229">
        <v>1758.931822161383</v>
      </c>
      <c r="K42" s="229">
        <v>1501.4037689351801</v>
      </c>
      <c r="L42" s="229">
        <v>1648.0050839917569</v>
      </c>
      <c r="M42" s="229">
        <v>1664.460295970053</v>
      </c>
      <c r="N42" s="229">
        <v>1597.2359668755321</v>
      </c>
      <c r="O42" s="229">
        <v>1635.6582276294459</v>
      </c>
      <c r="P42" s="229">
        <v>1590.763703740595</v>
      </c>
      <c r="Q42" s="229">
        <v>1632.04274012889</v>
      </c>
      <c r="R42" s="229">
        <v>1643.071809767908</v>
      </c>
      <c r="S42" s="229">
        <v>1705.8608058206439</v>
      </c>
      <c r="T42" s="229">
        <v>1663.6939985344229</v>
      </c>
      <c r="U42" s="229">
        <v>1631.583046283263</v>
      </c>
      <c r="V42" s="229">
        <v>1476.3389418466729</v>
      </c>
      <c r="W42" s="229">
        <v>1728.985563923208</v>
      </c>
      <c r="X42" s="229">
        <v>1547.9392252109769</v>
      </c>
      <c r="Y42" s="229">
        <v>1344.6298972276129</v>
      </c>
      <c r="DA42" s="73" t="s">
        <v>2588</v>
      </c>
    </row>
    <row r="43" spans="1:105" ht="12" customHeight="1" x14ac:dyDescent="0.25">
      <c r="A43" s="46" t="s">
        <v>36</v>
      </c>
      <c r="B43" s="229">
        <v>72.766809974157837</v>
      </c>
      <c r="C43" s="229">
        <v>81.885898538170466</v>
      </c>
      <c r="D43" s="229">
        <v>76.848667239840722</v>
      </c>
      <c r="E43" s="229">
        <v>18.443680137516719</v>
      </c>
      <c r="F43" s="229">
        <v>33.244969905284371</v>
      </c>
      <c r="G43" s="229">
        <v>30.706018916466689</v>
      </c>
      <c r="H43" s="229">
        <v>39.827515047103297</v>
      </c>
      <c r="I43" s="229">
        <v>42.516938950806747</v>
      </c>
      <c r="J43" s="229">
        <v>31.508512467597409</v>
      </c>
      <c r="K43" s="229">
        <v>15.82355975919374</v>
      </c>
      <c r="L43" s="229">
        <v>13.544969905381841</v>
      </c>
      <c r="M43" s="229">
        <v>5.5006018916403328</v>
      </c>
      <c r="N43" s="229">
        <v>16.29165950127809</v>
      </c>
      <c r="O43" s="229">
        <v>16.755030094568529</v>
      </c>
      <c r="P43" s="229">
        <v>14.25674978502536</v>
      </c>
      <c r="Q43" s="229">
        <v>15.522613929476449</v>
      </c>
      <c r="R43" s="229">
        <v>14.619432502142359</v>
      </c>
      <c r="S43" s="229">
        <v>12.737833190017209</v>
      </c>
      <c r="T43" s="229">
        <v>7.4036973344738861</v>
      </c>
      <c r="U43" s="229">
        <v>8.7946689595806706</v>
      </c>
      <c r="V43" s="229">
        <v>9.1694754944018584</v>
      </c>
      <c r="W43" s="229">
        <v>7.4178847807324324</v>
      </c>
      <c r="X43" s="229">
        <v>7.9319862424684322</v>
      </c>
      <c r="Y43" s="229">
        <v>9.5226139294862975</v>
      </c>
      <c r="DA43" s="73" t="s">
        <v>2589</v>
      </c>
    </row>
    <row r="44" spans="1:105" ht="12" customHeight="1" x14ac:dyDescent="0.25">
      <c r="A44" s="46" t="s">
        <v>38</v>
      </c>
      <c r="B44" s="229">
        <v>21.7827171103437</v>
      </c>
      <c r="C44" s="229">
        <v>31.432072226199612</v>
      </c>
      <c r="D44" s="229">
        <v>36.017970764374297</v>
      </c>
      <c r="E44" s="229">
        <v>46.527085123849012</v>
      </c>
      <c r="F44" s="229">
        <v>52.546173687448899</v>
      </c>
      <c r="G44" s="229">
        <v>76.675752363475823</v>
      </c>
      <c r="H44" s="229">
        <v>96.953482371584229</v>
      </c>
      <c r="I44" s="229">
        <v>85.507910574716917</v>
      </c>
      <c r="J44" s="229">
        <v>85.089681856070371</v>
      </c>
      <c r="K44" s="229">
        <v>88.272398967089529</v>
      </c>
      <c r="L44" s="229">
        <v>114.6460017188128</v>
      </c>
      <c r="M44" s="229">
        <v>99.078761821675982</v>
      </c>
      <c r="N44" s="229">
        <v>102.6479793627047</v>
      </c>
      <c r="O44" s="229">
        <v>145.7175408416592</v>
      </c>
      <c r="P44" s="229">
        <v>106.74978503738539</v>
      </c>
      <c r="Q44" s="229">
        <v>102.31023215718329</v>
      </c>
      <c r="R44" s="229">
        <v>135.29673258725541</v>
      </c>
      <c r="S44" s="229">
        <v>87.823731727188289</v>
      </c>
      <c r="T44" s="229">
        <v>114.61263972352791</v>
      </c>
      <c r="U44" s="229">
        <v>109.1139294913208</v>
      </c>
      <c r="V44" s="229">
        <v>125.48624247527751</v>
      </c>
      <c r="W44" s="229">
        <v>126.61031814158299</v>
      </c>
      <c r="X44" s="229">
        <v>130.1141014602737</v>
      </c>
      <c r="Y44" s="229">
        <v>98.428632844614569</v>
      </c>
      <c r="DA44" s="73" t="s">
        <v>2590</v>
      </c>
    </row>
    <row r="45" spans="1:105" ht="12" customHeight="1" x14ac:dyDescent="0.25">
      <c r="A45" s="46" t="s">
        <v>39</v>
      </c>
      <c r="B45" s="229">
        <v>385.12295786477068</v>
      </c>
      <c r="C45" s="229">
        <v>423.07497850080739</v>
      </c>
      <c r="D45" s="229">
        <v>357.57446259405901</v>
      </c>
      <c r="E45" s="229">
        <v>868.35176267984457</v>
      </c>
      <c r="F45" s="229">
        <v>775.47480653119499</v>
      </c>
      <c r="G45" s="229">
        <v>754.69957007435266</v>
      </c>
      <c r="H45" s="229">
        <v>569.82123817415447</v>
      </c>
      <c r="I45" s="229">
        <v>640.00971624830333</v>
      </c>
      <c r="J45" s="229">
        <v>717.35993120883268</v>
      </c>
      <c r="K45" s="229">
        <v>688.58968185414756</v>
      </c>
      <c r="L45" s="229">
        <v>736.49002579250691</v>
      </c>
      <c r="M45" s="229">
        <v>681.34754943766131</v>
      </c>
      <c r="N45" s="229">
        <v>705.15030094288522</v>
      </c>
      <c r="O45" s="229">
        <v>641.78452278231055</v>
      </c>
      <c r="P45" s="229">
        <v>597.07360274820292</v>
      </c>
      <c r="Q45" s="229">
        <v>550.20455717600021</v>
      </c>
      <c r="R45" s="229">
        <v>593.42269991118405</v>
      </c>
      <c r="S45" s="229">
        <v>603.74239036668871</v>
      </c>
      <c r="T45" s="229">
        <v>599.59587273970862</v>
      </c>
      <c r="U45" s="229">
        <v>623.3584694717955</v>
      </c>
      <c r="V45" s="229">
        <v>667.00421323731325</v>
      </c>
      <c r="W45" s="229">
        <v>659.04299225731245</v>
      </c>
      <c r="X45" s="229">
        <v>629.09707652190946</v>
      </c>
      <c r="Y45" s="229">
        <v>586.62441960022147</v>
      </c>
      <c r="DA45" s="73" t="s">
        <v>2591</v>
      </c>
    </row>
    <row r="46" spans="1:105" ht="12" customHeight="1" x14ac:dyDescent="0.25">
      <c r="A46" s="57" t="s">
        <v>2592</v>
      </c>
      <c r="B46" s="261">
        <v>1609.2269079198261</v>
      </c>
      <c r="C46" s="261">
        <v>1651.0885723170011</v>
      </c>
      <c r="D46" s="261">
        <v>1640.3627964937509</v>
      </c>
      <c r="E46" s="261">
        <v>1878.1815149543811</v>
      </c>
      <c r="F46" s="261">
        <v>1909.2498426619211</v>
      </c>
      <c r="G46" s="261">
        <v>1898.432329159438</v>
      </c>
      <c r="H46" s="261">
        <v>1936.9801344394509</v>
      </c>
      <c r="I46" s="261">
        <v>1949.924913598011</v>
      </c>
      <c r="J46" s="261">
        <v>2109.0642384284301</v>
      </c>
      <c r="K46" s="261">
        <v>1787.839609286975</v>
      </c>
      <c r="L46" s="261">
        <v>1943.346752551789</v>
      </c>
      <c r="M46" s="261">
        <v>1927.768367780046</v>
      </c>
      <c r="N46" s="261">
        <v>1893.6632120988511</v>
      </c>
      <c r="O46" s="261">
        <v>1920.1751545268701</v>
      </c>
      <c r="P46" s="261">
        <v>1894.054436380181</v>
      </c>
      <c r="Q46" s="261">
        <v>1834.9347538820709</v>
      </c>
      <c r="R46" s="261">
        <v>1853.8631200383929</v>
      </c>
      <c r="S46" s="261">
        <v>1901.746725857063</v>
      </c>
      <c r="T46" s="261">
        <v>1909.5299965441509</v>
      </c>
      <c r="U46" s="261">
        <v>1887.991895743211</v>
      </c>
      <c r="V46" s="261">
        <v>1738.147879661813</v>
      </c>
      <c r="W46" s="261">
        <v>1855.7354374613569</v>
      </c>
      <c r="X46" s="261">
        <v>1767.9620095590039</v>
      </c>
      <c r="Y46" s="261">
        <v>1660.301131971215</v>
      </c>
      <c r="DA46" s="70" t="s">
        <v>2593</v>
      </c>
    </row>
    <row r="47" spans="1:105" ht="12" customHeight="1" x14ac:dyDescent="0.25">
      <c r="A47" s="41" t="s">
        <v>2594</v>
      </c>
      <c r="B47" s="350">
        <v>1089.6971417278569</v>
      </c>
      <c r="C47" s="350">
        <v>1118.0440055648139</v>
      </c>
      <c r="D47" s="350">
        <v>1110.780985539554</v>
      </c>
      <c r="E47" s="350">
        <v>1271.821281647281</v>
      </c>
      <c r="F47" s="350">
        <v>1292.8593762345349</v>
      </c>
      <c r="G47" s="350">
        <v>1285.534235518676</v>
      </c>
      <c r="H47" s="350">
        <v>1311.6371008304491</v>
      </c>
      <c r="I47" s="350">
        <v>1320.40273156901</v>
      </c>
      <c r="J47" s="350">
        <v>1428.164829350716</v>
      </c>
      <c r="K47" s="350">
        <v>1210.6457470477039</v>
      </c>
      <c r="L47" s="350">
        <v>1315.948292450068</v>
      </c>
      <c r="M47" s="350">
        <v>1305.399300710644</v>
      </c>
      <c r="N47" s="350">
        <v>1282.3048008106739</v>
      </c>
      <c r="O47" s="350">
        <v>1300.257513223873</v>
      </c>
      <c r="P47" s="350">
        <v>1282.5697205550821</v>
      </c>
      <c r="Q47" s="350">
        <v>1242.5364917288721</v>
      </c>
      <c r="R47" s="350">
        <v>1255.3539423920511</v>
      </c>
      <c r="S47" s="350">
        <v>1287.778598069526</v>
      </c>
      <c r="T47" s="350">
        <v>1293.0490840272689</v>
      </c>
      <c r="U47" s="350">
        <v>1278.4644367251869</v>
      </c>
      <c r="V47" s="350">
        <v>1176.9967100638221</v>
      </c>
      <c r="W47" s="350">
        <v>1256.621792770497</v>
      </c>
      <c r="X47" s="350">
        <v>1197.18551747947</v>
      </c>
      <c r="Y47" s="350">
        <v>1124.28234266556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</v>
      </c>
      <c r="G51" s="232">
        <f t="shared" si="3"/>
        <v>0.99999999999999989</v>
      </c>
      <c r="H51" s="232">
        <f t="shared" si="3"/>
        <v>1</v>
      </c>
      <c r="I51" s="232">
        <f t="shared" si="3"/>
        <v>0.99999999999999978</v>
      </c>
      <c r="J51" s="232">
        <f t="shared" si="3"/>
        <v>0.99999999999999956</v>
      </c>
      <c r="K51" s="232">
        <f t="shared" si="3"/>
        <v>0.99999999999999967</v>
      </c>
      <c r="L51" s="232">
        <f t="shared" si="3"/>
        <v>1.0000000000000004</v>
      </c>
      <c r="M51" s="232">
        <f t="shared" si="3"/>
        <v>0.99999999999999967</v>
      </c>
      <c r="N51" s="232">
        <f t="shared" si="3"/>
        <v>1.0000000000000002</v>
      </c>
      <c r="O51" s="232">
        <f t="shared" si="3"/>
        <v>1.0000000000000002</v>
      </c>
      <c r="P51" s="232">
        <f t="shared" si="3"/>
        <v>0.99999999999999956</v>
      </c>
      <c r="Q51" s="232">
        <f t="shared" si="3"/>
        <v>0.99999999999999978</v>
      </c>
      <c r="R51" s="232">
        <f t="shared" si="3"/>
        <v>1</v>
      </c>
      <c r="S51" s="232">
        <f t="shared" si="3"/>
        <v>0.99999999999999956</v>
      </c>
      <c r="T51" s="232">
        <f t="shared" si="3"/>
        <v>1.0000000000000002</v>
      </c>
      <c r="U51" s="232">
        <f t="shared" si="3"/>
        <v>1</v>
      </c>
      <c r="V51" s="232">
        <f t="shared" si="3"/>
        <v>0.99999999999999989</v>
      </c>
      <c r="W51" s="232">
        <f t="shared" si="3"/>
        <v>0.99999999999999989</v>
      </c>
      <c r="X51" s="232">
        <f t="shared" si="3"/>
        <v>1.0000000000000004</v>
      </c>
      <c r="Y51" s="232">
        <f t="shared" si="3"/>
        <v>0.99999999999999956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1.9738530697558484E-2</v>
      </c>
      <c r="C52" s="299">
        <f t="shared" si="4"/>
        <v>1.9686422696373912E-2</v>
      </c>
      <c r="D52" s="299">
        <f t="shared" si="4"/>
        <v>1.9865464888859926E-2</v>
      </c>
      <c r="E52" s="299">
        <f t="shared" si="4"/>
        <v>2.0688403561781029E-2</v>
      </c>
      <c r="F52" s="299">
        <f t="shared" si="4"/>
        <v>2.0816216234387071E-2</v>
      </c>
      <c r="G52" s="299">
        <f t="shared" si="4"/>
        <v>2.0896988215145504E-2</v>
      </c>
      <c r="H52" s="299">
        <f t="shared" si="4"/>
        <v>2.1253875430598073E-2</v>
      </c>
      <c r="I52" s="299">
        <f t="shared" si="4"/>
        <v>2.1407458032319672E-2</v>
      </c>
      <c r="J52" s="299">
        <f t="shared" si="4"/>
        <v>2.2107876837083863E-2</v>
      </c>
      <c r="K52" s="299">
        <f t="shared" si="4"/>
        <v>2.1736920561385761E-2</v>
      </c>
      <c r="L52" s="299">
        <f t="shared" si="4"/>
        <v>2.196958522080052E-2</v>
      </c>
      <c r="M52" s="299">
        <f t="shared" si="4"/>
        <v>2.2335610992784291E-2</v>
      </c>
      <c r="N52" s="299">
        <f t="shared" si="4"/>
        <v>2.2547144794126946E-2</v>
      </c>
      <c r="O52" s="299">
        <f t="shared" si="4"/>
        <v>2.2548434243194262E-2</v>
      </c>
      <c r="P52" s="299">
        <f t="shared" si="4"/>
        <v>2.3097649298763904E-2</v>
      </c>
      <c r="Q52" s="299">
        <f t="shared" si="4"/>
        <v>2.2895612731247975E-2</v>
      </c>
      <c r="R52" s="299">
        <f t="shared" si="4"/>
        <v>2.2801297035908826E-2</v>
      </c>
      <c r="S52" s="299">
        <f t="shared" si="4"/>
        <v>2.2946044840364558E-2</v>
      </c>
      <c r="T52" s="299">
        <f t="shared" si="4"/>
        <v>2.3126646484346192E-2</v>
      </c>
      <c r="U52" s="299">
        <f t="shared" si="4"/>
        <v>2.3166328636641788E-2</v>
      </c>
      <c r="V52" s="299">
        <f t="shared" si="4"/>
        <v>2.297251581335024E-2</v>
      </c>
      <c r="W52" s="299">
        <f t="shared" si="4"/>
        <v>2.2660051247698883E-2</v>
      </c>
      <c r="X52" s="299">
        <f t="shared" si="4"/>
        <v>2.2971013157578258E-2</v>
      </c>
      <c r="Y52" s="299">
        <f t="shared" si="4"/>
        <v>2.2593956243363442E-2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2.6844401748679539E-2</v>
      </c>
      <c r="C53" s="233">
        <f t="shared" si="5"/>
        <v>2.6773534867068526E-2</v>
      </c>
      <c r="D53" s="233">
        <f t="shared" si="5"/>
        <v>2.7017032248849503E-2</v>
      </c>
      <c r="E53" s="233">
        <f t="shared" si="5"/>
        <v>2.8136228844022199E-2</v>
      </c>
      <c r="F53" s="233">
        <f t="shared" si="5"/>
        <v>2.8310054078766418E-2</v>
      </c>
      <c r="G53" s="233">
        <f t="shared" si="5"/>
        <v>2.8419903972597891E-2</v>
      </c>
      <c r="H53" s="233">
        <f t="shared" si="5"/>
        <v>2.8905270585613384E-2</v>
      </c>
      <c r="I53" s="233">
        <f t="shared" si="5"/>
        <v>2.9114142923954745E-2</v>
      </c>
      <c r="J53" s="233">
        <f t="shared" si="5"/>
        <v>3.006671249843405E-2</v>
      </c>
      <c r="K53" s="233">
        <f t="shared" si="5"/>
        <v>2.9562211963484637E-2</v>
      </c>
      <c r="L53" s="233">
        <f t="shared" si="5"/>
        <v>2.9878635900288712E-2</v>
      </c>
      <c r="M53" s="233">
        <f t="shared" si="5"/>
        <v>3.0376430950186637E-2</v>
      </c>
      <c r="N53" s="233">
        <f t="shared" si="5"/>
        <v>3.0664116920012651E-2</v>
      </c>
      <c r="O53" s="233">
        <f t="shared" si="5"/>
        <v>3.06658705707442E-2</v>
      </c>
      <c r="P53" s="233">
        <f t="shared" si="5"/>
        <v>3.141280304631891E-2</v>
      </c>
      <c r="Q53" s="233">
        <f t="shared" si="5"/>
        <v>3.113803331449724E-2</v>
      </c>
      <c r="R53" s="233">
        <f t="shared" si="5"/>
        <v>3.1009763968836004E-2</v>
      </c>
      <c r="S53" s="233">
        <f t="shared" si="5"/>
        <v>3.1206620982895804E-2</v>
      </c>
      <c r="T53" s="233">
        <f t="shared" si="5"/>
        <v>3.1452239218710827E-2</v>
      </c>
      <c r="U53" s="233">
        <f t="shared" si="5"/>
        <v>3.1506206945832831E-2</v>
      </c>
      <c r="V53" s="233">
        <f t="shared" si="5"/>
        <v>3.124262150615633E-2</v>
      </c>
      <c r="W53" s="233">
        <f t="shared" si="5"/>
        <v>3.081766969687048E-2</v>
      </c>
      <c r="X53" s="233">
        <f t="shared" si="5"/>
        <v>3.1240577894306426E-2</v>
      </c>
      <c r="Y53" s="233">
        <f t="shared" si="5"/>
        <v>3.0727780490974275E-2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3.3160731571898257E-2</v>
      </c>
      <c r="C54" s="233">
        <f t="shared" si="6"/>
        <v>3.3073190129908177E-2</v>
      </c>
      <c r="D54" s="233">
        <f t="shared" si="6"/>
        <v>3.3373981013284683E-2</v>
      </c>
      <c r="E54" s="233">
        <f t="shared" si="6"/>
        <v>3.4756517983792125E-2</v>
      </c>
      <c r="F54" s="233">
        <f t="shared" si="6"/>
        <v>3.4971243273770276E-2</v>
      </c>
      <c r="G54" s="233">
        <f t="shared" si="6"/>
        <v>3.5106940201444448E-2</v>
      </c>
      <c r="H54" s="233">
        <f t="shared" si="6"/>
        <v>3.5706510723404764E-2</v>
      </c>
      <c r="I54" s="233">
        <f t="shared" si="6"/>
        <v>3.5964529494297036E-2</v>
      </c>
      <c r="J54" s="233">
        <f t="shared" si="6"/>
        <v>3.7141233086300893E-2</v>
      </c>
      <c r="K54" s="233">
        <f t="shared" si="6"/>
        <v>3.6518026543128079E-2</v>
      </c>
      <c r="L54" s="233">
        <f t="shared" si="6"/>
        <v>3.6908903170944876E-2</v>
      </c>
      <c r="M54" s="233">
        <f t="shared" si="6"/>
        <v>3.7523826467877608E-2</v>
      </c>
      <c r="N54" s="233">
        <f t="shared" si="6"/>
        <v>3.7879203254133277E-2</v>
      </c>
      <c r="O54" s="233">
        <f t="shared" si="6"/>
        <v>3.7881369528566355E-2</v>
      </c>
      <c r="P54" s="233">
        <f t="shared" si="6"/>
        <v>3.8804050821923355E-2</v>
      </c>
      <c r="Q54" s="233">
        <f t="shared" si="6"/>
        <v>3.8464629388496589E-2</v>
      </c>
      <c r="R54" s="233">
        <f t="shared" si="6"/>
        <v>3.8306179020326833E-2</v>
      </c>
      <c r="S54" s="233">
        <f t="shared" si="6"/>
        <v>3.8549355331812467E-2</v>
      </c>
      <c r="T54" s="233">
        <f t="shared" si="6"/>
        <v>3.8852766093701606E-2</v>
      </c>
      <c r="U54" s="233">
        <f t="shared" si="6"/>
        <v>3.89194321095582E-2</v>
      </c>
      <c r="V54" s="233">
        <f t="shared" si="6"/>
        <v>3.8593826566428416E-2</v>
      </c>
      <c r="W54" s="233">
        <f t="shared" si="6"/>
        <v>3.8068886096134125E-2</v>
      </c>
      <c r="X54" s="233">
        <f t="shared" si="6"/>
        <v>3.8591302104731461E-2</v>
      </c>
      <c r="Y54" s="233">
        <f t="shared" si="6"/>
        <v>3.7957846488850581E-2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2.0528071925460828E-2</v>
      </c>
      <c r="C55" s="233">
        <f t="shared" si="7"/>
        <v>2.0473879604228869E-2</v>
      </c>
      <c r="D55" s="233">
        <f t="shared" si="7"/>
        <v>2.0660083484414324E-2</v>
      </c>
      <c r="E55" s="233">
        <f t="shared" si="7"/>
        <v>2.1515939704252272E-2</v>
      </c>
      <c r="F55" s="233">
        <f t="shared" si="7"/>
        <v>2.1648864883762553E-2</v>
      </c>
      <c r="G55" s="233">
        <f t="shared" si="7"/>
        <v>2.173286774375132E-2</v>
      </c>
      <c r="H55" s="233">
        <f t="shared" si="7"/>
        <v>2.2104030447821992E-2</v>
      </c>
      <c r="I55" s="233">
        <f t="shared" si="7"/>
        <v>2.2263756353612454E-2</v>
      </c>
      <c r="J55" s="233">
        <f t="shared" si="7"/>
        <v>2.2992191910567214E-2</v>
      </c>
      <c r="K55" s="233">
        <f t="shared" si="7"/>
        <v>2.2606397383841188E-2</v>
      </c>
      <c r="L55" s="233">
        <f t="shared" si="7"/>
        <v>2.2848368629632534E-2</v>
      </c>
      <c r="M55" s="233">
        <f t="shared" si="7"/>
        <v>2.3229035432495659E-2</v>
      </c>
      <c r="N55" s="233">
        <f t="shared" si="7"/>
        <v>2.3449030585892018E-2</v>
      </c>
      <c r="O55" s="233">
        <f t="shared" si="7"/>
        <v>2.345037161292203E-2</v>
      </c>
      <c r="P55" s="233">
        <f t="shared" si="7"/>
        <v>2.4021555270714451E-2</v>
      </c>
      <c r="Q55" s="233">
        <f t="shared" si="7"/>
        <v>2.381143724049788E-2</v>
      </c>
      <c r="R55" s="233">
        <f t="shared" si="7"/>
        <v>2.3713348917345178E-2</v>
      </c>
      <c r="S55" s="233">
        <f t="shared" si="7"/>
        <v>2.3863886633979144E-2</v>
      </c>
      <c r="T55" s="233">
        <f t="shared" si="7"/>
        <v>2.4051712343720041E-2</v>
      </c>
      <c r="U55" s="233">
        <f t="shared" si="7"/>
        <v>2.4092981782107462E-2</v>
      </c>
      <c r="V55" s="233">
        <f t="shared" si="7"/>
        <v>2.3891416445884248E-2</v>
      </c>
      <c r="W55" s="233">
        <f t="shared" si="7"/>
        <v>2.3566453297606836E-2</v>
      </c>
      <c r="X55" s="233">
        <f t="shared" si="7"/>
        <v>2.3889853683881378E-2</v>
      </c>
      <c r="Y55" s="233">
        <f t="shared" si="7"/>
        <v>2.3497714493097979E-2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2.7664884896345769E-2</v>
      </c>
      <c r="C56" s="300">
        <f t="shared" si="8"/>
        <v>2.7692102063846015E-2</v>
      </c>
      <c r="D56" s="300">
        <f t="shared" si="8"/>
        <v>2.7719168150452913E-2</v>
      </c>
      <c r="E56" s="300">
        <f t="shared" si="8"/>
        <v>2.685200959440695E-2</v>
      </c>
      <c r="F56" s="300">
        <f t="shared" si="8"/>
        <v>2.7075600361663885E-2</v>
      </c>
      <c r="G56" s="300">
        <f t="shared" si="8"/>
        <v>2.7071890662021595E-2</v>
      </c>
      <c r="H56" s="300">
        <f t="shared" si="8"/>
        <v>2.7054696493185912E-2</v>
      </c>
      <c r="I56" s="300">
        <f t="shared" si="8"/>
        <v>2.7010111578671614E-2</v>
      </c>
      <c r="J56" s="300">
        <f t="shared" si="8"/>
        <v>2.6851966444963276E-2</v>
      </c>
      <c r="K56" s="300">
        <f t="shared" si="8"/>
        <v>2.6977923149091736E-2</v>
      </c>
      <c r="L56" s="300">
        <f t="shared" si="8"/>
        <v>2.6982140396096754E-2</v>
      </c>
      <c r="M56" s="300">
        <f t="shared" si="8"/>
        <v>2.6996742589265793E-2</v>
      </c>
      <c r="N56" s="300">
        <f t="shared" si="8"/>
        <v>2.6807363287578542E-2</v>
      </c>
      <c r="O56" s="300">
        <f t="shared" si="8"/>
        <v>2.6837821186075164E-2</v>
      </c>
      <c r="P56" s="300">
        <f t="shared" si="8"/>
        <v>2.699543403837544E-2</v>
      </c>
      <c r="Q56" s="300">
        <f t="shared" si="8"/>
        <v>2.7138508550787463E-2</v>
      </c>
      <c r="R56" s="300">
        <f t="shared" si="8"/>
        <v>2.7224725814915651E-2</v>
      </c>
      <c r="S56" s="300">
        <f t="shared" si="8"/>
        <v>2.7214400219889294E-2</v>
      </c>
      <c r="T56" s="300">
        <f t="shared" si="8"/>
        <v>2.7259588078490972E-2</v>
      </c>
      <c r="U56" s="300">
        <f t="shared" si="8"/>
        <v>2.7315859615168345E-2</v>
      </c>
      <c r="V56" s="300">
        <f t="shared" si="8"/>
        <v>2.7343448959854223E-2</v>
      </c>
      <c r="W56" s="300">
        <f t="shared" si="8"/>
        <v>2.7471240024508035E-2</v>
      </c>
      <c r="X56" s="300">
        <f t="shared" si="8"/>
        <v>2.7639205173258061E-2</v>
      </c>
      <c r="Y56" s="300">
        <f t="shared" si="8"/>
        <v>2.7575745057798005E-2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0.1846519886424445</v>
      </c>
      <c r="C57" s="301">
        <f t="shared" si="9"/>
        <v>0.18433360431452503</v>
      </c>
      <c r="D57" s="301">
        <f t="shared" si="9"/>
        <v>0.18419101048830724</v>
      </c>
      <c r="E57" s="301">
        <f t="shared" si="9"/>
        <v>0.17855338435972135</v>
      </c>
      <c r="F57" s="301">
        <f t="shared" si="9"/>
        <v>0.17843183040859761</v>
      </c>
      <c r="G57" s="301">
        <f t="shared" si="9"/>
        <v>0.17809116102967221</v>
      </c>
      <c r="H57" s="301">
        <f t="shared" si="9"/>
        <v>0.17806443299252439</v>
      </c>
      <c r="I57" s="301">
        <f t="shared" si="9"/>
        <v>0.17729948364112066</v>
      </c>
      <c r="J57" s="301">
        <f t="shared" si="9"/>
        <v>0.17582972321943366</v>
      </c>
      <c r="K57" s="301">
        <f t="shared" si="9"/>
        <v>0.17596667928668758</v>
      </c>
      <c r="L57" s="301">
        <f t="shared" si="9"/>
        <v>0.17541517799760351</v>
      </c>
      <c r="M57" s="301">
        <f t="shared" si="9"/>
        <v>0.17512739835836763</v>
      </c>
      <c r="N57" s="301">
        <f t="shared" si="9"/>
        <v>0.17384473360745492</v>
      </c>
      <c r="O57" s="301">
        <f t="shared" si="9"/>
        <v>0.17439083621806989</v>
      </c>
      <c r="P57" s="301">
        <f t="shared" si="9"/>
        <v>0.17388449209999465</v>
      </c>
      <c r="Q57" s="301">
        <f t="shared" si="9"/>
        <v>0.17442529178915978</v>
      </c>
      <c r="R57" s="301">
        <f t="shared" si="9"/>
        <v>0.17422546331756503</v>
      </c>
      <c r="S57" s="301">
        <f t="shared" si="9"/>
        <v>0.17433613721319749</v>
      </c>
      <c r="T57" s="301">
        <f t="shared" si="9"/>
        <v>0.17393923854368179</v>
      </c>
      <c r="U57" s="301">
        <f t="shared" si="9"/>
        <v>0.17376651479974126</v>
      </c>
      <c r="V57" s="301">
        <f t="shared" si="9"/>
        <v>0.17313373105442423</v>
      </c>
      <c r="W57" s="301">
        <f t="shared" si="9"/>
        <v>0.17388225626884166</v>
      </c>
      <c r="X57" s="301">
        <f t="shared" si="9"/>
        <v>0.17315578208557722</v>
      </c>
      <c r="Y57" s="301">
        <f t="shared" si="9"/>
        <v>0.17145704539969028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0.13693572504095705</v>
      </c>
      <c r="C58" s="302">
        <f t="shared" si="10"/>
        <v>0.13700999314492296</v>
      </c>
      <c r="D58" s="302">
        <f t="shared" si="10"/>
        <v>0.1346617797114496</v>
      </c>
      <c r="E58" s="302">
        <f t="shared" si="10"/>
        <v>0.12131171837020692</v>
      </c>
      <c r="F58" s="302">
        <f t="shared" si="10"/>
        <v>0.121183875880834</v>
      </c>
      <c r="G58" s="302">
        <f t="shared" si="10"/>
        <v>0.12012613511377825</v>
      </c>
      <c r="H58" s="302">
        <f t="shared" si="10"/>
        <v>0.11669809836908487</v>
      </c>
      <c r="I58" s="302">
        <f t="shared" si="10"/>
        <v>0.11369760833874497</v>
      </c>
      <c r="J58" s="302">
        <f t="shared" si="10"/>
        <v>0.10107479486044552</v>
      </c>
      <c r="K58" s="302">
        <f t="shared" si="10"/>
        <v>0.1060063402201286</v>
      </c>
      <c r="L58" s="302">
        <f t="shared" si="10"/>
        <v>0.10077079549295463</v>
      </c>
      <c r="M58" s="302">
        <f t="shared" si="10"/>
        <v>9.612613380758403E-2</v>
      </c>
      <c r="N58" s="302">
        <f t="shared" si="10"/>
        <v>9.2317945162152526E-2</v>
      </c>
      <c r="O58" s="302">
        <f t="shared" si="10"/>
        <v>9.366047684940243E-2</v>
      </c>
      <c r="P58" s="302">
        <f t="shared" si="10"/>
        <v>8.4645020295361292E-2</v>
      </c>
      <c r="Q58" s="302">
        <f t="shared" si="10"/>
        <v>8.9408646583473375E-2</v>
      </c>
      <c r="R58" s="302">
        <f t="shared" si="10"/>
        <v>9.010508592940486E-2</v>
      </c>
      <c r="S58" s="302">
        <f t="shared" si="10"/>
        <v>8.8672561219237625E-2</v>
      </c>
      <c r="T58" s="302">
        <f t="shared" si="10"/>
        <v>8.4683799709778934E-2</v>
      </c>
      <c r="U58" s="302">
        <f t="shared" si="10"/>
        <v>8.3592231656120689E-2</v>
      </c>
      <c r="V58" s="302">
        <f t="shared" si="10"/>
        <v>8.4277649232019983E-2</v>
      </c>
      <c r="W58" s="302">
        <f t="shared" si="10"/>
        <v>9.118751258304568E-2</v>
      </c>
      <c r="X58" s="302">
        <f t="shared" si="10"/>
        <v>8.4697959902466036E-2</v>
      </c>
      <c r="Y58" s="302">
        <f t="shared" si="10"/>
        <v>8.4074734281831265E-2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4.7716263601487459E-2</v>
      </c>
      <c r="C59" s="302">
        <f t="shared" si="11"/>
        <v>4.7323611169602049E-2</v>
      </c>
      <c r="D59" s="302">
        <f t="shared" si="11"/>
        <v>4.9529230776857613E-2</v>
      </c>
      <c r="E59" s="302">
        <f t="shared" si="11"/>
        <v>5.724166598951444E-2</v>
      </c>
      <c r="F59" s="302">
        <f t="shared" si="11"/>
        <v>5.7247954527763607E-2</v>
      </c>
      <c r="G59" s="302">
        <f t="shared" si="11"/>
        <v>5.7965025915893961E-2</v>
      </c>
      <c r="H59" s="302">
        <f t="shared" si="11"/>
        <v>6.1366334623439524E-2</v>
      </c>
      <c r="I59" s="302">
        <f t="shared" si="11"/>
        <v>6.3601875302375696E-2</v>
      </c>
      <c r="J59" s="302">
        <f t="shared" si="11"/>
        <v>7.4754928358988143E-2</v>
      </c>
      <c r="K59" s="302">
        <f t="shared" si="11"/>
        <v>6.9960339066558977E-2</v>
      </c>
      <c r="L59" s="302">
        <f t="shared" si="11"/>
        <v>7.4644382504648873E-2</v>
      </c>
      <c r="M59" s="302">
        <f t="shared" si="11"/>
        <v>7.9001264550783615E-2</v>
      </c>
      <c r="N59" s="302">
        <f t="shared" si="11"/>
        <v>8.1526788445302395E-2</v>
      </c>
      <c r="O59" s="302">
        <f t="shared" si="11"/>
        <v>8.0730359368667459E-2</v>
      </c>
      <c r="P59" s="302">
        <f t="shared" si="11"/>
        <v>8.9239471804633347E-2</v>
      </c>
      <c r="Q59" s="302">
        <f t="shared" si="11"/>
        <v>8.5016645205686414E-2</v>
      </c>
      <c r="R59" s="302">
        <f t="shared" si="11"/>
        <v>8.4120377388160181E-2</v>
      </c>
      <c r="S59" s="302">
        <f t="shared" si="11"/>
        <v>8.5663575993959851E-2</v>
      </c>
      <c r="T59" s="302">
        <f t="shared" si="11"/>
        <v>8.9255438833902856E-2</v>
      </c>
      <c r="U59" s="302">
        <f t="shared" si="11"/>
        <v>9.0174283143620568E-2</v>
      </c>
      <c r="V59" s="302">
        <f t="shared" si="11"/>
        <v>8.8856081822404231E-2</v>
      </c>
      <c r="W59" s="302">
        <f t="shared" si="11"/>
        <v>8.2694743685795977E-2</v>
      </c>
      <c r="X59" s="302">
        <f t="shared" si="11"/>
        <v>8.8457822183111198E-2</v>
      </c>
      <c r="Y59" s="302">
        <f t="shared" si="11"/>
        <v>8.7382311117859018E-2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8.6722458736469568E-2</v>
      </c>
      <c r="C60" s="301">
        <f t="shared" si="12"/>
        <v>8.7053845557494222E-2</v>
      </c>
      <c r="D60" s="301">
        <f t="shared" si="12"/>
        <v>8.6990808641481482E-2</v>
      </c>
      <c r="E60" s="301">
        <f t="shared" si="12"/>
        <v>8.547137258234222E-2</v>
      </c>
      <c r="F60" s="301">
        <f t="shared" si="12"/>
        <v>8.6696524607595998E-2</v>
      </c>
      <c r="G60" s="301">
        <f t="shared" si="12"/>
        <v>8.6863955414610089E-2</v>
      </c>
      <c r="H60" s="301">
        <f t="shared" si="12"/>
        <v>8.6682788026891097E-2</v>
      </c>
      <c r="I60" s="301">
        <f t="shared" si="12"/>
        <v>8.6702800364235333E-2</v>
      </c>
      <c r="J60" s="301">
        <f t="shared" si="12"/>
        <v>8.5632506393782101E-2</v>
      </c>
      <c r="K60" s="301">
        <f t="shared" si="12"/>
        <v>8.5766811480456492E-2</v>
      </c>
      <c r="L60" s="301">
        <f t="shared" si="12"/>
        <v>8.5250515196366464E-2</v>
      </c>
      <c r="M60" s="301">
        <f t="shared" si="12"/>
        <v>8.5409511174908415E-2</v>
      </c>
      <c r="N60" s="301">
        <f t="shared" si="12"/>
        <v>8.5053759617954888E-2</v>
      </c>
      <c r="O60" s="301">
        <f t="shared" si="12"/>
        <v>8.5263448628042152E-2</v>
      </c>
      <c r="P60" s="301">
        <f t="shared" si="12"/>
        <v>8.4541935960820255E-2</v>
      </c>
      <c r="Q60" s="301">
        <f t="shared" si="12"/>
        <v>8.538686791181628E-2</v>
      </c>
      <c r="R60" s="301">
        <f t="shared" si="12"/>
        <v>8.5336049081936163E-2</v>
      </c>
      <c r="S60" s="301">
        <f t="shared" si="12"/>
        <v>8.5226095704319271E-2</v>
      </c>
      <c r="T60" s="301">
        <f t="shared" si="12"/>
        <v>8.4767730382976622E-2</v>
      </c>
      <c r="U60" s="301">
        <f t="shared" si="12"/>
        <v>8.4662352279711056E-2</v>
      </c>
      <c r="V60" s="301">
        <f t="shared" si="12"/>
        <v>8.4367439331923186E-2</v>
      </c>
      <c r="W60" s="301">
        <f t="shared" si="12"/>
        <v>8.5426166290798675E-2</v>
      </c>
      <c r="X60" s="301">
        <f t="shared" si="12"/>
        <v>8.4400198972658352E-2</v>
      </c>
      <c r="Y60" s="301">
        <f t="shared" si="12"/>
        <v>8.3489132575801733E-2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6.6589157424959897E-2</v>
      </c>
      <c r="C61" s="302">
        <f t="shared" si="13"/>
        <v>6.6973694407192821E-2</v>
      </c>
      <c r="D61" s="302">
        <f t="shared" si="13"/>
        <v>6.6728034454844348E-2</v>
      </c>
      <c r="E61" s="302">
        <f t="shared" si="13"/>
        <v>6.4369200949325578E-2</v>
      </c>
      <c r="F61" s="302">
        <f t="shared" si="13"/>
        <v>6.5463984048521176E-2</v>
      </c>
      <c r="G61" s="302">
        <f t="shared" si="13"/>
        <v>6.5549027435161666E-2</v>
      </c>
      <c r="H61" s="302">
        <f t="shared" si="13"/>
        <v>6.5003835087681053E-2</v>
      </c>
      <c r="I61" s="302">
        <f t="shared" si="13"/>
        <v>6.4867193171269252E-2</v>
      </c>
      <c r="J61" s="302">
        <f t="shared" si="13"/>
        <v>6.3082472019956551E-2</v>
      </c>
      <c r="K61" s="302">
        <f t="shared" si="13"/>
        <v>6.3595152507843006E-2</v>
      </c>
      <c r="L61" s="302">
        <f t="shared" si="13"/>
        <v>6.2841538271149924E-2</v>
      </c>
      <c r="M61" s="302">
        <f t="shared" si="13"/>
        <v>6.2627187962268432E-2</v>
      </c>
      <c r="N61" s="302">
        <f t="shared" si="13"/>
        <v>6.2055671927945401E-2</v>
      </c>
      <c r="O61" s="302">
        <f t="shared" si="13"/>
        <v>6.2264045699983998E-2</v>
      </c>
      <c r="P61" s="302">
        <f t="shared" si="13"/>
        <v>6.0982333676081073E-2</v>
      </c>
      <c r="Q61" s="302">
        <f t="shared" si="13"/>
        <v>6.2033342925943348E-2</v>
      </c>
      <c r="R61" s="302">
        <f t="shared" si="13"/>
        <v>6.2078726105309158E-2</v>
      </c>
      <c r="S61" s="302">
        <f t="shared" si="13"/>
        <v>6.182112996714742E-2</v>
      </c>
      <c r="T61" s="302">
        <f t="shared" si="13"/>
        <v>6.11785509689435E-2</v>
      </c>
      <c r="U61" s="302">
        <f t="shared" si="13"/>
        <v>6.1032697070336421E-2</v>
      </c>
      <c r="V61" s="302">
        <f t="shared" si="13"/>
        <v>6.0935473202305926E-2</v>
      </c>
      <c r="W61" s="302">
        <f t="shared" si="13"/>
        <v>6.2312914018145808E-2</v>
      </c>
      <c r="X61" s="302">
        <f t="shared" si="13"/>
        <v>6.0969765551928519E-2</v>
      </c>
      <c r="Y61" s="302">
        <f t="shared" si="13"/>
        <v>6.044329720757103E-2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2.0133301311509661E-2</v>
      </c>
      <c r="C62" s="302">
        <f t="shared" si="14"/>
        <v>2.0080151150301397E-2</v>
      </c>
      <c r="D62" s="302">
        <f t="shared" si="14"/>
        <v>2.0262774186637134E-2</v>
      </c>
      <c r="E62" s="302">
        <f t="shared" si="14"/>
        <v>2.1102171633016652E-2</v>
      </c>
      <c r="F62" s="302">
        <f t="shared" si="14"/>
        <v>2.1232540559074822E-2</v>
      </c>
      <c r="G62" s="302">
        <f t="shared" si="14"/>
        <v>2.1314927979448419E-2</v>
      </c>
      <c r="H62" s="302">
        <f t="shared" si="14"/>
        <v>2.1678952939210048E-2</v>
      </c>
      <c r="I62" s="302">
        <f t="shared" si="14"/>
        <v>2.1835607192966067E-2</v>
      </c>
      <c r="J62" s="302">
        <f t="shared" si="14"/>
        <v>2.2550034373825547E-2</v>
      </c>
      <c r="K62" s="302">
        <f t="shared" si="14"/>
        <v>2.217165897261348E-2</v>
      </c>
      <c r="L62" s="302">
        <f t="shared" si="14"/>
        <v>2.2408976925216539E-2</v>
      </c>
      <c r="M62" s="302">
        <f t="shared" si="14"/>
        <v>2.2782323212639986E-2</v>
      </c>
      <c r="N62" s="302">
        <f t="shared" si="14"/>
        <v>2.2998087690009494E-2</v>
      </c>
      <c r="O62" s="302">
        <f t="shared" si="14"/>
        <v>2.2999402928058153E-2</v>
      </c>
      <c r="P62" s="302">
        <f t="shared" si="14"/>
        <v>2.3559602284739186E-2</v>
      </c>
      <c r="Q62" s="302">
        <f t="shared" si="14"/>
        <v>2.3353524985872936E-2</v>
      </c>
      <c r="R62" s="302">
        <f t="shared" si="14"/>
        <v>2.3257322976627009E-2</v>
      </c>
      <c r="S62" s="302">
        <f t="shared" si="14"/>
        <v>2.3404965737171855E-2</v>
      </c>
      <c r="T62" s="302">
        <f t="shared" si="14"/>
        <v>2.3589179414033119E-2</v>
      </c>
      <c r="U62" s="302">
        <f t="shared" si="14"/>
        <v>2.3629655209374632E-2</v>
      </c>
      <c r="V62" s="302">
        <f t="shared" si="14"/>
        <v>2.3431966129617256E-2</v>
      </c>
      <c r="W62" s="302">
        <f t="shared" si="14"/>
        <v>2.3113252272652863E-2</v>
      </c>
      <c r="X62" s="302">
        <f t="shared" si="14"/>
        <v>2.343043342072983E-2</v>
      </c>
      <c r="Y62" s="302">
        <f t="shared" si="14"/>
        <v>2.3045835368230717E-2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0.26378855520349215</v>
      </c>
      <c r="C63" s="301">
        <f t="shared" si="15"/>
        <v>0.26333372044932141</v>
      </c>
      <c r="D63" s="301">
        <f t="shared" si="15"/>
        <v>0.26313001498329608</v>
      </c>
      <c r="E63" s="301">
        <f t="shared" si="15"/>
        <v>0.2550762633710304</v>
      </c>
      <c r="F63" s="301">
        <f t="shared" si="15"/>
        <v>0.25490261486942511</v>
      </c>
      <c r="G63" s="301">
        <f t="shared" si="15"/>
        <v>0.25441594432810322</v>
      </c>
      <c r="H63" s="301">
        <f t="shared" si="15"/>
        <v>0.25437776141789203</v>
      </c>
      <c r="I63" s="301">
        <f t="shared" si="15"/>
        <v>0.2532849766301723</v>
      </c>
      <c r="J63" s="301">
        <f t="shared" si="15"/>
        <v>0.25118531888490525</v>
      </c>
      <c r="K63" s="301">
        <f t="shared" si="15"/>
        <v>0.25138097040955365</v>
      </c>
      <c r="L63" s="301">
        <f t="shared" si="15"/>
        <v>0.2505931114251479</v>
      </c>
      <c r="M63" s="301">
        <f t="shared" si="15"/>
        <v>0.25018199765481097</v>
      </c>
      <c r="N63" s="301">
        <f t="shared" si="15"/>
        <v>0.24834961943922126</v>
      </c>
      <c r="O63" s="301">
        <f t="shared" si="15"/>
        <v>0.2491297660258141</v>
      </c>
      <c r="P63" s="301">
        <f t="shared" si="15"/>
        <v>0.24840641728570675</v>
      </c>
      <c r="Q63" s="301">
        <f t="shared" si="15"/>
        <v>0.24917898827022825</v>
      </c>
      <c r="R63" s="301">
        <f t="shared" si="15"/>
        <v>0.24889351902509294</v>
      </c>
      <c r="S63" s="301">
        <f t="shared" si="15"/>
        <v>0.24905162459028216</v>
      </c>
      <c r="T63" s="301">
        <f t="shared" si="15"/>
        <v>0.24848462649097408</v>
      </c>
      <c r="U63" s="301">
        <f t="shared" si="15"/>
        <v>0.24823787828534466</v>
      </c>
      <c r="V63" s="301">
        <f t="shared" si="15"/>
        <v>0.24733390150632029</v>
      </c>
      <c r="W63" s="301">
        <f t="shared" si="15"/>
        <v>0.24840322324120248</v>
      </c>
      <c r="X63" s="301">
        <f t="shared" si="15"/>
        <v>0.24736540297939616</v>
      </c>
      <c r="Y63" s="301">
        <f t="shared" si="15"/>
        <v>0.24493863628527185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0.19562246434422439</v>
      </c>
      <c r="C64" s="302">
        <f t="shared" si="16"/>
        <v>0.19572856163560418</v>
      </c>
      <c r="D64" s="302">
        <f t="shared" si="16"/>
        <v>0.19237397101635664</v>
      </c>
      <c r="E64" s="302">
        <f t="shared" si="16"/>
        <v>0.17330245481458126</v>
      </c>
      <c r="F64" s="302">
        <f t="shared" si="16"/>
        <v>0.17311982268690568</v>
      </c>
      <c r="G64" s="302">
        <f t="shared" si="16"/>
        <v>0.17160876444825468</v>
      </c>
      <c r="H64" s="302">
        <f t="shared" si="16"/>
        <v>0.16671156909869272</v>
      </c>
      <c r="I64" s="302">
        <f t="shared" si="16"/>
        <v>0.16242515476963562</v>
      </c>
      <c r="J64" s="302">
        <f t="shared" si="16"/>
        <v>0.14439256408635073</v>
      </c>
      <c r="K64" s="302">
        <f t="shared" si="16"/>
        <v>0.15143762888589793</v>
      </c>
      <c r="L64" s="302">
        <f t="shared" si="16"/>
        <v>0.1439582792756495</v>
      </c>
      <c r="M64" s="302">
        <f t="shared" si="16"/>
        <v>0.13732304829654865</v>
      </c>
      <c r="N64" s="302">
        <f t="shared" si="16"/>
        <v>0.131882778803075</v>
      </c>
      <c r="O64" s="302">
        <f t="shared" si="16"/>
        <v>0.13380068121343203</v>
      </c>
      <c r="P64" s="302">
        <f t="shared" si="16"/>
        <v>0.12092145756480191</v>
      </c>
      <c r="Q64" s="302">
        <f t="shared" si="16"/>
        <v>0.1277266379763905</v>
      </c>
      <c r="R64" s="302">
        <f t="shared" si="16"/>
        <v>0.12872155132772131</v>
      </c>
      <c r="S64" s="302">
        <f t="shared" si="16"/>
        <v>0.12667508745605374</v>
      </c>
      <c r="T64" s="302">
        <f t="shared" si="16"/>
        <v>0.12097685672825567</v>
      </c>
      <c r="U64" s="302">
        <f t="shared" si="16"/>
        <v>0.11941747379445812</v>
      </c>
      <c r="V64" s="302">
        <f t="shared" si="16"/>
        <v>0.12039664176002854</v>
      </c>
      <c r="W64" s="302">
        <f t="shared" si="16"/>
        <v>0.13026787511863672</v>
      </c>
      <c r="X64" s="302">
        <f t="shared" si="16"/>
        <v>0.12099708557495155</v>
      </c>
      <c r="Y64" s="302">
        <f t="shared" si="16"/>
        <v>0.12010676325975897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6.8166090859267767E-2</v>
      </c>
      <c r="C65" s="302">
        <f t="shared" si="17"/>
        <v>6.7605158813717231E-2</v>
      </c>
      <c r="D65" s="302">
        <f t="shared" si="17"/>
        <v>7.0756043966939464E-2</v>
      </c>
      <c r="E65" s="302">
        <f t="shared" si="17"/>
        <v>8.1773808556449168E-2</v>
      </c>
      <c r="F65" s="302">
        <f t="shared" si="17"/>
        <v>8.1782792182519451E-2</v>
      </c>
      <c r="G65" s="302">
        <f t="shared" si="17"/>
        <v>8.280717987984855E-2</v>
      </c>
      <c r="H65" s="302">
        <f t="shared" si="17"/>
        <v>8.766619231919931E-2</v>
      </c>
      <c r="I65" s="302">
        <f t="shared" si="17"/>
        <v>9.0859821860536677E-2</v>
      </c>
      <c r="J65" s="302">
        <f t="shared" si="17"/>
        <v>0.10679275479855455</v>
      </c>
      <c r="K65" s="302">
        <f t="shared" si="17"/>
        <v>9.9943341523655707E-2</v>
      </c>
      <c r="L65" s="302">
        <f t="shared" si="17"/>
        <v>0.1066348321494984</v>
      </c>
      <c r="M65" s="302">
        <f t="shared" si="17"/>
        <v>0.11285894935826229</v>
      </c>
      <c r="N65" s="302">
        <f t="shared" si="17"/>
        <v>0.11646684063614623</v>
      </c>
      <c r="O65" s="302">
        <f t="shared" si="17"/>
        <v>0.11532908481238209</v>
      </c>
      <c r="P65" s="302">
        <f t="shared" si="17"/>
        <v>0.12748495972090482</v>
      </c>
      <c r="Q65" s="302">
        <f t="shared" si="17"/>
        <v>0.12145235029383777</v>
      </c>
      <c r="R65" s="302">
        <f t="shared" si="17"/>
        <v>0.12017196769737166</v>
      </c>
      <c r="S65" s="302">
        <f t="shared" si="17"/>
        <v>0.1223765371342284</v>
      </c>
      <c r="T65" s="302">
        <f t="shared" si="17"/>
        <v>0.12750776976271838</v>
      </c>
      <c r="U65" s="302">
        <f t="shared" si="17"/>
        <v>0.12882040449088655</v>
      </c>
      <c r="V65" s="302">
        <f t="shared" si="17"/>
        <v>0.12693725974629175</v>
      </c>
      <c r="W65" s="302">
        <f t="shared" si="17"/>
        <v>0.11813534812256575</v>
      </c>
      <c r="X65" s="302">
        <f t="shared" si="17"/>
        <v>0.12636831740444465</v>
      </c>
      <c r="Y65" s="302">
        <f t="shared" si="17"/>
        <v>0.12483187302551287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0.17799834994461255</v>
      </c>
      <c r="C66" s="301">
        <f t="shared" si="18"/>
        <v>0.17909716118906102</v>
      </c>
      <c r="D66" s="301">
        <f t="shared" si="18"/>
        <v>0.17712854514812887</v>
      </c>
      <c r="E66" s="301">
        <f t="shared" si="18"/>
        <v>0.18240104695021161</v>
      </c>
      <c r="F66" s="301">
        <f t="shared" si="18"/>
        <v>0.17956928183413565</v>
      </c>
      <c r="G66" s="301">
        <f t="shared" si="18"/>
        <v>0.17917233649030218</v>
      </c>
      <c r="H66" s="301">
        <f t="shared" si="18"/>
        <v>0.1747495559205805</v>
      </c>
      <c r="I66" s="301">
        <f t="shared" si="18"/>
        <v>0.17461526974227615</v>
      </c>
      <c r="J66" s="301">
        <f t="shared" si="18"/>
        <v>0.17021638487530424</v>
      </c>
      <c r="K66" s="301">
        <f t="shared" si="18"/>
        <v>0.17449430021296269</v>
      </c>
      <c r="L66" s="301">
        <f t="shared" si="18"/>
        <v>0.17329077174893087</v>
      </c>
      <c r="M66" s="301">
        <f t="shared" si="18"/>
        <v>0.16901002149239328</v>
      </c>
      <c r="N66" s="301">
        <f t="shared" si="18"/>
        <v>0.16989268304744223</v>
      </c>
      <c r="O66" s="301">
        <f t="shared" si="18"/>
        <v>0.16830935602761488</v>
      </c>
      <c r="P66" s="301">
        <f t="shared" si="18"/>
        <v>0.16289156429745469</v>
      </c>
      <c r="Q66" s="301">
        <f t="shared" si="18"/>
        <v>0.16324299745224516</v>
      </c>
      <c r="R66" s="301">
        <f t="shared" si="18"/>
        <v>0.16493129456715072</v>
      </c>
      <c r="S66" s="301">
        <f t="shared" si="18"/>
        <v>0.1628822051404985</v>
      </c>
      <c r="T66" s="301">
        <f t="shared" si="18"/>
        <v>0.16188791706980099</v>
      </c>
      <c r="U66" s="301">
        <f t="shared" si="18"/>
        <v>0.16183545514606121</v>
      </c>
      <c r="V66" s="301">
        <f t="shared" si="18"/>
        <v>0.16618436894789798</v>
      </c>
      <c r="W66" s="301">
        <f t="shared" si="18"/>
        <v>0.16728277223034529</v>
      </c>
      <c r="X66" s="301">
        <f t="shared" si="18"/>
        <v>0.16582203098163784</v>
      </c>
      <c r="Y66" s="301">
        <f t="shared" si="18"/>
        <v>0.17587294909659634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9.474494734828072E-2</v>
      </c>
      <c r="C67" s="301">
        <f t="shared" si="19"/>
        <v>9.4494828942594811E-2</v>
      </c>
      <c r="D67" s="301">
        <f t="shared" si="19"/>
        <v>9.5354231466527647E-2</v>
      </c>
      <c r="E67" s="301">
        <f t="shared" si="19"/>
        <v>9.9304337096548942E-2</v>
      </c>
      <c r="F67" s="301">
        <f t="shared" si="19"/>
        <v>9.9917837925057928E-2</v>
      </c>
      <c r="G67" s="301">
        <f t="shared" si="19"/>
        <v>0.10030554343269842</v>
      </c>
      <c r="H67" s="301">
        <f t="shared" si="19"/>
        <v>0.10201860206687076</v>
      </c>
      <c r="I67" s="301">
        <f t="shared" si="19"/>
        <v>0.10275579855513436</v>
      </c>
      <c r="J67" s="301">
        <f t="shared" si="19"/>
        <v>0.10611780881800255</v>
      </c>
      <c r="K67" s="301">
        <f t="shared" si="19"/>
        <v>0.10433721869465165</v>
      </c>
      <c r="L67" s="301">
        <f t="shared" si="19"/>
        <v>0.10545400905984248</v>
      </c>
      <c r="M67" s="301">
        <f t="shared" si="19"/>
        <v>0.10721093276536459</v>
      </c>
      <c r="N67" s="301">
        <f t="shared" si="19"/>
        <v>0.10822629501180936</v>
      </c>
      <c r="O67" s="301">
        <f t="shared" si="19"/>
        <v>0.10823248436733246</v>
      </c>
      <c r="P67" s="301">
        <f t="shared" si="19"/>
        <v>0.11086871663406672</v>
      </c>
      <c r="Q67" s="301">
        <f t="shared" si="19"/>
        <v>0.10989894110999023</v>
      </c>
      <c r="R67" s="301">
        <f t="shared" si="19"/>
        <v>0.10944622577236235</v>
      </c>
      <c r="S67" s="301">
        <f t="shared" si="19"/>
        <v>0.11014101523374985</v>
      </c>
      <c r="T67" s="301">
        <f t="shared" si="19"/>
        <v>0.11100790312486172</v>
      </c>
      <c r="U67" s="301">
        <f t="shared" si="19"/>
        <v>0.11119837745588058</v>
      </c>
      <c r="V67" s="301">
        <f t="shared" si="19"/>
        <v>0.11026807590408116</v>
      </c>
      <c r="W67" s="301">
        <f t="shared" si="19"/>
        <v>0.10876824598895458</v>
      </c>
      <c r="X67" s="301">
        <f t="shared" si="19"/>
        <v>0.11026086315637558</v>
      </c>
      <c r="Y67" s="301">
        <f t="shared" si="19"/>
        <v>0.10845098996814448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6.4157079284757723E-2</v>
      </c>
      <c r="C68" s="235">
        <f t="shared" si="20"/>
        <v>6.3987710185578375E-2</v>
      </c>
      <c r="D68" s="235">
        <f t="shared" si="20"/>
        <v>6.4569659486397549E-2</v>
      </c>
      <c r="E68" s="235">
        <f t="shared" si="20"/>
        <v>6.7244495951891067E-2</v>
      </c>
      <c r="F68" s="235">
        <f t="shared" si="20"/>
        <v>6.7659931522837446E-2</v>
      </c>
      <c r="G68" s="235">
        <f t="shared" si="20"/>
        <v>6.7922468509653097E-2</v>
      </c>
      <c r="H68" s="235">
        <f t="shared" si="20"/>
        <v>6.9082475894617135E-2</v>
      </c>
      <c r="I68" s="235">
        <f t="shared" si="20"/>
        <v>6.9581672684205426E-2</v>
      </c>
      <c r="J68" s="235">
        <f t="shared" si="20"/>
        <v>7.1858277031222537E-2</v>
      </c>
      <c r="K68" s="235">
        <f t="shared" si="20"/>
        <v>7.0652540314756332E-2</v>
      </c>
      <c r="L68" s="235">
        <f t="shared" si="20"/>
        <v>7.140878125434566E-2</v>
      </c>
      <c r="M68" s="235">
        <f t="shared" si="20"/>
        <v>7.2598492121544719E-2</v>
      </c>
      <c r="N68" s="235">
        <f t="shared" si="20"/>
        <v>7.3286050434374195E-2</v>
      </c>
      <c r="O68" s="235">
        <f t="shared" si="20"/>
        <v>7.3290241591624603E-2</v>
      </c>
      <c r="P68" s="235">
        <f t="shared" si="20"/>
        <v>7.5075381245860509E-2</v>
      </c>
      <c r="Q68" s="235">
        <f t="shared" si="20"/>
        <v>7.4418692241032841E-2</v>
      </c>
      <c r="R68" s="235">
        <f t="shared" si="20"/>
        <v>7.4112133478560271E-2</v>
      </c>
      <c r="S68" s="235">
        <f t="shared" si="20"/>
        <v>7.4582614109011125E-2</v>
      </c>
      <c r="T68" s="235">
        <f t="shared" si="20"/>
        <v>7.5169632168735318E-2</v>
      </c>
      <c r="U68" s="235">
        <f t="shared" si="20"/>
        <v>7.5298612943952459E-2</v>
      </c>
      <c r="V68" s="235">
        <f t="shared" si="20"/>
        <v>7.466865396367961E-2</v>
      </c>
      <c r="W68" s="235">
        <f t="shared" si="20"/>
        <v>7.365303561703887E-2</v>
      </c>
      <c r="X68" s="235">
        <f t="shared" si="20"/>
        <v>7.4663769810599578E-2</v>
      </c>
      <c r="Y68" s="235">
        <f t="shared" si="20"/>
        <v>7.3438203900410615E-2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25.868121417873958</v>
      </c>
      <c r="C72" s="322">
        <f t="shared" si="21"/>
        <v>27.050993014354066</v>
      </c>
      <c r="D72" s="322">
        <f t="shared" si="21"/>
        <v>27.358143238711232</v>
      </c>
      <c r="E72" s="322">
        <f t="shared" si="21"/>
        <v>30.318407752089218</v>
      </c>
      <c r="F72" s="322">
        <f t="shared" si="21"/>
        <v>29.668429317156548</v>
      </c>
      <c r="G72" s="322">
        <f t="shared" si="21"/>
        <v>29.042527615072665</v>
      </c>
      <c r="H72" s="322">
        <f t="shared" si="21"/>
        <v>27.235529360679919</v>
      </c>
      <c r="I72" s="322">
        <f t="shared" si="21"/>
        <v>25.847240732024652</v>
      </c>
      <c r="J72" s="322">
        <f t="shared" si="21"/>
        <v>27.252915675471094</v>
      </c>
      <c r="K72" s="322">
        <f t="shared" si="21"/>
        <v>28.601577133600902</v>
      </c>
      <c r="L72" s="322">
        <f t="shared" si="21"/>
        <v>28.208621376604412</v>
      </c>
      <c r="M72" s="322">
        <f t="shared" si="21"/>
        <v>26.045680372108176</v>
      </c>
      <c r="N72" s="322">
        <f t="shared" si="21"/>
        <v>25.856605727825052</v>
      </c>
      <c r="O72" s="322">
        <f t="shared" si="21"/>
        <v>26.49119035575848</v>
      </c>
      <c r="P72" s="322">
        <f t="shared" si="21"/>
        <v>24.81819220777188</v>
      </c>
      <c r="Q72" s="322">
        <f t="shared" si="21"/>
        <v>23.98711714630722</v>
      </c>
      <c r="R72" s="322">
        <f t="shared" si="21"/>
        <v>23.737952645081482</v>
      </c>
      <c r="S72" s="322">
        <f t="shared" si="21"/>
        <v>23.500397149372748</v>
      </c>
      <c r="T72" s="322">
        <f t="shared" si="21"/>
        <v>23.003544119985058</v>
      </c>
      <c r="U72" s="322">
        <f t="shared" si="21"/>
        <v>22.716965646440059</v>
      </c>
      <c r="V72" s="322">
        <f t="shared" si="21"/>
        <v>22.967783633906752</v>
      </c>
      <c r="W72" s="322">
        <f t="shared" si="21"/>
        <v>22.928936075544868</v>
      </c>
      <c r="X72" s="322">
        <f t="shared" si="21"/>
        <v>21.739299828770044</v>
      </c>
      <c r="Y72" s="322">
        <f t="shared" si="21"/>
        <v>20.779062437262574</v>
      </c>
      <c r="DA72" s="95"/>
    </row>
    <row r="73" spans="1:105" ht="12" customHeight="1" x14ac:dyDescent="0.25">
      <c r="A73" s="55" t="s">
        <v>91</v>
      </c>
      <c r="B73" s="334">
        <f>IF(B$6=0,0,B$6/MAE!B$5*1000)</f>
        <v>0.510598708694875</v>
      </c>
      <c r="C73" s="334">
        <f>IF(C$6=0,0,C$6/MAE!C$5*1000)</f>
        <v>0.5325372828372319</v>
      </c>
      <c r="D73" s="334">
        <f>IF(D$6=0,0,D$6/MAE!D$5*1000)</f>
        <v>0.54348223393301831</v>
      </c>
      <c r="E73" s="334">
        <f>IF(E$6=0,0,E$6/MAE!E$5*1000)</f>
        <v>0.62723945492585198</v>
      </c>
      <c r="F73" s="334">
        <f>IF(F$6=0,0,F$6/MAE!F$5*1000)</f>
        <v>0.61758444000055945</v>
      </c>
      <c r="G73" s="334">
        <f>IF(G$6=0,0,G$6/MAE!G$5*1000)</f>
        <v>0.60690135731021144</v>
      </c>
      <c r="H73" s="334">
        <f>IF(H$6=0,0,H$6/MAE!H$5*1000)</f>
        <v>0.57886054831828726</v>
      </c>
      <c r="I73" s="334">
        <f>IF(I$6=0,0,I$6/MAE!I$5*1000)</f>
        <v>0.55332372122208151</v>
      </c>
      <c r="J73" s="334">
        <f>IF(J$6=0,0,J$6/MAE!J$5*1000)</f>
        <v>0.60250410320474723</v>
      </c>
      <c r="K73" s="334">
        <f>IF(K$6=0,0,K$6/MAE!K$5*1000)</f>
        <v>0.6217102100834303</v>
      </c>
      <c r="L73" s="334">
        <f>IF(L$6=0,0,L$6/MAE!L$5*1000)</f>
        <v>0.6197317112946058</v>
      </c>
      <c r="M73" s="334">
        <f>IF(M$6=0,0,M$6/MAE!M$5*1000)</f>
        <v>0.5817461848338058</v>
      </c>
      <c r="N73" s="334">
        <f>IF(N$6=0,0,N$6/MAE!N$5*1000)</f>
        <v>0.58299263322992356</v>
      </c>
      <c r="O73" s="334">
        <f>IF(O$6=0,0,O$6/MAE!O$5*1000)</f>
        <v>0.59733486376076206</v>
      </c>
      <c r="P73" s="334">
        <f>IF(P$6=0,0,P$6/MAE!P$5*1000)</f>
        <v>0.57324189984443019</v>
      </c>
      <c r="Q73" s="334">
        <f>IF(Q$6=0,0,Q$6/MAE!Q$5*1000)</f>
        <v>0.54919974472092836</v>
      </c>
      <c r="R73" s="334">
        <f>IF(R$6=0,0,R$6/MAE!R$5*1000)</f>
        <v>0.54125610928484047</v>
      </c>
      <c r="S73" s="334">
        <f>IF(S$6=0,0,S$6/MAE!S$5*1000)</f>
        <v>0.53924116675588274</v>
      </c>
      <c r="T73" s="334">
        <f>IF(T$6=0,0,T$6/MAE!T$5*1000)</f>
        <v>0.53199483274995474</v>
      </c>
      <c r="U73" s="334">
        <f>IF(U$6=0,0,U$6/MAE!U$5*1000)</f>
        <v>0.52626869179273217</v>
      </c>
      <c r="V73" s="334">
        <f>IF(V$6=0,0,V$6/MAE!V$5*1000)</f>
        <v>0.52762777272752992</v>
      </c>
      <c r="W73" s="334">
        <f>IF(W$6=0,0,W$6/MAE!W$5*1000)</f>
        <v>0.51957086652705842</v>
      </c>
      <c r="X73" s="334">
        <f>IF(X$6=0,0,X$6/MAE!X$5*1000)</f>
        <v>0.49937374240321519</v>
      </c>
      <c r="Y73" s="334">
        <f>IF(Y$6=0,0,Y$6/MAE!Y$5*1000)</f>
        <v>0.46948122748562771</v>
      </c>
      <c r="DA73" s="67"/>
    </row>
    <row r="74" spans="1:105" ht="12" customHeight="1" x14ac:dyDescent="0.25">
      <c r="A74" s="173" t="s">
        <v>92</v>
      </c>
      <c r="B74" s="335">
        <f>IF(B$7=0,0,B$7/MAE!B$5*1000)</f>
        <v>0.69441424382503014</v>
      </c>
      <c r="C74" s="335">
        <f>IF(C$7=0,0,C$7/MAE!C$5*1000)</f>
        <v>0.72425070465863539</v>
      </c>
      <c r="D74" s="335">
        <f>IF(D$7=0,0,D$7/MAE!D$5*1000)</f>
        <v>0.73913583814890516</v>
      </c>
      <c r="E74" s="335">
        <f>IF(E$7=0,0,E$7/MAE!E$5*1000)</f>
        <v>0.85304565869915872</v>
      </c>
      <c r="F74" s="335">
        <f>IF(F$7=0,0,F$7/MAE!F$5*1000)</f>
        <v>0.83991483840076087</v>
      </c>
      <c r="G74" s="335">
        <f>IF(G$7=0,0,G$7/MAE!G$5*1000)</f>
        <v>0.82538584594188757</v>
      </c>
      <c r="H74" s="335">
        <f>IF(H$7=0,0,H$7/MAE!H$5*1000)</f>
        <v>0.787250345712871</v>
      </c>
      <c r="I74" s="335">
        <f>IF(I$7=0,0,I$7/MAE!I$5*1000)</f>
        <v>0.75252026086203061</v>
      </c>
      <c r="J74" s="335">
        <f>IF(J$7=0,0,J$7/MAE!J$5*1000)</f>
        <v>0.81940558035845623</v>
      </c>
      <c r="K74" s="335">
        <f>IF(K$7=0,0,K$7/MAE!K$5*1000)</f>
        <v>0.84552588571346532</v>
      </c>
      <c r="L74" s="335">
        <f>IF(L$7=0,0,L$7/MAE!L$5*1000)</f>
        <v>0.8428351273606639</v>
      </c>
      <c r="M74" s="335">
        <f>IF(M$7=0,0,M$7/MAE!M$5*1000)</f>
        <v>0.79117481137397594</v>
      </c>
      <c r="N74" s="335">
        <f>IF(N$7=0,0,N$7/MAE!N$5*1000)</f>
        <v>0.79286998119269592</v>
      </c>
      <c r="O74" s="335">
        <f>IF(O$7=0,0,O$7/MAE!O$5*1000)</f>
        <v>0.81237541471463637</v>
      </c>
      <c r="P74" s="335">
        <f>IF(P$7=0,0,P$7/MAE!P$5*1000)</f>
        <v>0.77960898378842503</v>
      </c>
      <c r="Q74" s="335">
        <f>IF(Q$7=0,0,Q$7/MAE!Q$5*1000)</f>
        <v>0.74691165282046235</v>
      </c>
      <c r="R74" s="335">
        <f>IF(R$7=0,0,R$7/MAE!R$5*1000)</f>
        <v>0.73610830862738308</v>
      </c>
      <c r="S74" s="335">
        <f>IF(S$7=0,0,S$7/MAE!S$5*1000)</f>
        <v>0.73336798678800064</v>
      </c>
      <c r="T74" s="335">
        <f>IF(T$7=0,0,T$7/MAE!T$5*1000)</f>
        <v>0.72351297253993863</v>
      </c>
      <c r="U74" s="335">
        <f>IF(U$7=0,0,U$7/MAE!U$5*1000)</f>
        <v>0.71572542083811563</v>
      </c>
      <c r="V74" s="335">
        <f>IF(V$7=0,0,V$7/MAE!V$5*1000)</f>
        <v>0.71757377090944063</v>
      </c>
      <c r="W74" s="335">
        <f>IF(W$7=0,0,W$7/MAE!W$5*1000)</f>
        <v>0.70661637847679948</v>
      </c>
      <c r="X74" s="335">
        <f>IF(X$7=0,0,X$7/MAE!X$5*1000)</f>
        <v>0.6791482896683726</v>
      </c>
      <c r="Y74" s="335">
        <f>IF(Y$7=0,0,Y$7/MAE!Y$5*1000)</f>
        <v>0.63849446938045351</v>
      </c>
      <c r="DA74" s="177"/>
    </row>
    <row r="75" spans="1:105" ht="12" customHeight="1" x14ac:dyDescent="0.25">
      <c r="A75" s="173" t="s">
        <v>93</v>
      </c>
      <c r="B75" s="335">
        <f>IF(B$8=0,0,B$8/MAE!B$5*1000)</f>
        <v>0.85780583060739024</v>
      </c>
      <c r="C75" s="335">
        <f>IF(C$8=0,0,C$8/MAE!C$5*1000)</f>
        <v>0.89466263516654965</v>
      </c>
      <c r="D75" s="335">
        <f>IF(D$8=0,0,D$8/MAE!D$5*1000)</f>
        <v>0.91305015300747117</v>
      </c>
      <c r="E75" s="335">
        <f>IF(E$8=0,0,E$8/MAE!E$5*1000)</f>
        <v>1.0537622842754313</v>
      </c>
      <c r="F75" s="335">
        <f>IF(F$8=0,0,F$8/MAE!F$5*1000)</f>
        <v>1.03754185920094</v>
      </c>
      <c r="G75" s="335">
        <f>IF(G$8=0,0,G$8/MAE!G$5*1000)</f>
        <v>1.0195942802811551</v>
      </c>
      <c r="H75" s="335">
        <f>IF(H$8=0,0,H$8/MAE!H$5*1000)</f>
        <v>0.97248572117472276</v>
      </c>
      <c r="I75" s="335">
        <f>IF(I$8=0,0,I$8/MAE!I$5*1000)</f>
        <v>0.92958385165309654</v>
      </c>
      <c r="J75" s="335">
        <f>IF(J$8=0,0,J$8/MAE!J$5*1000)</f>
        <v>1.0122068933839756</v>
      </c>
      <c r="K75" s="335">
        <f>IF(K$8=0,0,K$8/MAE!K$5*1000)</f>
        <v>1.0444731529401632</v>
      </c>
      <c r="L75" s="335">
        <f>IF(L$8=0,0,L$8/MAE!L$5*1000)</f>
        <v>1.0411492749749376</v>
      </c>
      <c r="M75" s="335">
        <f>IF(M$8=0,0,M$8/MAE!M$5*1000)</f>
        <v>0.97733359052079383</v>
      </c>
      <c r="N75" s="335">
        <f>IF(N$8=0,0,N$8/MAE!N$5*1000)</f>
        <v>0.97942762382627158</v>
      </c>
      <c r="O75" s="335">
        <f>IF(O$8=0,0,O$8/MAE!O$5*1000)</f>
        <v>1.0035225711180802</v>
      </c>
      <c r="P75" s="335">
        <f>IF(P$8=0,0,P$8/MAE!P$5*1000)</f>
        <v>0.9630463917386427</v>
      </c>
      <c r="Q75" s="335">
        <f>IF(Q$8=0,0,Q$8/MAE!Q$5*1000)</f>
        <v>0.92265557113115948</v>
      </c>
      <c r="R75" s="335">
        <f>IF(R$8=0,0,R$8/MAE!R$5*1000)</f>
        <v>0.90931026359853206</v>
      </c>
      <c r="S75" s="335">
        <f>IF(S$8=0,0,S$8/MAE!S$5*1000)</f>
        <v>0.90592516014988322</v>
      </c>
      <c r="T75" s="335">
        <f>IF(T$8=0,0,T$8/MAE!T$5*1000)</f>
        <v>0.89375131901992411</v>
      </c>
      <c r="U75" s="335">
        <f>IF(U$8=0,0,U$8/MAE!U$5*1000)</f>
        <v>0.88413140221178987</v>
      </c>
      <c r="V75" s="335">
        <f>IF(V$8=0,0,V$8/MAE!V$5*1000)</f>
        <v>0.88641465818225029</v>
      </c>
      <c r="W75" s="335">
        <f>IF(W$8=0,0,W$8/MAE!W$5*1000)</f>
        <v>0.87287905576545821</v>
      </c>
      <c r="X75" s="335">
        <f>IF(X$8=0,0,X$8/MAE!X$5*1000)</f>
        <v>0.83894788723740132</v>
      </c>
      <c r="Y75" s="335">
        <f>IF(Y$8=0,0,Y$8/MAE!Y$5*1000)</f>
        <v>0.78872846217585446</v>
      </c>
      <c r="DA75" s="177"/>
    </row>
    <row r="76" spans="1:105" ht="12" customHeight="1" x14ac:dyDescent="0.25">
      <c r="A76" s="173" t="s">
        <v>94</v>
      </c>
      <c r="B76" s="335">
        <f>IF(B$9=0,0,B$9/MAE!B$5*1000)</f>
        <v>0.53102265704267015</v>
      </c>
      <c r="C76" s="335">
        <f>IF(C$9=0,0,C$9/MAE!C$5*1000)</f>
        <v>0.55383877415072114</v>
      </c>
      <c r="D76" s="335">
        <f>IF(D$9=0,0,D$9/MAE!D$5*1000)</f>
        <v>0.56522152329033926</v>
      </c>
      <c r="E76" s="335">
        <f>IF(E$9=0,0,E$9/MAE!E$5*1000)</f>
        <v>0.65232903312288615</v>
      </c>
      <c r="F76" s="335">
        <f>IF(F$9=0,0,F$9/MAE!F$5*1000)</f>
        <v>0.64228781760058185</v>
      </c>
      <c r="G76" s="335">
        <f>IF(G$9=0,0,G$9/MAE!G$5*1000)</f>
        <v>0.63117741160261964</v>
      </c>
      <c r="H76" s="335">
        <f>IF(H$9=0,0,H$9/MAE!H$5*1000)</f>
        <v>0.60201497025101869</v>
      </c>
      <c r="I76" s="335">
        <f>IF(I$9=0,0,I$9/MAE!I$5*1000)</f>
        <v>0.57545667007096468</v>
      </c>
      <c r="J76" s="335">
        <f>IF(J$9=0,0,J$9/MAE!J$5*1000)</f>
        <v>0.62660426733293717</v>
      </c>
      <c r="K76" s="335">
        <f>IF(K$9=0,0,K$9/MAE!K$5*1000)</f>
        <v>0.64657861848676756</v>
      </c>
      <c r="L76" s="335">
        <f>IF(L$9=0,0,L$9/MAE!L$5*1000)</f>
        <v>0.64452097974638978</v>
      </c>
      <c r="M76" s="335">
        <f>IF(M$9=0,0,M$9/MAE!M$5*1000)</f>
        <v>0.60501603222715794</v>
      </c>
      <c r="N76" s="335">
        <f>IF(N$9=0,0,N$9/MAE!N$5*1000)</f>
        <v>0.60631233855912026</v>
      </c>
      <c r="O76" s="335">
        <f>IF(O$9=0,0,O$9/MAE!O$5*1000)</f>
        <v>0.62122825831119244</v>
      </c>
      <c r="P76" s="335">
        <f>IF(P$9=0,0,P$9/MAE!P$5*1000)</f>
        <v>0.59617157583820723</v>
      </c>
      <c r="Q76" s="335">
        <f>IF(Q$9=0,0,Q$9/MAE!Q$5*1000)</f>
        <v>0.57116773450976521</v>
      </c>
      <c r="R76" s="335">
        <f>IF(R$9=0,0,R$9/MAE!R$5*1000)</f>
        <v>0.56290635365623398</v>
      </c>
      <c r="S76" s="335">
        <f>IF(S$9=0,0,S$9/MAE!S$5*1000)</f>
        <v>0.56081081342611816</v>
      </c>
      <c r="T76" s="335">
        <f>IF(T$9=0,0,T$9/MAE!T$5*1000)</f>
        <v>0.55327462605995315</v>
      </c>
      <c r="U76" s="335">
        <f>IF(U$9=0,0,U$9/MAE!U$5*1000)</f>
        <v>0.54731943946444139</v>
      </c>
      <c r="V76" s="335">
        <f>IF(V$9=0,0,V$9/MAE!V$5*1000)</f>
        <v>0.54873288363663097</v>
      </c>
      <c r="W76" s="335">
        <f>IF(W$9=0,0,W$9/MAE!W$5*1000)</f>
        <v>0.54035370118814063</v>
      </c>
      <c r="X76" s="335">
        <f>IF(X$9=0,0,X$9/MAE!X$5*1000)</f>
        <v>0.51934869209934365</v>
      </c>
      <c r="Y76" s="335">
        <f>IF(Y$9=0,0,Y$9/MAE!Y$5*1000)</f>
        <v>0.48826047658505278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0.71563860151017966</v>
      </c>
      <c r="C77" s="336">
        <f>IF(C$10=0,0,C$10/MAE!C$5*1000)</f>
        <v>0.74909885948187815</v>
      </c>
      <c r="D77" s="336">
        <f>IF(D$10=0,0,D$10/MAE!D$5*1000)</f>
        <v>0.75834497271801282</v>
      </c>
      <c r="E77" s="336">
        <f>IF(E$10=0,0,E$10/MAE!E$5*1000)</f>
        <v>0.81411017584624157</v>
      </c>
      <c r="F77" s="336">
        <f>IF(F$10=0,0,F$10/MAE!F$5*1000)</f>
        <v>0.80329053554960328</v>
      </c>
      <c r="G77" s="336">
        <f>IF(G$10=0,0,G$10/MAE!G$5*1000)</f>
        <v>0.78623613214399002</v>
      </c>
      <c r="H77" s="336">
        <f>IF(H$10=0,0,H$10/MAE!H$5*1000)</f>
        <v>0.73684898068444893</v>
      </c>
      <c r="I77" s="336">
        <f>IF(I$10=0,0,I$10/MAE!I$5*1000)</f>
        <v>0.69813685617277177</v>
      </c>
      <c r="J77" s="336">
        <f>IF(J$10=0,0,J$10/MAE!J$5*1000)</f>
        <v>0.73179437724516372</v>
      </c>
      <c r="K77" s="336">
        <f>IF(K$10=0,0,K$10/MAE!K$5*1000)</f>
        <v>0.77161114985310475</v>
      </c>
      <c r="L77" s="336">
        <f>IF(L$10=0,0,L$10/MAE!L$5*1000)</f>
        <v>0.76112898236387616</v>
      </c>
      <c r="M77" s="336">
        <f>IF(M$10=0,0,M$10/MAE!M$5*1000)</f>
        <v>0.7031485285680974</v>
      </c>
      <c r="N77" s="336">
        <f>IF(N$10=0,0,N$10/MAE!N$5*1000)</f>
        <v>0.69314742312949018</v>
      </c>
      <c r="O77" s="336">
        <f>IF(O$10=0,0,O$10/MAE!O$5*1000)</f>
        <v>0.71096582977412481</v>
      </c>
      <c r="P77" s="336">
        <f>IF(P$10=0,0,P$10/MAE!P$5*1000)</f>
        <v>0.66997787069662951</v>
      </c>
      <c r="Q77" s="336">
        <f>IF(Q$10=0,0,Q$10/MAE!Q$5*1000)</f>
        <v>0.65097458378379935</v>
      </c>
      <c r="R77" s="336">
        <f>IF(R$10=0,0,R$10/MAE!R$5*1000)</f>
        <v>0.64625925216979507</v>
      </c>
      <c r="S77" s="336">
        <f>IF(S$10=0,0,S$10/MAE!S$5*1000)</f>
        <v>0.63954921334937576</v>
      </c>
      <c r="T77" s="336">
        <f>IF(T$10=0,0,T$10/MAE!T$5*1000)</f>
        <v>0.62706713705618566</v>
      </c>
      <c r="U77" s="336">
        <f>IF(U$10=0,0,U$10/MAE!U$5*1000)</f>
        <v>0.62053344448075864</v>
      </c>
      <c r="V77" s="336">
        <f>IF(V$10=0,0,V$10/MAE!V$5*1000)</f>
        <v>0.62801841951470461</v>
      </c>
      <c r="W77" s="336">
        <f>IF(W$10=0,0,W$10/MAE!W$5*1000)</f>
        <v>0.62988630643789445</v>
      </c>
      <c r="X77" s="336">
        <f>IF(X$10=0,0,X$10/MAE!X$5*1000)</f>
        <v>0.60085696829034885</v>
      </c>
      <c r="Y77" s="336">
        <f>IF(Y$10=0,0,Y$10/MAE!Y$5*1000)</f>
        <v>0.57299812831001984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4.7766000622546363</v>
      </c>
      <c r="C78" s="349">
        <f>IF(C$16=0,0,C$16/MAE!C$5*1000)</f>
        <v>4.986407042622921</v>
      </c>
      <c r="D78" s="349">
        <f>IF(D$16=0,0,D$16/MAE!D$5*1000)</f>
        <v>5.0391240482220701</v>
      </c>
      <c r="E78" s="349">
        <f>IF(E$16=0,0,E$16/MAE!E$5*1000)</f>
        <v>5.4134543125335401</v>
      </c>
      <c r="F78" s="349">
        <f>IF(F$16=0,0,F$16/MAE!F$5*1000)</f>
        <v>5.2937921484083423</v>
      </c>
      <c r="G78" s="349">
        <f>IF(G$16=0,0,G$16/MAE!G$5*1000)</f>
        <v>5.1722174622046078</v>
      </c>
      <c r="H78" s="349">
        <f>IF(H$16=0,0,H$16/MAE!H$5*1000)</f>
        <v>4.8496790928607201</v>
      </c>
      <c r="I78" s="349">
        <f>IF(I$16=0,0,I$16/MAE!I$5*1000)</f>
        <v>4.5827024353357135</v>
      </c>
      <c r="J78" s="349">
        <f>IF(J$16=0,0,J$16/MAE!J$5*1000)</f>
        <v>4.7918726201406487</v>
      </c>
      <c r="K78" s="349">
        <f>IF(K$16=0,0,K$16/MAE!K$5*1000)</f>
        <v>5.0329245505618072</v>
      </c>
      <c r="L78" s="349">
        <f>IF(L$16=0,0,L$16/MAE!L$5*1000)</f>
        <v>4.948220339844065</v>
      </c>
      <c r="M78" s="349">
        <f>IF(M$16=0,0,M$16/MAE!M$5*1000)</f>
        <v>4.5613122420409082</v>
      </c>
      <c r="N78" s="349">
        <f>IF(N$16=0,0,N$16/MAE!N$5*1000)</f>
        <v>4.4950347347467385</v>
      </c>
      <c r="O78" s="349">
        <f>IF(O$16=0,0,O$16/MAE!O$5*1000)</f>
        <v>4.6198208385527888</v>
      </c>
      <c r="P78" s="349">
        <f>IF(P$16=0,0,P$16/MAE!P$5*1000)</f>
        <v>4.3154987468884602</v>
      </c>
      <c r="Q78" s="349">
        <f>IF(Q$16=0,0,Q$16/MAE!Q$5*1000)</f>
        <v>4.1839599074253959</v>
      </c>
      <c r="R78" s="349">
        <f>IF(R$16=0,0,R$16/MAE!R$5*1000)</f>
        <v>4.1357557977997397</v>
      </c>
      <c r="S78" s="349">
        <f>IF(S$16=0,0,S$16/MAE!S$5*1000)</f>
        <v>4.0969684619976841</v>
      </c>
      <c r="T78" s="349">
        <f>IF(T$16=0,0,T$16/MAE!T$5*1000)</f>
        <v>4.0012189480361888</v>
      </c>
      <c r="U78" s="349">
        <f>IF(U$16=0,0,U$16/MAE!U$5*1000)</f>
        <v>3.94744794720734</v>
      </c>
      <c r="V78" s="349">
        <f>IF(V$16=0,0,V$16/MAE!V$5*1000)</f>
        <v>3.9764980745890193</v>
      </c>
      <c r="W78" s="349">
        <f>IF(W$16=0,0,W$16/MAE!W$5*1000)</f>
        <v>3.9869351386597813</v>
      </c>
      <c r="X78" s="349">
        <f>IF(X$16=0,0,X$16/MAE!X$5*1000)</f>
        <v>3.7642854638435304</v>
      </c>
      <c r="Y78" s="349">
        <f>IF(Y$16=0,0,Y$16/MAE!Y$5*1000)</f>
        <v>3.5627166516687301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2.2433470922515579</v>
      </c>
      <c r="C79" s="349">
        <f>IF(C$24=0,0,C$24/MAE!C$5*1000)</f>
        <v>2.354892968048433</v>
      </c>
      <c r="D79" s="349">
        <f>IF(D$24=0,0,D$24/MAE!D$5*1000)</f>
        <v>2.3799070032649685</v>
      </c>
      <c r="E79" s="349">
        <f>IF(E$24=0,0,E$24/MAE!E$5*1000)</f>
        <v>2.5913559250821896</v>
      </c>
      <c r="F79" s="349">
        <f>IF(F$24=0,0,F$24/MAE!F$5*1000)</f>
        <v>2.5721497123635855</v>
      </c>
      <c r="G79" s="349">
        <f>IF(G$24=0,0,G$24/MAE!G$5*1000)</f>
        <v>2.5227488238832545</v>
      </c>
      <c r="H79" s="349">
        <f>IF(H$24=0,0,H$24/MAE!H$5*1000)</f>
        <v>2.3608516183719863</v>
      </c>
      <c r="I79" s="349">
        <f>IF(I$24=0,0,I$24/MAE!I$5*1000)</f>
        <v>2.241028153155066</v>
      </c>
      <c r="J79" s="349">
        <f>IF(J$24=0,0,J$24/MAE!J$5*1000)</f>
        <v>2.3337354758289837</v>
      </c>
      <c r="K79" s="349">
        <f>IF(K$24=0,0,K$24/MAE!K$5*1000)</f>
        <v>2.453066074061284</v>
      </c>
      <c r="L79" s="349">
        <f>IF(L$24=0,0,L$24/MAE!L$5*1000)</f>
        <v>2.4047995053347617</v>
      </c>
      <c r="M79" s="349">
        <f>IF(M$24=0,0,M$24/MAE!M$5*1000)</f>
        <v>2.2245488287996675</v>
      </c>
      <c r="N79" s="349">
        <f>IF(N$24=0,0,N$24/MAE!N$5*1000)</f>
        <v>2.1992015281106672</v>
      </c>
      <c r="O79" s="349">
        <f>IF(O$24=0,0,O$24/MAE!O$5*1000)</f>
        <v>2.2587302479938987</v>
      </c>
      <c r="P79" s="349">
        <f>IF(P$24=0,0,P$24/MAE!P$5*1000)</f>
        <v>2.0981780162927794</v>
      </c>
      <c r="Q79" s="349">
        <f>IF(Q$24=0,0,Q$24/MAE!Q$5*1000)</f>
        <v>2.0481848033569987</v>
      </c>
      <c r="R79" s="349">
        <f>IF(R$24=0,0,R$24/MAE!R$5*1000)</f>
        <v>2.0257030920253496</v>
      </c>
      <c r="S79" s="349">
        <f>IF(S$24=0,0,S$24/MAE!S$5*1000)</f>
        <v>2.0028470965419549</v>
      </c>
      <c r="T79" s="349">
        <f>IF(T$24=0,0,T$24/MAE!T$5*1000)</f>
        <v>1.9499582258157999</v>
      </c>
      <c r="U79" s="349">
        <f>IF(U$24=0,0,U$24/MAE!U$5*1000)</f>
        <v>1.9232717482850024</v>
      </c>
      <c r="V79" s="349">
        <f>IF(V$24=0,0,V$24/MAE!V$5*1000)</f>
        <v>1.9377330923223668</v>
      </c>
      <c r="W79" s="349">
        <f>IF(W$24=0,0,W$24/MAE!W$5*1000)</f>
        <v>1.9587311060605888</v>
      </c>
      <c r="X79" s="349">
        <f>IF(X$24=0,0,X$24/MAE!X$5*1000)</f>
        <v>1.8348012310744684</v>
      </c>
      <c r="Y79" s="349">
        <f>IF(Y$24=0,0,Y$24/MAE!Y$5*1000)</f>
        <v>1.7348258986254779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6.8237143746494802</v>
      </c>
      <c r="C80" s="349">
        <f>IF(C$27=0,0,C$27/MAE!C$5*1000)</f>
        <v>7.1234386323184573</v>
      </c>
      <c r="D80" s="349">
        <f>IF(D$27=0,0,D$27/MAE!D$5*1000)</f>
        <v>7.1987486403172447</v>
      </c>
      <c r="E80" s="349">
        <f>IF(E$27=0,0,E$27/MAE!E$5*1000)</f>
        <v>7.7335061607621975</v>
      </c>
      <c r="F80" s="349">
        <f>IF(F$27=0,0,F$27/MAE!F$5*1000)</f>
        <v>7.5625602120119169</v>
      </c>
      <c r="G80" s="349">
        <f>IF(G$27=0,0,G$27/MAE!G$5*1000)</f>
        <v>7.3888820888637277</v>
      </c>
      <c r="H80" s="349">
        <f>IF(H$27=0,0,H$27/MAE!H$5*1000)</f>
        <v>6.9281129898010301</v>
      </c>
      <c r="I80" s="349">
        <f>IF(I$27=0,0,I$27/MAE!I$5*1000)</f>
        <v>6.5467177647653036</v>
      </c>
      <c r="J80" s="349">
        <f>IF(J$27=0,0,J$27/MAE!J$5*1000)</f>
        <v>6.8455323144866425</v>
      </c>
      <c r="K80" s="349">
        <f>IF(K$27=0,0,K$27/MAE!K$5*1000)</f>
        <v>7.1898922150882951</v>
      </c>
      <c r="L80" s="349">
        <f>IF(L$27=0,0,L$27/MAE!L$5*1000)</f>
        <v>7.0688861997772365</v>
      </c>
      <c r="M80" s="349">
        <f>IF(M$27=0,0,M$27/MAE!M$5*1000)</f>
        <v>6.5161603457727271</v>
      </c>
      <c r="N80" s="349">
        <f>IF(N$27=0,0,N$27/MAE!N$5*1000)</f>
        <v>6.4214781924953384</v>
      </c>
      <c r="O80" s="349">
        <f>IF(O$27=0,0,O$27/MAE!O$5*1000)</f>
        <v>6.5997440550754112</v>
      </c>
      <c r="P80" s="349">
        <f>IF(P$27=0,0,P$27/MAE!P$5*1000)</f>
        <v>6.1649982098406602</v>
      </c>
      <c r="Q80" s="349">
        <f>IF(Q$27=0,0,Q$27/MAE!Q$5*1000)</f>
        <v>5.9770855820362794</v>
      </c>
      <c r="R80" s="349">
        <f>IF(R$27=0,0,R$27/MAE!R$5*1000)</f>
        <v>5.9082225682853435</v>
      </c>
      <c r="S80" s="349">
        <f>IF(S$27=0,0,S$27/MAE!S$5*1000)</f>
        <v>5.852812088568121</v>
      </c>
      <c r="T80" s="349">
        <f>IF(T$27=0,0,T$27/MAE!T$5*1000)</f>
        <v>5.7160270686231289</v>
      </c>
      <c r="U80" s="349">
        <f>IF(U$27=0,0,U$27/MAE!U$5*1000)</f>
        <v>5.6392113531533443</v>
      </c>
      <c r="V80" s="349">
        <f>IF(V$27=0,0,V$27/MAE!V$5*1000)</f>
        <v>5.6807115351271689</v>
      </c>
      <c r="W80" s="349">
        <f>IF(W$27=0,0,W$27/MAE!W$5*1000)</f>
        <v>5.6956216266568331</v>
      </c>
      <c r="X80" s="349">
        <f>IF(X$27=0,0,X$27/MAE!X$5*1000)</f>
        <v>5.3775506626336185</v>
      </c>
      <c r="Y80" s="349">
        <f>IF(Y$27=0,0,Y$27/MAE!Y$5*1000)</f>
        <v>5.0895952166696139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4.604482928548455</v>
      </c>
      <c r="C81" s="349">
        <f>IF(C$35=0,0,C$35/MAE!C$5*1000)</f>
        <v>4.8447560562159326</v>
      </c>
      <c r="D81" s="349">
        <f>IF(D$35=0,0,D$35/MAE!D$5*1000)</f>
        <v>4.8459081098270378</v>
      </c>
      <c r="E81" s="349">
        <f>IF(E$35=0,0,E$35/MAE!E$5*1000)</f>
        <v>5.5301093158444834</v>
      </c>
      <c r="F81" s="349">
        <f>IF(F$35=0,0,F$35/MAE!F$5*1000)</f>
        <v>5.3275385456286166</v>
      </c>
      <c r="G81" s="349">
        <f>IF(G$35=0,0,G$35/MAE!G$5*1000)</f>
        <v>5.2036175303766932</v>
      </c>
      <c r="H81" s="349">
        <f>IF(H$35=0,0,H$35/MAE!H$5*1000)</f>
        <v>4.7593966610407472</v>
      </c>
      <c r="I81" s="349">
        <f>IF(I$35=0,0,I$35/MAE!I$5*1000)</f>
        <v>4.513322912516033</v>
      </c>
      <c r="J81" s="349">
        <f>IF(J$35=0,0,J$35/MAE!J$5*1000)</f>
        <v>4.6388927835902019</v>
      </c>
      <c r="K81" s="349">
        <f>IF(K$35=0,0,K$35/MAE!K$5*1000)</f>
        <v>4.9908121869147655</v>
      </c>
      <c r="L81" s="349">
        <f>IF(L$35=0,0,L$35/MAE!L$5*1000)</f>
        <v>4.8882937683251662</v>
      </c>
      <c r="M81" s="349">
        <f>IF(M$35=0,0,M$35/MAE!M$5*1000)</f>
        <v>4.4019809994740111</v>
      </c>
      <c r="N81" s="349">
        <f>IF(N$35=0,0,N$35/MAE!N$5*1000)</f>
        <v>4.3928481216000606</v>
      </c>
      <c r="O81" s="349">
        <f>IF(O$35=0,0,O$35/MAE!O$5*1000)</f>
        <v>4.4587151891826711</v>
      </c>
      <c r="P81" s="349">
        <f>IF(P$35=0,0,P$35/MAE!P$5*1000)</f>
        <v>4.042674151758864</v>
      </c>
      <c r="Q81" s="349">
        <f>IF(Q$35=0,0,Q$35/MAE!Q$5*1000)</f>
        <v>3.9157289032013369</v>
      </c>
      <c r="R81" s="349">
        <f>IF(R$35=0,0,R$35/MAE!R$5*1000)</f>
        <v>3.9151312601270081</v>
      </c>
      <c r="S81" s="349">
        <f>IF(S$35=0,0,S$35/MAE!S$5*1000)</f>
        <v>3.8277965093673201</v>
      </c>
      <c r="T81" s="349">
        <f>IF(T$35=0,0,T$35/MAE!T$5*1000)</f>
        <v>3.7239958428076485</v>
      </c>
      <c r="U81" s="349">
        <f>IF(U$35=0,0,U$35/MAE!U$5*1000)</f>
        <v>3.6764104749290638</v>
      </c>
      <c r="V81" s="349">
        <f>IF(V$35=0,0,V$35/MAE!V$5*1000)</f>
        <v>3.8168866293326538</v>
      </c>
      <c r="W81" s="349">
        <f>IF(W$35=0,0,W$35/MAE!W$5*1000)</f>
        <v>3.83561599100952</v>
      </c>
      <c r="X81" s="349">
        <f>IF(X$35=0,0,X$35/MAE!X$5*1000)</f>
        <v>3.6048548497254189</v>
      </c>
      <c r="Y81" s="349">
        <f>IF(Y$35=0,0,Y$35/MAE!Y$5*1000)</f>
        <v>3.6544749903036795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2.4508738017354004</v>
      </c>
      <c r="C82" s="349">
        <f>IF(C$46=0,0,C$46/MAE!C$5*1000)</f>
        <v>2.5561789576187142</v>
      </c>
      <c r="D82" s="349">
        <f>IF(D$46=0,0,D$46/MAE!D$5*1000)</f>
        <v>2.6087147228784886</v>
      </c>
      <c r="E82" s="349">
        <f>IF(E$46=0,0,E$46/MAE!E$5*1000)</f>
        <v>3.0107493836440895</v>
      </c>
      <c r="F82" s="349">
        <f>IF(F$46=0,0,F$46/MAE!F$5*1000)</f>
        <v>2.9644053120026848</v>
      </c>
      <c r="G82" s="349">
        <f>IF(G$46=0,0,G$46/MAE!G$5*1000)</f>
        <v>2.9131265150890147</v>
      </c>
      <c r="H82" s="349">
        <f>IF(H$46=0,0,H$46/MAE!H$5*1000)</f>
        <v>2.7785306319277798</v>
      </c>
      <c r="I82" s="349">
        <f>IF(I$46=0,0,I$46/MAE!I$5*1000)</f>
        <v>2.6559538618659895</v>
      </c>
      <c r="J82" s="349">
        <f>IF(J$46=0,0,J$46/MAE!J$5*1000)</f>
        <v>2.8920196953827872</v>
      </c>
      <c r="K82" s="349">
        <f>IF(K$46=0,0,K$46/MAE!K$5*1000)</f>
        <v>2.9842090084004655</v>
      </c>
      <c r="L82" s="349">
        <f>IF(L$46=0,0,L$46/MAE!L$5*1000)</f>
        <v>2.9747122142141071</v>
      </c>
      <c r="M82" s="349">
        <f>IF(M$46=0,0,M$46/MAE!M$5*1000)</f>
        <v>2.7923816872022673</v>
      </c>
      <c r="N82" s="349">
        <f>IF(N$46=0,0,N$46/MAE!N$5*1000)</f>
        <v>2.798364639503633</v>
      </c>
      <c r="O82" s="349">
        <f>IF(O$46=0,0,O$46/MAE!O$5*1000)</f>
        <v>2.8672073460516576</v>
      </c>
      <c r="P82" s="349">
        <f>IF(P$46=0,0,P$46/MAE!P$5*1000)</f>
        <v>2.7515611192532643</v>
      </c>
      <c r="Q82" s="349">
        <f>IF(Q$46=0,0,Q$46/MAE!Q$5*1000)</f>
        <v>2.6361587746604549</v>
      </c>
      <c r="R82" s="349">
        <f>IF(R$46=0,0,R$46/MAE!R$5*1000)</f>
        <v>2.5980293245672339</v>
      </c>
      <c r="S82" s="349">
        <f>IF(S$46=0,0,S$46/MAE!S$5*1000)</f>
        <v>2.5883576004282367</v>
      </c>
      <c r="T82" s="349">
        <f>IF(T$46=0,0,T$46/MAE!T$5*1000)</f>
        <v>2.5535751971997831</v>
      </c>
      <c r="U82" s="349">
        <f>IF(U$46=0,0,U$46/MAE!U$5*1000)</f>
        <v>2.5260897206051136</v>
      </c>
      <c r="V82" s="349">
        <f>IF(V$46=0,0,V$46/MAE!V$5*1000)</f>
        <v>2.5326133090921434</v>
      </c>
      <c r="W82" s="349">
        <f>IF(W$46=0,0,W$46/MAE!W$5*1000)</f>
        <v>2.4939401593298798</v>
      </c>
      <c r="X82" s="349">
        <f>IF(X$46=0,0,X$46/MAE!X$5*1000)</f>
        <v>2.396993963535432</v>
      </c>
      <c r="Y82" s="349">
        <f>IF(Y$46=0,0,Y$46/MAE!Y$5*1000)</f>
        <v>2.2535098919310124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1.6596231167542783</v>
      </c>
      <c r="C83" s="337">
        <f>IF(C$47=0,0,C$47/MAE!C$5*1000)</f>
        <v>1.7309311012345923</v>
      </c>
      <c r="D83" s="337">
        <f>IF(D$47=0,0,D$47/MAE!D$5*1000)</f>
        <v>1.7665059931036731</v>
      </c>
      <c r="E83" s="337">
        <f>IF(E$47=0,0,E$47/MAE!E$5*1000)</f>
        <v>2.038746047353146</v>
      </c>
      <c r="F83" s="337">
        <f>IF(F$47=0,0,F$47/MAE!F$5*1000)</f>
        <v>2.0073638959889548</v>
      </c>
      <c r="G83" s="337">
        <f>IF(G$47=0,0,G$47/MAE!G$5*1000)</f>
        <v>1.9726401673755036</v>
      </c>
      <c r="H83" s="337">
        <f>IF(H$47=0,0,H$47/MAE!H$5*1000)</f>
        <v>1.8814978005363077</v>
      </c>
      <c r="I83" s="337">
        <f>IF(I$47=0,0,I$47/MAE!I$5*1000)</f>
        <v>1.7984942444056022</v>
      </c>
      <c r="J83" s="337">
        <f>IF(J$47=0,0,J$47/MAE!J$5*1000)</f>
        <v>1.9583475645165498</v>
      </c>
      <c r="K83" s="337">
        <f>IF(K$47=0,0,K$47/MAE!K$5*1000)</f>
        <v>2.0207740814973505</v>
      </c>
      <c r="L83" s="337">
        <f>IF(L$47=0,0,L$47/MAE!L$5*1000)</f>
        <v>2.0143432733686031</v>
      </c>
      <c r="M83" s="337">
        <f>IF(M$47=0,0,M$47/MAE!M$5*1000)</f>
        <v>1.8908771212947686</v>
      </c>
      <c r="N83" s="337">
        <f>IF(N$47=0,0,N$47/MAE!N$5*1000)</f>
        <v>1.894928511431115</v>
      </c>
      <c r="O83" s="337">
        <f>IF(O$47=0,0,O$47/MAE!O$5*1000)</f>
        <v>1.9415457412232544</v>
      </c>
      <c r="P83" s="337">
        <f>IF(P$47=0,0,P$47/MAE!P$5*1000)</f>
        <v>1.8632352418315192</v>
      </c>
      <c r="Q83" s="337">
        <f>IF(Q$47=0,0,Q$47/MAE!Q$5*1000)</f>
        <v>1.7850898886606394</v>
      </c>
      <c r="R83" s="337">
        <f>IF(R$47=0,0,R$47/MAE!R$5*1000)</f>
        <v>1.7592703149400215</v>
      </c>
      <c r="S83" s="337">
        <f>IF(S$47=0,0,S$47/MAE!S$5*1000)</f>
        <v>1.7527210520001735</v>
      </c>
      <c r="T83" s="337">
        <f>IF(T$47=0,0,T$47/MAE!T$5*1000)</f>
        <v>1.7291679500765509</v>
      </c>
      <c r="U83" s="337">
        <f>IF(U$47=0,0,U$47/MAE!U$5*1000)</f>
        <v>1.7105560034723548</v>
      </c>
      <c r="V83" s="337">
        <f>IF(V$47=0,0,V$47/MAE!V$5*1000)</f>
        <v>1.7149734884728476</v>
      </c>
      <c r="W83" s="337">
        <f>IF(W$47=0,0,W$47/MAE!W$5*1000)</f>
        <v>1.6887857454329136</v>
      </c>
      <c r="X83" s="337">
        <f>IF(X$47=0,0,X$47/MAE!X$5*1000)</f>
        <v>1.6231380782588927</v>
      </c>
      <c r="Y83" s="337">
        <f>IF(Y$47=0,0,Y$47/MAE!Y$5*1000)</f>
        <v>1.5259770241270525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EU27: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9176.3679025636447</v>
      </c>
      <c r="C5" s="223">
        <v>9453.2285311178584</v>
      </c>
      <c r="D5" s="223">
        <v>9309.4925604695291</v>
      </c>
      <c r="E5" s="223">
        <v>10357.188733496951</v>
      </c>
      <c r="F5" s="223">
        <v>10478.19076624923</v>
      </c>
      <c r="G5" s="223">
        <v>10385.56463300685</v>
      </c>
      <c r="H5" s="223">
        <v>10412.89806734655</v>
      </c>
      <c r="I5" s="223">
        <v>10435.586022231661</v>
      </c>
      <c r="J5" s="223">
        <v>10999.599122705969</v>
      </c>
      <c r="K5" s="223">
        <v>9470.8056222597315</v>
      </c>
      <c r="L5" s="223">
        <v>10219.210644667581</v>
      </c>
      <c r="M5" s="223">
        <v>9996.8882807172304</v>
      </c>
      <c r="N5" s="223">
        <v>9747.3587782586346</v>
      </c>
      <c r="O5" s="223">
        <v>9867.8066013504176</v>
      </c>
      <c r="P5" s="223">
        <v>9546.6643624441549</v>
      </c>
      <c r="Q5" s="223">
        <v>9311.8867842368309</v>
      </c>
      <c r="R5" s="223">
        <v>9449.5671989681923</v>
      </c>
      <c r="S5" s="223">
        <v>9644.4995965654653</v>
      </c>
      <c r="T5" s="223">
        <v>9626.2265886857804</v>
      </c>
      <c r="U5" s="223">
        <v>9514.1422663299982</v>
      </c>
      <c r="V5" s="223">
        <v>8837.3893508601923</v>
      </c>
      <c r="W5" s="223">
        <v>9532.5625126414361</v>
      </c>
      <c r="X5" s="223">
        <v>8986.9506943846718</v>
      </c>
      <c r="Y5" s="223">
        <v>8576.6604560012474</v>
      </c>
      <c r="DA5" s="89" t="s">
        <v>2596</v>
      </c>
    </row>
    <row r="6" spans="1:105" ht="12" customHeight="1" x14ac:dyDescent="0.25">
      <c r="A6" s="55" t="s">
        <v>91</v>
      </c>
      <c r="B6" s="259">
        <v>161.95360769995361</v>
      </c>
      <c r="C6" s="259">
        <v>166.23822271086649</v>
      </c>
      <c r="D6" s="259">
        <v>165.15592146698711</v>
      </c>
      <c r="E6" s="259">
        <v>189.0263524999709</v>
      </c>
      <c r="F6" s="259">
        <v>192.15429766534811</v>
      </c>
      <c r="G6" s="259">
        <v>191.07410765820279</v>
      </c>
      <c r="H6" s="259">
        <v>194.87830006526099</v>
      </c>
      <c r="I6" s="259">
        <v>196.16207345671651</v>
      </c>
      <c r="J6" s="259">
        <v>212.10901073082579</v>
      </c>
      <c r="K6" s="259">
        <v>179.76587419445261</v>
      </c>
      <c r="L6" s="259">
        <v>195.27551070137829</v>
      </c>
      <c r="M6" s="259">
        <v>193.67896768413459</v>
      </c>
      <c r="N6" s="259">
        <v>190.23547280936069</v>
      </c>
      <c r="O6" s="259">
        <v>192.98834558275681</v>
      </c>
      <c r="P6" s="259">
        <v>190.31366800344159</v>
      </c>
      <c r="Q6" s="259">
        <v>184.42088490766531</v>
      </c>
      <c r="R6" s="259">
        <v>186.3273466732407</v>
      </c>
      <c r="S6" s="259">
        <v>191.12875270996119</v>
      </c>
      <c r="T6" s="259">
        <v>191.8787011201654</v>
      </c>
      <c r="U6" s="259">
        <v>189.7401593340056</v>
      </c>
      <c r="V6" s="259">
        <v>174.66509868673381</v>
      </c>
      <c r="W6" s="259">
        <v>186.49047337899071</v>
      </c>
      <c r="X6" s="259">
        <v>177.65547817490651</v>
      </c>
      <c r="Y6" s="259">
        <v>166.8311409852144</v>
      </c>
      <c r="DA6" s="67" t="s">
        <v>2597</v>
      </c>
    </row>
    <row r="7" spans="1:105" ht="12" customHeight="1" x14ac:dyDescent="0.25">
      <c r="A7" s="173" t="s">
        <v>92</v>
      </c>
      <c r="B7" s="224">
        <v>57.191821054482453</v>
      </c>
      <c r="C7" s="224">
        <v>58.704877407295953</v>
      </c>
      <c r="D7" s="224">
        <v>58.322676726829059</v>
      </c>
      <c r="E7" s="224">
        <v>66.752210588532364</v>
      </c>
      <c r="F7" s="224">
        <v>67.856803951453415</v>
      </c>
      <c r="G7" s="224">
        <v>67.475348826922044</v>
      </c>
      <c r="H7" s="224">
        <v>68.818750153333824</v>
      </c>
      <c r="I7" s="224">
        <v>69.272098115885228</v>
      </c>
      <c r="J7" s="224">
        <v>74.903552678093035</v>
      </c>
      <c r="K7" s="224">
        <v>63.481992495525539</v>
      </c>
      <c r="L7" s="224">
        <v>68.95901995000203</v>
      </c>
      <c r="M7" s="224">
        <v>68.395221441004608</v>
      </c>
      <c r="N7" s="224">
        <v>67.179195781082555</v>
      </c>
      <c r="O7" s="224">
        <v>68.151337181807108</v>
      </c>
      <c r="P7" s="224">
        <v>67.206809402110849</v>
      </c>
      <c r="Q7" s="224">
        <v>65.125849298085868</v>
      </c>
      <c r="R7" s="224">
        <v>65.799091603042783</v>
      </c>
      <c r="S7" s="224">
        <v>67.494646019902547</v>
      </c>
      <c r="T7" s="224">
        <v>67.759480597443741</v>
      </c>
      <c r="U7" s="224">
        <v>67.004282236082304</v>
      </c>
      <c r="V7" s="224">
        <v>61.680719623500302</v>
      </c>
      <c r="W7" s="224">
        <v>65.856697688495018</v>
      </c>
      <c r="X7" s="224">
        <v>62.736733447467842</v>
      </c>
      <c r="Y7" s="224">
        <v>58.914258824159859</v>
      </c>
      <c r="DA7" s="177" t="s">
        <v>2598</v>
      </c>
    </row>
    <row r="8" spans="1:105" ht="12" customHeight="1" x14ac:dyDescent="0.25">
      <c r="A8" s="173" t="s">
        <v>93</v>
      </c>
      <c r="B8" s="224">
        <v>378.57493543673991</v>
      </c>
      <c r="C8" s="224">
        <v>388.59044465671832</v>
      </c>
      <c r="D8" s="224">
        <v>386.06050951452738</v>
      </c>
      <c r="E8" s="224">
        <v>441.85887680932132</v>
      </c>
      <c r="F8" s="224">
        <v>449.17061043384302</v>
      </c>
      <c r="G8" s="224">
        <v>446.64561041672681</v>
      </c>
      <c r="H8" s="224">
        <v>455.53810694918519</v>
      </c>
      <c r="I8" s="224">
        <v>458.53899365796451</v>
      </c>
      <c r="J8" s="224">
        <v>495.81578442970482</v>
      </c>
      <c r="K8" s="224">
        <v>420.21202974976109</v>
      </c>
      <c r="L8" s="224">
        <v>456.46660735778039</v>
      </c>
      <c r="M8" s="224">
        <v>452.7346054699633</v>
      </c>
      <c r="N8" s="224">
        <v>444.68525807716293</v>
      </c>
      <c r="O8" s="224">
        <v>451.12024058391131</v>
      </c>
      <c r="P8" s="224">
        <v>444.8680433881604</v>
      </c>
      <c r="Q8" s="224">
        <v>431.09335808346952</v>
      </c>
      <c r="R8" s="224">
        <v>435.54981107680129</v>
      </c>
      <c r="S8" s="224">
        <v>446.77334605185808</v>
      </c>
      <c r="T8" s="224">
        <v>448.52638925358718</v>
      </c>
      <c r="U8" s="224">
        <v>443.52743720724499</v>
      </c>
      <c r="V8" s="224">
        <v>408.28870315064307</v>
      </c>
      <c r="W8" s="224">
        <v>435.9311281896114</v>
      </c>
      <c r="X8" s="224">
        <v>415.27886988878521</v>
      </c>
      <c r="Y8" s="224">
        <v>389.97642179312379</v>
      </c>
      <c r="DA8" s="177" t="s">
        <v>2599</v>
      </c>
    </row>
    <row r="9" spans="1:105" ht="12" customHeight="1" x14ac:dyDescent="0.25">
      <c r="A9" s="173" t="s">
        <v>94</v>
      </c>
      <c r="B9" s="224">
        <v>166.03125822257849</v>
      </c>
      <c r="C9" s="224">
        <v>170.42375080958629</v>
      </c>
      <c r="D9" s="224">
        <v>169.31419950134949</v>
      </c>
      <c r="E9" s="224">
        <v>193.785637680511</v>
      </c>
      <c r="F9" s="224">
        <v>196.99233791296871</v>
      </c>
      <c r="G9" s="224">
        <v>195.8849509979575</v>
      </c>
      <c r="H9" s="224">
        <v>199.7849249524422</v>
      </c>
      <c r="I9" s="224">
        <v>201.10102105232599</v>
      </c>
      <c r="J9" s="224">
        <v>217.44946859862699</v>
      </c>
      <c r="K9" s="224">
        <v>184.29200004783391</v>
      </c>
      <c r="L9" s="224">
        <v>200.1921365152505</v>
      </c>
      <c r="M9" s="224">
        <v>198.55539590956701</v>
      </c>
      <c r="N9" s="224">
        <v>195.02520109105501</v>
      </c>
      <c r="O9" s="224">
        <v>197.84738539917129</v>
      </c>
      <c r="P9" s="224">
        <v>195.10536507532541</v>
      </c>
      <c r="Q9" s="224">
        <v>189.06421412031179</v>
      </c>
      <c r="R9" s="224">
        <v>191.01867657525241</v>
      </c>
      <c r="S9" s="224">
        <v>195.94097189695401</v>
      </c>
      <c r="T9" s="224">
        <v>196.70980242760149</v>
      </c>
      <c r="U9" s="224">
        <v>194.51741666626981</v>
      </c>
      <c r="V9" s="224">
        <v>179.0627977627791</v>
      </c>
      <c r="W9" s="224">
        <v>191.18591046766161</v>
      </c>
      <c r="X9" s="224">
        <v>182.12846870420171</v>
      </c>
      <c r="Y9" s="224">
        <v>171.0315975164996</v>
      </c>
      <c r="DA9" s="177" t="s">
        <v>2600</v>
      </c>
    </row>
    <row r="10" spans="1:105" ht="12" customHeight="1" x14ac:dyDescent="0.25">
      <c r="A10" s="56" t="s">
        <v>95</v>
      </c>
      <c r="B10" s="260">
        <v>342.33064607847263</v>
      </c>
      <c r="C10" s="260">
        <v>352.34125209175551</v>
      </c>
      <c r="D10" s="260">
        <v>348.43492179319492</v>
      </c>
      <c r="E10" s="260">
        <v>375.96839961739357</v>
      </c>
      <c r="F10" s="260">
        <v>382.28908471278288</v>
      </c>
      <c r="G10" s="260">
        <v>379.18951126402948</v>
      </c>
      <c r="H10" s="260">
        <v>382.48323731189851</v>
      </c>
      <c r="I10" s="260">
        <v>382.16548675804859</v>
      </c>
      <c r="J10" s="260">
        <v>404.0345234736842</v>
      </c>
      <c r="K10" s="260">
        <v>346.8476840463552</v>
      </c>
      <c r="L10" s="260">
        <v>375.22960295255632</v>
      </c>
      <c r="M10" s="260">
        <v>368.86108237045983</v>
      </c>
      <c r="N10" s="260">
        <v>357.81450887640227</v>
      </c>
      <c r="O10" s="260">
        <v>363.21952409972931</v>
      </c>
      <c r="P10" s="260">
        <v>356.91269429553182</v>
      </c>
      <c r="Q10" s="260">
        <v>349.3564338601783</v>
      </c>
      <c r="R10" s="260">
        <v>355.24953737007547</v>
      </c>
      <c r="S10" s="260">
        <v>362.78033585052208</v>
      </c>
      <c r="T10" s="260">
        <v>364.19320275223572</v>
      </c>
      <c r="U10" s="260">
        <v>360.94489331534902</v>
      </c>
      <c r="V10" s="260">
        <v>335.47243084092241</v>
      </c>
      <c r="W10" s="260">
        <v>361.98854996822718</v>
      </c>
      <c r="X10" s="260">
        <v>345.99043385876178</v>
      </c>
      <c r="Y10" s="260">
        <v>330.18850077193838</v>
      </c>
      <c r="DA10" s="68" t="s">
        <v>2601</v>
      </c>
    </row>
    <row r="11" spans="1:105" ht="12" customHeight="1" x14ac:dyDescent="0.25">
      <c r="A11" s="37" t="s">
        <v>159</v>
      </c>
      <c r="B11" s="226">
        <v>31.131427911044739</v>
      </c>
      <c r="C11" s="226">
        <v>31.444562129505151</v>
      </c>
      <c r="D11" s="226">
        <v>30.888723454145289</v>
      </c>
      <c r="E11" s="226">
        <v>32.718462812498423</v>
      </c>
      <c r="F11" s="226">
        <v>29.279247528775691</v>
      </c>
      <c r="G11" s="226">
        <v>27.080907152076161</v>
      </c>
      <c r="H11" s="226">
        <v>23.63254167699926</v>
      </c>
      <c r="I11" s="226">
        <v>25.099850332946271</v>
      </c>
      <c r="J11" s="226">
        <v>23.82031812382581</v>
      </c>
      <c r="K11" s="226">
        <v>26.870036485747221</v>
      </c>
      <c r="L11" s="226">
        <v>24.594346164137729</v>
      </c>
      <c r="M11" s="226">
        <v>19.301118515021631</v>
      </c>
      <c r="N11" s="226">
        <v>17.914456489386339</v>
      </c>
      <c r="O11" s="226">
        <v>18.035011018427468</v>
      </c>
      <c r="P11" s="226">
        <v>14.30326167455684</v>
      </c>
      <c r="Q11" s="226">
        <v>12.87951762576907</v>
      </c>
      <c r="R11" s="226">
        <v>13.21682999694834</v>
      </c>
      <c r="S11" s="226">
        <v>12.570977761324571</v>
      </c>
      <c r="T11" s="226">
        <v>12.48295812513085</v>
      </c>
      <c r="U11" s="226">
        <v>12.240731247312871</v>
      </c>
      <c r="V11" s="226">
        <v>12.401102920884149</v>
      </c>
      <c r="W11" s="226">
        <v>12.49466925130846</v>
      </c>
      <c r="X11" s="226">
        <v>12.935058541746891</v>
      </c>
      <c r="Y11" s="226">
        <v>13.15921120752707</v>
      </c>
      <c r="DA11" s="69" t="s">
        <v>2602</v>
      </c>
    </row>
    <row r="12" spans="1:105" ht="12" customHeight="1" x14ac:dyDescent="0.25">
      <c r="A12" s="37" t="s">
        <v>35</v>
      </c>
      <c r="B12" s="226">
        <v>187.05705107816999</v>
      </c>
      <c r="C12" s="226">
        <v>195.3669600827688</v>
      </c>
      <c r="D12" s="226">
        <v>187.4952947869709</v>
      </c>
      <c r="E12" s="226">
        <v>179.68440579119411</v>
      </c>
      <c r="F12" s="226">
        <v>192.28395750269891</v>
      </c>
      <c r="G12" s="226">
        <v>191.06923418702209</v>
      </c>
      <c r="H12" s="226">
        <v>187.04792743485939</v>
      </c>
      <c r="I12" s="226">
        <v>182.06579627165411</v>
      </c>
      <c r="J12" s="226">
        <v>167.84048389620469</v>
      </c>
      <c r="K12" s="226">
        <v>148.90121477037269</v>
      </c>
      <c r="L12" s="226">
        <v>157.37888175804221</v>
      </c>
      <c r="M12" s="226">
        <v>150.21590716010451</v>
      </c>
      <c r="N12" s="226">
        <v>140.04120182167449</v>
      </c>
      <c r="O12" s="226">
        <v>143.43820202478861</v>
      </c>
      <c r="P12" s="226">
        <v>125.4547849698961</v>
      </c>
      <c r="Q12" s="226">
        <v>131.93882973144579</v>
      </c>
      <c r="R12" s="226">
        <v>134.78545843121859</v>
      </c>
      <c r="S12" s="226">
        <v>136.50330090539211</v>
      </c>
      <c r="T12" s="226">
        <v>128.73431277348649</v>
      </c>
      <c r="U12" s="226">
        <v>125.66556294636</v>
      </c>
      <c r="V12" s="226">
        <v>116.287463612332</v>
      </c>
      <c r="W12" s="226">
        <v>139.7331533975327</v>
      </c>
      <c r="X12" s="226">
        <v>118.0003526129384</v>
      </c>
      <c r="Y12" s="226">
        <v>110.7166423519172</v>
      </c>
      <c r="DA12" s="69" t="s">
        <v>2603</v>
      </c>
    </row>
    <row r="13" spans="1:105" ht="12" customHeight="1" x14ac:dyDescent="0.25">
      <c r="A13" s="37" t="s">
        <v>96</v>
      </c>
      <c r="B13" s="226">
        <v>9.3826008590376236E-2</v>
      </c>
      <c r="C13" s="226">
        <v>2.1052188031111349E-2</v>
      </c>
      <c r="D13" s="226">
        <v>0.30246266447998621</v>
      </c>
      <c r="E13" s="226">
        <v>1.0628695825325429</v>
      </c>
      <c r="F13" s="226">
        <v>0.81634891614332394</v>
      </c>
      <c r="G13" s="226">
        <v>0.82530503548640077</v>
      </c>
      <c r="H13" s="226">
        <v>0.64105940038734566</v>
      </c>
      <c r="I13" s="226">
        <v>0.50530529556465431</v>
      </c>
      <c r="J13" s="226">
        <v>0.5161904252274423</v>
      </c>
      <c r="K13" s="226">
        <v>0.45506955924909648</v>
      </c>
      <c r="L13" s="226">
        <v>0.5310792828857489</v>
      </c>
      <c r="M13" s="226">
        <v>1.3393835014575119</v>
      </c>
      <c r="N13" s="226">
        <v>1.0499602342394241</v>
      </c>
      <c r="O13" s="226">
        <v>0.64537326326023037</v>
      </c>
      <c r="P13" s="226">
        <v>0.85317112247399018</v>
      </c>
      <c r="Q13" s="226">
        <v>0.81707041493747123</v>
      </c>
      <c r="R13" s="226">
        <v>3.144133489900502</v>
      </c>
      <c r="S13" s="226">
        <v>1.300734365533708</v>
      </c>
      <c r="T13" s="226">
        <v>1.03061785646024</v>
      </c>
      <c r="U13" s="226">
        <v>0.94959005834877885</v>
      </c>
      <c r="V13" s="226">
        <v>1.023721608249236</v>
      </c>
      <c r="W13" s="226">
        <v>1.245668065400833</v>
      </c>
      <c r="X13" s="226">
        <v>1.508012350625523</v>
      </c>
      <c r="Y13" s="226">
        <v>1.478804406900899</v>
      </c>
      <c r="DA13" s="69" t="s">
        <v>2604</v>
      </c>
    </row>
    <row r="14" spans="1:105" ht="12" customHeight="1" x14ac:dyDescent="0.25">
      <c r="A14" s="37" t="s">
        <v>78</v>
      </c>
      <c r="B14" s="226">
        <v>2.1113709910527669</v>
      </c>
      <c r="C14" s="226">
        <v>2.1997877798782208</v>
      </c>
      <c r="D14" s="226">
        <v>2.3411972984605098</v>
      </c>
      <c r="E14" s="226">
        <v>2.4725709213439551</v>
      </c>
      <c r="F14" s="226">
        <v>2.4922958746604249</v>
      </c>
      <c r="G14" s="226">
        <v>2.854789342146336</v>
      </c>
      <c r="H14" s="226">
        <v>3.3070292987635681</v>
      </c>
      <c r="I14" s="226">
        <v>3.4611575465852451</v>
      </c>
      <c r="J14" s="226">
        <v>3.9646733533599998</v>
      </c>
      <c r="K14" s="226">
        <v>4.5062904395041468</v>
      </c>
      <c r="L14" s="226">
        <v>4.9093638359586356</v>
      </c>
      <c r="M14" s="226">
        <v>4.8828956288711174</v>
      </c>
      <c r="N14" s="226">
        <v>5.1875360369049019</v>
      </c>
      <c r="O14" s="226">
        <v>5.4438126990994684</v>
      </c>
      <c r="P14" s="226">
        <v>10.696640283519701</v>
      </c>
      <c r="Q14" s="226">
        <v>12.27961692652805</v>
      </c>
      <c r="R14" s="226">
        <v>12.853217082369021</v>
      </c>
      <c r="S14" s="226">
        <v>13.943246602333501</v>
      </c>
      <c r="T14" s="226">
        <v>16.761201949432611</v>
      </c>
      <c r="U14" s="226">
        <v>18.422108930403109</v>
      </c>
      <c r="V14" s="226">
        <v>20.015801401265211</v>
      </c>
      <c r="W14" s="226">
        <v>22.16056641943818</v>
      </c>
      <c r="X14" s="226">
        <v>27.381563823532499</v>
      </c>
      <c r="Y14" s="226">
        <v>30.802774442026099</v>
      </c>
      <c r="DA14" s="69" t="s">
        <v>2605</v>
      </c>
    </row>
    <row r="15" spans="1:105" ht="12" customHeight="1" x14ac:dyDescent="0.25">
      <c r="A15" s="37" t="s">
        <v>40</v>
      </c>
      <c r="B15" s="226">
        <v>121.9369700896147</v>
      </c>
      <c r="C15" s="226">
        <v>123.30888991157219</v>
      </c>
      <c r="D15" s="226">
        <v>127.4072435891382</v>
      </c>
      <c r="E15" s="226">
        <v>160.03009050982459</v>
      </c>
      <c r="F15" s="226">
        <v>157.41723489050449</v>
      </c>
      <c r="G15" s="226">
        <v>157.35927554729841</v>
      </c>
      <c r="H15" s="226">
        <v>167.85467950088889</v>
      </c>
      <c r="I15" s="226">
        <v>171.03337731129841</v>
      </c>
      <c r="J15" s="226">
        <v>207.8928576750663</v>
      </c>
      <c r="K15" s="226">
        <v>166.11507279148199</v>
      </c>
      <c r="L15" s="226">
        <v>187.81593191153189</v>
      </c>
      <c r="M15" s="226">
        <v>193.121777565005</v>
      </c>
      <c r="N15" s="226">
        <v>193.621354294197</v>
      </c>
      <c r="O15" s="226">
        <v>195.65712509415351</v>
      </c>
      <c r="P15" s="226">
        <v>205.6048362450851</v>
      </c>
      <c r="Q15" s="226">
        <v>191.44139916149791</v>
      </c>
      <c r="R15" s="226">
        <v>191.249898369639</v>
      </c>
      <c r="S15" s="226">
        <v>198.46207621593831</v>
      </c>
      <c r="T15" s="226">
        <v>205.18411204772539</v>
      </c>
      <c r="U15" s="226">
        <v>203.66690013292421</v>
      </c>
      <c r="V15" s="226">
        <v>185.74434129819181</v>
      </c>
      <c r="W15" s="226">
        <v>186.35449283454699</v>
      </c>
      <c r="X15" s="226">
        <v>186.16544652991851</v>
      </c>
      <c r="Y15" s="226">
        <v>174.0310683635671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1666.7287151711957</v>
      </c>
      <c r="C16" s="261">
        <f t="shared" si="0"/>
        <v>1713.980557862104</v>
      </c>
      <c r="D16" s="261">
        <f t="shared" si="0"/>
        <v>1691.3571640159344</v>
      </c>
      <c r="E16" s="261">
        <f t="shared" si="0"/>
        <v>1825.3875800409155</v>
      </c>
      <c r="F16" s="261">
        <f t="shared" si="0"/>
        <v>1852.0745856216172</v>
      </c>
      <c r="G16" s="261">
        <f t="shared" si="0"/>
        <v>1834.9116632926864</v>
      </c>
      <c r="H16" s="261">
        <f t="shared" si="0"/>
        <v>1848.8919734697126</v>
      </c>
      <c r="I16" s="261">
        <f t="shared" si="0"/>
        <v>1847.9212392376362</v>
      </c>
      <c r="J16" s="261">
        <f t="shared" si="0"/>
        <v>1948.9989337127658</v>
      </c>
      <c r="K16" s="261">
        <f t="shared" si="0"/>
        <v>1671.6665669714164</v>
      </c>
      <c r="L16" s="261">
        <f t="shared" si="0"/>
        <v>1807.1179012224493</v>
      </c>
      <c r="M16" s="261">
        <f t="shared" si="0"/>
        <v>1772.9870505281106</v>
      </c>
      <c r="N16" s="261">
        <f t="shared" si="0"/>
        <v>1718.883594977704</v>
      </c>
      <c r="O16" s="261">
        <f t="shared" si="0"/>
        <v>1745.5503628192737</v>
      </c>
      <c r="P16" s="261">
        <f t="shared" si="0"/>
        <v>1696.1618811035573</v>
      </c>
      <c r="Q16" s="261">
        <f t="shared" si="0"/>
        <v>1654.5376068971282</v>
      </c>
      <c r="R16" s="261">
        <f t="shared" si="0"/>
        <v>1675.5627819388151</v>
      </c>
      <c r="S16" s="261">
        <f t="shared" si="0"/>
        <v>1713.0764729787861</v>
      </c>
      <c r="T16" s="261">
        <f t="shared" si="0"/>
        <v>1711.3539237820228</v>
      </c>
      <c r="U16" s="261">
        <f t="shared" si="0"/>
        <v>1690.5506085913619</v>
      </c>
      <c r="V16" s="261">
        <f t="shared" si="0"/>
        <v>1561.1687998085204</v>
      </c>
      <c r="W16" s="261">
        <f t="shared" si="0"/>
        <v>1684.0976398451155</v>
      </c>
      <c r="X16" s="261">
        <f t="shared" si="0"/>
        <v>1587.8937250609165</v>
      </c>
      <c r="Y16" s="261">
        <f t="shared" si="0"/>
        <v>1501.0626068895749</v>
      </c>
      <c r="DA16" s="70"/>
    </row>
    <row r="17" spans="1:105" ht="12" customHeight="1" x14ac:dyDescent="0.25">
      <c r="A17" s="169" t="s">
        <v>2556</v>
      </c>
      <c r="B17" s="351">
        <v>1151.4749555185831</v>
      </c>
      <c r="C17" s="351">
        <v>1188.550896701875</v>
      </c>
      <c r="D17" s="351">
        <v>1149.755141046312</v>
      </c>
      <c r="E17" s="351">
        <v>1137.6337848193391</v>
      </c>
      <c r="F17" s="351">
        <v>1157.1966957781799</v>
      </c>
      <c r="G17" s="351">
        <v>1137.7876179960051</v>
      </c>
      <c r="H17" s="351">
        <v>1108.722297393625</v>
      </c>
      <c r="I17" s="351">
        <v>1081.228844623761</v>
      </c>
      <c r="J17" s="351">
        <v>1005.2749651985</v>
      </c>
      <c r="K17" s="351">
        <v>910.87590156478052</v>
      </c>
      <c r="L17" s="351">
        <v>934.92421163969755</v>
      </c>
      <c r="M17" s="351">
        <v>872.4021507032146</v>
      </c>
      <c r="N17" s="351">
        <v>814.0448333638958</v>
      </c>
      <c r="O17" s="351">
        <v>836.97008606312158</v>
      </c>
      <c r="P17" s="351">
        <v>729.0632624890228</v>
      </c>
      <c r="Q17" s="351">
        <v>754.02842397774782</v>
      </c>
      <c r="R17" s="351">
        <v>771.70007192708852</v>
      </c>
      <c r="S17" s="351">
        <v>774.90121229637407</v>
      </c>
      <c r="T17" s="351">
        <v>737.64708132695705</v>
      </c>
      <c r="U17" s="351">
        <v>719.39671649990123</v>
      </c>
      <c r="V17" s="351">
        <v>672.87209742368009</v>
      </c>
      <c r="W17" s="351">
        <v>789.47241368974755</v>
      </c>
      <c r="X17" s="351">
        <v>688.26615264042061</v>
      </c>
      <c r="Y17" s="351">
        <v>652.55972595477317</v>
      </c>
      <c r="DA17" s="170" t="s">
        <v>2607</v>
      </c>
    </row>
    <row r="18" spans="1:105" ht="12" customHeight="1" x14ac:dyDescent="0.25">
      <c r="A18" s="59" t="s">
        <v>28</v>
      </c>
      <c r="B18" s="230">
        <v>72.718869912066779</v>
      </c>
      <c r="C18" s="230">
        <v>62.908934661080522</v>
      </c>
      <c r="D18" s="230">
        <v>54.278723879644247</v>
      </c>
      <c r="E18" s="230">
        <v>54.831565978897032</v>
      </c>
      <c r="F18" s="230">
        <v>32.35727114267857</v>
      </c>
      <c r="G18" s="230">
        <v>30.307986416431731</v>
      </c>
      <c r="H18" s="230">
        <v>25.791059001801202</v>
      </c>
      <c r="I18" s="230">
        <v>21.251400954294802</v>
      </c>
      <c r="J18" s="230">
        <v>19.196749886142801</v>
      </c>
      <c r="K18" s="230">
        <v>14.113873105703339</v>
      </c>
      <c r="L18" s="230">
        <v>14.54958204731258</v>
      </c>
      <c r="M18" s="230">
        <v>13.1375447514593</v>
      </c>
      <c r="N18" s="230">
        <v>11.66323515334469</v>
      </c>
      <c r="O18" s="230">
        <v>11.48134648783741</v>
      </c>
      <c r="P18" s="230">
        <v>10.03290221314281</v>
      </c>
      <c r="Q18" s="230">
        <v>11.235213743534359</v>
      </c>
      <c r="R18" s="230">
        <v>8.2473964026263147</v>
      </c>
      <c r="S18" s="230">
        <v>11.792974532507269</v>
      </c>
      <c r="T18" s="230">
        <v>8.8005195538977716</v>
      </c>
      <c r="U18" s="230">
        <v>7.5944684297022169</v>
      </c>
      <c r="V18" s="230">
        <v>9.0414694741887534</v>
      </c>
      <c r="W18" s="230">
        <v>7.9417197419557173</v>
      </c>
      <c r="X18" s="230">
        <v>6.7022703445914038</v>
      </c>
      <c r="Y18" s="230">
        <v>3.277548193282886</v>
      </c>
      <c r="DA18" s="71" t="s">
        <v>2608</v>
      </c>
    </row>
    <row r="19" spans="1:105" ht="12" customHeight="1" x14ac:dyDescent="0.25">
      <c r="A19" s="59" t="s">
        <v>31</v>
      </c>
      <c r="B19" s="230">
        <v>47.017886956825024</v>
      </c>
      <c r="C19" s="230">
        <v>47.693831577947499</v>
      </c>
      <c r="D19" s="230">
        <v>45.977873447181523</v>
      </c>
      <c r="E19" s="230">
        <v>68.306707581406982</v>
      </c>
      <c r="F19" s="230">
        <v>51.528972523235957</v>
      </c>
      <c r="G19" s="230">
        <v>51.507769397767163</v>
      </c>
      <c r="H19" s="230">
        <v>62.161125864508129</v>
      </c>
      <c r="I19" s="230">
        <v>58.175106370650532</v>
      </c>
      <c r="J19" s="230">
        <v>48.605103668176767</v>
      </c>
      <c r="K19" s="230">
        <v>42.374267115281043</v>
      </c>
      <c r="L19" s="230">
        <v>40.603552747662448</v>
      </c>
      <c r="M19" s="230">
        <v>39.763078694624262</v>
      </c>
      <c r="N19" s="230">
        <v>36.394063012058339</v>
      </c>
      <c r="O19" s="230">
        <v>38.458417655980853</v>
      </c>
      <c r="P19" s="230">
        <v>31.69155763962365</v>
      </c>
      <c r="Q19" s="230">
        <v>29.840134794133942</v>
      </c>
      <c r="R19" s="230">
        <v>31.098477876780368</v>
      </c>
      <c r="S19" s="230">
        <v>32.000485201887066</v>
      </c>
      <c r="T19" s="230">
        <v>31.873553994849551</v>
      </c>
      <c r="U19" s="230">
        <v>30.059730475545258</v>
      </c>
      <c r="V19" s="230">
        <v>25.247236144276819</v>
      </c>
      <c r="W19" s="230">
        <v>27.890092310907619</v>
      </c>
      <c r="X19" s="230">
        <v>30.758328720995049</v>
      </c>
      <c r="Y19" s="230">
        <v>34.063704405021262</v>
      </c>
      <c r="DA19" s="71" t="s">
        <v>2609</v>
      </c>
    </row>
    <row r="20" spans="1:105" ht="12" customHeight="1" x14ac:dyDescent="0.25">
      <c r="A20" s="59" t="s">
        <v>159</v>
      </c>
      <c r="B20" s="230">
        <v>138.80498347949069</v>
      </c>
      <c r="C20" s="230">
        <v>141.35796226836109</v>
      </c>
      <c r="D20" s="230">
        <v>140.4317407938523</v>
      </c>
      <c r="E20" s="230">
        <v>148.0634470201181</v>
      </c>
      <c r="F20" s="230">
        <v>136.40749618629849</v>
      </c>
      <c r="G20" s="230">
        <v>127.4034294149703</v>
      </c>
      <c r="H20" s="230">
        <v>110.11430178330011</v>
      </c>
      <c r="I20" s="230">
        <v>117.86352929660001</v>
      </c>
      <c r="J20" s="230">
        <v>113.46638849604049</v>
      </c>
      <c r="K20" s="230">
        <v>129.5932140379708</v>
      </c>
      <c r="L20" s="230">
        <v>119.3552555688596</v>
      </c>
      <c r="M20" s="230">
        <v>93.850681768877919</v>
      </c>
      <c r="N20" s="230">
        <v>87.273445403118103</v>
      </c>
      <c r="O20" s="230">
        <v>85.661591308552076</v>
      </c>
      <c r="P20" s="230">
        <v>69.094193938929322</v>
      </c>
      <c r="Q20" s="230">
        <v>62.401216497842711</v>
      </c>
      <c r="R20" s="230">
        <v>64.578416805959861</v>
      </c>
      <c r="S20" s="230">
        <v>61.967170388114234</v>
      </c>
      <c r="T20" s="230">
        <v>62.065071037632883</v>
      </c>
      <c r="U20" s="230">
        <v>61.274732521184212</v>
      </c>
      <c r="V20" s="230">
        <v>62.486885045362143</v>
      </c>
      <c r="W20" s="230">
        <v>63.545387747207883</v>
      </c>
      <c r="X20" s="230">
        <v>66.361554073395482</v>
      </c>
      <c r="Y20" s="230">
        <v>67.355968309297864</v>
      </c>
      <c r="DA20" s="71" t="s">
        <v>2610</v>
      </c>
    </row>
    <row r="21" spans="1:105" ht="12" customHeight="1" x14ac:dyDescent="0.25">
      <c r="A21" s="59" t="s">
        <v>32</v>
      </c>
      <c r="B21" s="230">
        <v>87.557935118333504</v>
      </c>
      <c r="C21" s="230">
        <v>93.375566676161213</v>
      </c>
      <c r="D21" s="230">
        <v>96.966686088570327</v>
      </c>
      <c r="E21" s="230">
        <v>94.106685621692719</v>
      </c>
      <c r="F21" s="230">
        <v>78.444617133814589</v>
      </c>
      <c r="G21" s="230">
        <v>70.406321390660807</v>
      </c>
      <c r="H21" s="230">
        <v>75.934452439414358</v>
      </c>
      <c r="I21" s="230">
        <v>62.805953363266163</v>
      </c>
      <c r="J21" s="230">
        <v>66.574568803218554</v>
      </c>
      <c r="K21" s="230">
        <v>41.581913962997433</v>
      </c>
      <c r="L21" s="230">
        <v>27.51885953731815</v>
      </c>
      <c r="M21" s="230">
        <v>21.599888208284408</v>
      </c>
      <c r="N21" s="230">
        <v>22.47424880382675</v>
      </c>
      <c r="O21" s="230">
        <v>33.350708878995647</v>
      </c>
      <c r="P21" s="230">
        <v>26.957696984146711</v>
      </c>
      <c r="Q21" s="230">
        <v>25.228747292230231</v>
      </c>
      <c r="R21" s="230">
        <v>25.03329903432919</v>
      </c>
      <c r="S21" s="230">
        <v>17.30244430143269</v>
      </c>
      <c r="T21" s="230">
        <v>15.48031929253796</v>
      </c>
      <c r="U21" s="230">
        <v>12.202319430656001</v>
      </c>
      <c r="V21" s="230">
        <v>9.5953237843406711</v>
      </c>
      <c r="W21" s="230">
        <v>10.746990468876159</v>
      </c>
      <c r="X21" s="230">
        <v>6.7068534142085836</v>
      </c>
      <c r="Y21" s="230">
        <v>4.4051940494738249</v>
      </c>
      <c r="DA21" s="71" t="s">
        <v>2611</v>
      </c>
    </row>
    <row r="22" spans="1:105" ht="12" customHeight="1" x14ac:dyDescent="0.25">
      <c r="A22" s="59" t="s">
        <v>35</v>
      </c>
      <c r="B22" s="230">
        <v>805.37528005186709</v>
      </c>
      <c r="C22" s="230">
        <v>843.21460151832412</v>
      </c>
      <c r="D22" s="230">
        <v>812.10011683706375</v>
      </c>
      <c r="E22" s="230">
        <v>772.32537861722392</v>
      </c>
      <c r="F22" s="230">
        <v>858.4583387921524</v>
      </c>
      <c r="G22" s="230">
        <v>858.16211137617518</v>
      </c>
      <c r="H22" s="230">
        <v>834.7213583046007</v>
      </c>
      <c r="I22" s="230">
        <v>821.13285463894954</v>
      </c>
      <c r="J22" s="230">
        <v>757.43215434492174</v>
      </c>
      <c r="K22" s="230">
        <v>683.21263334282798</v>
      </c>
      <c r="L22" s="230">
        <v>732.89696173854475</v>
      </c>
      <c r="M22" s="230">
        <v>704.05095727996877</v>
      </c>
      <c r="N22" s="230">
        <v>656.23984099154791</v>
      </c>
      <c r="O22" s="230">
        <v>668.01802173175554</v>
      </c>
      <c r="P22" s="230">
        <v>591.28691171318019</v>
      </c>
      <c r="Q22" s="230">
        <v>625.32311165000658</v>
      </c>
      <c r="R22" s="230">
        <v>642.74248180739278</v>
      </c>
      <c r="S22" s="230">
        <v>651.83813787243275</v>
      </c>
      <c r="T22" s="230">
        <v>619.42761744803886</v>
      </c>
      <c r="U22" s="230">
        <v>608.26546564281352</v>
      </c>
      <c r="V22" s="230">
        <v>566.50118297551182</v>
      </c>
      <c r="W22" s="230">
        <v>679.34822342080008</v>
      </c>
      <c r="X22" s="230">
        <v>577.73714608723014</v>
      </c>
      <c r="Y22" s="230">
        <v>543.45731099769728</v>
      </c>
      <c r="DA22" s="71" t="s">
        <v>2612</v>
      </c>
    </row>
    <row r="23" spans="1:105" ht="12" customHeight="1" x14ac:dyDescent="0.25">
      <c r="A23" s="60" t="s">
        <v>2563</v>
      </c>
      <c r="B23" s="329">
        <v>515.25375965261276</v>
      </c>
      <c r="C23" s="329">
        <v>525.42966116022899</v>
      </c>
      <c r="D23" s="329">
        <v>541.60202296962234</v>
      </c>
      <c r="E23" s="329">
        <v>687.75379522157652</v>
      </c>
      <c r="F23" s="329">
        <v>694.87788984343729</v>
      </c>
      <c r="G23" s="329">
        <v>697.12404529668129</v>
      </c>
      <c r="H23" s="329">
        <v>740.16967607608763</v>
      </c>
      <c r="I23" s="329">
        <v>766.69239461387519</v>
      </c>
      <c r="J23" s="329">
        <v>943.72396851426583</v>
      </c>
      <c r="K23" s="329">
        <v>760.79066540663587</v>
      </c>
      <c r="L23" s="329">
        <v>872.19368958275174</v>
      </c>
      <c r="M23" s="329">
        <v>900.58489982489584</v>
      </c>
      <c r="N23" s="329">
        <v>904.83876161380806</v>
      </c>
      <c r="O23" s="329">
        <v>908.58027675615199</v>
      </c>
      <c r="P23" s="329">
        <v>967.09861861453464</v>
      </c>
      <c r="Q23" s="329">
        <v>900.50918291938024</v>
      </c>
      <c r="R23" s="329">
        <v>903.86271001172656</v>
      </c>
      <c r="S23" s="329">
        <v>938.17526068241204</v>
      </c>
      <c r="T23" s="329">
        <v>973.70684245506561</v>
      </c>
      <c r="U23" s="329">
        <v>971.15389209146065</v>
      </c>
      <c r="V23" s="329">
        <v>888.29670238484016</v>
      </c>
      <c r="W23" s="329">
        <v>894.62522615536795</v>
      </c>
      <c r="X23" s="329">
        <v>899.62757242049588</v>
      </c>
      <c r="Y23" s="329">
        <v>848.50288093480185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684.31894888476609</v>
      </c>
      <c r="C24" s="261">
        <f t="shared" si="1"/>
        <v>706.79962360198715</v>
      </c>
      <c r="D24" s="261">
        <f t="shared" si="1"/>
        <v>695.65634992727121</v>
      </c>
      <c r="E24" s="261">
        <f t="shared" si="1"/>
        <v>753.75647284951583</v>
      </c>
      <c r="F24" s="261">
        <f t="shared" si="1"/>
        <v>771.98720826851502</v>
      </c>
      <c r="G24" s="261">
        <f t="shared" si="1"/>
        <v>766.13120734049653</v>
      </c>
      <c r="H24" s="261">
        <f t="shared" si="1"/>
        <v>767.52246878564551</v>
      </c>
      <c r="I24" s="261">
        <f t="shared" si="1"/>
        <v>767.44091945531602</v>
      </c>
      <c r="J24" s="261">
        <f t="shared" si="1"/>
        <v>795.68392389643327</v>
      </c>
      <c r="K24" s="261">
        <f t="shared" si="1"/>
        <v>686.32614642984936</v>
      </c>
      <c r="L24" s="261">
        <f t="shared" si="1"/>
        <v>734.16657232642524</v>
      </c>
      <c r="M24" s="261">
        <f t="shared" si="1"/>
        <v>718.29778261795536</v>
      </c>
      <c r="N24" s="261">
        <f t="shared" si="1"/>
        <v>696.31552867818823</v>
      </c>
      <c r="O24" s="261">
        <f t="shared" si="1"/>
        <v>708.01564522138995</v>
      </c>
      <c r="P24" s="261">
        <f t="shared" si="1"/>
        <v>677.17977359803353</v>
      </c>
      <c r="Q24" s="261">
        <f t="shared" si="1"/>
        <v>667.84771582178746</v>
      </c>
      <c r="R24" s="261">
        <f t="shared" si="1"/>
        <v>677.06388297625563</v>
      </c>
      <c r="S24" s="261">
        <f t="shared" si="1"/>
        <v>689.62002010159415</v>
      </c>
      <c r="T24" s="261">
        <f t="shared" si="1"/>
        <v>683.80960017571829</v>
      </c>
      <c r="U24" s="261">
        <f t="shared" si="1"/>
        <v>674.30405053458685</v>
      </c>
      <c r="V24" s="261">
        <f t="shared" si="1"/>
        <v>623.55457445079514</v>
      </c>
      <c r="W24" s="261">
        <f t="shared" si="1"/>
        <v>682.2875364771412</v>
      </c>
      <c r="X24" s="261">
        <f t="shared" si="1"/>
        <v>634.48581806460902</v>
      </c>
      <c r="Y24" s="261">
        <f t="shared" si="1"/>
        <v>599.0015354646888</v>
      </c>
      <c r="DA24" s="70"/>
    </row>
    <row r="25" spans="1:105" ht="12" customHeight="1" x14ac:dyDescent="0.25">
      <c r="A25" s="169" t="s">
        <v>2566</v>
      </c>
      <c r="B25" s="352">
        <v>497.73826104563238</v>
      </c>
      <c r="C25" s="352">
        <v>515.28279122606068</v>
      </c>
      <c r="D25" s="352">
        <v>505.38639629273268</v>
      </c>
      <c r="E25" s="352">
        <v>535.98628933802354</v>
      </c>
      <c r="F25" s="352">
        <v>550.61343624320318</v>
      </c>
      <c r="G25" s="352">
        <v>546.00188177977668</v>
      </c>
      <c r="H25" s="352">
        <v>543.01047558286655</v>
      </c>
      <c r="I25" s="352">
        <v>541.44993899310475</v>
      </c>
      <c r="J25" s="352">
        <v>551.32107405886825</v>
      </c>
      <c r="K25" s="352">
        <v>479.22461325904021</v>
      </c>
      <c r="L25" s="352">
        <v>509.19696762146191</v>
      </c>
      <c r="M25" s="352">
        <v>495.16749534810572</v>
      </c>
      <c r="N25" s="352">
        <v>477.15236292807748</v>
      </c>
      <c r="O25" s="352">
        <v>485.68099781743751</v>
      </c>
      <c r="P25" s="352">
        <v>457.92652209247399</v>
      </c>
      <c r="Q25" s="352">
        <v>455.38331909329298</v>
      </c>
      <c r="R25" s="352">
        <v>462.40312302614592</v>
      </c>
      <c r="S25" s="352">
        <v>469.42774002267089</v>
      </c>
      <c r="T25" s="352">
        <v>462.75333261169368</v>
      </c>
      <c r="U25" s="352">
        <v>455.71151689474652</v>
      </c>
      <c r="V25" s="352">
        <v>422.32945376785341</v>
      </c>
      <c r="W25" s="352">
        <v>467.43884435684998</v>
      </c>
      <c r="X25" s="352">
        <v>429.81559313405478</v>
      </c>
      <c r="Y25" s="352">
        <v>406.80162414392538</v>
      </c>
      <c r="DA25" s="170" t="s">
        <v>2614</v>
      </c>
    </row>
    <row r="26" spans="1:105" ht="12" customHeight="1" x14ac:dyDescent="0.25">
      <c r="A26" s="61" t="s">
        <v>2568</v>
      </c>
      <c r="B26" s="263">
        <v>186.5806878391337</v>
      </c>
      <c r="C26" s="263">
        <v>191.5168323759265</v>
      </c>
      <c r="D26" s="263">
        <v>190.2699536345385</v>
      </c>
      <c r="E26" s="263">
        <v>217.77018351149229</v>
      </c>
      <c r="F26" s="263">
        <v>221.37377202531181</v>
      </c>
      <c r="G26" s="263">
        <v>220.12932556071979</v>
      </c>
      <c r="H26" s="263">
        <v>224.51199320277891</v>
      </c>
      <c r="I26" s="263">
        <v>225.9909804622113</v>
      </c>
      <c r="J26" s="263">
        <v>244.36284983756499</v>
      </c>
      <c r="K26" s="263">
        <v>207.10153317080909</v>
      </c>
      <c r="L26" s="263">
        <v>224.96960470496339</v>
      </c>
      <c r="M26" s="263">
        <v>223.13028726984959</v>
      </c>
      <c r="N26" s="263">
        <v>219.16316575011081</v>
      </c>
      <c r="O26" s="263">
        <v>222.3346474039524</v>
      </c>
      <c r="P26" s="263">
        <v>219.2532515055596</v>
      </c>
      <c r="Q26" s="263">
        <v>212.46439672849451</v>
      </c>
      <c r="R26" s="263">
        <v>214.66075995010971</v>
      </c>
      <c r="S26" s="263">
        <v>220.19228007892329</v>
      </c>
      <c r="T26" s="263">
        <v>221.05626756402461</v>
      </c>
      <c r="U26" s="263">
        <v>218.5925336398403</v>
      </c>
      <c r="V26" s="263">
        <v>201.22512068294171</v>
      </c>
      <c r="W26" s="263">
        <v>214.84869212029119</v>
      </c>
      <c r="X26" s="263">
        <v>204.6702249305543</v>
      </c>
      <c r="Y26" s="263">
        <v>192.19991132076339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2040.8923042912602</v>
      </c>
      <c r="C27" s="261">
        <f t="shared" si="2"/>
        <v>2098.7517035046167</v>
      </c>
      <c r="D27" s="261">
        <f t="shared" si="2"/>
        <v>2071.0495885909395</v>
      </c>
      <c r="E27" s="261">
        <f t="shared" si="2"/>
        <v>2235.1684653562229</v>
      </c>
      <c r="F27" s="261">
        <f t="shared" si="2"/>
        <v>2267.8464313734084</v>
      </c>
      <c r="G27" s="261">
        <f t="shared" si="2"/>
        <v>2246.8306081134929</v>
      </c>
      <c r="H27" s="261">
        <f t="shared" si="2"/>
        <v>2263.9493552690356</v>
      </c>
      <c r="I27" s="261">
        <f t="shared" si="2"/>
        <v>2262.7607011073096</v>
      </c>
      <c r="J27" s="261">
        <f t="shared" si="2"/>
        <v>2386.529306587061</v>
      </c>
      <c r="K27" s="261">
        <f t="shared" si="2"/>
        <v>2046.9386534343876</v>
      </c>
      <c r="L27" s="261">
        <f t="shared" si="2"/>
        <v>2212.7974300683063</v>
      </c>
      <c r="M27" s="261">
        <f t="shared" si="2"/>
        <v>2171.0045516670739</v>
      </c>
      <c r="N27" s="261">
        <f t="shared" si="2"/>
        <v>2104.7554224216783</v>
      </c>
      <c r="O27" s="261">
        <f t="shared" si="2"/>
        <v>2137.4086075338041</v>
      </c>
      <c r="P27" s="261">
        <f t="shared" si="2"/>
        <v>2076.9329156370095</v>
      </c>
      <c r="Q27" s="261">
        <f t="shared" si="2"/>
        <v>2025.9644166087287</v>
      </c>
      <c r="R27" s="261">
        <f t="shared" si="2"/>
        <v>2051.709528904672</v>
      </c>
      <c r="S27" s="261">
        <f t="shared" si="2"/>
        <v>2097.6446607903499</v>
      </c>
      <c r="T27" s="261">
        <f t="shared" si="2"/>
        <v>2095.5354168759459</v>
      </c>
      <c r="U27" s="261">
        <f t="shared" si="2"/>
        <v>2070.0619697037087</v>
      </c>
      <c r="V27" s="261">
        <f t="shared" si="2"/>
        <v>1911.6352650716581</v>
      </c>
      <c r="W27" s="261">
        <f t="shared" si="2"/>
        <v>2062.1603753205495</v>
      </c>
      <c r="X27" s="261">
        <f t="shared" si="2"/>
        <v>1944.3596633398975</v>
      </c>
      <c r="Y27" s="261">
        <f t="shared" si="2"/>
        <v>1838.0358451709078</v>
      </c>
      <c r="DA27" s="70"/>
    </row>
    <row r="28" spans="1:105" ht="12" customHeight="1" x14ac:dyDescent="0.25">
      <c r="A28" s="169" t="s">
        <v>2571</v>
      </c>
      <c r="B28" s="351">
        <v>1409.9693332880611</v>
      </c>
      <c r="C28" s="351">
        <v>1455.3684449410709</v>
      </c>
      <c r="D28" s="351">
        <v>1407.8634380158919</v>
      </c>
      <c r="E28" s="351">
        <v>1393.0209610032721</v>
      </c>
      <c r="F28" s="351">
        <v>1416.9755458508321</v>
      </c>
      <c r="G28" s="351">
        <v>1393.209328158373</v>
      </c>
      <c r="H28" s="351">
        <v>1357.6191396656629</v>
      </c>
      <c r="I28" s="351">
        <v>1323.9536872944011</v>
      </c>
      <c r="J28" s="351">
        <v>1230.948936977755</v>
      </c>
      <c r="K28" s="351">
        <v>1115.3582468140171</v>
      </c>
      <c r="L28" s="351">
        <v>1144.805157109834</v>
      </c>
      <c r="M28" s="351">
        <v>1068.247531473324</v>
      </c>
      <c r="N28" s="351">
        <v>996.78959187415808</v>
      </c>
      <c r="O28" s="351">
        <v>1024.86132987321</v>
      </c>
      <c r="P28" s="351">
        <v>892.73052549676231</v>
      </c>
      <c r="Q28" s="351">
        <v>923.30011099316062</v>
      </c>
      <c r="R28" s="351">
        <v>944.9388635841899</v>
      </c>
      <c r="S28" s="351">
        <v>948.85862730168219</v>
      </c>
      <c r="T28" s="351">
        <v>903.24132407382467</v>
      </c>
      <c r="U28" s="351">
        <v>880.89393857130756</v>
      </c>
      <c r="V28" s="351">
        <v>823.92501725348586</v>
      </c>
      <c r="W28" s="351">
        <v>966.7009147221396</v>
      </c>
      <c r="X28" s="351">
        <v>842.77488078418855</v>
      </c>
      <c r="Y28" s="351">
        <v>799.05272565890573</v>
      </c>
      <c r="DA28" s="170" t="s">
        <v>2616</v>
      </c>
    </row>
    <row r="29" spans="1:105" ht="12" customHeight="1" x14ac:dyDescent="0.25">
      <c r="A29" s="59" t="s">
        <v>28</v>
      </c>
      <c r="B29" s="230">
        <v>89.043514178040937</v>
      </c>
      <c r="C29" s="230">
        <v>77.031348564588384</v>
      </c>
      <c r="D29" s="230">
        <v>66.463743526094987</v>
      </c>
      <c r="E29" s="230">
        <v>67.140693035384118</v>
      </c>
      <c r="F29" s="230">
        <v>39.621148337973757</v>
      </c>
      <c r="G29" s="230">
        <v>37.111820101753139</v>
      </c>
      <c r="H29" s="230">
        <v>31.58088857363413</v>
      </c>
      <c r="I29" s="230">
        <v>26.02212361750383</v>
      </c>
      <c r="J29" s="230">
        <v>23.50622435037895</v>
      </c>
      <c r="K29" s="230">
        <v>17.28229359882042</v>
      </c>
      <c r="L29" s="230">
        <v>17.81581475181132</v>
      </c>
      <c r="M29" s="230">
        <v>16.08678949158282</v>
      </c>
      <c r="N29" s="230">
        <v>14.28151243266697</v>
      </c>
      <c r="O29" s="230">
        <v>14.05879161776009</v>
      </c>
      <c r="P29" s="230">
        <v>12.28518638344018</v>
      </c>
      <c r="Q29" s="230">
        <v>13.75740458391962</v>
      </c>
      <c r="R29" s="230">
        <v>10.09885273790978</v>
      </c>
      <c r="S29" s="230">
        <v>14.44037697858033</v>
      </c>
      <c r="T29" s="230">
        <v>10.776146392527879</v>
      </c>
      <c r="U29" s="230">
        <v>9.2993490975945541</v>
      </c>
      <c r="V29" s="230">
        <v>11.071187111251531</v>
      </c>
      <c r="W29" s="230">
        <v>9.7245547860682251</v>
      </c>
      <c r="X29" s="230">
        <v>8.206861646438453</v>
      </c>
      <c r="Y29" s="230">
        <v>4.0133243183055747</v>
      </c>
      <c r="DA29" s="71" t="s">
        <v>2617</v>
      </c>
    </row>
    <row r="30" spans="1:105" ht="12" customHeight="1" x14ac:dyDescent="0.25">
      <c r="A30" s="59" t="s">
        <v>31</v>
      </c>
      <c r="B30" s="230">
        <v>57.572922804275521</v>
      </c>
      <c r="C30" s="230">
        <v>58.400610095445899</v>
      </c>
      <c r="D30" s="230">
        <v>56.299436874099797</v>
      </c>
      <c r="E30" s="230">
        <v>83.640866426212639</v>
      </c>
      <c r="F30" s="230">
        <v>63.096701048860353</v>
      </c>
      <c r="G30" s="230">
        <v>63.070738038082233</v>
      </c>
      <c r="H30" s="230">
        <v>76.115664323887515</v>
      </c>
      <c r="I30" s="230">
        <v>71.234824127327187</v>
      </c>
      <c r="J30" s="230">
        <v>59.516453471236858</v>
      </c>
      <c r="K30" s="230">
        <v>51.886857692180861</v>
      </c>
      <c r="L30" s="230">
        <v>49.71863601754584</v>
      </c>
      <c r="M30" s="230">
        <v>48.689484115866428</v>
      </c>
      <c r="N30" s="230">
        <v>44.564158790275513</v>
      </c>
      <c r="O30" s="230">
        <v>47.091939986915321</v>
      </c>
      <c r="P30" s="230">
        <v>38.805988946477939</v>
      </c>
      <c r="Q30" s="230">
        <v>36.538940564245642</v>
      </c>
      <c r="R30" s="230">
        <v>38.079768828710648</v>
      </c>
      <c r="S30" s="230">
        <v>39.184267594147443</v>
      </c>
      <c r="T30" s="230">
        <v>39.028841626346392</v>
      </c>
      <c r="U30" s="230">
        <v>36.807833235361556</v>
      </c>
      <c r="V30" s="230">
        <v>30.91498303380834</v>
      </c>
      <c r="W30" s="230">
        <v>34.151133441927698</v>
      </c>
      <c r="X30" s="230">
        <v>37.663259658361277</v>
      </c>
      <c r="Y30" s="230">
        <v>41.710658455128062</v>
      </c>
      <c r="DA30" s="71" t="s">
        <v>2618</v>
      </c>
    </row>
    <row r="31" spans="1:105" ht="12" customHeight="1" x14ac:dyDescent="0.25">
      <c r="A31" s="59" t="s">
        <v>159</v>
      </c>
      <c r="B31" s="230">
        <v>169.96528589325391</v>
      </c>
      <c r="C31" s="230">
        <v>173.09138236942181</v>
      </c>
      <c r="D31" s="230">
        <v>171.9572336251253</v>
      </c>
      <c r="E31" s="230">
        <v>181.3021800246344</v>
      </c>
      <c r="F31" s="230">
        <v>167.02958716689619</v>
      </c>
      <c r="G31" s="230">
        <v>156.00419928363709</v>
      </c>
      <c r="H31" s="230">
        <v>134.83383891832671</v>
      </c>
      <c r="I31" s="230">
        <v>144.3226889346123</v>
      </c>
      <c r="J31" s="230">
        <v>138.93843489311081</v>
      </c>
      <c r="K31" s="230">
        <v>158.68556820976019</v>
      </c>
      <c r="L31" s="230">
        <v>146.14929253329751</v>
      </c>
      <c r="M31" s="230">
        <v>114.919202165973</v>
      </c>
      <c r="N31" s="230">
        <v>106.86544335075681</v>
      </c>
      <c r="O31" s="230">
        <v>104.8917444594515</v>
      </c>
      <c r="P31" s="230">
        <v>84.605135435423676</v>
      </c>
      <c r="Q31" s="230">
        <v>76.409652854501289</v>
      </c>
      <c r="R31" s="230">
        <v>79.075612415461066</v>
      </c>
      <c r="S31" s="230">
        <v>75.8781678221807</v>
      </c>
      <c r="T31" s="230">
        <v>75.998046168530053</v>
      </c>
      <c r="U31" s="230">
        <v>75.030284719817416</v>
      </c>
      <c r="V31" s="230">
        <v>76.51455311676996</v>
      </c>
      <c r="W31" s="230">
        <v>77.810678874132122</v>
      </c>
      <c r="X31" s="230">
        <v>81.259045804157751</v>
      </c>
      <c r="Y31" s="230">
        <v>82.476695888936163</v>
      </c>
      <c r="DA31" s="71" t="s">
        <v>2619</v>
      </c>
    </row>
    <row r="32" spans="1:105" ht="12" customHeight="1" x14ac:dyDescent="0.25">
      <c r="A32" s="59" t="s">
        <v>32</v>
      </c>
      <c r="B32" s="230">
        <v>107.2137981040818</v>
      </c>
      <c r="C32" s="230">
        <v>114.3374285830546</v>
      </c>
      <c r="D32" s="230">
        <v>118.7347176594739</v>
      </c>
      <c r="E32" s="230">
        <v>115.23267627146051</v>
      </c>
      <c r="F32" s="230">
        <v>96.054633225079073</v>
      </c>
      <c r="G32" s="230">
        <v>86.211822111013234</v>
      </c>
      <c r="H32" s="230">
        <v>92.98096217071145</v>
      </c>
      <c r="I32" s="230">
        <v>76.905249016244269</v>
      </c>
      <c r="J32" s="230">
        <v>81.519880167206423</v>
      </c>
      <c r="K32" s="230">
        <v>50.916629342445837</v>
      </c>
      <c r="L32" s="230">
        <v>33.696562698756907</v>
      </c>
      <c r="M32" s="230">
        <v>26.448842704021729</v>
      </c>
      <c r="N32" s="230">
        <v>27.519488331216429</v>
      </c>
      <c r="O32" s="230">
        <v>40.837602708974273</v>
      </c>
      <c r="P32" s="230">
        <v>33.009424878546987</v>
      </c>
      <c r="Q32" s="230">
        <v>30.892343623139059</v>
      </c>
      <c r="R32" s="230">
        <v>30.653019225709208</v>
      </c>
      <c r="S32" s="230">
        <v>21.186666491550241</v>
      </c>
      <c r="T32" s="230">
        <v>18.95549301127096</v>
      </c>
      <c r="U32" s="230">
        <v>14.9416156293747</v>
      </c>
      <c r="V32" s="230">
        <v>11.74937606245796</v>
      </c>
      <c r="W32" s="230">
        <v>13.159580165970819</v>
      </c>
      <c r="X32" s="230">
        <v>8.2124735684186732</v>
      </c>
      <c r="Y32" s="230">
        <v>5.3941151626210102</v>
      </c>
      <c r="DA32" s="71" t="s">
        <v>2620</v>
      </c>
    </row>
    <row r="33" spans="1:105" ht="12" customHeight="1" x14ac:dyDescent="0.25">
      <c r="A33" s="59" t="s">
        <v>35</v>
      </c>
      <c r="B33" s="230">
        <v>986.17381230840851</v>
      </c>
      <c r="C33" s="230">
        <v>1032.50767532856</v>
      </c>
      <c r="D33" s="230">
        <v>994.40830633109829</v>
      </c>
      <c r="E33" s="230">
        <v>945.70454524558022</v>
      </c>
      <c r="F33" s="230">
        <v>1051.173476072023</v>
      </c>
      <c r="G33" s="230">
        <v>1050.810748623888</v>
      </c>
      <c r="H33" s="230">
        <v>1022.107785679103</v>
      </c>
      <c r="I33" s="230">
        <v>1005.468801598714</v>
      </c>
      <c r="J33" s="230">
        <v>927.46794409582253</v>
      </c>
      <c r="K33" s="230">
        <v>836.58689797080979</v>
      </c>
      <c r="L33" s="230">
        <v>897.42485110842199</v>
      </c>
      <c r="M33" s="230">
        <v>862.1032129958802</v>
      </c>
      <c r="N33" s="230">
        <v>803.55898896924225</v>
      </c>
      <c r="O33" s="230">
        <v>817.98125110010869</v>
      </c>
      <c r="P33" s="230">
        <v>724.0247898528736</v>
      </c>
      <c r="Q33" s="230">
        <v>765.70176936735504</v>
      </c>
      <c r="R33" s="230">
        <v>787.03161037639927</v>
      </c>
      <c r="S33" s="230">
        <v>798.16914841522362</v>
      </c>
      <c r="T33" s="230">
        <v>758.48279687514946</v>
      </c>
      <c r="U33" s="230">
        <v>744.81485588915928</v>
      </c>
      <c r="V33" s="230">
        <v>693.67491792919805</v>
      </c>
      <c r="W33" s="230">
        <v>831.85496745404078</v>
      </c>
      <c r="X33" s="230">
        <v>707.43324010681238</v>
      </c>
      <c r="Y33" s="230">
        <v>665.45793183391493</v>
      </c>
      <c r="DA33" s="71" t="s">
        <v>2621</v>
      </c>
    </row>
    <row r="34" spans="1:105" ht="12" customHeight="1" x14ac:dyDescent="0.25">
      <c r="A34" s="60" t="s">
        <v>2578</v>
      </c>
      <c r="B34" s="329">
        <v>630.92297100319922</v>
      </c>
      <c r="C34" s="329">
        <v>643.38325856354584</v>
      </c>
      <c r="D34" s="329">
        <v>663.1861505750478</v>
      </c>
      <c r="E34" s="329">
        <v>842.14750435295093</v>
      </c>
      <c r="F34" s="329">
        <v>850.87088552257615</v>
      </c>
      <c r="G34" s="329">
        <v>853.62127995512003</v>
      </c>
      <c r="H34" s="329">
        <v>906.33021560337272</v>
      </c>
      <c r="I34" s="329">
        <v>938.80701381290828</v>
      </c>
      <c r="J34" s="329">
        <v>1155.580369609306</v>
      </c>
      <c r="K34" s="329">
        <v>931.58040662037035</v>
      </c>
      <c r="L34" s="329">
        <v>1067.9922729584721</v>
      </c>
      <c r="M34" s="329">
        <v>1102.7570201937499</v>
      </c>
      <c r="N34" s="329">
        <v>1107.96583054752</v>
      </c>
      <c r="O34" s="329">
        <v>1112.5472776605941</v>
      </c>
      <c r="P34" s="329">
        <v>1184.202390140247</v>
      </c>
      <c r="Q34" s="329">
        <v>1102.6643056155681</v>
      </c>
      <c r="R34" s="329">
        <v>1106.7706653204821</v>
      </c>
      <c r="S34" s="329">
        <v>1148.786033488668</v>
      </c>
      <c r="T34" s="329">
        <v>1192.294092802121</v>
      </c>
      <c r="U34" s="329">
        <v>1189.168031132401</v>
      </c>
      <c r="V34" s="329">
        <v>1087.7102478181721</v>
      </c>
      <c r="W34" s="329">
        <v>1095.45946059841</v>
      </c>
      <c r="X34" s="329">
        <v>1101.5847825557089</v>
      </c>
      <c r="Y34" s="329">
        <v>1038.9831195120021</v>
      </c>
      <c r="DA34" s="72" t="s">
        <v>2622</v>
      </c>
    </row>
    <row r="35" spans="1:105" ht="12" customHeight="1" x14ac:dyDescent="0.25">
      <c r="A35" s="39" t="s">
        <v>2580</v>
      </c>
      <c r="B35" s="228">
        <v>2026.7513386092289</v>
      </c>
      <c r="C35" s="228">
        <v>2102.109494049821</v>
      </c>
      <c r="D35" s="228">
        <v>2039.8898753616941</v>
      </c>
      <c r="E35" s="228">
        <v>2347.803991092881</v>
      </c>
      <c r="F35" s="228">
        <v>2338.24003995881</v>
      </c>
      <c r="G35" s="228">
        <v>2308.8579793175841</v>
      </c>
      <c r="H35" s="228">
        <v>2243.6723516122051</v>
      </c>
      <c r="I35" s="228">
        <v>2249.7730374533189</v>
      </c>
      <c r="J35" s="228">
        <v>2300.998143624392</v>
      </c>
      <c r="K35" s="228">
        <v>2038.0317959881929</v>
      </c>
      <c r="L35" s="228">
        <v>2177.596531733232</v>
      </c>
      <c r="M35" s="228">
        <v>2077.2457524524079</v>
      </c>
      <c r="N35" s="228">
        <v>2032.4533036082039</v>
      </c>
      <c r="O35" s="228">
        <v>2035.4202100213381</v>
      </c>
      <c r="P35" s="228">
        <v>1901.1744895489639</v>
      </c>
      <c r="Q35" s="228">
        <v>1863.761872644086</v>
      </c>
      <c r="R35" s="228">
        <v>1911.1301135842109</v>
      </c>
      <c r="S35" s="228">
        <v>1930.919477038623</v>
      </c>
      <c r="T35" s="228">
        <v>1909.6912243446291</v>
      </c>
      <c r="U35" s="228">
        <v>1888.531337432775</v>
      </c>
      <c r="V35" s="228">
        <v>1800.6355214581679</v>
      </c>
      <c r="W35" s="228">
        <v>1960.744215520825</v>
      </c>
      <c r="X35" s="228">
        <v>1824.7003319514249</v>
      </c>
      <c r="Y35" s="228">
        <v>1820.2833949541259</v>
      </c>
      <c r="DA35" s="92" t="s">
        <v>2623</v>
      </c>
    </row>
    <row r="36" spans="1:105" ht="12" customHeight="1" x14ac:dyDescent="0.25">
      <c r="A36" s="64" t="s">
        <v>28</v>
      </c>
      <c r="B36" s="229">
        <v>72.147922022490832</v>
      </c>
      <c r="C36" s="229">
        <v>65.644940261047026</v>
      </c>
      <c r="D36" s="229">
        <v>58.441959117397353</v>
      </c>
      <c r="E36" s="229">
        <v>49.78292698911622</v>
      </c>
      <c r="F36" s="229">
        <v>32.494265730307113</v>
      </c>
      <c r="G36" s="229">
        <v>32.08108553431213</v>
      </c>
      <c r="H36" s="229">
        <v>29.549442047465519</v>
      </c>
      <c r="I36" s="229">
        <v>25.549431924279219</v>
      </c>
      <c r="J36" s="229">
        <v>26.737627615545939</v>
      </c>
      <c r="K36" s="229">
        <v>18.10122947357404</v>
      </c>
      <c r="L36" s="229">
        <v>19.39168869791364</v>
      </c>
      <c r="M36" s="229">
        <v>18.804694880692509</v>
      </c>
      <c r="N36" s="229">
        <v>15.17864993792641</v>
      </c>
      <c r="O36" s="229">
        <v>15.660460186926491</v>
      </c>
      <c r="P36" s="229">
        <v>15.724222676846111</v>
      </c>
      <c r="Q36" s="229">
        <v>16.664750048802421</v>
      </c>
      <c r="R36" s="229">
        <v>12.944074701193349</v>
      </c>
      <c r="S36" s="229">
        <v>19.525959841252369</v>
      </c>
      <c r="T36" s="229">
        <v>16.138786930815371</v>
      </c>
      <c r="U36" s="229">
        <v>14.4160440205701</v>
      </c>
      <c r="V36" s="229">
        <v>19.36221270795432</v>
      </c>
      <c r="W36" s="229">
        <v>13.85622669082592</v>
      </c>
      <c r="X36" s="229">
        <v>12.454625545889639</v>
      </c>
      <c r="Y36" s="229">
        <v>4.0020811881622942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6.4189776589150205E-2</v>
      </c>
      <c r="W37" s="229">
        <v>5.2205496048601217E-2</v>
      </c>
      <c r="X37" s="229">
        <v>5.2205496049186652E-2</v>
      </c>
      <c r="Y37" s="229">
        <v>2.6102748024524568E-2</v>
      </c>
      <c r="DA37" s="73" t="s">
        <v>2625</v>
      </c>
    </row>
    <row r="38" spans="1:105" ht="12" customHeight="1" x14ac:dyDescent="0.25">
      <c r="A38" s="64" t="s">
        <v>31</v>
      </c>
      <c r="B38" s="229">
        <v>70.377576251944703</v>
      </c>
      <c r="C38" s="229">
        <v>74.085433157017476</v>
      </c>
      <c r="D38" s="229">
        <v>74.204297371677612</v>
      </c>
      <c r="E38" s="229">
        <v>107.6941200016942</v>
      </c>
      <c r="F38" s="229">
        <v>89.818906437658512</v>
      </c>
      <c r="G38" s="229">
        <v>89.142265092081942</v>
      </c>
      <c r="H38" s="229">
        <v>109.2610739311519</v>
      </c>
      <c r="I38" s="229">
        <v>93.544248607766178</v>
      </c>
      <c r="J38" s="229">
        <v>91.018930939179654</v>
      </c>
      <c r="K38" s="229">
        <v>75.072006551397124</v>
      </c>
      <c r="L38" s="229">
        <v>73.493404062403002</v>
      </c>
      <c r="M38" s="229">
        <v>74.569555811965415</v>
      </c>
      <c r="N38" s="229">
        <v>68.762413566220516</v>
      </c>
      <c r="O38" s="229">
        <v>73.438352425624345</v>
      </c>
      <c r="P38" s="229">
        <v>66.265787402857413</v>
      </c>
      <c r="Q38" s="229">
        <v>63.735321389062108</v>
      </c>
      <c r="R38" s="229">
        <v>64.373886856230015</v>
      </c>
      <c r="S38" s="229">
        <v>69.120625416818214</v>
      </c>
      <c r="T38" s="229">
        <v>70.896494702108939</v>
      </c>
      <c r="U38" s="229">
        <v>67.315596552200674</v>
      </c>
      <c r="V38" s="229">
        <v>50.94404608342797</v>
      </c>
      <c r="W38" s="229">
        <v>51.664979210106381</v>
      </c>
      <c r="X38" s="229">
        <v>58.65191015626263</v>
      </c>
      <c r="Y38" s="229">
        <v>62.498980646607691</v>
      </c>
      <c r="DA38" s="73" t="s">
        <v>2626</v>
      </c>
    </row>
    <row r="39" spans="1:105" ht="12" customHeight="1" x14ac:dyDescent="0.25">
      <c r="A39" s="64" t="s">
        <v>159</v>
      </c>
      <c r="B39" s="229">
        <v>193.27801903006991</v>
      </c>
      <c r="C39" s="229">
        <v>191.69592599113679</v>
      </c>
      <c r="D39" s="229">
        <v>193.5412508815952</v>
      </c>
      <c r="E39" s="229">
        <v>198.67899834900601</v>
      </c>
      <c r="F39" s="229">
        <v>190.5684643859575</v>
      </c>
      <c r="G39" s="229">
        <v>178.51764518160249</v>
      </c>
      <c r="H39" s="229">
        <v>171.4467997028421</v>
      </c>
      <c r="I39" s="229">
        <v>178.08713644221751</v>
      </c>
      <c r="J39" s="229">
        <v>186.69845855751419</v>
      </c>
      <c r="K39" s="229">
        <v>198.55362749689641</v>
      </c>
      <c r="L39" s="229">
        <v>189.5340515411354</v>
      </c>
      <c r="M39" s="229">
        <v>159.27890678796649</v>
      </c>
      <c r="N39" s="229">
        <v>147.83610381504141</v>
      </c>
      <c r="O39" s="229">
        <v>145.95516893861009</v>
      </c>
      <c r="P39" s="229">
        <v>135.83679156158061</v>
      </c>
      <c r="Q39" s="229">
        <v>115.9141860600046</v>
      </c>
      <c r="R39" s="229">
        <v>116.97715327038409</v>
      </c>
      <c r="S39" s="229">
        <v>118.1126925601057</v>
      </c>
      <c r="T39" s="229">
        <v>121.5378264040672</v>
      </c>
      <c r="U39" s="229">
        <v>119.0259276779836</v>
      </c>
      <c r="V39" s="229">
        <v>114.6495474912718</v>
      </c>
      <c r="W39" s="229">
        <v>108.974469877845</v>
      </c>
      <c r="X39" s="229">
        <v>118.1619234278191</v>
      </c>
      <c r="Y39" s="229">
        <v>106.45850866702349</v>
      </c>
      <c r="DA39" s="73" t="s">
        <v>2627</v>
      </c>
    </row>
    <row r="40" spans="1:105" ht="12" customHeight="1" x14ac:dyDescent="0.25">
      <c r="A40" s="64" t="s">
        <v>32</v>
      </c>
      <c r="B40" s="229">
        <v>126.6985638344795</v>
      </c>
      <c r="C40" s="229">
        <v>132.28678187714021</v>
      </c>
      <c r="D40" s="229">
        <v>143.20791058533669</v>
      </c>
      <c r="E40" s="229">
        <v>135.9551325397284</v>
      </c>
      <c r="F40" s="229">
        <v>116.6573771933835</v>
      </c>
      <c r="G40" s="229">
        <v>107.7340047254774</v>
      </c>
      <c r="H40" s="229">
        <v>116.93476131571769</v>
      </c>
      <c r="I40" s="229">
        <v>97.605280368361775</v>
      </c>
      <c r="J40" s="229">
        <v>103.7586313445189</v>
      </c>
      <c r="K40" s="229">
        <v>62.939786138679374</v>
      </c>
      <c r="L40" s="229">
        <v>41.840995407731732</v>
      </c>
      <c r="M40" s="229">
        <v>34.763019762734437</v>
      </c>
      <c r="N40" s="229">
        <v>35.865133962417659</v>
      </c>
      <c r="O40" s="229">
        <v>51.790962963222803</v>
      </c>
      <c r="P40" s="229">
        <v>48.30055487751941</v>
      </c>
      <c r="Q40" s="229">
        <v>43.652246888510973</v>
      </c>
      <c r="R40" s="229">
        <v>43.598050517826763</v>
      </c>
      <c r="S40" s="229">
        <v>30.88600312786334</v>
      </c>
      <c r="T40" s="229">
        <v>27.81877094924279</v>
      </c>
      <c r="U40" s="229">
        <v>21.84068086556109</v>
      </c>
      <c r="V40" s="229">
        <v>17.51424922057797</v>
      </c>
      <c r="W40" s="229">
        <v>19.09989689072269</v>
      </c>
      <c r="X40" s="229">
        <v>13.07310121971137</v>
      </c>
      <c r="Y40" s="229">
        <v>8.0177932776572352</v>
      </c>
      <c r="DA40" s="73" t="s">
        <v>2628</v>
      </c>
    </row>
    <row r="41" spans="1:105" ht="12" customHeight="1" x14ac:dyDescent="0.25">
      <c r="A41" s="64" t="s">
        <v>33</v>
      </c>
      <c r="B41" s="229">
        <v>118.2303665679126</v>
      </c>
      <c r="C41" s="229">
        <v>118.858743409553</v>
      </c>
      <c r="D41" s="229">
        <v>123.6086420674785</v>
      </c>
      <c r="E41" s="229">
        <v>118.7601174303781</v>
      </c>
      <c r="F41" s="229">
        <v>111.703119191257</v>
      </c>
      <c r="G41" s="229">
        <v>111.5369277896733</v>
      </c>
      <c r="H41" s="229">
        <v>110.9533279909777</v>
      </c>
      <c r="I41" s="229">
        <v>93.399917996377184</v>
      </c>
      <c r="J41" s="229">
        <v>85.178831254007974</v>
      </c>
      <c r="K41" s="229">
        <v>82.699520100687124</v>
      </c>
      <c r="L41" s="229">
        <v>103.7230852041469</v>
      </c>
      <c r="M41" s="229">
        <v>82.936676392614729</v>
      </c>
      <c r="N41" s="229">
        <v>79.007936284946453</v>
      </c>
      <c r="O41" s="229">
        <v>57.359026240359498</v>
      </c>
      <c r="P41" s="229">
        <v>32.792673092597617</v>
      </c>
      <c r="Q41" s="229">
        <v>27.994008938129902</v>
      </c>
      <c r="R41" s="229">
        <v>19.610335150757429</v>
      </c>
      <c r="S41" s="229">
        <v>17.213176975699461</v>
      </c>
      <c r="T41" s="229">
        <v>17.451702435166489</v>
      </c>
      <c r="U41" s="229">
        <v>16.282202036771309</v>
      </c>
      <c r="V41" s="229">
        <v>14.466879691506859</v>
      </c>
      <c r="W41" s="229">
        <v>17.465990586894751</v>
      </c>
      <c r="X41" s="229">
        <v>17.334065111371981</v>
      </c>
      <c r="Y41" s="229">
        <v>222.38575894448749</v>
      </c>
      <c r="DA41" s="73" t="s">
        <v>2629</v>
      </c>
    </row>
    <row r="42" spans="1:105" ht="12" customHeight="1" x14ac:dyDescent="0.25">
      <c r="A42" s="64" t="s">
        <v>35</v>
      </c>
      <c r="B42" s="229">
        <v>1101.6370226748779</v>
      </c>
      <c r="C42" s="229">
        <v>1135.3793045316379</v>
      </c>
      <c r="D42" s="229">
        <v>1112.2477082471109</v>
      </c>
      <c r="E42" s="229">
        <v>1055.929249759359</v>
      </c>
      <c r="F42" s="229">
        <v>1171.3944179787929</v>
      </c>
      <c r="G42" s="229">
        <v>1167.656926994536</v>
      </c>
      <c r="H42" s="229">
        <v>1202.926691342903</v>
      </c>
      <c r="I42" s="229">
        <v>1215.8177964430249</v>
      </c>
      <c r="J42" s="229">
        <v>1212.146690556408</v>
      </c>
      <c r="K42" s="229">
        <v>1035.426428221971</v>
      </c>
      <c r="L42" s="229">
        <v>1135.947798442832</v>
      </c>
      <c r="M42" s="229">
        <v>1147.106614399831</v>
      </c>
      <c r="N42" s="229">
        <v>1099.9287418440449</v>
      </c>
      <c r="O42" s="229">
        <v>1126.5018881740671</v>
      </c>
      <c r="P42" s="229">
        <v>1095.612661356608</v>
      </c>
      <c r="Q42" s="229">
        <v>1124.486805900495</v>
      </c>
      <c r="R42" s="229">
        <v>1132.203126646473</v>
      </c>
      <c r="S42" s="229">
        <v>1175.4201341657781</v>
      </c>
      <c r="T42" s="229">
        <v>1146.35387482236</v>
      </c>
      <c r="U42" s="229">
        <v>1124.163732991349</v>
      </c>
      <c r="V42" s="229">
        <v>1017.340396820663</v>
      </c>
      <c r="W42" s="229">
        <v>1191.6389150348159</v>
      </c>
      <c r="X42" s="229">
        <v>1066.879346154222</v>
      </c>
      <c r="Y42" s="229">
        <v>927.15153983338837</v>
      </c>
      <c r="DA42" s="73" t="s">
        <v>2630</v>
      </c>
    </row>
    <row r="43" spans="1:105" ht="12" customHeight="1" x14ac:dyDescent="0.25">
      <c r="A43" s="64" t="s">
        <v>36</v>
      </c>
      <c r="B43" s="229">
        <v>48.04243445711986</v>
      </c>
      <c r="C43" s="229">
        <v>54.141680112094548</v>
      </c>
      <c r="D43" s="229">
        <v>50.805762883197403</v>
      </c>
      <c r="E43" s="229">
        <v>12.10387637376831</v>
      </c>
      <c r="F43" s="229">
        <v>21.79601235983883</v>
      </c>
      <c r="G43" s="229">
        <v>20.082942174779149</v>
      </c>
      <c r="H43" s="229">
        <v>26.035015528739219</v>
      </c>
      <c r="I43" s="229">
        <v>27.786027948289611</v>
      </c>
      <c r="J43" s="229">
        <v>20.57326640856666</v>
      </c>
      <c r="K43" s="229">
        <v>10.33815049419603</v>
      </c>
      <c r="L43" s="229">
        <v>8.851079356924533</v>
      </c>
      <c r="M43" s="229">
        <v>3.6050310578624671</v>
      </c>
      <c r="N43" s="229">
        <v>10.75496976956191</v>
      </c>
      <c r="O43" s="229">
        <v>11.062976823760041</v>
      </c>
      <c r="P43" s="229">
        <v>9.4130634279932064</v>
      </c>
      <c r="Q43" s="229">
        <v>10.25018949288047</v>
      </c>
      <c r="R43" s="229">
        <v>9.6547334025872011</v>
      </c>
      <c r="S43" s="229">
        <v>8.4165983756441243</v>
      </c>
      <c r="T43" s="229">
        <v>4.8920059142287409</v>
      </c>
      <c r="U43" s="229">
        <v>5.8111302915340994</v>
      </c>
      <c r="V43" s="229">
        <v>6.0588310564081693</v>
      </c>
      <c r="W43" s="229">
        <v>4.9014294493945227</v>
      </c>
      <c r="X43" s="229">
        <v>5.2411534030611806</v>
      </c>
      <c r="Y43" s="229">
        <v>6.2922012008832962</v>
      </c>
      <c r="DA43" s="73" t="s">
        <v>2631</v>
      </c>
    </row>
    <row r="44" spans="1:105" ht="12" customHeight="1" x14ac:dyDescent="0.25">
      <c r="A44" s="64" t="s">
        <v>38</v>
      </c>
      <c r="B44" s="229">
        <v>12.38307740191658</v>
      </c>
      <c r="C44" s="229">
        <v>17.88969727844292</v>
      </c>
      <c r="D44" s="229">
        <v>20.500526050681039</v>
      </c>
      <c r="E44" s="229">
        <v>26.505792729911931</v>
      </c>
      <c r="F44" s="229">
        <v>30.010063544340198</v>
      </c>
      <c r="G44" s="229">
        <v>43.845042376579627</v>
      </c>
      <c r="H44" s="229">
        <v>55.444730251784819</v>
      </c>
      <c r="I44" s="229">
        <v>48.839951874699757</v>
      </c>
      <c r="J44" s="229">
        <v>48.668495434648932</v>
      </c>
      <c r="K44" s="229">
        <v>50.504693788406243</v>
      </c>
      <c r="L44" s="229">
        <v>65.682106624694967</v>
      </c>
      <c r="M44" s="229">
        <v>56.733152556466329</v>
      </c>
      <c r="N44" s="229">
        <v>58.871453391664247</v>
      </c>
      <c r="O44" s="229">
        <v>83.751929796496015</v>
      </c>
      <c r="P44" s="229">
        <v>61.169899616310069</v>
      </c>
      <c r="Q44" s="229">
        <v>58.797567029227622</v>
      </c>
      <c r="R44" s="229">
        <v>77.994086060334297</v>
      </c>
      <c r="S44" s="229">
        <v>50.506818641844824</v>
      </c>
      <c r="T44" s="229">
        <v>65.881553579558229</v>
      </c>
      <c r="U44" s="229">
        <v>62.716686317584177</v>
      </c>
      <c r="V44" s="229">
        <v>71.977979717362331</v>
      </c>
      <c r="W44" s="229">
        <v>72.547211404975528</v>
      </c>
      <c r="X44" s="229">
        <v>74.580327404939766</v>
      </c>
      <c r="Y44" s="229">
        <v>56.399427131292228</v>
      </c>
      <c r="DA44" s="73" t="s">
        <v>2632</v>
      </c>
    </row>
    <row r="45" spans="1:105" ht="12" customHeight="1" x14ac:dyDescent="0.25">
      <c r="A45" s="64" t="s">
        <v>39</v>
      </c>
      <c r="B45" s="229">
        <v>283.95635636841729</v>
      </c>
      <c r="C45" s="229">
        <v>312.12698743175048</v>
      </c>
      <c r="D45" s="229">
        <v>263.33181815721889</v>
      </c>
      <c r="E45" s="229">
        <v>642.39377691991956</v>
      </c>
      <c r="F45" s="229">
        <v>573.79741313727527</v>
      </c>
      <c r="G45" s="229">
        <v>558.26113944854228</v>
      </c>
      <c r="H45" s="229">
        <v>421.12050950062331</v>
      </c>
      <c r="I45" s="229">
        <v>469.1432458483032</v>
      </c>
      <c r="J45" s="229">
        <v>526.21721151400186</v>
      </c>
      <c r="K45" s="229">
        <v>504.39635372238592</v>
      </c>
      <c r="L45" s="229">
        <v>539.13232239545016</v>
      </c>
      <c r="M45" s="229">
        <v>499.44810080227421</v>
      </c>
      <c r="N45" s="229">
        <v>516.24790103638031</v>
      </c>
      <c r="O45" s="229">
        <v>469.89944447227191</v>
      </c>
      <c r="P45" s="229">
        <v>436.05883553665183</v>
      </c>
      <c r="Q45" s="229">
        <v>402.26679689697312</v>
      </c>
      <c r="R45" s="229">
        <v>433.77466697842442</v>
      </c>
      <c r="S45" s="229">
        <v>441.71746793361689</v>
      </c>
      <c r="T45" s="229">
        <v>438.72020860708142</v>
      </c>
      <c r="U45" s="229">
        <v>456.95933667922083</v>
      </c>
      <c r="V45" s="229">
        <v>488.25718889240687</v>
      </c>
      <c r="W45" s="229">
        <v>480.54289087919608</v>
      </c>
      <c r="X45" s="229">
        <v>458.27167403209819</v>
      </c>
      <c r="Y45" s="229">
        <v>427.05100131659913</v>
      </c>
      <c r="DA45" s="73" t="s">
        <v>2633</v>
      </c>
    </row>
    <row r="46" spans="1:105" ht="12" customHeight="1" x14ac:dyDescent="0.25">
      <c r="A46" s="39" t="s">
        <v>2592</v>
      </c>
      <c r="B46" s="228">
        <v>1015.540411145251</v>
      </c>
      <c r="C46" s="228">
        <v>1042.407362438136</v>
      </c>
      <c r="D46" s="228">
        <v>1035.6207235617201</v>
      </c>
      <c r="E46" s="228">
        <v>1185.3017815493999</v>
      </c>
      <c r="F46" s="228">
        <v>1204.915760912997</v>
      </c>
      <c r="G46" s="228">
        <v>1198.1423606809769</v>
      </c>
      <c r="H46" s="228">
        <v>1221.996791440537</v>
      </c>
      <c r="I46" s="228">
        <v>1230.046774249141</v>
      </c>
      <c r="J46" s="228">
        <v>1330.04306001179</v>
      </c>
      <c r="K46" s="228">
        <v>1127.2333625783881</v>
      </c>
      <c r="L46" s="228">
        <v>1224.4875260307849</v>
      </c>
      <c r="M46" s="228">
        <v>1214.4763013648519</v>
      </c>
      <c r="N46" s="228">
        <v>1192.8836474526081</v>
      </c>
      <c r="O46" s="228">
        <v>1210.1457114956929</v>
      </c>
      <c r="P46" s="228">
        <v>1193.3739753969751</v>
      </c>
      <c r="Q46" s="228">
        <v>1156.4229037113021</v>
      </c>
      <c r="R46" s="228">
        <v>1168.377493625916</v>
      </c>
      <c r="S46" s="228">
        <v>1198.485015958114</v>
      </c>
      <c r="T46" s="228">
        <v>1203.187615224982</v>
      </c>
      <c r="U46" s="228">
        <v>1189.7777527612111</v>
      </c>
      <c r="V46" s="228">
        <v>1095.2486249128631</v>
      </c>
      <c r="W46" s="228">
        <v>1169.400390023093</v>
      </c>
      <c r="X46" s="228">
        <v>1113.9999899366389</v>
      </c>
      <c r="Y46" s="228">
        <v>1046.125294237607</v>
      </c>
      <c r="DA46" s="92" t="s">
        <v>2634</v>
      </c>
    </row>
    <row r="47" spans="1:105" ht="12" customHeight="1" x14ac:dyDescent="0.25">
      <c r="A47" s="39" t="s">
        <v>2594</v>
      </c>
      <c r="B47" s="228">
        <v>636.05391596971754</v>
      </c>
      <c r="C47" s="228">
        <v>652.88124198497246</v>
      </c>
      <c r="D47" s="228">
        <v>648.63063000908028</v>
      </c>
      <c r="E47" s="228">
        <v>742.37896541228554</v>
      </c>
      <c r="F47" s="228">
        <v>754.66360543748772</v>
      </c>
      <c r="G47" s="228">
        <v>750.42128509777046</v>
      </c>
      <c r="H47" s="228">
        <v>765.36180733729032</v>
      </c>
      <c r="I47" s="228">
        <v>770.40367768800058</v>
      </c>
      <c r="J47" s="228">
        <v>833.03341496259407</v>
      </c>
      <c r="K47" s="228">
        <v>706.00951632356862</v>
      </c>
      <c r="L47" s="228">
        <v>766.92180580941613</v>
      </c>
      <c r="M47" s="228">
        <v>760.65156921170285</v>
      </c>
      <c r="N47" s="228">
        <v>747.12764448518863</v>
      </c>
      <c r="O47" s="228">
        <v>757.9392314115446</v>
      </c>
      <c r="P47" s="228">
        <v>747.43474699504611</v>
      </c>
      <c r="Q47" s="228">
        <v>724.29152828408849</v>
      </c>
      <c r="R47" s="228">
        <v>731.77893463990972</v>
      </c>
      <c r="S47" s="228">
        <v>750.63589716880062</v>
      </c>
      <c r="T47" s="228">
        <v>753.58123213144836</v>
      </c>
      <c r="U47" s="228">
        <v>745.18235854740419</v>
      </c>
      <c r="V47" s="228">
        <v>685.97681509361053</v>
      </c>
      <c r="W47" s="228">
        <v>732.41959576172769</v>
      </c>
      <c r="X47" s="228">
        <v>697.72118195706207</v>
      </c>
      <c r="Y47" s="228">
        <v>655.20985939340756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</v>
      </c>
      <c r="D51" s="232">
        <f t="shared" si="3"/>
        <v>0.99999999999999989</v>
      </c>
      <c r="E51" s="232">
        <f t="shared" si="3"/>
        <v>0.99999999999999989</v>
      </c>
      <c r="F51" s="232">
        <f t="shared" si="3"/>
        <v>1</v>
      </c>
      <c r="G51" s="232">
        <f t="shared" si="3"/>
        <v>0.99999999999999956</v>
      </c>
      <c r="H51" s="232">
        <f t="shared" si="3"/>
        <v>0.99999999999999956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1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0.99999999999999989</v>
      </c>
      <c r="O51" s="232">
        <f t="shared" si="3"/>
        <v>1.0000000000000002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0.99999999999999989</v>
      </c>
      <c r="U51" s="232">
        <f t="shared" si="3"/>
        <v>1.0000000000000002</v>
      </c>
      <c r="V51" s="232">
        <f t="shared" si="3"/>
        <v>1</v>
      </c>
      <c r="W51" s="232">
        <f t="shared" si="3"/>
        <v>1.0000000000000002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1.764898807672128E-2</v>
      </c>
      <c r="C52" s="233">
        <f t="shared" si="4"/>
        <v>1.7585338401970123E-2</v>
      </c>
      <c r="D52" s="233">
        <f t="shared" si="4"/>
        <v>1.774059331313944E-2</v>
      </c>
      <c r="E52" s="233">
        <f t="shared" si="4"/>
        <v>1.8250739400801567E-2</v>
      </c>
      <c r="F52" s="233">
        <f t="shared" si="4"/>
        <v>1.8338499646741172E-2</v>
      </c>
      <c r="G52" s="233">
        <f t="shared" si="4"/>
        <v>1.8398047136593921E-2</v>
      </c>
      <c r="H52" s="233">
        <f t="shared" si="4"/>
        <v>1.8715087654259593E-2</v>
      </c>
      <c r="I52" s="233">
        <f t="shared" si="4"/>
        <v>1.8797418088339141E-2</v>
      </c>
      <c r="J52" s="233">
        <f t="shared" si="4"/>
        <v>1.9283340089456428E-2</v>
      </c>
      <c r="K52" s="233">
        <f t="shared" si="4"/>
        <v>1.8981054132495279E-2</v>
      </c>
      <c r="L52" s="233">
        <f t="shared" si="4"/>
        <v>1.9108668711440423E-2</v>
      </c>
      <c r="M52" s="233">
        <f t="shared" si="4"/>
        <v>1.93739253901354E-2</v>
      </c>
      <c r="N52" s="233">
        <f t="shared" si="4"/>
        <v>1.9516617489619709E-2</v>
      </c>
      <c r="O52" s="233">
        <f t="shared" si="4"/>
        <v>1.9557370080231021E-2</v>
      </c>
      <c r="P52" s="233">
        <f t="shared" si="4"/>
        <v>1.9935095733764452E-2</v>
      </c>
      <c r="Q52" s="233">
        <f t="shared" si="4"/>
        <v>1.9804889082183981E-2</v>
      </c>
      <c r="R52" s="233">
        <f t="shared" si="4"/>
        <v>1.9718082611612727E-2</v>
      </c>
      <c r="S52" s="233">
        <f t="shared" si="4"/>
        <v>1.9817384074340642E-2</v>
      </c>
      <c r="T52" s="233">
        <f t="shared" si="4"/>
        <v>1.9932909261214639E-2</v>
      </c>
      <c r="U52" s="233">
        <f t="shared" si="4"/>
        <v>1.9942960071711886E-2</v>
      </c>
      <c r="V52" s="233">
        <f t="shared" si="4"/>
        <v>1.9764332174606825E-2</v>
      </c>
      <c r="W52" s="233">
        <f t="shared" si="4"/>
        <v>1.9563519581610896E-2</v>
      </c>
      <c r="X52" s="233">
        <f t="shared" si="4"/>
        <v>1.9768159881628281E-2</v>
      </c>
      <c r="Y52" s="233">
        <f t="shared" si="4"/>
        <v>1.945176002257144E-2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6.2325117804512293E-3</v>
      </c>
      <c r="C53" s="233">
        <f t="shared" si="5"/>
        <v>6.2100347213709019E-3</v>
      </c>
      <c r="D53" s="233">
        <f t="shared" si="5"/>
        <v>6.2648609844194909E-3</v>
      </c>
      <c r="E53" s="233">
        <f t="shared" si="5"/>
        <v>6.4450124745380087E-3</v>
      </c>
      <c r="F53" s="233">
        <f t="shared" si="5"/>
        <v>6.4760038698687874E-3</v>
      </c>
      <c r="G53" s="233">
        <f t="shared" si="5"/>
        <v>6.4970322954300891E-3</v>
      </c>
      <c r="H53" s="233">
        <f t="shared" si="5"/>
        <v>6.6089910520818577E-3</v>
      </c>
      <c r="I53" s="233">
        <f t="shared" si="5"/>
        <v>6.6380649796101551E-3</v>
      </c>
      <c r="J53" s="233">
        <f t="shared" si="5"/>
        <v>6.8096620469988815E-3</v>
      </c>
      <c r="K53" s="233">
        <f t="shared" si="5"/>
        <v>6.7029136725518341E-3</v>
      </c>
      <c r="L53" s="233">
        <f t="shared" si="5"/>
        <v>6.747979109911496E-3</v>
      </c>
      <c r="M53" s="233">
        <f t="shared" si="5"/>
        <v>6.8416510738577114E-3</v>
      </c>
      <c r="N53" s="233">
        <f t="shared" si="5"/>
        <v>6.8920409425089531E-3</v>
      </c>
      <c r="O53" s="233">
        <f t="shared" si="5"/>
        <v>6.9064321925888308E-3</v>
      </c>
      <c r="P53" s="233">
        <f t="shared" si="5"/>
        <v>7.0398211197721878E-3</v>
      </c>
      <c r="Q53" s="233">
        <f t="shared" si="5"/>
        <v>6.9938403254999788E-3</v>
      </c>
      <c r="R53" s="233">
        <f t="shared" si="5"/>
        <v>6.9631857435997124E-3</v>
      </c>
      <c r="S53" s="233">
        <f t="shared" si="5"/>
        <v>6.9982527703084038E-3</v>
      </c>
      <c r="T53" s="233">
        <f t="shared" si="5"/>
        <v>7.0390489952818153E-3</v>
      </c>
      <c r="U53" s="233">
        <f t="shared" si="5"/>
        <v>7.0425983089622913E-3</v>
      </c>
      <c r="V53" s="233">
        <f t="shared" si="5"/>
        <v>6.9795181783516838E-3</v>
      </c>
      <c r="W53" s="233">
        <f t="shared" si="5"/>
        <v>6.9086038094332289E-3</v>
      </c>
      <c r="X53" s="233">
        <f t="shared" si="5"/>
        <v>6.9808698835599169E-3</v>
      </c>
      <c r="Y53" s="233">
        <f t="shared" si="5"/>
        <v>6.8691373672064241E-3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4.1255422565498454E-2</v>
      </c>
      <c r="C54" s="233">
        <f t="shared" si="6"/>
        <v>4.1106638158335831E-2</v>
      </c>
      <c r="D54" s="233">
        <f t="shared" si="6"/>
        <v>4.1469554544126111E-2</v>
      </c>
      <c r="E54" s="233">
        <f t="shared" si="6"/>
        <v>4.2662047412564068E-2</v>
      </c>
      <c r="F54" s="233">
        <f t="shared" si="6"/>
        <v>4.2867191527056724E-2</v>
      </c>
      <c r="G54" s="233">
        <f t="shared" si="6"/>
        <v>4.3006386864824032E-2</v>
      </c>
      <c r="H54" s="233">
        <f t="shared" si="6"/>
        <v>4.3747485474547335E-2</v>
      </c>
      <c r="I54" s="233">
        <f t="shared" si="6"/>
        <v>4.3939937122947074E-2</v>
      </c>
      <c r="J54" s="233">
        <f t="shared" si="6"/>
        <v>4.507580493603762E-2</v>
      </c>
      <c r="K54" s="233">
        <f t="shared" si="6"/>
        <v>4.4369195875176098E-2</v>
      </c>
      <c r="L54" s="233">
        <f t="shared" si="6"/>
        <v>4.4667501554629979E-2</v>
      </c>
      <c r="M54" s="233">
        <f t="shared" si="6"/>
        <v>4.5287552762116261E-2</v>
      </c>
      <c r="N54" s="233">
        <f t="shared" si="6"/>
        <v>4.5621102925751333E-2</v>
      </c>
      <c r="O54" s="233">
        <f t="shared" si="6"/>
        <v>4.5716364214330583E-2</v>
      </c>
      <c r="P54" s="233">
        <f t="shared" si="6"/>
        <v>4.6599317468228707E-2</v>
      </c>
      <c r="Q54" s="233">
        <f t="shared" si="6"/>
        <v>4.6294952684908575E-2</v>
      </c>
      <c r="R54" s="233">
        <f t="shared" si="6"/>
        <v>4.6092038069675767E-2</v>
      </c>
      <c r="S54" s="233">
        <f t="shared" si="6"/>
        <v>4.632416037540818E-2</v>
      </c>
      <c r="T54" s="233">
        <f t="shared" si="6"/>
        <v>4.6594206475543E-2</v>
      </c>
      <c r="U54" s="233">
        <f t="shared" si="6"/>
        <v>4.6617700764982575E-2</v>
      </c>
      <c r="V54" s="233">
        <f t="shared" si="6"/>
        <v>4.6200148815543816E-2</v>
      </c>
      <c r="W54" s="233">
        <f t="shared" si="6"/>
        <v>4.5730738991903719E-2</v>
      </c>
      <c r="X54" s="233">
        <f t="shared" si="6"/>
        <v>4.6209096278703794E-2</v>
      </c>
      <c r="Y54" s="233">
        <f t="shared" si="6"/>
        <v>4.546949524161821E-2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1.8093352401029338E-2</v>
      </c>
      <c r="C55" s="233">
        <f t="shared" si="7"/>
        <v>1.8028100161610442E-2</v>
      </c>
      <c r="D55" s="233">
        <f t="shared" si="7"/>
        <v>1.8187264064241333E-2</v>
      </c>
      <c r="E55" s="233">
        <f t="shared" si="7"/>
        <v>1.8710254555251517E-2</v>
      </c>
      <c r="F55" s="233">
        <f t="shared" si="7"/>
        <v>1.8800224419228056E-2</v>
      </c>
      <c r="G55" s="233">
        <f t="shared" si="7"/>
        <v>1.886127118937822E-2</v>
      </c>
      <c r="H55" s="233">
        <f t="shared" si="7"/>
        <v>1.9186294119111845E-2</v>
      </c>
      <c r="I55" s="233">
        <f t="shared" si="7"/>
        <v>1.9270697460009086E-2</v>
      </c>
      <c r="J55" s="233">
        <f t="shared" si="7"/>
        <v>1.9768853953027798E-2</v>
      </c>
      <c r="K55" s="233">
        <f t="shared" si="7"/>
        <v>1.9458957072741812E-2</v>
      </c>
      <c r="L55" s="233">
        <f t="shared" si="7"/>
        <v>1.9589784717835467E-2</v>
      </c>
      <c r="M55" s="233">
        <f t="shared" si="7"/>
        <v>1.9861720000668204E-2</v>
      </c>
      <c r="N55" s="233">
        <f t="shared" si="7"/>
        <v>2.0008004786492149E-2</v>
      </c>
      <c r="O55" s="233">
        <f t="shared" si="7"/>
        <v>2.0049783441448449E-2</v>
      </c>
      <c r="P55" s="233">
        <f t="shared" si="7"/>
        <v>2.043701943087629E-2</v>
      </c>
      <c r="Q55" s="233">
        <f t="shared" si="7"/>
        <v>2.0303534450221178E-2</v>
      </c>
      <c r="R55" s="233">
        <f t="shared" si="7"/>
        <v>2.021454237566668E-2</v>
      </c>
      <c r="S55" s="233">
        <f t="shared" si="7"/>
        <v>2.0316344039946997E-2</v>
      </c>
      <c r="T55" s="233">
        <f t="shared" si="7"/>
        <v>2.0434777907555702E-2</v>
      </c>
      <c r="U55" s="233">
        <f t="shared" si="7"/>
        <v>2.0445081776279062E-2</v>
      </c>
      <c r="V55" s="233">
        <f t="shared" si="7"/>
        <v>2.0261956405185421E-2</v>
      </c>
      <c r="W55" s="233">
        <f t="shared" si="7"/>
        <v>2.0056087774312926E-2</v>
      </c>
      <c r="X55" s="233">
        <f t="shared" si="7"/>
        <v>2.0265880485802742E-2</v>
      </c>
      <c r="Y55" s="233">
        <f t="shared" si="7"/>
        <v>1.9941514345111523E-2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3.7305680168166981E-2</v>
      </c>
      <c r="C56" s="233">
        <f t="shared" si="8"/>
        <v>3.7272054825706266E-2</v>
      </c>
      <c r="D56" s="233">
        <f t="shared" si="8"/>
        <v>3.7427917744167725E-2</v>
      </c>
      <c r="E56" s="233">
        <f t="shared" si="8"/>
        <v>3.6300236414679436E-2</v>
      </c>
      <c r="F56" s="233">
        <f t="shared" si="8"/>
        <v>3.6484264625545368E-2</v>
      </c>
      <c r="G56" s="233">
        <f t="shared" si="8"/>
        <v>3.6511208072299649E-2</v>
      </c>
      <c r="H56" s="233">
        <f t="shared" si="8"/>
        <v>3.673167977235027E-2</v>
      </c>
      <c r="I56" s="233">
        <f t="shared" si="8"/>
        <v>3.662137286242427E-2</v>
      </c>
      <c r="J56" s="233">
        <f t="shared" si="8"/>
        <v>3.6731749854379166E-2</v>
      </c>
      <c r="K56" s="233">
        <f t="shared" si="8"/>
        <v>3.662282786494328E-2</v>
      </c>
      <c r="L56" s="233">
        <f t="shared" si="8"/>
        <v>3.6718061306266585E-2</v>
      </c>
      <c r="M56" s="233">
        <f t="shared" si="8"/>
        <v>3.6897589731191408E-2</v>
      </c>
      <c r="N56" s="233">
        <f t="shared" si="8"/>
        <v>3.6708868219204487E-2</v>
      </c>
      <c r="O56" s="233">
        <f t="shared" si="8"/>
        <v>3.6808536970112729E-2</v>
      </c>
      <c r="P56" s="233">
        <f t="shared" si="8"/>
        <v>3.7386115269706033E-2</v>
      </c>
      <c r="Q56" s="233">
        <f t="shared" si="8"/>
        <v>3.7517255305505766E-2</v>
      </c>
      <c r="R56" s="233">
        <f t="shared" si="8"/>
        <v>3.7594265418723675E-2</v>
      </c>
      <c r="S56" s="233">
        <f t="shared" si="8"/>
        <v>3.7615257506953804E-2</v>
      </c>
      <c r="T56" s="233">
        <f t="shared" si="8"/>
        <v>3.7833433422426552E-2</v>
      </c>
      <c r="U56" s="233">
        <f t="shared" si="8"/>
        <v>3.7937722940376055E-2</v>
      </c>
      <c r="V56" s="233">
        <f t="shared" si="8"/>
        <v>3.7960580610638027E-2</v>
      </c>
      <c r="W56" s="233">
        <f t="shared" si="8"/>
        <v>3.7973897311261537E-2</v>
      </c>
      <c r="X56" s="233">
        <f t="shared" si="8"/>
        <v>3.8499202412999485E-2</v>
      </c>
      <c r="Y56" s="233">
        <f t="shared" si="8"/>
        <v>3.8498492795164742E-2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0.18163272580925552</v>
      </c>
      <c r="C57" s="234">
        <f t="shared" si="9"/>
        <v>0.18131166005561733</v>
      </c>
      <c r="D57" s="234">
        <f t="shared" si="9"/>
        <v>0.18168091902214592</v>
      </c>
      <c r="E57" s="234">
        <f t="shared" si="9"/>
        <v>0.17624353741255042</v>
      </c>
      <c r="F57" s="234">
        <f t="shared" si="9"/>
        <v>0.17675518865215176</v>
      </c>
      <c r="G57" s="234">
        <f t="shared" si="9"/>
        <v>0.17667904713250424</v>
      </c>
      <c r="H57" s="234">
        <f t="shared" si="9"/>
        <v>0.1775578673210669</v>
      </c>
      <c r="I57" s="234">
        <f t="shared" si="9"/>
        <v>0.1770788181229957</v>
      </c>
      <c r="J57" s="234">
        <f t="shared" si="9"/>
        <v>0.17718817858457556</v>
      </c>
      <c r="K57" s="234">
        <f t="shared" si="9"/>
        <v>0.17650732510467859</v>
      </c>
      <c r="L57" s="234">
        <f t="shared" si="9"/>
        <v>0.17683537056410611</v>
      </c>
      <c r="M57" s="234">
        <f t="shared" si="9"/>
        <v>0.17735389260556056</v>
      </c>
      <c r="N57" s="234">
        <f t="shared" si="9"/>
        <v>0.17634352382838855</v>
      </c>
      <c r="O57" s="234">
        <f t="shared" si="9"/>
        <v>0.17689345092965175</v>
      </c>
      <c r="P57" s="234">
        <f t="shared" si="9"/>
        <v>0.17767063098773306</v>
      </c>
      <c r="Q57" s="234">
        <f t="shared" si="9"/>
        <v>0.17768016785791799</v>
      </c>
      <c r="R57" s="234">
        <f t="shared" si="9"/>
        <v>0.17731635181363348</v>
      </c>
      <c r="S57" s="234">
        <f t="shared" si="9"/>
        <v>0.17762212086035398</v>
      </c>
      <c r="T57" s="234">
        <f t="shared" si="9"/>
        <v>0.17778034913425669</v>
      </c>
      <c r="U57" s="234">
        <f t="shared" si="9"/>
        <v>0.1776881784261439</v>
      </c>
      <c r="V57" s="234">
        <f t="shared" si="9"/>
        <v>0.17665497556204912</v>
      </c>
      <c r="W57" s="234">
        <f t="shared" si="9"/>
        <v>0.17666788312290424</v>
      </c>
      <c r="X57" s="234">
        <f t="shared" si="9"/>
        <v>0.17668882127650731</v>
      </c>
      <c r="Y57" s="234">
        <f t="shared" si="9"/>
        <v>0.1750171426967537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0.12548264931671824</v>
      </c>
      <c r="C58" s="302">
        <f t="shared" si="10"/>
        <v>0.12572962695119855</v>
      </c>
      <c r="D58" s="302">
        <f t="shared" si="10"/>
        <v>0.12350352434121538</v>
      </c>
      <c r="E58" s="302">
        <f t="shared" si="10"/>
        <v>0.1098400168319839</v>
      </c>
      <c r="F58" s="302">
        <f t="shared" si="10"/>
        <v>0.11043859780693892</v>
      </c>
      <c r="G58" s="302">
        <f t="shared" si="10"/>
        <v>0.10955471928603178</v>
      </c>
      <c r="H58" s="302">
        <f t="shared" si="10"/>
        <v>0.10647586197644911</v>
      </c>
      <c r="I58" s="302">
        <f t="shared" si="10"/>
        <v>0.10360978696551812</v>
      </c>
      <c r="J58" s="302">
        <f t="shared" si="10"/>
        <v>9.1391963832877954E-2</v>
      </c>
      <c r="K58" s="302">
        <f t="shared" si="10"/>
        <v>9.6177235379417039E-2</v>
      </c>
      <c r="L58" s="302">
        <f t="shared" si="10"/>
        <v>9.1486930267705574E-2</v>
      </c>
      <c r="M58" s="302">
        <f t="shared" si="10"/>
        <v>8.7267370226190397E-2</v>
      </c>
      <c r="N58" s="302">
        <f t="shared" si="10"/>
        <v>8.3514401376054093E-2</v>
      </c>
      <c r="O58" s="302">
        <f t="shared" si="10"/>
        <v>8.4818249878203078E-2</v>
      </c>
      <c r="P58" s="302">
        <f t="shared" si="10"/>
        <v>7.6368376933528923E-2</v>
      </c>
      <c r="Q58" s="302">
        <f t="shared" si="10"/>
        <v>8.0974827277127959E-2</v>
      </c>
      <c r="R58" s="302">
        <f t="shared" si="10"/>
        <v>8.1665123457860714E-2</v>
      </c>
      <c r="S58" s="302">
        <f t="shared" si="10"/>
        <v>8.0346440428316956E-2</v>
      </c>
      <c r="T58" s="302">
        <f t="shared" si="10"/>
        <v>7.6628892383849886E-2</v>
      </c>
      <c r="U58" s="302">
        <f t="shared" si="10"/>
        <v>7.5613407531838664E-2</v>
      </c>
      <c r="V58" s="302">
        <f t="shared" si="10"/>
        <v>7.6139238717391769E-2</v>
      </c>
      <c r="W58" s="302">
        <f t="shared" si="10"/>
        <v>8.2818487960902742E-2</v>
      </c>
      <c r="X58" s="302">
        <f t="shared" si="10"/>
        <v>7.6585059387325988E-2</v>
      </c>
      <c r="Y58" s="302">
        <f t="shared" si="10"/>
        <v>7.6085526447320778E-2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5.6150076492537303E-2</v>
      </c>
      <c r="C59" s="302">
        <f t="shared" si="11"/>
        <v>5.5582033104418789E-2</v>
      </c>
      <c r="D59" s="302">
        <f t="shared" si="11"/>
        <v>5.8177394680930535E-2</v>
      </c>
      <c r="E59" s="302">
        <f t="shared" si="11"/>
        <v>6.6403520580566533E-2</v>
      </c>
      <c r="F59" s="302">
        <f t="shared" si="11"/>
        <v>6.6316590845212825E-2</v>
      </c>
      <c r="G59" s="302">
        <f t="shared" si="11"/>
        <v>6.7124327846472459E-2</v>
      </c>
      <c r="H59" s="302">
        <f t="shared" si="11"/>
        <v>7.1082005344617782E-2</v>
      </c>
      <c r="I59" s="302">
        <f t="shared" si="11"/>
        <v>7.3469031157477563E-2</v>
      </c>
      <c r="J59" s="302">
        <f t="shared" si="11"/>
        <v>8.5796214751697603E-2</v>
      </c>
      <c r="K59" s="302">
        <f t="shared" si="11"/>
        <v>8.0330089725261553E-2</v>
      </c>
      <c r="L59" s="302">
        <f t="shared" si="11"/>
        <v>8.5348440296400527E-2</v>
      </c>
      <c r="M59" s="302">
        <f t="shared" si="11"/>
        <v>9.0086522379370135E-2</v>
      </c>
      <c r="N59" s="302">
        <f t="shared" si="11"/>
        <v>9.2829122452334462E-2</v>
      </c>
      <c r="O59" s="302">
        <f t="shared" si="11"/>
        <v>9.207520105144866E-2</v>
      </c>
      <c r="P59" s="302">
        <f t="shared" si="11"/>
        <v>0.10130225405420415</v>
      </c>
      <c r="Q59" s="302">
        <f t="shared" si="11"/>
        <v>9.6705340580790014E-2</v>
      </c>
      <c r="R59" s="302">
        <f t="shared" si="11"/>
        <v>9.5651228355772763E-2</v>
      </c>
      <c r="S59" s="302">
        <f t="shared" si="11"/>
        <v>9.7275680432037007E-2</v>
      </c>
      <c r="T59" s="302">
        <f t="shared" si="11"/>
        <v>0.10115145675040679</v>
      </c>
      <c r="U59" s="302">
        <f t="shared" si="11"/>
        <v>0.10207477089430525</v>
      </c>
      <c r="V59" s="302">
        <f t="shared" si="11"/>
        <v>0.10051573684465732</v>
      </c>
      <c r="W59" s="302">
        <f t="shared" si="11"/>
        <v>9.3849395162001484E-2</v>
      </c>
      <c r="X59" s="302">
        <f t="shared" si="11"/>
        <v>0.10010376188918131</v>
      </c>
      <c r="Y59" s="302">
        <f t="shared" si="11"/>
        <v>9.8931616249432933E-2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7.4574053280229174E-2</v>
      </c>
      <c r="C60" s="301">
        <f t="shared" si="12"/>
        <v>7.4768066938756955E-2</v>
      </c>
      <c r="D60" s="301">
        <f t="shared" si="12"/>
        <v>7.4725485348278262E-2</v>
      </c>
      <c r="E60" s="301">
        <f t="shared" si="12"/>
        <v>7.2776164676012542E-2</v>
      </c>
      <c r="F60" s="301">
        <f t="shared" si="12"/>
        <v>7.36756206763408E-2</v>
      </c>
      <c r="G60" s="301">
        <f t="shared" si="12"/>
        <v>7.3768854598970868E-2</v>
      </c>
      <c r="H60" s="301">
        <f t="shared" si="12"/>
        <v>7.3708823789651115E-2</v>
      </c>
      <c r="I60" s="301">
        <f t="shared" si="12"/>
        <v>7.3540759265496233E-2</v>
      </c>
      <c r="J60" s="301">
        <f t="shared" si="12"/>
        <v>7.2337538397552997E-2</v>
      </c>
      <c r="K60" s="301">
        <f t="shared" si="12"/>
        <v>7.2467557017191972E-2</v>
      </c>
      <c r="L60" s="301">
        <f t="shared" si="12"/>
        <v>7.184180832102878E-2</v>
      </c>
      <c r="M60" s="301">
        <f t="shared" si="12"/>
        <v>7.1852136629701427E-2</v>
      </c>
      <c r="N60" s="301">
        <f t="shared" si="12"/>
        <v>7.1436329011640723E-2</v>
      </c>
      <c r="O60" s="301">
        <f t="shared" si="12"/>
        <v>7.1750052856173474E-2</v>
      </c>
      <c r="P60" s="301">
        <f t="shared" si="12"/>
        <v>7.0933652623423826E-2</v>
      </c>
      <c r="Q60" s="301">
        <f t="shared" si="12"/>
        <v>7.171991362183662E-2</v>
      </c>
      <c r="R60" s="301">
        <f t="shared" si="12"/>
        <v>7.1650253257121127E-2</v>
      </c>
      <c r="S60" s="301">
        <f t="shared" si="12"/>
        <v>7.1503971066282895E-2</v>
      </c>
      <c r="T60" s="301">
        <f t="shared" si="12"/>
        <v>7.1036100581658476E-2</v>
      </c>
      <c r="U60" s="301">
        <f t="shared" si="12"/>
        <v>7.0873866677494415E-2</v>
      </c>
      <c r="V60" s="301">
        <f t="shared" si="12"/>
        <v>7.0558685341853944E-2</v>
      </c>
      <c r="W60" s="301">
        <f t="shared" si="12"/>
        <v>7.1574409879016046E-2</v>
      </c>
      <c r="X60" s="301">
        <f t="shared" si="12"/>
        <v>7.0600789927673199E-2</v>
      </c>
      <c r="Y60" s="301">
        <f t="shared" si="12"/>
        <v>6.9840882536693683E-2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5.4241314900482243E-2</v>
      </c>
      <c r="C61" s="302">
        <f t="shared" si="13"/>
        <v>5.4508656966227781E-2</v>
      </c>
      <c r="D61" s="302">
        <f t="shared" si="13"/>
        <v>5.4287212005381662E-2</v>
      </c>
      <c r="E61" s="302">
        <f t="shared" si="13"/>
        <v>5.1750171125544003E-2</v>
      </c>
      <c r="F61" s="302">
        <f t="shared" si="13"/>
        <v>5.2548521832295345E-2</v>
      </c>
      <c r="G61" s="302">
        <f t="shared" si="13"/>
        <v>5.2573153321342055E-2</v>
      </c>
      <c r="H61" s="302">
        <f t="shared" si="13"/>
        <v>5.214787200171242E-2</v>
      </c>
      <c r="I61" s="302">
        <f t="shared" si="13"/>
        <v>5.1884957666930825E-2</v>
      </c>
      <c r="J61" s="302">
        <f t="shared" si="13"/>
        <v>5.0121924254566817E-2</v>
      </c>
      <c r="K61" s="302">
        <f t="shared" si="13"/>
        <v>5.0600195207543212E-2</v>
      </c>
      <c r="L61" s="302">
        <f t="shared" si="13"/>
        <v>4.9827426532905714E-2</v>
      </c>
      <c r="M61" s="302">
        <f t="shared" si="13"/>
        <v>4.9532162553344021E-2</v>
      </c>
      <c r="N61" s="302">
        <f t="shared" si="13"/>
        <v>4.8951964709902748E-2</v>
      </c>
      <c r="O61" s="302">
        <f t="shared" si="13"/>
        <v>4.9218739020581499E-2</v>
      </c>
      <c r="P61" s="302">
        <f t="shared" si="13"/>
        <v>4.7967175204558544E-2</v>
      </c>
      <c r="Q61" s="302">
        <f t="shared" si="13"/>
        <v>4.8903442411280841E-2</v>
      </c>
      <c r="R61" s="302">
        <f t="shared" si="13"/>
        <v>4.8933788531250001E-2</v>
      </c>
      <c r="S61" s="302">
        <f t="shared" si="13"/>
        <v>4.8673104843079712E-2</v>
      </c>
      <c r="T61" s="302">
        <f t="shared" si="13"/>
        <v>4.8072142115955639E-2</v>
      </c>
      <c r="U61" s="302">
        <f t="shared" si="13"/>
        <v>4.7898329049323063E-2</v>
      </c>
      <c r="V61" s="302">
        <f t="shared" si="13"/>
        <v>4.7788938226054928E-2</v>
      </c>
      <c r="W61" s="302">
        <f t="shared" si="13"/>
        <v>4.9036011433123507E-2</v>
      </c>
      <c r="X61" s="302">
        <f t="shared" si="13"/>
        <v>4.7826633053925288E-2</v>
      </c>
      <c r="Y61" s="302">
        <f t="shared" si="13"/>
        <v>4.7431238094458872E-2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2.0332738379746935E-2</v>
      </c>
      <c r="C62" s="302">
        <f t="shared" si="14"/>
        <v>2.0259409972529178E-2</v>
      </c>
      <c r="D62" s="302">
        <f t="shared" si="14"/>
        <v>2.0438273342896589E-2</v>
      </c>
      <c r="E62" s="302">
        <f t="shared" si="14"/>
        <v>2.1025993550468539E-2</v>
      </c>
      <c r="F62" s="302">
        <f t="shared" si="14"/>
        <v>2.1127098844045449E-2</v>
      </c>
      <c r="G62" s="302">
        <f t="shared" si="14"/>
        <v>2.1195701277628803E-2</v>
      </c>
      <c r="H62" s="302">
        <f t="shared" si="14"/>
        <v>2.1560951787938688E-2</v>
      </c>
      <c r="I62" s="302">
        <f t="shared" si="14"/>
        <v>2.1655801598565415E-2</v>
      </c>
      <c r="J62" s="302">
        <f t="shared" si="14"/>
        <v>2.221561414298617E-2</v>
      </c>
      <c r="K62" s="302">
        <f t="shared" si="14"/>
        <v>2.1867361809648746E-2</v>
      </c>
      <c r="L62" s="302">
        <f t="shared" si="14"/>
        <v>2.201438178812307E-2</v>
      </c>
      <c r="M62" s="302">
        <f t="shared" si="14"/>
        <v>2.2319974076357392E-2</v>
      </c>
      <c r="N62" s="302">
        <f t="shared" si="14"/>
        <v>2.2484364301737982E-2</v>
      </c>
      <c r="O62" s="302">
        <f t="shared" si="14"/>
        <v>2.2531313835591968E-2</v>
      </c>
      <c r="P62" s="302">
        <f t="shared" si="14"/>
        <v>2.2966477418865282E-2</v>
      </c>
      <c r="Q62" s="302">
        <f t="shared" si="14"/>
        <v>2.2816471210555783E-2</v>
      </c>
      <c r="R62" s="302">
        <f t="shared" si="14"/>
        <v>2.2716464725871119E-2</v>
      </c>
      <c r="S62" s="302">
        <f t="shared" si="14"/>
        <v>2.283086622320319E-2</v>
      </c>
      <c r="T62" s="302">
        <f t="shared" si="14"/>
        <v>2.296395846570284E-2</v>
      </c>
      <c r="U62" s="302">
        <f t="shared" si="14"/>
        <v>2.2975537628171349E-2</v>
      </c>
      <c r="V62" s="302">
        <f t="shared" si="14"/>
        <v>2.2769747115799006E-2</v>
      </c>
      <c r="W62" s="302">
        <f t="shared" si="14"/>
        <v>2.2538398445892536E-2</v>
      </c>
      <c r="X62" s="302">
        <f t="shared" si="14"/>
        <v>2.2774156873747918E-2</v>
      </c>
      <c r="Y62" s="302">
        <f t="shared" si="14"/>
        <v>2.2409644442234807E-2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0.22240741935827207</v>
      </c>
      <c r="C63" s="301">
        <f t="shared" si="15"/>
        <v>0.22201427761912323</v>
      </c>
      <c r="D63" s="301">
        <f t="shared" si="15"/>
        <v>0.22246643145568881</v>
      </c>
      <c r="E63" s="301">
        <f t="shared" si="15"/>
        <v>0.21580841315822499</v>
      </c>
      <c r="F63" s="301">
        <f t="shared" si="15"/>
        <v>0.21643492488018579</v>
      </c>
      <c r="G63" s="301">
        <f t="shared" si="15"/>
        <v>0.21634169036633166</v>
      </c>
      <c r="H63" s="301">
        <f t="shared" si="15"/>
        <v>0.21741779671967371</v>
      </c>
      <c r="I63" s="301">
        <f t="shared" si="15"/>
        <v>0.21683120586489268</v>
      </c>
      <c r="J63" s="301">
        <f t="shared" si="15"/>
        <v>0.2169651166341742</v>
      </c>
      <c r="K63" s="301">
        <f t="shared" si="15"/>
        <v>0.21613141849552484</v>
      </c>
      <c r="L63" s="301">
        <f t="shared" si="15"/>
        <v>0.21653310681319127</v>
      </c>
      <c r="M63" s="301">
        <f t="shared" si="15"/>
        <v>0.21716803176191085</v>
      </c>
      <c r="N63" s="301">
        <f t="shared" si="15"/>
        <v>0.21593084550414926</v>
      </c>
      <c r="O63" s="301">
        <f t="shared" si="15"/>
        <v>0.21660422562814496</v>
      </c>
      <c r="P63" s="301">
        <f t="shared" si="15"/>
        <v>0.21755587467885687</v>
      </c>
      <c r="Q63" s="301">
        <f t="shared" si="15"/>
        <v>0.21756755247908327</v>
      </c>
      <c r="R63" s="301">
        <f t="shared" si="15"/>
        <v>0.21712206344526552</v>
      </c>
      <c r="S63" s="301">
        <f t="shared" si="15"/>
        <v>0.21749647452288237</v>
      </c>
      <c r="T63" s="301">
        <f t="shared" si="15"/>
        <v>0.21769022342970204</v>
      </c>
      <c r="U63" s="301">
        <f t="shared" si="15"/>
        <v>0.21757736133813543</v>
      </c>
      <c r="V63" s="301">
        <f t="shared" si="15"/>
        <v>0.21631221497393774</v>
      </c>
      <c r="W63" s="301">
        <f t="shared" si="15"/>
        <v>0.21632802015049496</v>
      </c>
      <c r="X63" s="301">
        <f t="shared" si="15"/>
        <v>0.21635365870592727</v>
      </c>
      <c r="Y63" s="301">
        <f t="shared" si="15"/>
        <v>0.21430670534296367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0.15365222365312439</v>
      </c>
      <c r="C64" s="302">
        <f t="shared" si="16"/>
        <v>0.15395464524636551</v>
      </c>
      <c r="D64" s="302">
        <f t="shared" si="16"/>
        <v>0.1512288053157739</v>
      </c>
      <c r="E64" s="302">
        <f t="shared" si="16"/>
        <v>0.13449797979426598</v>
      </c>
      <c r="F64" s="302">
        <f t="shared" si="16"/>
        <v>0.13523093609012923</v>
      </c>
      <c r="G64" s="302">
        <f t="shared" si="16"/>
        <v>0.13414863586044701</v>
      </c>
      <c r="H64" s="302">
        <f t="shared" si="16"/>
        <v>0.13037860650177438</v>
      </c>
      <c r="I64" s="302">
        <f t="shared" si="16"/>
        <v>0.1268691268965528</v>
      </c>
      <c r="J64" s="302">
        <f t="shared" si="16"/>
        <v>0.11190852714229953</v>
      </c>
      <c r="K64" s="302">
        <f t="shared" si="16"/>
        <v>0.11776804332173517</v>
      </c>
      <c r="L64" s="302">
        <f t="shared" si="16"/>
        <v>0.11202481257270074</v>
      </c>
      <c r="M64" s="302">
        <f t="shared" si="16"/>
        <v>0.10685800435860049</v>
      </c>
      <c r="N64" s="302">
        <f t="shared" si="16"/>
        <v>0.10226253229720908</v>
      </c>
      <c r="O64" s="302">
        <f t="shared" si="16"/>
        <v>0.10385908148351397</v>
      </c>
      <c r="P64" s="302">
        <f t="shared" si="16"/>
        <v>9.3512298285953754E-2</v>
      </c>
      <c r="Q64" s="302">
        <f t="shared" si="16"/>
        <v>9.9152849727095455E-2</v>
      </c>
      <c r="R64" s="302">
        <f t="shared" si="16"/>
        <v>9.9998110356564127E-2</v>
      </c>
      <c r="S64" s="302">
        <f t="shared" si="16"/>
        <v>9.8383396442837057E-2</v>
      </c>
      <c r="T64" s="302">
        <f t="shared" si="16"/>
        <v>9.3831296796550848E-2</v>
      </c>
      <c r="U64" s="302">
        <f t="shared" si="16"/>
        <v>9.2587845957353448E-2</v>
      </c>
      <c r="V64" s="302">
        <f t="shared" si="16"/>
        <v>9.3231720878438909E-2</v>
      </c>
      <c r="W64" s="302">
        <f t="shared" si="16"/>
        <v>0.10141039342151353</v>
      </c>
      <c r="X64" s="302">
        <f t="shared" si="16"/>
        <v>9.3777623739582844E-2</v>
      </c>
      <c r="Y64" s="302">
        <f t="shared" si="16"/>
        <v>9.3165950751821339E-2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6.8755195705147709E-2</v>
      </c>
      <c r="C65" s="302">
        <f t="shared" si="17"/>
        <v>6.8059632372757708E-2</v>
      </c>
      <c r="D65" s="302">
        <f t="shared" si="17"/>
        <v>7.1237626139914939E-2</v>
      </c>
      <c r="E65" s="302">
        <f t="shared" si="17"/>
        <v>8.1310433363959017E-2</v>
      </c>
      <c r="F65" s="302">
        <f t="shared" si="17"/>
        <v>8.1203988790056511E-2</v>
      </c>
      <c r="G65" s="302">
        <f t="shared" si="17"/>
        <v>8.2193054505884655E-2</v>
      </c>
      <c r="H65" s="302">
        <f t="shared" si="17"/>
        <v>8.7039190217899326E-2</v>
      </c>
      <c r="I65" s="302">
        <f t="shared" si="17"/>
        <v>8.9962078968339854E-2</v>
      </c>
      <c r="J65" s="302">
        <f t="shared" si="17"/>
        <v>0.10505658949187469</v>
      </c>
      <c r="K65" s="302">
        <f t="shared" si="17"/>
        <v>9.8363375173789652E-2</v>
      </c>
      <c r="L65" s="302">
        <f t="shared" si="17"/>
        <v>0.10450829424049049</v>
      </c>
      <c r="M65" s="302">
        <f t="shared" si="17"/>
        <v>0.11031002740331036</v>
      </c>
      <c r="N65" s="302">
        <f t="shared" si="17"/>
        <v>0.11366831320694015</v>
      </c>
      <c r="O65" s="302">
        <f t="shared" si="17"/>
        <v>0.11274514414463099</v>
      </c>
      <c r="P65" s="302">
        <f t="shared" si="17"/>
        <v>0.12404357639290309</v>
      </c>
      <c r="Q65" s="302">
        <f t="shared" si="17"/>
        <v>0.11841470275198782</v>
      </c>
      <c r="R65" s="302">
        <f t="shared" si="17"/>
        <v>0.1171239530887014</v>
      </c>
      <c r="S65" s="302">
        <f t="shared" si="17"/>
        <v>0.11911307808004533</v>
      </c>
      <c r="T65" s="302">
        <f t="shared" si="17"/>
        <v>0.12385892663315115</v>
      </c>
      <c r="U65" s="302">
        <f t="shared" si="17"/>
        <v>0.12498951538078196</v>
      </c>
      <c r="V65" s="302">
        <f t="shared" si="17"/>
        <v>0.12308049409549883</v>
      </c>
      <c r="W65" s="302">
        <f t="shared" si="17"/>
        <v>0.11491762672898144</v>
      </c>
      <c r="X65" s="302">
        <f t="shared" si="17"/>
        <v>0.12257603496634444</v>
      </c>
      <c r="Y65" s="302">
        <f t="shared" si="17"/>
        <v>0.12114075459114235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0.2208663994436193</v>
      </c>
      <c r="C66" s="301">
        <f t="shared" si="18"/>
        <v>0.22236947801802939</v>
      </c>
      <c r="D66" s="301">
        <f t="shared" si="18"/>
        <v>0.21911934105018621</v>
      </c>
      <c r="E66" s="301">
        <f t="shared" si="18"/>
        <v>0.22668351919664015</v>
      </c>
      <c r="F66" s="301">
        <f t="shared" si="18"/>
        <v>0.22315303205686965</v>
      </c>
      <c r="G66" s="301">
        <f t="shared" si="18"/>
        <v>0.22231415054504539</v>
      </c>
      <c r="H66" s="301">
        <f t="shared" si="18"/>
        <v>0.21547049986478406</v>
      </c>
      <c r="I66" s="301">
        <f t="shared" si="18"/>
        <v>0.21558665058775517</v>
      </c>
      <c r="J66" s="301">
        <f t="shared" si="18"/>
        <v>0.2091892729867352</v>
      </c>
      <c r="K66" s="301">
        <f t="shared" si="18"/>
        <v>0.21519096445165128</v>
      </c>
      <c r="L66" s="301">
        <f t="shared" si="18"/>
        <v>0.21308852586080212</v>
      </c>
      <c r="M66" s="301">
        <f t="shared" si="18"/>
        <v>0.20778923342167982</v>
      </c>
      <c r="N66" s="301">
        <f t="shared" si="18"/>
        <v>0.2085132341841737</v>
      </c>
      <c r="O66" s="301">
        <f t="shared" si="18"/>
        <v>0.20626875781521592</v>
      </c>
      <c r="P66" s="301">
        <f t="shared" si="18"/>
        <v>0.19914542057517373</v>
      </c>
      <c r="Q66" s="301">
        <f t="shared" si="18"/>
        <v>0.20014868262778532</v>
      </c>
      <c r="R66" s="301">
        <f t="shared" si="18"/>
        <v>0.20224525349614839</v>
      </c>
      <c r="S66" s="301">
        <f t="shared" si="18"/>
        <v>0.20020939994919479</v>
      </c>
      <c r="T66" s="301">
        <f t="shared" si="18"/>
        <v>0.19838419621133699</v>
      </c>
      <c r="U66" s="301">
        <f t="shared" si="18"/>
        <v>0.19849727748093265</v>
      </c>
      <c r="V66" s="301">
        <f t="shared" si="18"/>
        <v>0.20375197357157315</v>
      </c>
      <c r="W66" s="301">
        <f t="shared" si="18"/>
        <v>0.20568910121707773</v>
      </c>
      <c r="X66" s="301">
        <f t="shared" si="18"/>
        <v>0.2030388720271443</v>
      </c>
      <c r="Y66" s="301">
        <f t="shared" si="18"/>
        <v>0.21223684956310007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0.11066910371602852</v>
      </c>
      <c r="C67" s="301">
        <f t="shared" si="19"/>
        <v>0.11026998437695336</v>
      </c>
      <c r="D67" s="301">
        <f t="shared" si="19"/>
        <v>0.11124352018489481</v>
      </c>
      <c r="E67" s="301">
        <f t="shared" si="19"/>
        <v>0.1144424237163824</v>
      </c>
      <c r="F67" s="301">
        <f t="shared" si="19"/>
        <v>0.11499272992758351</v>
      </c>
      <c r="G67" s="301">
        <f t="shared" si="19"/>
        <v>0.11536612625500442</v>
      </c>
      <c r="H67" s="301">
        <f t="shared" si="19"/>
        <v>0.11735414901184472</v>
      </c>
      <c r="I67" s="301">
        <f t="shared" si="19"/>
        <v>0.11787040724197818</v>
      </c>
      <c r="J67" s="301">
        <f t="shared" si="19"/>
        <v>0.12091741209606839</v>
      </c>
      <c r="K67" s="301">
        <f t="shared" si="19"/>
        <v>0.11902190875177422</v>
      </c>
      <c r="L67" s="301">
        <f t="shared" si="19"/>
        <v>0.11982212409622134</v>
      </c>
      <c r="M67" s="301">
        <f t="shared" si="19"/>
        <v>0.12148543299292716</v>
      </c>
      <c r="N67" s="301">
        <f t="shared" si="19"/>
        <v>0.12238019289013148</v>
      </c>
      <c r="O67" s="301">
        <f t="shared" si="19"/>
        <v>0.12263573460490029</v>
      </c>
      <c r="P67" s="301">
        <f t="shared" si="19"/>
        <v>0.12500428737094987</v>
      </c>
      <c r="Q67" s="301">
        <f t="shared" si="19"/>
        <v>0.12418781826996604</v>
      </c>
      <c r="R67" s="301">
        <f t="shared" si="19"/>
        <v>0.12364349276795368</v>
      </c>
      <c r="S67" s="301">
        <f t="shared" si="19"/>
        <v>0.12426616891403162</v>
      </c>
      <c r="T67" s="301">
        <f t="shared" si="19"/>
        <v>0.12499057695558016</v>
      </c>
      <c r="U67" s="301">
        <f t="shared" si="19"/>
        <v>0.12505360120289205</v>
      </c>
      <c r="V67" s="301">
        <f t="shared" si="19"/>
        <v>0.12393350359812498</v>
      </c>
      <c r="W67" s="301">
        <f t="shared" si="19"/>
        <v>0.12267429544493558</v>
      </c>
      <c r="X67" s="301">
        <f t="shared" si="19"/>
        <v>0.12395750547877168</v>
      </c>
      <c r="Y67" s="301">
        <f t="shared" si="19"/>
        <v>0.12197350001253855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6.9314343400728326E-2</v>
      </c>
      <c r="C68" s="235">
        <f t="shared" si="20"/>
        <v>6.9064366722526305E-2</v>
      </c>
      <c r="D68" s="235">
        <f t="shared" si="20"/>
        <v>6.9674112288711718E-2</v>
      </c>
      <c r="E68" s="235">
        <f t="shared" si="20"/>
        <v>7.1677651582354854E-2</v>
      </c>
      <c r="F68" s="235">
        <f t="shared" si="20"/>
        <v>7.2022319718428526E-2</v>
      </c>
      <c r="G68" s="235">
        <f t="shared" si="20"/>
        <v>7.2256185543617082E-2</v>
      </c>
      <c r="H68" s="235">
        <f t="shared" si="20"/>
        <v>7.3501325220628272E-2</v>
      </c>
      <c r="I68" s="235">
        <f t="shared" si="20"/>
        <v>7.3824668403552576E-2</v>
      </c>
      <c r="J68" s="235">
        <f t="shared" si="20"/>
        <v>7.573307042099392E-2</v>
      </c>
      <c r="K68" s="235">
        <f t="shared" si="20"/>
        <v>7.4545877561270749E-2</v>
      </c>
      <c r="L68" s="235">
        <f t="shared" si="20"/>
        <v>7.5047068944566531E-2</v>
      </c>
      <c r="M68" s="235">
        <f t="shared" si="20"/>
        <v>7.608883363025136E-2</v>
      </c>
      <c r="N68" s="235">
        <f t="shared" si="20"/>
        <v>7.6649240217939632E-2</v>
      </c>
      <c r="O68" s="235">
        <f t="shared" si="20"/>
        <v>7.6809291267202179E-2</v>
      </c>
      <c r="P68" s="235">
        <f t="shared" si="20"/>
        <v>7.8292764741515058E-2</v>
      </c>
      <c r="Q68" s="235">
        <f t="shared" si="20"/>
        <v>7.7781393295091358E-2</v>
      </c>
      <c r="R68" s="235">
        <f t="shared" si="20"/>
        <v>7.7440471000599198E-2</v>
      </c>
      <c r="S68" s="235">
        <f t="shared" si="20"/>
        <v>7.7830465920296382E-2</v>
      </c>
      <c r="T68" s="235">
        <f t="shared" si="20"/>
        <v>7.8284177625443888E-2</v>
      </c>
      <c r="U68" s="235">
        <f t="shared" si="20"/>
        <v>7.8323651012089837E-2</v>
      </c>
      <c r="V68" s="235">
        <f t="shared" si="20"/>
        <v>7.7622110768135452E-2</v>
      </c>
      <c r="W68" s="235">
        <f t="shared" si="20"/>
        <v>7.6833442717049338E-2</v>
      </c>
      <c r="X68" s="235">
        <f t="shared" si="20"/>
        <v>7.7637143641282033E-2</v>
      </c>
      <c r="Y68" s="235">
        <f t="shared" si="20"/>
        <v>7.6394520076278075E-2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0.54026842920536178</v>
      </c>
      <c r="C72" s="322">
        <f>IF(C$5=0,0,C$5/MAE_fec!C$5)</f>
        <v>0.54102561666312177</v>
      </c>
      <c r="D72" s="322">
        <f>IF(D$5=0,0,D$5/MAE_fec!D$5)</f>
        <v>0.54116047397830047</v>
      </c>
      <c r="E72" s="322">
        <f>IF(E$5=0,0,E$5/MAE_fec!E$5)</f>
        <v>0.54761148119847269</v>
      </c>
      <c r="F72" s="322">
        <f>IF(F$5=0,0,F$5/MAE_fec!F$5)</f>
        <v>0.54836100720596914</v>
      </c>
      <c r="G72" s="322">
        <f>IF(G$5=0,0,G$5/MAE_fec!G$5)</f>
        <v>0.54873154463736307</v>
      </c>
      <c r="H72" s="322">
        <f>IF(H$5=0,0,H$5/MAE_fec!H$5)</f>
        <v>0.54843582822956549</v>
      </c>
      <c r="I72" s="322">
        <f>IF(I$5=0,0,I$5/MAE_fec!I$5)</f>
        <v>0.54992731649680193</v>
      </c>
      <c r="J72" s="322">
        <f>IF(J$5=0,0,J$5/MAE_fec!J$5)</f>
        <v>0.55344609021855107</v>
      </c>
      <c r="K72" s="322">
        <f>IF(K$5=0,0,K$5/MAE_fec!K$5)</f>
        <v>0.55271038424881203</v>
      </c>
      <c r="L72" s="322">
        <f>IF(L$5=0,0,L$5/MAE_fec!L$5)</f>
        <v>0.55453651310151086</v>
      </c>
      <c r="M72" s="322">
        <f>IF(M$5=0,0,M$5/MAE_fec!M$5)</f>
        <v>0.55596706286920639</v>
      </c>
      <c r="N72" s="322">
        <f>IF(N$5=0,0,N$5/MAE_fec!N$5)</f>
        <v>0.55707927364367094</v>
      </c>
      <c r="O72" s="322">
        <f>IF(O$5=0,0,O$5/MAE_fec!O$5)</f>
        <v>0.55620822985998786</v>
      </c>
      <c r="P72" s="322">
        <f>IF(P$5=0,0,P$5/MAE_fec!P$5)</f>
        <v>0.55881520914635074</v>
      </c>
      <c r="Q72" s="322">
        <f>IF(Q$5=0,0,Q$5/MAE_fec!Q$5)</f>
        <v>0.55771274436797236</v>
      </c>
      <c r="R72" s="322">
        <f>IF(R$5=0,0,R$5/MAE_fec!R$5)</f>
        <v>0.55787261418090239</v>
      </c>
      <c r="S72" s="322">
        <f>IF(S$5=0,0,S$5/MAE_fec!S$5)</f>
        <v>0.55856805879788396</v>
      </c>
      <c r="T72" s="322">
        <f>IF(T$5=0,0,T$5/MAE_fec!T$5)</f>
        <v>0.55960745866716843</v>
      </c>
      <c r="U72" s="322">
        <f>IF(U$5=0,0,U$5/MAE_fec!U$5)</f>
        <v>0.56036108273856955</v>
      </c>
      <c r="V72" s="322">
        <f>IF(V$5=0,0,V$5/MAE_fec!V$5)</f>
        <v>0.5606438503518888</v>
      </c>
      <c r="W72" s="322">
        <f>IF(W$5=0,0,W$5/MAE_fec!W$5)</f>
        <v>0.5587219402882484</v>
      </c>
      <c r="X72" s="322">
        <f>IF(X$5=0,0,X$5/MAE_fec!X$5)</f>
        <v>0.56048090137061979</v>
      </c>
      <c r="Y72" s="322">
        <f>IF(Y$5=0,0,Y$5/MAE_fec!Y$5)</f>
        <v>0.56022808101663024</v>
      </c>
      <c r="DA72" s="95"/>
    </row>
    <row r="73" spans="1:105" ht="12" customHeight="1" x14ac:dyDescent="0.25">
      <c r="A73" s="173" t="s">
        <v>91</v>
      </c>
      <c r="B73" s="335">
        <f>IF(B$6=0,0,B$6/MAE_fec!B$6)</f>
        <v>0.4830750176584217</v>
      </c>
      <c r="C73" s="335">
        <f>IF(C$6=0,0,C$6/MAE_fec!C$6)</f>
        <v>0.48328326074741806</v>
      </c>
      <c r="D73" s="335">
        <f>IF(D$6=0,0,D$6/MAE_fec!D$6)</f>
        <v>0.48327627567268977</v>
      </c>
      <c r="E73" s="335">
        <f>IF(E$6=0,0,E$6/MAE_fec!E$6)</f>
        <v>0.48308775524387926</v>
      </c>
      <c r="F73" s="335">
        <f>IF(F$6=0,0,F$6/MAE_fec!F$6)</f>
        <v>0.48309058782360398</v>
      </c>
      <c r="G73" s="335">
        <f>IF(G$6=0,0,G$6/MAE_fec!G$6)</f>
        <v>0.48311214609659486</v>
      </c>
      <c r="H73" s="335">
        <f>IF(H$6=0,0,H$6/MAE_fec!H$6)</f>
        <v>0.48292484970887734</v>
      </c>
      <c r="I73" s="335">
        <f>IF(I$6=0,0,I$6/MAE_fec!I$6)</f>
        <v>0.48287908217698217</v>
      </c>
      <c r="J73" s="335">
        <f>IF(J$6=0,0,J$6/MAE_fec!J$6)</f>
        <v>0.48273695649337772</v>
      </c>
      <c r="K73" s="335">
        <f>IF(K$6=0,0,K$6/MAE_fec!K$6)</f>
        <v>0.48263624524881416</v>
      </c>
      <c r="L73" s="335">
        <f>IF(L$6=0,0,L$6/MAE_fec!L$6)</f>
        <v>0.48232383136762752</v>
      </c>
      <c r="M73" s="335">
        <f>IF(M$6=0,0,M$6/MAE_fec!M$6)</f>
        <v>0.48224623892672874</v>
      </c>
      <c r="N73" s="335">
        <f>IF(N$6=0,0,N$6/MAE_fec!N$6)</f>
        <v>0.48220309907845699</v>
      </c>
      <c r="O73" s="335">
        <f>IF(O$6=0,0,O$6/MAE_fec!O$6)</f>
        <v>0.48242685393223056</v>
      </c>
      <c r="P73" s="335">
        <f>IF(P$6=0,0,P$6/MAE_fec!P$6)</f>
        <v>0.48230166402311236</v>
      </c>
      <c r="Q73" s="335">
        <f>IF(Q$6=0,0,Q$6/MAE_fec!Q$6)</f>
        <v>0.48242600761906174</v>
      </c>
      <c r="R73" s="335">
        <f>IF(R$6=0,0,R$6/MAE_fec!R$6)</f>
        <v>0.48243651560047923</v>
      </c>
      <c r="S73" s="335">
        <f>IF(S$6=0,0,S$6/MAE_fec!S$6)</f>
        <v>0.4824080938508567</v>
      </c>
      <c r="T73" s="335">
        <f>IF(T$6=0,0,T$6/MAE_fec!T$6)</f>
        <v>0.4823269427784026</v>
      </c>
      <c r="U73" s="335">
        <f>IF(U$6=0,0,U$6/MAE_fec!U$6)</f>
        <v>0.48239230626819379</v>
      </c>
      <c r="V73" s="335">
        <f>IF(V$6=0,0,V$6/MAE_fec!V$6)</f>
        <v>0.48234818424048376</v>
      </c>
      <c r="W73" s="335">
        <f>IF(W$6=0,0,W$6/MAE_fec!W$6)</f>
        <v>0.48237170781397842</v>
      </c>
      <c r="X73" s="335">
        <f>IF(X$6=0,0,X$6/MAE_fec!X$6)</f>
        <v>0.48233292945715373</v>
      </c>
      <c r="Y73" s="335">
        <f>IF(Y$6=0,0,Y$6/MAE_fec!Y$6)</f>
        <v>0.48231580483130831</v>
      </c>
      <c r="DA73" s="177"/>
    </row>
    <row r="74" spans="1:105" ht="12" customHeight="1" x14ac:dyDescent="0.25">
      <c r="A74" s="173" t="s">
        <v>92</v>
      </c>
      <c r="B74" s="335">
        <f>IF(B$7=0,0,B$7/MAE_fec!B$7)</f>
        <v>0.12543506765964454</v>
      </c>
      <c r="C74" s="335">
        <f>IF(C$7=0,0,C$7/MAE_fec!C$7)</f>
        <v>0.12548913997761396</v>
      </c>
      <c r="D74" s="335">
        <f>IF(D$7=0,0,D$7/MAE_fec!D$7)</f>
        <v>0.12548732623587797</v>
      </c>
      <c r="E74" s="335">
        <f>IF(E$7=0,0,E$7/MAE_fec!E$7)</f>
        <v>0.12543837509603703</v>
      </c>
      <c r="F74" s="335">
        <f>IF(F$7=0,0,F$7/MAE_fec!F$7)</f>
        <v>0.12543911060256588</v>
      </c>
      <c r="G74" s="335">
        <f>IF(G$7=0,0,G$7/MAE_fec!G$7)</f>
        <v>0.12544470841518798</v>
      </c>
      <c r="H74" s="335">
        <f>IF(H$7=0,0,H$7/MAE_fec!H$7)</f>
        <v>0.12539607510937215</v>
      </c>
      <c r="I74" s="335">
        <f>IF(I$7=0,0,I$7/MAE_fec!I$7)</f>
        <v>0.12538419113017626</v>
      </c>
      <c r="J74" s="335">
        <f>IF(J$7=0,0,J$7/MAE_fec!J$7)</f>
        <v>0.12534728683149093</v>
      </c>
      <c r="K74" s="335">
        <f>IF(K$7=0,0,K$7/MAE_fec!K$7)</f>
        <v>0.12532113618963586</v>
      </c>
      <c r="L74" s="335">
        <f>IF(L$7=0,0,L$7/MAE_fec!L$7)</f>
        <v>0.1252400149250455</v>
      </c>
      <c r="M74" s="335">
        <f>IF(M$7=0,0,M$7/MAE_fec!M$7)</f>
        <v>0.12521986730258883</v>
      </c>
      <c r="N74" s="335">
        <f>IF(N$7=0,0,N$7/MAE_fec!N$7)</f>
        <v>0.12520866562668143</v>
      </c>
      <c r="O74" s="335">
        <f>IF(O$7=0,0,O$7/MAE_fec!O$7)</f>
        <v>0.12526676572334614</v>
      </c>
      <c r="P74" s="335">
        <f>IF(P$7=0,0,P$7/MAE_fec!P$7)</f>
        <v>0.12523425896115281</v>
      </c>
      <c r="Q74" s="335">
        <f>IF(Q$7=0,0,Q$7/MAE_fec!Q$7)</f>
        <v>0.12526654597000406</v>
      </c>
      <c r="R74" s="335">
        <f>IF(R$7=0,0,R$7/MAE_fec!R$7)</f>
        <v>0.125269274468295</v>
      </c>
      <c r="S74" s="335">
        <f>IF(S$7=0,0,S$7/MAE_fec!S$7)</f>
        <v>0.12526189448805056</v>
      </c>
      <c r="T74" s="335">
        <f>IF(T$7=0,0,T$7/MAE_fec!T$7)</f>
        <v>0.12524082283273438</v>
      </c>
      <c r="U74" s="335">
        <f>IF(U$7=0,0,U$7/MAE_fec!U$7)</f>
        <v>0.1252577950905924</v>
      </c>
      <c r="V74" s="335">
        <f>IF(V$7=0,0,V$7/MAE_fec!V$7)</f>
        <v>0.12524633838236113</v>
      </c>
      <c r="W74" s="335">
        <f>IF(W$7=0,0,W$7/MAE_fec!W$7)</f>
        <v>0.12525244650413325</v>
      </c>
      <c r="X74" s="335">
        <f>IF(X$7=0,0,X$7/MAE_fec!X$7)</f>
        <v>0.12524237733136662</v>
      </c>
      <c r="Y74" s="335">
        <f>IF(Y$7=0,0,Y$7/MAE_fec!Y$7)</f>
        <v>0.12523793075780551</v>
      </c>
      <c r="DA74" s="177"/>
    </row>
    <row r="75" spans="1:105" ht="12" customHeight="1" x14ac:dyDescent="0.25">
      <c r="A75" s="173" t="s">
        <v>93</v>
      </c>
      <c r="B75" s="335">
        <f>IF(B$8=0,0,B$8/MAE_fec!B$8)</f>
        <v>0.67215050118357111</v>
      </c>
      <c r="C75" s="335">
        <f>IF(C$8=0,0,C$8/MAE_fec!C$8)</f>
        <v>0.6724402505838103</v>
      </c>
      <c r="D75" s="335">
        <f>IF(D$8=0,0,D$8/MAE_fec!D$8)</f>
        <v>0.67243053155196686</v>
      </c>
      <c r="E75" s="335">
        <f>IF(E$8=0,0,E$8/MAE_fec!E$8)</f>
        <v>0.67216822425791034</v>
      </c>
      <c r="F75" s="335">
        <f>IF(F$8=0,0,F$8/MAE_fec!F$8)</f>
        <v>0.6721721655088797</v>
      </c>
      <c r="G75" s="335">
        <f>IF(G$8=0,0,G$8/MAE_fec!G$8)</f>
        <v>0.67220216168642144</v>
      </c>
      <c r="H75" s="335">
        <f>IF(H$8=0,0,H$8/MAE_fec!H$8)</f>
        <v>0.67194155752294271</v>
      </c>
      <c r="I75" s="335">
        <f>IF(I$8=0,0,I$8/MAE_fec!I$8)</f>
        <v>0.67187787658649012</v>
      </c>
      <c r="J75" s="335">
        <f>IF(J$8=0,0,J$8/MAE_fec!J$8)</f>
        <v>0.67168012293338486</v>
      </c>
      <c r="K75" s="335">
        <f>IF(K$8=0,0,K$8/MAE_fec!K$8)</f>
        <v>0.67153999332404113</v>
      </c>
      <c r="L75" s="335">
        <f>IF(L$8=0,0,L$8/MAE_fec!L$8)</f>
        <v>0.67110530070045193</v>
      </c>
      <c r="M75" s="335">
        <f>IF(M$8=0,0,M$8/MAE_fec!M$8)</f>
        <v>0.67099733859077593</v>
      </c>
      <c r="N75" s="335">
        <f>IF(N$8=0,0,N$8/MAE_fec!N$8)</f>
        <v>0.67093731381289101</v>
      </c>
      <c r="O75" s="335">
        <f>IF(O$8=0,0,O$8/MAE_fec!O$8)</f>
        <v>0.67124864628012404</v>
      </c>
      <c r="P75" s="335">
        <f>IF(P$8=0,0,P$8/MAE_fec!P$8)</f>
        <v>0.67107445706089053</v>
      </c>
      <c r="Q75" s="335">
        <f>IF(Q$8=0,0,Q$8/MAE_fec!Q$8)</f>
        <v>0.67124746872011787</v>
      </c>
      <c r="R75" s="335">
        <f>IF(R$8=0,0,R$8/MAE_fec!R$8)</f>
        <v>0.67126208952375699</v>
      </c>
      <c r="S75" s="335">
        <f>IF(S$8=0,0,S$8/MAE_fec!S$8)</f>
        <v>0.67122254350594435</v>
      </c>
      <c r="T75" s="335">
        <f>IF(T$8=0,0,T$8/MAE_fec!T$8)</f>
        <v>0.67110962991689949</v>
      </c>
      <c r="U75" s="335">
        <f>IF(U$8=0,0,U$8/MAE_fec!U$8)</f>
        <v>0.67120057666598909</v>
      </c>
      <c r="V75" s="335">
        <f>IF(V$8=0,0,V$8/MAE_fec!V$8)</f>
        <v>0.67113918528379224</v>
      </c>
      <c r="W75" s="335">
        <f>IF(W$8=0,0,W$8/MAE_fec!W$8)</f>
        <v>0.67117191598013604</v>
      </c>
      <c r="X75" s="335">
        <f>IF(X$8=0,0,X$8/MAE_fec!X$8)</f>
        <v>0.67111795978074251</v>
      </c>
      <c r="Y75" s="335">
        <f>IF(Y$8=0,0,Y$8/MAE_fec!Y$8)</f>
        <v>0.67109413257911987</v>
      </c>
      <c r="DA75" s="177"/>
    </row>
    <row r="76" spans="1:105" ht="12" customHeight="1" x14ac:dyDescent="0.25">
      <c r="A76" s="173" t="s">
        <v>94</v>
      </c>
      <c r="B76" s="335">
        <f>IF(B$9=0,0,B$9/MAE_fec!B$9)</f>
        <v>0.47619021972730835</v>
      </c>
      <c r="C76" s="335">
        <f>IF(C$9=0,0,C$9/MAE_fec!C$9)</f>
        <v>0.4763954949302916</v>
      </c>
      <c r="D76" s="335">
        <f>IF(D$9=0,0,D$9/MAE_fec!D$9)</f>
        <v>0.47638860940703309</v>
      </c>
      <c r="E76" s="335">
        <f>IF(E$9=0,0,E$9/MAE_fec!E$9)</f>
        <v>0.47620277577636128</v>
      </c>
      <c r="F76" s="335">
        <f>IF(F$9=0,0,F$9/MAE_fec!F$9)</f>
        <v>0.47620556798608477</v>
      </c>
      <c r="G76" s="335">
        <f>IF(G$9=0,0,G$9/MAE_fec!G$9)</f>
        <v>0.47622681900999897</v>
      </c>
      <c r="H76" s="335">
        <f>IF(H$9=0,0,H$9/MAE_fec!H$9)</f>
        <v>0.47604219197535391</v>
      </c>
      <c r="I76" s="335">
        <f>IF(I$9=0,0,I$9/MAE_fec!I$9)</f>
        <v>0.47599707672353392</v>
      </c>
      <c r="J76" s="335">
        <f>IF(J$9=0,0,J$9/MAE_fec!J$9)</f>
        <v>0.47585697661893206</v>
      </c>
      <c r="K76" s="335">
        <f>IF(K$9=0,0,K$9/MAE_fec!K$9)</f>
        <v>0.47575770071369017</v>
      </c>
      <c r="L76" s="335">
        <f>IF(L$9=0,0,L$9/MAE_fec!L$9)</f>
        <v>0.47544973936340307</v>
      </c>
      <c r="M76" s="335">
        <f>IF(M$9=0,0,M$9/MAE_fec!M$9)</f>
        <v>0.47537325277202458</v>
      </c>
      <c r="N76" s="335">
        <f>IF(N$9=0,0,N$9/MAE_fec!N$9)</f>
        <v>0.47533072775401186</v>
      </c>
      <c r="O76" s="335">
        <f>IF(O$9=0,0,O$9/MAE_fec!O$9)</f>
        <v>0.47555129364768989</v>
      </c>
      <c r="P76" s="335">
        <f>IF(P$9=0,0,P$9/MAE_fec!P$9)</f>
        <v>0.4754278879484683</v>
      </c>
      <c r="Q76" s="335">
        <f>IF(Q$9=0,0,Q$9/MAE_fec!Q$9)</f>
        <v>0.47555045939619883</v>
      </c>
      <c r="R76" s="335">
        <f>IF(R$9=0,0,R$9/MAE_fec!R$9)</f>
        <v>0.47556081761758728</v>
      </c>
      <c r="S76" s="335">
        <f>IF(S$9=0,0,S$9/MAE_fec!S$9)</f>
        <v>0.47553280093549205</v>
      </c>
      <c r="T76" s="335">
        <f>IF(T$9=0,0,T$9/MAE_fec!T$9)</f>
        <v>0.47545280643026938</v>
      </c>
      <c r="U76" s="335">
        <f>IF(U$9=0,0,U$9/MAE_fec!U$9)</f>
        <v>0.47551723835787491</v>
      </c>
      <c r="V76" s="335">
        <f>IF(V$9=0,0,V$9/MAE_fec!V$9)</f>
        <v>0.47547374515847096</v>
      </c>
      <c r="W76" s="335">
        <f>IF(W$9=0,0,W$9/MAE_fec!W$9)</f>
        <v>0.47549693347337413</v>
      </c>
      <c r="X76" s="335">
        <f>IF(X$9=0,0,X$9/MAE_fec!X$9)</f>
        <v>0.47545870778671667</v>
      </c>
      <c r="Y76" s="335">
        <f>IF(Y$9=0,0,Y$9/MAE_fec!Y$9)</f>
        <v>0.47544182722149175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0.72854383093983011</v>
      </c>
      <c r="C77" s="335">
        <f>IF(C$10=0,0,C$10/MAE_fec!C$10)</f>
        <v>0.72819088994715275</v>
      </c>
      <c r="D77" s="335">
        <f>IF(D$10=0,0,D$10/MAE_fec!D$10)</f>
        <v>0.73070409604350639</v>
      </c>
      <c r="E77" s="335">
        <f>IF(E$10=0,0,E$10/MAE_fec!E$10)</f>
        <v>0.74029566245342959</v>
      </c>
      <c r="F77" s="335">
        <f>IF(F$10=0,0,F$10/MAE_fec!F$10)</f>
        <v>0.73891429294252209</v>
      </c>
      <c r="G77" s="335">
        <f>IF(G$10=0,0,G$10/MAE_fec!G$10)</f>
        <v>0.74006104162482755</v>
      </c>
      <c r="H77" s="335">
        <f>IF(H$10=0,0,H$10/MAE_fec!H$10)</f>
        <v>0.74460156015004186</v>
      </c>
      <c r="I77" s="335">
        <f>IF(I$10=0,0,I$10/MAE_fec!I$10)</f>
        <v>0.74561311033474253</v>
      </c>
      <c r="J77" s="335">
        <f>IF(J$10=0,0,J$10/MAE_fec!J$10)</f>
        <v>0.75707838327070365</v>
      </c>
      <c r="K77" s="335">
        <f>IF(K$10=0,0,K$10/MAE_fec!K$10)</f>
        <v>0.75031043530096131</v>
      </c>
      <c r="L77" s="335">
        <f>IF(L$10=0,0,L$10/MAE_fec!L$10)</f>
        <v>0.7546290022110359</v>
      </c>
      <c r="M77" s="335">
        <f>IF(M$10=0,0,M$10/MAE_fec!M$10)</f>
        <v>0.75986369548006172</v>
      </c>
      <c r="N77" s="335">
        <f>IF(N$10=0,0,N$10/MAE_fec!N$10)</f>
        <v>0.76284076969670733</v>
      </c>
      <c r="O77" s="335">
        <f>IF(O$10=0,0,O$10/MAE_fec!O$10)</f>
        <v>0.76284922870359073</v>
      </c>
      <c r="P77" s="335">
        <f>IF(P$10=0,0,P$10/MAE_fec!P$10)</f>
        <v>0.77390605366490361</v>
      </c>
      <c r="Q77" s="335">
        <f>IF(Q$10=0,0,Q$10/MAE_fec!Q$10)</f>
        <v>0.77100225970156933</v>
      </c>
      <c r="R77" s="335">
        <f>IF(R$10=0,0,R$10/MAE_fec!R$10)</f>
        <v>0.77035894759548584</v>
      </c>
      <c r="S77" s="335">
        <f>IF(S$10=0,0,S$10/MAE_fec!S$10)</f>
        <v>0.77204278606464871</v>
      </c>
      <c r="T77" s="335">
        <f>IF(T$10=0,0,T$10/MAE_fec!T$10)</f>
        <v>0.77667613572206484</v>
      </c>
      <c r="U77" s="335">
        <f>IF(U$10=0,0,U$10/MAE_fec!U$10)</f>
        <v>0.77825936298560006</v>
      </c>
      <c r="V77" s="335">
        <f>IF(V$10=0,0,V$10/MAE_fec!V$10)</f>
        <v>0.77833509980354798</v>
      </c>
      <c r="W77" s="335">
        <f>IF(W$10=0,0,W$10/MAE_fec!W$10)</f>
        <v>0.77232951869396738</v>
      </c>
      <c r="X77" s="335">
        <f>IF(X$10=0,0,X$10/MAE_fec!X$10)</f>
        <v>0.78070507220538521</v>
      </c>
      <c r="Y77" s="335">
        <f>IF(Y$10=0,0,Y$10/MAE_fec!Y$10)</f>
        <v>0.7821343247648217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0.53143444696537745</v>
      </c>
      <c r="C78" s="353">
        <f>IF(C$16=0,0,C$16/MAE_fec!C$16)</f>
        <v>0.53215610389968981</v>
      </c>
      <c r="D78" s="353">
        <f>IF(D$16=0,0,D$16/MAE_fec!D$16)</f>
        <v>0.53378572597102469</v>
      </c>
      <c r="E78" s="353">
        <f>IF(E$16=0,0,E$16/MAE_fec!E$16)</f>
        <v>0.5405273325971014</v>
      </c>
      <c r="F78" s="353">
        <f>IF(F$16=0,0,F$16/MAE_fec!F$16)</f>
        <v>0.54320831129861413</v>
      </c>
      <c r="G78" s="353">
        <f>IF(G$16=0,0,G$16/MAE_fec!G$16)</f>
        <v>0.54438056261491574</v>
      </c>
      <c r="H78" s="353">
        <f>IF(H$16=0,0,H$16/MAE_fec!H$16)</f>
        <v>0.546875613430296</v>
      </c>
      <c r="I78" s="353">
        <f>IF(I$16=0,0,I$16/MAE_fec!I$16)</f>
        <v>0.54924288136064836</v>
      </c>
      <c r="J78" s="353">
        <f>IF(J$16=0,0,J$16/MAE_fec!J$16)</f>
        <v>0.55772199873281236</v>
      </c>
      <c r="K78" s="353">
        <f>IF(K$16=0,0,K$16/MAE_fec!K$16)</f>
        <v>0.55440854982774812</v>
      </c>
      <c r="L78" s="353">
        <f>IF(L$16=0,0,L$16/MAE_fec!L$16)</f>
        <v>0.55902613961360093</v>
      </c>
      <c r="M78" s="353">
        <f>IF(M$16=0,0,M$16/MAE_fec!M$16)</f>
        <v>0.56303538843511214</v>
      </c>
      <c r="N78" s="353">
        <f>IF(N$16=0,0,N$16/MAE_fec!N$16)</f>
        <v>0.56508655814622499</v>
      </c>
      <c r="O78" s="353">
        <f>IF(O$16=0,0,O$16/MAE_fec!O$16)</f>
        <v>0.56419015671427442</v>
      </c>
      <c r="P78" s="353">
        <f>IF(P$16=0,0,P$16/MAE_fec!P$16)</f>
        <v>0.57098278066958907</v>
      </c>
      <c r="Q78" s="353">
        <f>IF(Q$16=0,0,Q$16/MAE_fec!Q$16)</f>
        <v>0.56811998431732003</v>
      </c>
      <c r="R78" s="353">
        <f>IF(R$16=0,0,R$16/MAE_fec!R$16)</f>
        <v>0.56776968670181416</v>
      </c>
      <c r="S78" s="353">
        <f>IF(S$16=0,0,S$16/MAE_fec!S$16)</f>
        <v>0.56909625757740145</v>
      </c>
      <c r="T78" s="353">
        <f>IF(T$16=0,0,T$16/MAE_fec!T$16)</f>
        <v>0.57196530359076425</v>
      </c>
      <c r="U78" s="353">
        <f>IF(U$16=0,0,U$16/MAE_fec!U$16)</f>
        <v>0.57300763710124425</v>
      </c>
      <c r="V78" s="353">
        <f>IF(V$16=0,0,V$16/MAE_fec!V$16)</f>
        <v>0.57204638911058214</v>
      </c>
      <c r="W78" s="353">
        <f>IF(W$16=0,0,W$16/MAE_fec!W$16)</f>
        <v>0.56767277215699607</v>
      </c>
      <c r="X78" s="353">
        <f>IF(X$16=0,0,X$16/MAE_fec!X$16)</f>
        <v>0.57191685208771192</v>
      </c>
      <c r="Y78" s="353">
        <f>IF(Y$16=0,0,Y$16/MAE_fec!Y$16)</f>
        <v>0.57186053666939707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0.46458561267985748</v>
      </c>
      <c r="C79" s="349">
        <f>IF(C$24=0,0,C$24/MAE_fec!C$24)</f>
        <v>0.464671483071183</v>
      </c>
      <c r="D79" s="349">
        <f>IF(D$24=0,0,D$24/MAE_fec!D$24)</f>
        <v>0.46485921559820692</v>
      </c>
      <c r="E79" s="349">
        <f>IF(E$24=0,0,E$24/MAE_fec!E$24)</f>
        <v>0.46627381929290035</v>
      </c>
      <c r="F79" s="349">
        <f>IF(F$24=0,0,F$24/MAE_fec!F$24)</f>
        <v>0.46600296544140135</v>
      </c>
      <c r="G79" s="349">
        <f>IF(G$24=0,0,G$24/MAE_fec!G$24)</f>
        <v>0.46600799303935336</v>
      </c>
      <c r="H79" s="349">
        <f>IF(H$24=0,0,H$24/MAE_fec!H$24)</f>
        <v>0.46635048021717684</v>
      </c>
      <c r="I79" s="349">
        <f>IF(I$24=0,0,I$24/MAE_fec!I$24)</f>
        <v>0.46644482330577536</v>
      </c>
      <c r="J79" s="349">
        <f>IF(J$24=0,0,J$24/MAE_fec!J$24)</f>
        <v>0.46752021502277324</v>
      </c>
      <c r="K79" s="349">
        <f>IF(K$24=0,0,K$24/MAE_fec!K$24)</f>
        <v>0.46700548374322853</v>
      </c>
      <c r="L79" s="349">
        <f>IF(L$24=0,0,L$24/MAE_fec!L$24)</f>
        <v>0.46731571990486237</v>
      </c>
      <c r="M79" s="349">
        <f>IF(M$24=0,0,M$24/MAE_fec!M$24)</f>
        <v>0.46771630949958831</v>
      </c>
      <c r="N79" s="349">
        <f>IF(N$24=0,0,N$24/MAE_fec!N$24)</f>
        <v>0.46788876184109585</v>
      </c>
      <c r="O79" s="349">
        <f>IF(O$24=0,0,O$24/MAE_fec!O$24)</f>
        <v>0.46805484100918188</v>
      </c>
      <c r="P79" s="349">
        <f>IF(P$24=0,0,P$24/MAE_fec!P$24)</f>
        <v>0.46886558103712228</v>
      </c>
      <c r="Q79" s="349">
        <f>IF(Q$24=0,0,Q$24/MAE_fec!Q$24)</f>
        <v>0.4684456852683449</v>
      </c>
      <c r="R79" s="349">
        <f>IF(R$24=0,0,R$24/MAE_fec!R$24)</f>
        <v>0.46840361747817366</v>
      </c>
      <c r="S79" s="349">
        <f>IF(S$24=0,0,S$24/MAE_fec!S$24)</f>
        <v>0.46863386131637075</v>
      </c>
      <c r="T79" s="349">
        <f>IF(T$24=0,0,T$24/MAE_fec!T$24)</f>
        <v>0.46895595223003028</v>
      </c>
      <c r="U79" s="349">
        <f>IF(U$24=0,0,U$24/MAE_fec!U$24)</f>
        <v>0.46909819535911124</v>
      </c>
      <c r="V79" s="349">
        <f>IF(V$24=0,0,V$24/MAE_fec!V$24)</f>
        <v>0.46888104390832436</v>
      </c>
      <c r="W79" s="349">
        <f>IF(W$24=0,0,W$24/MAE_fec!W$24)</f>
        <v>0.46812580850766322</v>
      </c>
      <c r="X79" s="349">
        <f>IF(X$24=0,0,X$24/MAE_fec!X$24)</f>
        <v>0.46884242996819209</v>
      </c>
      <c r="Y79" s="349">
        <f>IF(Y$24=0,0,Y$24/MAE_fec!Y$24)</f>
        <v>0.46864570744600359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0.45551524025603779</v>
      </c>
      <c r="C80" s="349">
        <f>IF(C$27=0,0,C$27/MAE_fec!C$27)</f>
        <v>0.45613380334259124</v>
      </c>
      <c r="D80" s="349">
        <f>IF(D$27=0,0,D$27/MAE_fec!D$27)</f>
        <v>0.45753062226087815</v>
      </c>
      <c r="E80" s="349">
        <f>IF(E$27=0,0,E$27/MAE_fec!E$27)</f>
        <v>0.46330914222608699</v>
      </c>
      <c r="F80" s="349">
        <f>IF(F$27=0,0,F$27/MAE_fec!F$27)</f>
        <v>0.46560712397024068</v>
      </c>
      <c r="G80" s="349">
        <f>IF(G$27=0,0,G$27/MAE_fec!G$27)</f>
        <v>0.46661191081278464</v>
      </c>
      <c r="H80" s="349">
        <f>IF(H$27=0,0,H$27/MAE_fec!H$27)</f>
        <v>0.4687505257973964</v>
      </c>
      <c r="I80" s="349">
        <f>IF(I$27=0,0,I$27/MAE_fec!I$27)</f>
        <v>0.47077961259484158</v>
      </c>
      <c r="J80" s="349">
        <f>IF(J$27=0,0,J$27/MAE_fec!J$27)</f>
        <v>0.47804742748526785</v>
      </c>
      <c r="K80" s="349">
        <f>IF(K$27=0,0,K$27/MAE_fec!K$27)</f>
        <v>0.47520732842378421</v>
      </c>
      <c r="L80" s="349">
        <f>IF(L$27=0,0,L$27/MAE_fec!L$27)</f>
        <v>0.47916526252594382</v>
      </c>
      <c r="M80" s="349">
        <f>IF(M$27=0,0,M$27/MAE_fec!M$27)</f>
        <v>0.4826017615158103</v>
      </c>
      <c r="N80" s="349">
        <f>IF(N$27=0,0,N$27/MAE_fec!N$27)</f>
        <v>0.48435990698247872</v>
      </c>
      <c r="O80" s="349">
        <f>IF(O$27=0,0,O$27/MAE_fec!O$27)</f>
        <v>0.48359156289794952</v>
      </c>
      <c r="P80" s="349">
        <f>IF(P$27=0,0,P$27/MAE_fec!P$27)</f>
        <v>0.48941381200250489</v>
      </c>
      <c r="Q80" s="349">
        <f>IF(Q$27=0,0,Q$27/MAE_fec!Q$27)</f>
        <v>0.48695998655770301</v>
      </c>
      <c r="R80" s="349">
        <f>IF(R$27=0,0,R$27/MAE_fec!R$27)</f>
        <v>0.48665973145869784</v>
      </c>
      <c r="S80" s="349">
        <f>IF(S$27=0,0,S$27/MAE_fec!S$27)</f>
        <v>0.48779679220920108</v>
      </c>
      <c r="T80" s="349">
        <f>IF(T$27=0,0,T$27/MAE_fec!T$27)</f>
        <v>0.49025597450636915</v>
      </c>
      <c r="U80" s="349">
        <f>IF(U$27=0,0,U$27/MAE_fec!U$27)</f>
        <v>0.49114940322963796</v>
      </c>
      <c r="V80" s="349">
        <f>IF(V$27=0,0,V$27/MAE_fec!V$27)</f>
        <v>0.49032547638049911</v>
      </c>
      <c r="W80" s="349">
        <f>IF(W$27=0,0,W$27/MAE_fec!W$27)</f>
        <v>0.48657666184885351</v>
      </c>
      <c r="X80" s="349">
        <f>IF(X$27=0,0,X$27/MAE_fec!X$27)</f>
        <v>0.4902144446466099</v>
      </c>
      <c r="Y80" s="349">
        <f>IF(Y$27=0,0,Y$27/MAE_fec!Y$27)</f>
        <v>0.49016617428805459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0.67038342056979172</v>
      </c>
      <c r="C81" s="349">
        <f>IF(C$35=0,0,C$35/MAE_fec!C$35)</f>
        <v>0.67174478463541987</v>
      </c>
      <c r="D81" s="349">
        <f>IF(D$35=0,0,D$35/MAE_fec!D$35)</f>
        <v>0.66945012370178258</v>
      </c>
      <c r="E81" s="349">
        <f>IF(E$35=0,0,E$35/MAE_fec!E$35)</f>
        <v>0.68055803289571259</v>
      </c>
      <c r="F81" s="349">
        <f>IF(F$35=0,0,F$35/MAE_fec!F$35)</f>
        <v>0.68145520308312024</v>
      </c>
      <c r="G81" s="349">
        <f>IF(G$35=0,0,G$35/MAE_fec!G$35)</f>
        <v>0.68085726632207455</v>
      </c>
      <c r="H81" s="349">
        <f>IF(H$35=0,0,H$35/MAE_fec!H$35)</f>
        <v>0.67623486325817939</v>
      </c>
      <c r="I81" s="349">
        <f>IF(I$35=0,0,I$35/MAE_fec!I$35)</f>
        <v>0.6789611722115847</v>
      </c>
      <c r="J81" s="349">
        <f>IF(J$35=0,0,J$35/MAE_fec!J$35)</f>
        <v>0.68016357729006671</v>
      </c>
      <c r="K81" s="349">
        <f>IF(K$35=0,0,K$35/MAE_fec!K$35)</f>
        <v>0.68161699553386923</v>
      </c>
      <c r="L81" s="349">
        <f>IF(L$35=0,0,L$35/MAE_fec!L$35)</f>
        <v>0.68189071420370861</v>
      </c>
      <c r="M81" s="349">
        <f>IF(M$35=0,0,M$35/MAE_fec!M$35)</f>
        <v>0.68353325312425151</v>
      </c>
      <c r="N81" s="349">
        <f>IF(N$35=0,0,N$35/MAE_fec!N$35)</f>
        <v>0.68371632586422282</v>
      </c>
      <c r="O81" s="349">
        <f>IF(O$35=0,0,O$35/MAE_fec!O$35)</f>
        <v>0.6816518306979682</v>
      </c>
      <c r="P81" s="349">
        <f>IF(P$35=0,0,P$35/MAE_fec!P$35)</f>
        <v>0.68318755688315658</v>
      </c>
      <c r="Q81" s="349">
        <f>IF(Q$35=0,0,Q$35/MAE_fec!Q$35)</f>
        <v>0.68379944507347834</v>
      </c>
      <c r="R81" s="349">
        <f>IF(R$35=0,0,R$35/MAE_fec!R$35)</f>
        <v>0.68408538579462119</v>
      </c>
      <c r="S81" s="349">
        <f>IF(S$35=0,0,S$35/MAE_fec!S$35)</f>
        <v>0.68657331711741243</v>
      </c>
      <c r="T81" s="349">
        <f>IF(T$35=0,0,T$35/MAE_fec!T$35)</f>
        <v>0.68576628750920332</v>
      </c>
      <c r="U81" s="349">
        <f>IF(U$35=0,0,U$35/MAE_fec!U$35)</f>
        <v>0.68730396086250223</v>
      </c>
      <c r="V81" s="349">
        <f>IF(V$35=0,0,V$35/MAE_fec!V$35)</f>
        <v>0.68738288506410061</v>
      </c>
      <c r="W81" s="349">
        <f>IF(W$35=0,0,W$35/MAE_fec!W$35)</f>
        <v>0.68699850077750202</v>
      </c>
      <c r="X81" s="349">
        <f>IF(X$35=0,0,X$35/MAE_fec!X$35)</f>
        <v>0.68627437098300426</v>
      </c>
      <c r="Y81" s="349">
        <f>IF(Y$35=0,0,Y$35/MAE_fec!Y$35)</f>
        <v>0.67606214351045912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0.63107347145841208</v>
      </c>
      <c r="C82" s="349">
        <f>IF(C$46=0,0,C$46/MAE_fec!C$46)</f>
        <v>0.63134551344832324</v>
      </c>
      <c r="D82" s="349">
        <f>IF(D$46=0,0,D$46/MAE_fec!D$46)</f>
        <v>0.63133638837417105</v>
      </c>
      <c r="E82" s="349">
        <f>IF(E$46=0,0,E$46/MAE_fec!E$46)</f>
        <v>0.63109011142524718</v>
      </c>
      <c r="F82" s="349">
        <f>IF(F$46=0,0,F$46/MAE_fec!F$46)</f>
        <v>0.63109381181515511</v>
      </c>
      <c r="G82" s="349">
        <f>IF(G$46=0,0,G$46/MAE_fec!G$46)</f>
        <v>0.63112197484093313</v>
      </c>
      <c r="H82" s="349">
        <f>IF(H$46=0,0,H$46/MAE_fec!H$46)</f>
        <v>0.63087729693943129</v>
      </c>
      <c r="I82" s="349">
        <f>IF(I$46=0,0,I$46/MAE_fec!I$46)</f>
        <v>0.63081750772620915</v>
      </c>
      <c r="J82" s="349">
        <f>IF(J$46=0,0,J$46/MAE_fec!J$46)</f>
        <v>0.63063183936155121</v>
      </c>
      <c r="K82" s="349">
        <f>IF(K$46=0,0,K$46/MAE_fec!K$46)</f>
        <v>0.63050027347137172</v>
      </c>
      <c r="L82" s="349">
        <f>IF(L$46=0,0,L$46/MAE_fec!L$46)</f>
        <v>0.63009214615092379</v>
      </c>
      <c r="M82" s="349">
        <f>IF(M$46=0,0,M$46/MAE_fec!M$46)</f>
        <v>0.62999078191297564</v>
      </c>
      <c r="N82" s="349">
        <f>IF(N$46=0,0,N$46/MAE_fec!N$46)</f>
        <v>0.62993442542006695</v>
      </c>
      <c r="O82" s="349">
        <f>IF(O$46=0,0,O$46/MAE_fec!O$46)</f>
        <v>0.63022673147433372</v>
      </c>
      <c r="P82" s="349">
        <f>IF(P$46=0,0,P$46/MAE_fec!P$46)</f>
        <v>0.6300631874539413</v>
      </c>
      <c r="Q82" s="349">
        <f>IF(Q$46=0,0,Q$46/MAE_fec!Q$46)</f>
        <v>0.63022562587837061</v>
      </c>
      <c r="R82" s="349">
        <f>IF(R$46=0,0,R$46/MAE_fec!R$46)</f>
        <v>0.63023935316309609</v>
      </c>
      <c r="S82" s="349">
        <f>IF(S$46=0,0,S$46/MAE_fec!S$46)</f>
        <v>0.6302022239149595</v>
      </c>
      <c r="T82" s="349">
        <f>IF(T$46=0,0,T$46/MAE_fec!T$46)</f>
        <v>0.63009621079663547</v>
      </c>
      <c r="U82" s="349">
        <f>IF(U$46=0,0,U$46/MAE_fec!U$46)</f>
        <v>0.63018159953110031</v>
      </c>
      <c r="V82" s="349">
        <f>IF(V$46=0,0,V$46/MAE_fec!V$46)</f>
        <v>0.63012395995095816</v>
      </c>
      <c r="W82" s="349">
        <f>IF(W$46=0,0,W$46/MAE_fec!W$46)</f>
        <v>0.63015469038131366</v>
      </c>
      <c r="X82" s="349">
        <f>IF(X$46=0,0,X$46/MAE_fec!X$46)</f>
        <v>0.6301040315987968</v>
      </c>
      <c r="Y82" s="349">
        <f>IF(Y$46=0,0,Y$46/MAE_fec!Y$46)</f>
        <v>0.63008166054526538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0.58369788413060453</v>
      </c>
      <c r="C83" s="337">
        <f>IF(C$47=0,0,C$47/MAE_fec!C$47)</f>
        <v>0.58394950353957642</v>
      </c>
      <c r="D83" s="337">
        <f>IF(D$47=0,0,D$47/MAE_fec!D$47)</f>
        <v>0.58394106349778085</v>
      </c>
      <c r="E83" s="337">
        <f>IF(E$47=0,0,E$47/MAE_fec!E$47)</f>
        <v>0.5837132749113505</v>
      </c>
      <c r="F83" s="337">
        <f>IF(F$47=0,0,F$47/MAE_fec!F$47)</f>
        <v>0.58371669750769994</v>
      </c>
      <c r="G83" s="337">
        <f>IF(G$47=0,0,G$47/MAE_fec!G$47)</f>
        <v>0.58374274629488732</v>
      </c>
      <c r="H83" s="337">
        <f>IF(H$47=0,0,H$47/MAE_fec!H$47)</f>
        <v>0.58351643671310427</v>
      </c>
      <c r="I83" s="337">
        <f>IF(I$47=0,0,I$47/MAE_fec!I$47)</f>
        <v>0.58346113596155935</v>
      </c>
      <c r="J83" s="337">
        <f>IF(J$47=0,0,J$47/MAE_fec!J$47)</f>
        <v>0.58328940598636259</v>
      </c>
      <c r="K83" s="337">
        <f>IF(K$47=0,0,K$47/MAE_fec!K$47)</f>
        <v>0.58316771693557123</v>
      </c>
      <c r="L83" s="337">
        <f>IF(L$47=0,0,L$47/MAE_fec!L$47)</f>
        <v>0.5827902283162969</v>
      </c>
      <c r="M83" s="337">
        <f>IF(M$47=0,0,M$47/MAE_fec!M$47)</f>
        <v>0.58269647363654409</v>
      </c>
      <c r="N83" s="337">
        <f>IF(N$47=0,0,N$47/MAE_fec!N$47)</f>
        <v>0.58264434790609387</v>
      </c>
      <c r="O83" s="337">
        <f>IF(O$47=0,0,O$47/MAE_fec!O$47)</f>
        <v>0.58291471012715135</v>
      </c>
      <c r="P83" s="337">
        <f>IF(P$47=0,0,P$47/MAE_fec!P$47)</f>
        <v>0.58276344359007992</v>
      </c>
      <c r="Q83" s="337">
        <f>IF(Q$47=0,0,Q$47/MAE_fec!Q$47)</f>
        <v>0.58291368752985695</v>
      </c>
      <c r="R83" s="337">
        <f>IF(R$47=0,0,R$47/MAE_fec!R$47)</f>
        <v>0.58292638428770138</v>
      </c>
      <c r="S83" s="337">
        <f>IF(S$47=0,0,S$47/MAE_fec!S$47)</f>
        <v>0.58289204238528158</v>
      </c>
      <c r="T83" s="337">
        <f>IF(T$47=0,0,T$47/MAE_fec!T$47)</f>
        <v>0.58279398782324665</v>
      </c>
      <c r="U83" s="337">
        <f>IF(U$47=0,0,U$47/MAE_fec!U$47)</f>
        <v>0.58287296630339147</v>
      </c>
      <c r="V83" s="337">
        <f>IF(V$47=0,0,V$47/MAE_fec!V$47)</f>
        <v>0.58281965380889955</v>
      </c>
      <c r="W83" s="337">
        <f>IF(W$47=0,0,W$47/MAE_fec!W$47)</f>
        <v>0.58284807726193322</v>
      </c>
      <c r="X83" s="337">
        <f>IF(X$47=0,0,X$47/MAE_fec!X$47)</f>
        <v>0.58280122150661329</v>
      </c>
      <c r="Y83" s="337">
        <f>IF(Y$47=0,0,Y$47/MAE_fec!Y$47)</f>
        <v>0.58278052988003981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EU27: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25560.685342614939</v>
      </c>
      <c r="C5" s="223">
        <v>26265.96690460249</v>
      </c>
      <c r="D5" s="223">
        <v>25599.06882984802</v>
      </c>
      <c r="E5" s="223">
        <v>25277.559670882791</v>
      </c>
      <c r="F5" s="223">
        <v>25173.978039606111</v>
      </c>
      <c r="G5" s="223">
        <v>24712.274443223061</v>
      </c>
      <c r="H5" s="223">
        <v>24547.67502305876</v>
      </c>
      <c r="I5" s="223">
        <v>23904.07941095678</v>
      </c>
      <c r="J5" s="223">
        <v>22938.191651278561</v>
      </c>
      <c r="K5" s="223">
        <v>20298.910990844939</v>
      </c>
      <c r="L5" s="223">
        <v>20911.37291808935</v>
      </c>
      <c r="M5" s="223">
        <v>19585.292590654601</v>
      </c>
      <c r="N5" s="223">
        <v>18519.580510822041</v>
      </c>
      <c r="O5" s="223">
        <v>18924.10507197984</v>
      </c>
      <c r="P5" s="223">
        <v>16980.011965559239</v>
      </c>
      <c r="Q5" s="223">
        <v>17160.412105116451</v>
      </c>
      <c r="R5" s="223">
        <v>17328.322518717949</v>
      </c>
      <c r="S5" s="223">
        <v>17524.673000886221</v>
      </c>
      <c r="T5" s="223">
        <v>16885.144289197378</v>
      </c>
      <c r="U5" s="223">
        <v>16434.46235550916</v>
      </c>
      <c r="V5" s="223">
        <v>15250.68244914499</v>
      </c>
      <c r="W5" s="223">
        <v>17348.422421945081</v>
      </c>
      <c r="X5" s="223">
        <v>15524.452372104241</v>
      </c>
      <c r="Y5" s="223">
        <v>15342.264986968101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799.24023672239991</v>
      </c>
      <c r="C10" s="260">
        <v>828.54144401360065</v>
      </c>
      <c r="D10" s="260">
        <v>799.02029580577641</v>
      </c>
      <c r="E10" s="260">
        <v>780.99008611561794</v>
      </c>
      <c r="F10" s="260">
        <v>807.06144481272827</v>
      </c>
      <c r="G10" s="260">
        <v>791.72225362754239</v>
      </c>
      <c r="H10" s="260">
        <v>761.06498174302567</v>
      </c>
      <c r="I10" s="260">
        <v>751.17114154789272</v>
      </c>
      <c r="J10" s="260">
        <v>695.95785995395647</v>
      </c>
      <c r="K10" s="260">
        <v>645.61038026721621</v>
      </c>
      <c r="L10" s="260">
        <v>663.23104381051257</v>
      </c>
      <c r="M10" s="260">
        <v>611.995799769217</v>
      </c>
      <c r="N10" s="260">
        <v>571.09462700903214</v>
      </c>
      <c r="O10" s="260">
        <v>582.71589750549822</v>
      </c>
      <c r="P10" s="260">
        <v>502.07411350784929</v>
      </c>
      <c r="Q10" s="260">
        <v>516.36036333953268</v>
      </c>
      <c r="R10" s="260">
        <v>527.67505793127134</v>
      </c>
      <c r="S10" s="260">
        <v>530.54694395741672</v>
      </c>
      <c r="T10" s="260">
        <v>503.27474589878148</v>
      </c>
      <c r="U10" s="260">
        <v>491.3616773812131</v>
      </c>
      <c r="V10" s="260">
        <v>459.67268286369659</v>
      </c>
      <c r="W10" s="260">
        <v>538.7349337804178</v>
      </c>
      <c r="X10" s="260">
        <v>466.23562603872</v>
      </c>
      <c r="Y10" s="260">
        <v>441.94572315992701</v>
      </c>
      <c r="DA10" s="68" t="s">
        <v>2641</v>
      </c>
    </row>
    <row r="11" spans="1:105" ht="12" customHeight="1" x14ac:dyDescent="0.25">
      <c r="A11" s="37" t="s">
        <v>159</v>
      </c>
      <c r="B11" s="226">
        <v>157.61731947974121</v>
      </c>
      <c r="C11" s="226">
        <v>159.0733134566027</v>
      </c>
      <c r="D11" s="226">
        <v>156.2353432328986</v>
      </c>
      <c r="E11" s="226">
        <v>165.47797608774411</v>
      </c>
      <c r="F11" s="226">
        <v>148.09150451564551</v>
      </c>
      <c r="G11" s="226">
        <v>136.6593089624123</v>
      </c>
      <c r="H11" s="226">
        <v>119.47744642965689</v>
      </c>
      <c r="I11" s="226">
        <v>126.75700316002001</v>
      </c>
      <c r="J11" s="226">
        <v>120.2021181450842</v>
      </c>
      <c r="K11" s="226">
        <v>135.24348612169689</v>
      </c>
      <c r="L11" s="226">
        <v>123.70901527334919</v>
      </c>
      <c r="M11" s="226">
        <v>97.399662554413197</v>
      </c>
      <c r="N11" s="226">
        <v>90.45939471675851</v>
      </c>
      <c r="O11" s="226">
        <v>90.597708626442696</v>
      </c>
      <c r="P11" s="226">
        <v>71.774841990575112</v>
      </c>
      <c r="Q11" s="226">
        <v>64.438393870585557</v>
      </c>
      <c r="R11" s="226">
        <v>66.155463663383983</v>
      </c>
      <c r="S11" s="226">
        <v>62.736365661872298</v>
      </c>
      <c r="T11" s="226">
        <v>62.190209688181532</v>
      </c>
      <c r="U11" s="226">
        <v>60.99573138578782</v>
      </c>
      <c r="V11" s="226">
        <v>61.861311075799392</v>
      </c>
      <c r="W11" s="226">
        <v>62.381833043798267</v>
      </c>
      <c r="X11" s="226">
        <v>64.728407693930549</v>
      </c>
      <c r="Y11" s="226">
        <v>65.972914312012804</v>
      </c>
      <c r="DA11" s="69" t="s">
        <v>2642</v>
      </c>
    </row>
    <row r="12" spans="1:105" ht="12" customHeight="1" x14ac:dyDescent="0.25">
      <c r="A12" s="37" t="s">
        <v>35</v>
      </c>
      <c r="B12" s="226">
        <v>641.62291724265879</v>
      </c>
      <c r="C12" s="226">
        <v>669.46813055699795</v>
      </c>
      <c r="D12" s="226">
        <v>642.78495257287784</v>
      </c>
      <c r="E12" s="226">
        <v>615.51211002787386</v>
      </c>
      <c r="F12" s="226">
        <v>658.96994029708287</v>
      </c>
      <c r="G12" s="226">
        <v>655.06294466513009</v>
      </c>
      <c r="H12" s="226">
        <v>641.58753531336879</v>
      </c>
      <c r="I12" s="226">
        <v>624.41413838787264</v>
      </c>
      <c r="J12" s="226">
        <v>575.75574180887224</v>
      </c>
      <c r="K12" s="226">
        <v>510.36689414551932</v>
      </c>
      <c r="L12" s="226">
        <v>539.52202853716346</v>
      </c>
      <c r="M12" s="226">
        <v>514.59613721480378</v>
      </c>
      <c r="N12" s="226">
        <v>480.6352322922736</v>
      </c>
      <c r="O12" s="226">
        <v>492.11818887905548</v>
      </c>
      <c r="P12" s="226">
        <v>430.29927151727418</v>
      </c>
      <c r="Q12" s="226">
        <v>451.92196946894722</v>
      </c>
      <c r="R12" s="226">
        <v>461.51959426788733</v>
      </c>
      <c r="S12" s="226">
        <v>467.81057829554442</v>
      </c>
      <c r="T12" s="226">
        <v>441.08453621059988</v>
      </c>
      <c r="U12" s="226">
        <v>430.36594599542519</v>
      </c>
      <c r="V12" s="226">
        <v>397.8113717878972</v>
      </c>
      <c r="W12" s="226">
        <v>476.35310073661952</v>
      </c>
      <c r="X12" s="226">
        <v>401.50721834478952</v>
      </c>
      <c r="Y12" s="226">
        <v>375.97280884791422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6196.606715441726</v>
      </c>
      <c r="C16" s="261">
        <f t="shared" si="0"/>
        <v>6333.242287191677</v>
      </c>
      <c r="D16" s="261">
        <f t="shared" si="0"/>
        <v>6120.2757112543932</v>
      </c>
      <c r="E16" s="261">
        <f t="shared" si="0"/>
        <v>6086.306961844999</v>
      </c>
      <c r="F16" s="261">
        <f t="shared" si="0"/>
        <v>5981.6261863800582</v>
      </c>
      <c r="G16" s="261">
        <f t="shared" si="0"/>
        <v>5840.1863838841427</v>
      </c>
      <c r="H16" s="261">
        <f t="shared" si="0"/>
        <v>5677.5009400530134</v>
      </c>
      <c r="I16" s="261">
        <f t="shared" si="0"/>
        <v>5504.6768870425594</v>
      </c>
      <c r="J16" s="261">
        <f t="shared" si="0"/>
        <v>5142.0210417120461</v>
      </c>
      <c r="K16" s="261">
        <f t="shared" si="0"/>
        <v>4638.1824422573272</v>
      </c>
      <c r="L16" s="261">
        <f t="shared" si="0"/>
        <v>4690.0930779880446</v>
      </c>
      <c r="M16" s="261">
        <f t="shared" si="0"/>
        <v>4329.9684455989909</v>
      </c>
      <c r="N16" s="261">
        <f t="shared" si="0"/>
        <v>4047.6134695726041</v>
      </c>
      <c r="O16" s="261">
        <f t="shared" si="0"/>
        <v>4173.5191623408609</v>
      </c>
      <c r="P16" s="261">
        <f t="shared" si="0"/>
        <v>3617.764709758786</v>
      </c>
      <c r="Q16" s="261">
        <f t="shared" si="0"/>
        <v>3711.9149955054008</v>
      </c>
      <c r="R16" s="261">
        <f t="shared" si="0"/>
        <v>3781.9770192917158</v>
      </c>
      <c r="S16" s="261">
        <f t="shared" si="0"/>
        <v>3789.8480490221532</v>
      </c>
      <c r="T16" s="261">
        <f t="shared" si="0"/>
        <v>3598.8978025999281</v>
      </c>
      <c r="U16" s="261">
        <f t="shared" si="0"/>
        <v>3495.9189191822061</v>
      </c>
      <c r="V16" s="261">
        <f t="shared" si="0"/>
        <v>3281.1311729412309</v>
      </c>
      <c r="W16" s="261">
        <f t="shared" si="0"/>
        <v>3802.410830469204</v>
      </c>
      <c r="X16" s="261">
        <f t="shared" si="0"/>
        <v>3328.5627391018638</v>
      </c>
      <c r="Y16" s="261">
        <f t="shared" si="0"/>
        <v>3141.0507658747242</v>
      </c>
      <c r="DA16" s="70"/>
    </row>
    <row r="17" spans="1:105" ht="12" customHeight="1" x14ac:dyDescent="0.25">
      <c r="A17" s="60" t="s">
        <v>2556</v>
      </c>
      <c r="B17" s="329">
        <v>6196.606715441726</v>
      </c>
      <c r="C17" s="329">
        <v>6333.242287191677</v>
      </c>
      <c r="D17" s="329">
        <v>6120.2757112543932</v>
      </c>
      <c r="E17" s="329">
        <v>6086.306961844999</v>
      </c>
      <c r="F17" s="329">
        <v>5981.6261863800582</v>
      </c>
      <c r="G17" s="329">
        <v>5840.1863838841427</v>
      </c>
      <c r="H17" s="329">
        <v>5677.5009400530134</v>
      </c>
      <c r="I17" s="329">
        <v>5504.6768870425594</v>
      </c>
      <c r="J17" s="329">
        <v>5142.0210417120461</v>
      </c>
      <c r="K17" s="329">
        <v>4638.1824422573272</v>
      </c>
      <c r="L17" s="329">
        <v>4690.0930779880446</v>
      </c>
      <c r="M17" s="329">
        <v>4329.9684455989909</v>
      </c>
      <c r="N17" s="329">
        <v>4047.6134695726041</v>
      </c>
      <c r="O17" s="329">
        <v>4173.5191623408609</v>
      </c>
      <c r="P17" s="329">
        <v>3617.764709758786</v>
      </c>
      <c r="Q17" s="329">
        <v>3711.9149955054008</v>
      </c>
      <c r="R17" s="329">
        <v>3781.9770192917158</v>
      </c>
      <c r="S17" s="329">
        <v>3789.8480490221532</v>
      </c>
      <c r="T17" s="329">
        <v>3598.8978025999281</v>
      </c>
      <c r="U17" s="329">
        <v>3495.9189191822061</v>
      </c>
      <c r="V17" s="329">
        <v>3281.1311729412309</v>
      </c>
      <c r="W17" s="329">
        <v>3802.410830469204</v>
      </c>
      <c r="X17" s="329">
        <v>3328.5627391018638</v>
      </c>
      <c r="Y17" s="329">
        <v>3141.0507658747242</v>
      </c>
      <c r="DA17" s="72" t="s">
        <v>2647</v>
      </c>
    </row>
    <row r="18" spans="1:105" ht="12" customHeight="1" x14ac:dyDescent="0.25">
      <c r="A18" s="59" t="s">
        <v>28</v>
      </c>
      <c r="B18" s="230">
        <v>709.73743110176486</v>
      </c>
      <c r="C18" s="230">
        <v>615.98988379143236</v>
      </c>
      <c r="D18" s="230">
        <v>532.38650545077519</v>
      </c>
      <c r="E18" s="230">
        <v>534.82440516850454</v>
      </c>
      <c r="F18" s="230">
        <v>315.50947020571499</v>
      </c>
      <c r="G18" s="230">
        <v>293.69139325009922</v>
      </c>
      <c r="H18" s="230">
        <v>251.22081376208919</v>
      </c>
      <c r="I18" s="230">
        <v>208.019681158732</v>
      </c>
      <c r="J18" s="230">
        <v>189.02634362986629</v>
      </c>
      <c r="K18" s="230">
        <v>138.74037050523009</v>
      </c>
      <c r="L18" s="230">
        <v>143.1373973155641</v>
      </c>
      <c r="M18" s="230">
        <v>129.64223421363039</v>
      </c>
      <c r="N18" s="230">
        <v>113.9876728839007</v>
      </c>
      <c r="O18" s="230">
        <v>111.9756559885102</v>
      </c>
      <c r="P18" s="230">
        <v>98.593466072452017</v>
      </c>
      <c r="Q18" s="230">
        <v>108.6515963131605</v>
      </c>
      <c r="R18" s="230">
        <v>80.99534612044863</v>
      </c>
      <c r="S18" s="230">
        <v>114.98628044164499</v>
      </c>
      <c r="T18" s="230">
        <v>86.495496909048072</v>
      </c>
      <c r="U18" s="230">
        <v>74.722131933109736</v>
      </c>
      <c r="V18" s="230">
        <v>90.403060329599384</v>
      </c>
      <c r="W18" s="230">
        <v>77.776500649994844</v>
      </c>
      <c r="X18" s="230">
        <v>65.5910992891002</v>
      </c>
      <c r="Y18" s="230">
        <v>31.24668947000508</v>
      </c>
      <c r="DA18" s="71" t="s">
        <v>2648</v>
      </c>
    </row>
    <row r="19" spans="1:105" ht="12" customHeight="1" x14ac:dyDescent="0.25">
      <c r="A19" s="59" t="s">
        <v>31</v>
      </c>
      <c r="B19" s="230">
        <v>253.15307211512371</v>
      </c>
      <c r="C19" s="230">
        <v>255.79282289476271</v>
      </c>
      <c r="D19" s="230">
        <v>246.81989092025529</v>
      </c>
      <c r="E19" s="230">
        <v>366.2901469898859</v>
      </c>
      <c r="F19" s="230">
        <v>276.44032113105948</v>
      </c>
      <c r="G19" s="230">
        <v>276.20945215753028</v>
      </c>
      <c r="H19" s="230">
        <v>333.22643074799731</v>
      </c>
      <c r="I19" s="230">
        <v>311.83315184668709</v>
      </c>
      <c r="J19" s="230">
        <v>260.54955477922329</v>
      </c>
      <c r="K19" s="230">
        <v>227.33920505766071</v>
      </c>
      <c r="L19" s="230">
        <v>217.15594796070201</v>
      </c>
      <c r="M19" s="230">
        <v>212.82780962036341</v>
      </c>
      <c r="N19" s="230">
        <v>194.98473570549589</v>
      </c>
      <c r="O19" s="230">
        <v>205.95182590028611</v>
      </c>
      <c r="P19" s="230">
        <v>170.16077390149411</v>
      </c>
      <c r="Q19" s="230">
        <v>160.1706795174637</v>
      </c>
      <c r="R19" s="230">
        <v>167.0447425541266</v>
      </c>
      <c r="S19" s="230">
        <v>171.671406564156</v>
      </c>
      <c r="T19" s="230">
        <v>171.36025331983001</v>
      </c>
      <c r="U19" s="230">
        <v>161.70577665295519</v>
      </c>
      <c r="V19" s="230">
        <v>135.87049158772871</v>
      </c>
      <c r="W19" s="230">
        <v>150.35564335734111</v>
      </c>
      <c r="X19" s="230">
        <v>165.68839778756521</v>
      </c>
      <c r="Y19" s="230">
        <v>183.40403960451451</v>
      </c>
      <c r="DA19" s="71" t="s">
        <v>2649</v>
      </c>
    </row>
    <row r="20" spans="1:105" ht="12" customHeight="1" x14ac:dyDescent="0.25">
      <c r="A20" s="59" t="s">
        <v>159</v>
      </c>
      <c r="B20" s="230">
        <v>913.66718689690367</v>
      </c>
      <c r="C20" s="230">
        <v>929.87073096865061</v>
      </c>
      <c r="D20" s="230">
        <v>923.65607852278731</v>
      </c>
      <c r="E20" s="230">
        <v>973.74241012396635</v>
      </c>
      <c r="F20" s="230">
        <v>897.18830753292639</v>
      </c>
      <c r="G20" s="230">
        <v>836.07040692785017</v>
      </c>
      <c r="H20" s="230">
        <v>723.99579131160772</v>
      </c>
      <c r="I20" s="230">
        <v>774.09585686075059</v>
      </c>
      <c r="J20" s="230">
        <v>744.77096628652396</v>
      </c>
      <c r="K20" s="230">
        <v>848.37539941011971</v>
      </c>
      <c r="L20" s="230">
        <v>780.90701180192104</v>
      </c>
      <c r="M20" s="230">
        <v>615.91973779781392</v>
      </c>
      <c r="N20" s="230">
        <v>573.13545876529633</v>
      </c>
      <c r="O20" s="230">
        <v>559.93244818149196</v>
      </c>
      <c r="P20" s="230">
        <v>451.02416267113682</v>
      </c>
      <c r="Q20" s="230">
        <v>406.08037077059328</v>
      </c>
      <c r="R20" s="230">
        <v>420.11152654923052</v>
      </c>
      <c r="S20" s="230">
        <v>402.0166538316044</v>
      </c>
      <c r="T20" s="230">
        <v>401.99190978124608</v>
      </c>
      <c r="U20" s="230">
        <v>396.93694424164079</v>
      </c>
      <c r="V20" s="230">
        <v>405.33106968626868</v>
      </c>
      <c r="W20" s="230">
        <v>412.71857220846738</v>
      </c>
      <c r="X20" s="230">
        <v>432.03703907139487</v>
      </c>
      <c r="Y20" s="230">
        <v>439.19570150498402</v>
      </c>
      <c r="DA20" s="71" t="s">
        <v>2650</v>
      </c>
    </row>
    <row r="21" spans="1:105" ht="12" customHeight="1" x14ac:dyDescent="0.25">
      <c r="A21" s="59" t="s">
        <v>32</v>
      </c>
      <c r="B21" s="230">
        <v>640.01631036339779</v>
      </c>
      <c r="C21" s="230">
        <v>682.16800341257965</v>
      </c>
      <c r="D21" s="230">
        <v>708.20337954649312</v>
      </c>
      <c r="E21" s="230">
        <v>687.3686302327435</v>
      </c>
      <c r="F21" s="230">
        <v>572.91194343460802</v>
      </c>
      <c r="G21" s="230">
        <v>514.42267899360627</v>
      </c>
      <c r="H21" s="230">
        <v>554.15808029257619</v>
      </c>
      <c r="I21" s="230">
        <v>458.66622780396659</v>
      </c>
      <c r="J21" s="230">
        <v>485.54838429746638</v>
      </c>
      <c r="K21" s="230">
        <v>303.55084314181943</v>
      </c>
      <c r="L21" s="230">
        <v>201.25301374369249</v>
      </c>
      <c r="M21" s="230">
        <v>158.15291381871009</v>
      </c>
      <c r="N21" s="230">
        <v>164.74789353892581</v>
      </c>
      <c r="O21" s="230">
        <v>241.54758220655449</v>
      </c>
      <c r="P21" s="230">
        <v>195.93076115176149</v>
      </c>
      <c r="Q21" s="230">
        <v>183.78549211998919</v>
      </c>
      <c r="R21" s="230">
        <v>182.30960657743611</v>
      </c>
      <c r="S21" s="230">
        <v>125.85844876813449</v>
      </c>
      <c r="T21" s="230">
        <v>112.60144395063421</v>
      </c>
      <c r="U21" s="230">
        <v>88.65525990461839</v>
      </c>
      <c r="V21" s="230">
        <v>69.707784833187418</v>
      </c>
      <c r="W21" s="230">
        <v>78.536466739006599</v>
      </c>
      <c r="X21" s="230">
        <v>49.17586900302053</v>
      </c>
      <c r="Y21" s="230">
        <v>32.179166556095289</v>
      </c>
      <c r="DA21" s="71" t="s">
        <v>2651</v>
      </c>
    </row>
    <row r="22" spans="1:105" ht="12" customHeight="1" x14ac:dyDescent="0.25">
      <c r="A22" s="59" t="s">
        <v>35</v>
      </c>
      <c r="B22" s="230">
        <v>3680.0327149645359</v>
      </c>
      <c r="C22" s="230">
        <v>3849.420846124252</v>
      </c>
      <c r="D22" s="230">
        <v>3709.2098568140818</v>
      </c>
      <c r="E22" s="230">
        <v>3524.0813693298992</v>
      </c>
      <c r="F22" s="230">
        <v>3919.5761440757492</v>
      </c>
      <c r="G22" s="230">
        <v>3919.7924525550561</v>
      </c>
      <c r="H22" s="230">
        <v>3814.899823938742</v>
      </c>
      <c r="I22" s="230">
        <v>3752.061969372422</v>
      </c>
      <c r="J22" s="230">
        <v>3462.1257927189658</v>
      </c>
      <c r="K22" s="230">
        <v>3120.176624142498</v>
      </c>
      <c r="L22" s="230">
        <v>3347.639707166165</v>
      </c>
      <c r="M22" s="230">
        <v>3213.4257501484731</v>
      </c>
      <c r="N22" s="230">
        <v>3000.7577086789852</v>
      </c>
      <c r="O22" s="230">
        <v>3054.1116500640178</v>
      </c>
      <c r="P22" s="230">
        <v>2702.0555459619418</v>
      </c>
      <c r="Q22" s="230">
        <v>2853.2268567841938</v>
      </c>
      <c r="R22" s="230">
        <v>2931.5157974904741</v>
      </c>
      <c r="S22" s="230">
        <v>2975.315259416614</v>
      </c>
      <c r="T22" s="230">
        <v>2826.4486986391689</v>
      </c>
      <c r="U22" s="230">
        <v>2773.8988064498822</v>
      </c>
      <c r="V22" s="230">
        <v>2579.818766504447</v>
      </c>
      <c r="W22" s="230">
        <v>3083.0236475143929</v>
      </c>
      <c r="X22" s="230">
        <v>2616.0703339507832</v>
      </c>
      <c r="Y22" s="230">
        <v>2455.0251687391251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2656.4522727654671</v>
      </c>
      <c r="C24" s="261">
        <f t="shared" si="1"/>
        <v>2748.5603259160448</v>
      </c>
      <c r="D24" s="261">
        <f t="shared" si="1"/>
        <v>2696.1730814135099</v>
      </c>
      <c r="E24" s="261">
        <f t="shared" si="1"/>
        <v>2859.478718314358</v>
      </c>
      <c r="F24" s="261">
        <f t="shared" si="1"/>
        <v>2938.0523404443188</v>
      </c>
      <c r="G24" s="261">
        <f t="shared" si="1"/>
        <v>2913.4786980256858</v>
      </c>
      <c r="H24" s="261">
        <f t="shared" si="1"/>
        <v>2898.824276881393</v>
      </c>
      <c r="I24" s="261">
        <f t="shared" si="1"/>
        <v>2890.3239782366259</v>
      </c>
      <c r="J24" s="261">
        <f t="shared" si="1"/>
        <v>2944.251198408851</v>
      </c>
      <c r="K24" s="261">
        <f t="shared" si="1"/>
        <v>2558.8739194633959</v>
      </c>
      <c r="L24" s="261">
        <f t="shared" si="1"/>
        <v>2719.658900517551</v>
      </c>
      <c r="M24" s="261">
        <f t="shared" si="1"/>
        <v>2631.0708924551832</v>
      </c>
      <c r="N24" s="261">
        <f t="shared" si="1"/>
        <v>2548.359816518569</v>
      </c>
      <c r="O24" s="261">
        <f t="shared" si="1"/>
        <v>2593.3373676676811</v>
      </c>
      <c r="P24" s="261">
        <f t="shared" si="1"/>
        <v>2444.7266597139519</v>
      </c>
      <c r="Q24" s="261">
        <f t="shared" si="1"/>
        <v>2427.9718336515939</v>
      </c>
      <c r="R24" s="261">
        <f t="shared" si="1"/>
        <v>2464.1619293578578</v>
      </c>
      <c r="S24" s="261">
        <f t="shared" si="1"/>
        <v>2503.1887457423782</v>
      </c>
      <c r="T24" s="261">
        <f t="shared" si="1"/>
        <v>2463.2035633186852</v>
      </c>
      <c r="U24" s="261">
        <f t="shared" si="1"/>
        <v>2420.983894957169</v>
      </c>
      <c r="V24" s="261">
        <f t="shared" si="1"/>
        <v>2235.718544540885</v>
      </c>
      <c r="W24" s="261">
        <f t="shared" si="1"/>
        <v>2465.3806948916049</v>
      </c>
      <c r="X24" s="261">
        <f t="shared" si="1"/>
        <v>2261.7271342982808</v>
      </c>
      <c r="Y24" s="261">
        <f t="shared" si="1"/>
        <v>2140.8612356956892</v>
      </c>
      <c r="DA24" s="70"/>
    </row>
    <row r="25" spans="1:105" ht="12" customHeight="1" x14ac:dyDescent="0.25">
      <c r="A25" s="60" t="s">
        <v>2566</v>
      </c>
      <c r="B25" s="262">
        <v>2656.4522727654671</v>
      </c>
      <c r="C25" s="262">
        <v>2748.5603259160448</v>
      </c>
      <c r="D25" s="262">
        <v>2696.1730814135099</v>
      </c>
      <c r="E25" s="262">
        <v>2859.478718314358</v>
      </c>
      <c r="F25" s="262">
        <v>2938.0523404443188</v>
      </c>
      <c r="G25" s="262">
        <v>2913.4786980256858</v>
      </c>
      <c r="H25" s="262">
        <v>2898.824276881393</v>
      </c>
      <c r="I25" s="262">
        <v>2890.3239782366259</v>
      </c>
      <c r="J25" s="262">
        <v>2944.251198408851</v>
      </c>
      <c r="K25" s="262">
        <v>2558.8739194633959</v>
      </c>
      <c r="L25" s="262">
        <v>2719.658900517551</v>
      </c>
      <c r="M25" s="262">
        <v>2631.0708924551832</v>
      </c>
      <c r="N25" s="262">
        <v>2548.359816518569</v>
      </c>
      <c r="O25" s="262">
        <v>2593.3373676676811</v>
      </c>
      <c r="P25" s="262">
        <v>2444.7266597139519</v>
      </c>
      <c r="Q25" s="262">
        <v>2427.9718336515939</v>
      </c>
      <c r="R25" s="262">
        <v>2464.1619293578578</v>
      </c>
      <c r="S25" s="262">
        <v>2503.1887457423782</v>
      </c>
      <c r="T25" s="262">
        <v>2463.2035633186852</v>
      </c>
      <c r="U25" s="262">
        <v>2420.983894957169</v>
      </c>
      <c r="V25" s="262">
        <v>2235.718544540885</v>
      </c>
      <c r="W25" s="262">
        <v>2465.3806948916049</v>
      </c>
      <c r="X25" s="262">
        <v>2261.7271342982808</v>
      </c>
      <c r="Y25" s="262">
        <v>2140.8612356956892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8852.295307773893</v>
      </c>
      <c r="C27" s="261">
        <f t="shared" si="2"/>
        <v>9047.4889817023941</v>
      </c>
      <c r="D27" s="261">
        <f t="shared" si="2"/>
        <v>8743.2510160777038</v>
      </c>
      <c r="E27" s="261">
        <f t="shared" si="2"/>
        <v>8694.724231207143</v>
      </c>
      <c r="F27" s="261">
        <f t="shared" si="2"/>
        <v>8545.1802662572245</v>
      </c>
      <c r="G27" s="261">
        <f t="shared" si="2"/>
        <v>8343.1234055487748</v>
      </c>
      <c r="H27" s="261">
        <f t="shared" si="2"/>
        <v>8110.7156286471618</v>
      </c>
      <c r="I27" s="261">
        <f t="shared" si="2"/>
        <v>7863.8241243465127</v>
      </c>
      <c r="J27" s="261">
        <f t="shared" si="2"/>
        <v>7345.7443453029246</v>
      </c>
      <c r="K27" s="261">
        <f t="shared" si="2"/>
        <v>6625.9749175104698</v>
      </c>
      <c r="L27" s="261">
        <f t="shared" si="2"/>
        <v>6700.1329685543506</v>
      </c>
      <c r="M27" s="261">
        <f t="shared" si="2"/>
        <v>6185.6692079985596</v>
      </c>
      <c r="N27" s="261">
        <f t="shared" si="2"/>
        <v>5782.3049565322908</v>
      </c>
      <c r="O27" s="261">
        <f t="shared" si="2"/>
        <v>5962.1702319155156</v>
      </c>
      <c r="P27" s="261">
        <f t="shared" si="2"/>
        <v>5168.2352996554082</v>
      </c>
      <c r="Q27" s="261">
        <f t="shared" si="2"/>
        <v>5302.7357078648602</v>
      </c>
      <c r="R27" s="261">
        <f t="shared" si="2"/>
        <v>5402.8243132738789</v>
      </c>
      <c r="S27" s="261">
        <f t="shared" si="2"/>
        <v>5414.0686414602214</v>
      </c>
      <c r="T27" s="261">
        <f t="shared" si="2"/>
        <v>5141.2825751427536</v>
      </c>
      <c r="U27" s="261">
        <f t="shared" si="2"/>
        <v>4994.1698845460087</v>
      </c>
      <c r="V27" s="261">
        <f t="shared" si="2"/>
        <v>4687.3302470589006</v>
      </c>
      <c r="W27" s="261">
        <f t="shared" si="2"/>
        <v>5432.0154720988621</v>
      </c>
      <c r="X27" s="261">
        <f t="shared" si="2"/>
        <v>4755.0896272883774</v>
      </c>
      <c r="Y27" s="261">
        <f t="shared" si="2"/>
        <v>4487.2153798210338</v>
      </c>
      <c r="DA27" s="70"/>
    </row>
    <row r="28" spans="1:105" ht="12" customHeight="1" x14ac:dyDescent="0.25">
      <c r="A28" s="60" t="s">
        <v>2571</v>
      </c>
      <c r="B28" s="329">
        <v>8852.295307773893</v>
      </c>
      <c r="C28" s="329">
        <v>9047.4889817023941</v>
      </c>
      <c r="D28" s="329">
        <v>8743.2510160777038</v>
      </c>
      <c r="E28" s="329">
        <v>8694.724231207143</v>
      </c>
      <c r="F28" s="329">
        <v>8545.1802662572245</v>
      </c>
      <c r="G28" s="329">
        <v>8343.1234055487748</v>
      </c>
      <c r="H28" s="329">
        <v>8110.7156286471618</v>
      </c>
      <c r="I28" s="329">
        <v>7863.8241243465127</v>
      </c>
      <c r="J28" s="329">
        <v>7345.7443453029246</v>
      </c>
      <c r="K28" s="329">
        <v>6625.9749175104698</v>
      </c>
      <c r="L28" s="329">
        <v>6700.1329685543506</v>
      </c>
      <c r="M28" s="329">
        <v>6185.6692079985596</v>
      </c>
      <c r="N28" s="329">
        <v>5782.3049565322908</v>
      </c>
      <c r="O28" s="329">
        <v>5962.1702319155156</v>
      </c>
      <c r="P28" s="329">
        <v>5168.2352996554082</v>
      </c>
      <c r="Q28" s="329">
        <v>5302.7357078648602</v>
      </c>
      <c r="R28" s="329">
        <v>5402.8243132738789</v>
      </c>
      <c r="S28" s="329">
        <v>5414.0686414602214</v>
      </c>
      <c r="T28" s="329">
        <v>5141.2825751427536</v>
      </c>
      <c r="U28" s="329">
        <v>4994.1698845460087</v>
      </c>
      <c r="V28" s="329">
        <v>4687.3302470589006</v>
      </c>
      <c r="W28" s="329">
        <v>5432.0154720988621</v>
      </c>
      <c r="X28" s="329">
        <v>4755.0896272883774</v>
      </c>
      <c r="Y28" s="329">
        <v>4487.2153798210338</v>
      </c>
      <c r="DA28" s="72" t="s">
        <v>2656</v>
      </c>
    </row>
    <row r="29" spans="1:105" ht="12" customHeight="1" x14ac:dyDescent="0.25">
      <c r="A29" s="59" t="s">
        <v>28</v>
      </c>
      <c r="B29" s="230">
        <v>1013.9106158596639</v>
      </c>
      <c r="C29" s="230">
        <v>879.98554827347471</v>
      </c>
      <c r="D29" s="230">
        <v>760.55215064396441</v>
      </c>
      <c r="E29" s="230">
        <v>764.03486452643506</v>
      </c>
      <c r="F29" s="230">
        <v>450.72781457959297</v>
      </c>
      <c r="G29" s="230">
        <v>419.5591332144275</v>
      </c>
      <c r="H29" s="230">
        <v>358.88687680298472</v>
      </c>
      <c r="I29" s="230">
        <v>297.17097308390288</v>
      </c>
      <c r="J29" s="230">
        <v>270.03763375695189</v>
      </c>
      <c r="K29" s="230">
        <v>198.20052929318581</v>
      </c>
      <c r="L29" s="230">
        <v>204.48199616509149</v>
      </c>
      <c r="M29" s="230">
        <v>185.20319173375771</v>
      </c>
      <c r="N29" s="230">
        <v>162.83953269128671</v>
      </c>
      <c r="O29" s="230">
        <v>159.9652228407289</v>
      </c>
      <c r="P29" s="230">
        <v>140.84780867493151</v>
      </c>
      <c r="Q29" s="230">
        <v>155.21656616165779</v>
      </c>
      <c r="R29" s="230">
        <v>115.7076373149266</v>
      </c>
      <c r="S29" s="230">
        <v>164.26611491663559</v>
      </c>
      <c r="T29" s="230">
        <v>123.56499558435441</v>
      </c>
      <c r="U29" s="230">
        <v>106.7459027615854</v>
      </c>
      <c r="V29" s="230">
        <v>129.14722904228481</v>
      </c>
      <c r="W29" s="230">
        <v>111.1092866428498</v>
      </c>
      <c r="X29" s="230">
        <v>93.701570413000283</v>
      </c>
      <c r="Y29" s="230">
        <v>44.638127814292972</v>
      </c>
      <c r="DA29" s="71" t="s">
        <v>2657</v>
      </c>
    </row>
    <row r="30" spans="1:105" ht="12" customHeight="1" x14ac:dyDescent="0.25">
      <c r="A30" s="59" t="s">
        <v>31</v>
      </c>
      <c r="B30" s="230">
        <v>361.64724587874809</v>
      </c>
      <c r="C30" s="230">
        <v>365.41831842108951</v>
      </c>
      <c r="D30" s="230">
        <v>352.59984417179322</v>
      </c>
      <c r="E30" s="230">
        <v>523.27163855697995</v>
      </c>
      <c r="F30" s="230">
        <v>394.91474447294217</v>
      </c>
      <c r="G30" s="230">
        <v>394.58493165361477</v>
      </c>
      <c r="H30" s="230">
        <v>476.03775821142472</v>
      </c>
      <c r="I30" s="230">
        <v>445.47593120955298</v>
      </c>
      <c r="J30" s="230">
        <v>372.21364968460477</v>
      </c>
      <c r="K30" s="230">
        <v>324.77029293951529</v>
      </c>
      <c r="L30" s="230">
        <v>310.22278280100278</v>
      </c>
      <c r="M30" s="230">
        <v>304.03972802909061</v>
      </c>
      <c r="N30" s="230">
        <v>278.54962243642268</v>
      </c>
      <c r="O30" s="230">
        <v>294.21689414326579</v>
      </c>
      <c r="P30" s="230">
        <v>243.0868198592772</v>
      </c>
      <c r="Q30" s="230">
        <v>228.81525645351959</v>
      </c>
      <c r="R30" s="230">
        <v>238.63534650589509</v>
      </c>
      <c r="S30" s="230">
        <v>245.24486652022281</v>
      </c>
      <c r="T30" s="230">
        <v>244.8003618854714</v>
      </c>
      <c r="U30" s="230">
        <v>231.00825236136461</v>
      </c>
      <c r="V30" s="230">
        <v>194.1007022681838</v>
      </c>
      <c r="W30" s="230">
        <v>214.7937762247731</v>
      </c>
      <c r="X30" s="230">
        <v>236.69771112509309</v>
      </c>
      <c r="Y30" s="230">
        <v>262.0057708635922</v>
      </c>
      <c r="DA30" s="71" t="s">
        <v>2658</v>
      </c>
    </row>
    <row r="31" spans="1:105" ht="12" customHeight="1" x14ac:dyDescent="0.25">
      <c r="A31" s="59" t="s">
        <v>159</v>
      </c>
      <c r="B31" s="230">
        <v>1305.2388384241481</v>
      </c>
      <c r="C31" s="230">
        <v>1328.386758526643</v>
      </c>
      <c r="D31" s="230">
        <v>1319.508683603982</v>
      </c>
      <c r="E31" s="230">
        <v>1391.0605858913809</v>
      </c>
      <c r="F31" s="230">
        <v>1281.697582189895</v>
      </c>
      <c r="G31" s="230">
        <v>1194.386295611215</v>
      </c>
      <c r="H31" s="230">
        <v>1034.279701873726</v>
      </c>
      <c r="I31" s="230">
        <v>1105.851224086786</v>
      </c>
      <c r="J31" s="230">
        <v>1063.9585232664631</v>
      </c>
      <c r="K31" s="230">
        <v>1211.964856300171</v>
      </c>
      <c r="L31" s="230">
        <v>1115.5814454313161</v>
      </c>
      <c r="M31" s="230">
        <v>879.88533971116271</v>
      </c>
      <c r="N31" s="230">
        <v>818.76494109328053</v>
      </c>
      <c r="O31" s="230">
        <v>799.90349740213162</v>
      </c>
      <c r="P31" s="230">
        <v>644.32023238733825</v>
      </c>
      <c r="Q31" s="230">
        <v>580.11481538656199</v>
      </c>
      <c r="R31" s="230">
        <v>600.15932364175785</v>
      </c>
      <c r="S31" s="230">
        <v>574.30950547372072</v>
      </c>
      <c r="T31" s="230">
        <v>574.27415683035167</v>
      </c>
      <c r="U31" s="230">
        <v>567.0527774880585</v>
      </c>
      <c r="V31" s="230">
        <v>579.04438526609806</v>
      </c>
      <c r="W31" s="230">
        <v>589.59796029781069</v>
      </c>
      <c r="X31" s="230">
        <v>617.19577010199282</v>
      </c>
      <c r="Y31" s="230">
        <v>627.42243072140559</v>
      </c>
      <c r="DA31" s="71" t="s">
        <v>2659</v>
      </c>
    </row>
    <row r="32" spans="1:105" ht="12" customHeight="1" x14ac:dyDescent="0.25">
      <c r="A32" s="59" t="s">
        <v>32</v>
      </c>
      <c r="B32" s="230">
        <v>914.30901480485386</v>
      </c>
      <c r="C32" s="230">
        <v>974.52571916082832</v>
      </c>
      <c r="D32" s="230">
        <v>1011.719113637847</v>
      </c>
      <c r="E32" s="230">
        <v>981.9551860467767</v>
      </c>
      <c r="F32" s="230">
        <v>818.44563347801147</v>
      </c>
      <c r="G32" s="230">
        <v>734.88954141943759</v>
      </c>
      <c r="H32" s="230">
        <v>791.65440041796592</v>
      </c>
      <c r="I32" s="230">
        <v>655.23746829138076</v>
      </c>
      <c r="J32" s="230">
        <v>693.64054899638074</v>
      </c>
      <c r="K32" s="230">
        <v>433.6440616311707</v>
      </c>
      <c r="L32" s="230">
        <v>287.50430534813222</v>
      </c>
      <c r="M32" s="230">
        <v>225.9327340267287</v>
      </c>
      <c r="N32" s="230">
        <v>235.3541336270369</v>
      </c>
      <c r="O32" s="230">
        <v>345.06797458079211</v>
      </c>
      <c r="P32" s="230">
        <v>279.9010873596593</v>
      </c>
      <c r="Q32" s="230">
        <v>262.55070302855609</v>
      </c>
      <c r="R32" s="230">
        <v>260.44229511062298</v>
      </c>
      <c r="S32" s="230">
        <v>179.79778395447789</v>
      </c>
      <c r="T32" s="230">
        <v>160.8592056437632</v>
      </c>
      <c r="U32" s="230">
        <v>126.650371292312</v>
      </c>
      <c r="V32" s="230">
        <v>99.582549761696299</v>
      </c>
      <c r="W32" s="230">
        <v>112.1949524842952</v>
      </c>
      <c r="X32" s="230">
        <v>70.251241432886474</v>
      </c>
      <c r="Y32" s="230">
        <v>45.970237937278966</v>
      </c>
      <c r="DA32" s="71" t="s">
        <v>2660</v>
      </c>
    </row>
    <row r="33" spans="1:105" ht="12" customHeight="1" x14ac:dyDescent="0.25">
      <c r="A33" s="59" t="s">
        <v>35</v>
      </c>
      <c r="B33" s="230">
        <v>5257.1895928064796</v>
      </c>
      <c r="C33" s="230">
        <v>5499.1726373203592</v>
      </c>
      <c r="D33" s="230">
        <v>5298.8712240201176</v>
      </c>
      <c r="E33" s="230">
        <v>5034.4019561855703</v>
      </c>
      <c r="F33" s="230">
        <v>5599.3944915367838</v>
      </c>
      <c r="G33" s="230">
        <v>5599.7035036500802</v>
      </c>
      <c r="H33" s="230">
        <v>5449.85689134106</v>
      </c>
      <c r="I33" s="230">
        <v>5360.0885276748904</v>
      </c>
      <c r="J33" s="230">
        <v>4945.8939895985241</v>
      </c>
      <c r="K33" s="230">
        <v>4457.395177346426</v>
      </c>
      <c r="L33" s="230">
        <v>4782.3424388088079</v>
      </c>
      <c r="M33" s="230">
        <v>4590.6082144978191</v>
      </c>
      <c r="N33" s="230">
        <v>4286.7967266842634</v>
      </c>
      <c r="O33" s="230">
        <v>4363.0166429485971</v>
      </c>
      <c r="P33" s="230">
        <v>3860.0793513742019</v>
      </c>
      <c r="Q33" s="230">
        <v>4076.0383668345639</v>
      </c>
      <c r="R33" s="230">
        <v>4187.8797107006767</v>
      </c>
      <c r="S33" s="230">
        <v>4250.4503705951629</v>
      </c>
      <c r="T33" s="230">
        <v>4037.7838551988129</v>
      </c>
      <c r="U33" s="230">
        <v>3962.7125806426889</v>
      </c>
      <c r="V33" s="230">
        <v>3685.455380720638</v>
      </c>
      <c r="W33" s="230">
        <v>4404.319496449134</v>
      </c>
      <c r="X33" s="230">
        <v>3737.243334215405</v>
      </c>
      <c r="Y33" s="230">
        <v>3507.1788124844638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7056.0908099114613</v>
      </c>
      <c r="C35" s="261">
        <v>7308.1338657787765</v>
      </c>
      <c r="D35" s="261">
        <v>7240.3487252966443</v>
      </c>
      <c r="E35" s="261">
        <v>6856.0596734006704</v>
      </c>
      <c r="F35" s="261">
        <v>6902.0578017117768</v>
      </c>
      <c r="G35" s="261">
        <v>6823.7637021369164</v>
      </c>
      <c r="H35" s="261">
        <v>7099.5691957341614</v>
      </c>
      <c r="I35" s="261">
        <v>6894.083279783189</v>
      </c>
      <c r="J35" s="261">
        <v>6810.2172059007762</v>
      </c>
      <c r="K35" s="261">
        <v>5830.2693313465334</v>
      </c>
      <c r="L35" s="261">
        <v>6138.2569272188839</v>
      </c>
      <c r="M35" s="261">
        <v>5826.5882448326502</v>
      </c>
      <c r="N35" s="261">
        <v>5570.2076411895459</v>
      </c>
      <c r="O35" s="261">
        <v>5612.3624125502838</v>
      </c>
      <c r="P35" s="261">
        <v>5247.2111829232408</v>
      </c>
      <c r="Q35" s="261">
        <v>5201.4292047550653</v>
      </c>
      <c r="R35" s="261">
        <v>5151.6841988632259</v>
      </c>
      <c r="S35" s="261">
        <v>5287.0206207040537</v>
      </c>
      <c r="T35" s="261">
        <v>5178.485602237236</v>
      </c>
      <c r="U35" s="261">
        <v>5032.0279794425633</v>
      </c>
      <c r="V35" s="261">
        <v>4586.8298017402731</v>
      </c>
      <c r="W35" s="261">
        <v>5109.8804907049871</v>
      </c>
      <c r="X35" s="261">
        <v>4712.8372453770025</v>
      </c>
      <c r="Y35" s="261">
        <v>5131.1918824167205</v>
      </c>
      <c r="DA35" s="70" t="s">
        <v>2663</v>
      </c>
    </row>
    <row r="36" spans="1:105" ht="12" customHeight="1" x14ac:dyDescent="0.25">
      <c r="A36" s="46" t="s">
        <v>28</v>
      </c>
      <c r="B36" s="229">
        <v>533.54970355300725</v>
      </c>
      <c r="C36" s="229">
        <v>487.30933786033728</v>
      </c>
      <c r="D36" s="229">
        <v>434.99659611160661</v>
      </c>
      <c r="E36" s="229">
        <v>369.35941756355828</v>
      </c>
      <c r="F36" s="229">
        <v>242.01570586170871</v>
      </c>
      <c r="G36" s="229">
        <v>235.735914106199</v>
      </c>
      <c r="H36" s="229">
        <v>218.34678623343859</v>
      </c>
      <c r="I36" s="229">
        <v>189.53779480211341</v>
      </c>
      <c r="J36" s="229">
        <v>201.25727033657341</v>
      </c>
      <c r="K36" s="229">
        <v>135.77881716219721</v>
      </c>
      <c r="L36" s="229">
        <v>145.952721734504</v>
      </c>
      <c r="M36" s="229">
        <v>140.9989205766918</v>
      </c>
      <c r="N36" s="229">
        <v>112.70268133293349</v>
      </c>
      <c r="O36" s="229">
        <v>115.4987727607197</v>
      </c>
      <c r="P36" s="229">
        <v>116.9954688773857</v>
      </c>
      <c r="Q36" s="229">
        <v>121.94716630326501</v>
      </c>
      <c r="R36" s="229">
        <v>96.051388538614674</v>
      </c>
      <c r="S36" s="229">
        <v>143.64177517374219</v>
      </c>
      <c r="T36" s="229">
        <v>120.1412297424973</v>
      </c>
      <c r="U36" s="229">
        <v>107.3520918594154</v>
      </c>
      <c r="V36" s="229">
        <v>147.15424445899279</v>
      </c>
      <c r="W36" s="229">
        <v>102.66707475549801</v>
      </c>
      <c r="X36" s="229">
        <v>92.261473195956597</v>
      </c>
      <c r="Y36" s="229">
        <v>28.736357553055541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0.26012447999517918</v>
      </c>
      <c r="W37" s="229">
        <v>0.21155903999248621</v>
      </c>
      <c r="X37" s="229">
        <v>0.21155903999485851</v>
      </c>
      <c r="Y37" s="229">
        <v>0.1057795199971507</v>
      </c>
      <c r="DA37" s="73" t="s">
        <v>2665</v>
      </c>
    </row>
    <row r="38" spans="1:105" ht="12" customHeight="1" x14ac:dyDescent="0.25">
      <c r="A38" s="46" t="s">
        <v>31</v>
      </c>
      <c r="B38" s="229">
        <v>284.40436424555901</v>
      </c>
      <c r="C38" s="229">
        <v>297.94818396390161</v>
      </c>
      <c r="D38" s="229">
        <v>298.6677742675962</v>
      </c>
      <c r="E38" s="229">
        <v>432.28452605209043</v>
      </c>
      <c r="F38" s="229">
        <v>361.19753415597398</v>
      </c>
      <c r="G38" s="229">
        <v>358.1470534286982</v>
      </c>
      <c r="H38" s="229">
        <v>438.34191859924772</v>
      </c>
      <c r="I38" s="229">
        <v>372.87188718261581</v>
      </c>
      <c r="J38" s="229">
        <v>362.61693289534162</v>
      </c>
      <c r="K38" s="229">
        <v>299.29208816219949</v>
      </c>
      <c r="L38" s="229">
        <v>292.71225679841228</v>
      </c>
      <c r="M38" s="229">
        <v>297.31888003051642</v>
      </c>
      <c r="N38" s="229">
        <v>274.28953713872369</v>
      </c>
      <c r="O38" s="229">
        <v>292.9047657567873</v>
      </c>
      <c r="P38" s="229">
        <v>264.63078443973887</v>
      </c>
      <c r="Q38" s="229">
        <v>254.67646722961291</v>
      </c>
      <c r="R38" s="229">
        <v>257.13053917947781</v>
      </c>
      <c r="S38" s="229">
        <v>276.01122795548213</v>
      </c>
      <c r="T38" s="229">
        <v>283.36065915589899</v>
      </c>
      <c r="U38" s="229">
        <v>269.1420729075399</v>
      </c>
      <c r="V38" s="229">
        <v>203.3341554254169</v>
      </c>
      <c r="W38" s="229">
        <v>206.39945149913419</v>
      </c>
      <c r="X38" s="229">
        <v>234.04874456843919</v>
      </c>
      <c r="Y38" s="229">
        <v>249.5037504542934</v>
      </c>
      <c r="DA38" s="73" t="s">
        <v>2666</v>
      </c>
    </row>
    <row r="39" spans="1:105" ht="12" customHeight="1" x14ac:dyDescent="0.25">
      <c r="A39" s="46" t="s">
        <v>159</v>
      </c>
      <c r="B39" s="229">
        <v>930.40034019731092</v>
      </c>
      <c r="C39" s="229">
        <v>922.76528832548001</v>
      </c>
      <c r="D39" s="229">
        <v>931.46795723919308</v>
      </c>
      <c r="E39" s="229">
        <v>955.77578753506282</v>
      </c>
      <c r="F39" s="229">
        <v>916.83754376043862</v>
      </c>
      <c r="G39" s="229">
        <v>857.0135301778206</v>
      </c>
      <c r="H39" s="229">
        <v>824.88118470362519</v>
      </c>
      <c r="I39" s="229">
        <v>853.18906161174812</v>
      </c>
      <c r="J39" s="229">
        <v>893.38519090169189</v>
      </c>
      <c r="K39" s="229">
        <v>948.6139423275979</v>
      </c>
      <c r="L39" s="229">
        <v>904.99718741371908</v>
      </c>
      <c r="M39" s="229">
        <v>762.4002332160353</v>
      </c>
      <c r="N39" s="229">
        <v>707.85451222492918</v>
      </c>
      <c r="O39" s="229">
        <v>696.00400279020892</v>
      </c>
      <c r="P39" s="229">
        <v>645.61339739099412</v>
      </c>
      <c r="Q39" s="229">
        <v>548.90179481112136</v>
      </c>
      <c r="R39" s="229">
        <v>552.25048902505387</v>
      </c>
      <c r="S39" s="229">
        <v>554.77965795230239</v>
      </c>
      <c r="T39" s="229">
        <v>569.38600493858337</v>
      </c>
      <c r="U39" s="229">
        <v>559.88959240322356</v>
      </c>
      <c r="V39" s="229">
        <v>541.32722029012655</v>
      </c>
      <c r="W39" s="229">
        <v>515.34272200796374</v>
      </c>
      <c r="X39" s="229">
        <v>560.2090710519401</v>
      </c>
      <c r="Y39" s="229">
        <v>504.8375863012763</v>
      </c>
      <c r="DA39" s="73" t="s">
        <v>2667</v>
      </c>
    </row>
    <row r="40" spans="1:105" ht="12" customHeight="1" x14ac:dyDescent="0.25">
      <c r="A40" s="46" t="s">
        <v>32</v>
      </c>
      <c r="B40" s="229">
        <v>699.33895787308029</v>
      </c>
      <c r="C40" s="229">
        <v>729.57561510490268</v>
      </c>
      <c r="D40" s="229">
        <v>789.31764249464175</v>
      </c>
      <c r="E40" s="229">
        <v>749.18584124095412</v>
      </c>
      <c r="F40" s="229">
        <v>642.89052356610637</v>
      </c>
      <c r="G40" s="229">
        <v>593.93540470637083</v>
      </c>
      <c r="H40" s="229">
        <v>643.90727592880103</v>
      </c>
      <c r="I40" s="229">
        <v>537.27514790506677</v>
      </c>
      <c r="J40" s="229">
        <v>570.44986246640713</v>
      </c>
      <c r="K40" s="229">
        <v>346.13150170537</v>
      </c>
      <c r="L40" s="229">
        <v>230.61314170751521</v>
      </c>
      <c r="M40" s="229">
        <v>191.76877319510629</v>
      </c>
      <c r="N40" s="229">
        <v>197.76718299388941</v>
      </c>
      <c r="O40" s="229">
        <v>282.7771877722696</v>
      </c>
      <c r="P40" s="229">
        <v>264.0785598878843</v>
      </c>
      <c r="Q40" s="229">
        <v>239.33415084994721</v>
      </c>
      <c r="R40" s="229">
        <v>239.19358479134829</v>
      </c>
      <c r="S40" s="229">
        <v>169.28481135709649</v>
      </c>
      <c r="T40" s="229">
        <v>152.3965652853808</v>
      </c>
      <c r="U40" s="229">
        <v>119.5243539229497</v>
      </c>
      <c r="V40" s="229">
        <v>95.893025244914114</v>
      </c>
      <c r="W40" s="229">
        <v>105.1903908559751</v>
      </c>
      <c r="X40" s="229">
        <v>72.305073564845827</v>
      </c>
      <c r="Y40" s="229">
        <v>44.149313826686701</v>
      </c>
      <c r="DA40" s="73" t="s">
        <v>2668</v>
      </c>
    </row>
    <row r="41" spans="1:105" ht="12" customHeight="1" x14ac:dyDescent="0.25">
      <c r="A41" s="46" t="s">
        <v>33</v>
      </c>
      <c r="B41" s="229">
        <v>710.4972995975636</v>
      </c>
      <c r="C41" s="229">
        <v>713.82164435851553</v>
      </c>
      <c r="D41" s="229">
        <v>724.91696351913674</v>
      </c>
      <c r="E41" s="229">
        <v>710.47128203858506</v>
      </c>
      <c r="F41" s="229">
        <v>680.35426739900879</v>
      </c>
      <c r="G41" s="229">
        <v>668.68007363922675</v>
      </c>
      <c r="H41" s="229">
        <v>659.65777055875071</v>
      </c>
      <c r="I41" s="229">
        <v>557.59410791878258</v>
      </c>
      <c r="J41" s="229">
        <v>512.07002459919238</v>
      </c>
      <c r="K41" s="229">
        <v>497.68800083952249</v>
      </c>
      <c r="L41" s="229">
        <v>629.36692019967404</v>
      </c>
      <c r="M41" s="229">
        <v>502.16623703914581</v>
      </c>
      <c r="N41" s="229">
        <v>487.49295815879219</v>
      </c>
      <c r="O41" s="229">
        <v>346.90916591949872</v>
      </c>
      <c r="P41" s="229">
        <v>186.50333951960471</v>
      </c>
      <c r="Q41" s="229">
        <v>158.17981247976951</v>
      </c>
      <c r="R41" s="229">
        <v>97.405106039965517</v>
      </c>
      <c r="S41" s="229">
        <v>84.418241759901946</v>
      </c>
      <c r="T41" s="229">
        <v>86.168696759970786</v>
      </c>
      <c r="U41" s="229">
        <v>80.620630199986977</v>
      </c>
      <c r="V41" s="229">
        <v>71.645180759947209</v>
      </c>
      <c r="W41" s="229">
        <v>86.431210919777342</v>
      </c>
      <c r="X41" s="229">
        <v>84.833364599886053</v>
      </c>
      <c r="Y41" s="229">
        <v>1144.847805479194</v>
      </c>
      <c r="DA41" s="73" t="s">
        <v>2669</v>
      </c>
    </row>
    <row r="42" spans="1:105" ht="12" customHeight="1" x14ac:dyDescent="0.25">
      <c r="A42" s="46" t="s">
        <v>35</v>
      </c>
      <c r="B42" s="229">
        <v>3752.746321004719</v>
      </c>
      <c r="C42" s="229">
        <v>3865.2035639616761</v>
      </c>
      <c r="D42" s="229">
        <v>3787.2630177171932</v>
      </c>
      <c r="E42" s="229">
        <v>3592.0515836841641</v>
      </c>
      <c r="F42" s="229">
        <v>3987.51750114489</v>
      </c>
      <c r="G42" s="229">
        <v>3975.149164823968</v>
      </c>
      <c r="H42" s="229">
        <v>4098.4749593268516</v>
      </c>
      <c r="I42" s="229">
        <v>4141.1056507302465</v>
      </c>
      <c r="J42" s="229">
        <v>4130.6258355651644</v>
      </c>
      <c r="K42" s="229">
        <v>3525.714062035483</v>
      </c>
      <c r="L42" s="229">
        <v>3870.3081380723652</v>
      </c>
      <c r="M42" s="229">
        <v>3899.4390459733609</v>
      </c>
      <c r="N42" s="229">
        <v>3749.8656930371908</v>
      </c>
      <c r="O42" s="229">
        <v>3840.1262579876129</v>
      </c>
      <c r="P42" s="229">
        <v>3733.2475912243199</v>
      </c>
      <c r="Q42" s="229">
        <v>3826.5454916803828</v>
      </c>
      <c r="R42" s="229">
        <v>3851.752623554632</v>
      </c>
      <c r="S42" s="229">
        <v>4001.821488200635</v>
      </c>
      <c r="T42" s="229">
        <v>3900.9978506730308</v>
      </c>
      <c r="U42" s="229">
        <v>3822.6715348586322</v>
      </c>
      <c r="V42" s="229">
        <v>3457.53836815876</v>
      </c>
      <c r="W42" s="229">
        <v>4036.373424100168</v>
      </c>
      <c r="X42" s="229">
        <v>3606.4819584189672</v>
      </c>
      <c r="Y42" s="229">
        <v>3126.0206286273201</v>
      </c>
      <c r="DA42" s="73" t="s">
        <v>2670</v>
      </c>
    </row>
    <row r="43" spans="1:105" ht="12" customHeight="1" x14ac:dyDescent="0.25">
      <c r="A43" s="46" t="s">
        <v>36</v>
      </c>
      <c r="B43" s="229">
        <v>135.48484799991169</v>
      </c>
      <c r="C43" s="229">
        <v>280.93384799938462</v>
      </c>
      <c r="D43" s="229">
        <v>249.57899999972881</v>
      </c>
      <c r="E43" s="229">
        <v>34.285679999891229</v>
      </c>
      <c r="F43" s="229">
        <v>64.818863999739193</v>
      </c>
      <c r="G43" s="229">
        <v>121.97613599947751</v>
      </c>
      <c r="H43" s="229">
        <v>203.6121839990536</v>
      </c>
      <c r="I43" s="229">
        <v>228.23143199900301</v>
      </c>
      <c r="J43" s="229">
        <v>124.11446399936941</v>
      </c>
      <c r="K43" s="229">
        <v>74.26000799977048</v>
      </c>
      <c r="L43" s="229">
        <v>60.322247999830353</v>
      </c>
      <c r="M43" s="229">
        <v>25.532711999899579</v>
      </c>
      <c r="N43" s="229">
        <v>33.950231999960558</v>
      </c>
      <c r="O43" s="229">
        <v>32.008895999968942</v>
      </c>
      <c r="P43" s="229">
        <v>26.933975999973448</v>
      </c>
      <c r="Q43" s="229">
        <v>29.071367999968341</v>
      </c>
      <c r="R43" s="229">
        <v>27.39240863998582</v>
      </c>
      <c r="S43" s="229">
        <v>23.678857439984039</v>
      </c>
      <c r="T43" s="229">
        <v>13.76302319998902</v>
      </c>
      <c r="U43" s="229">
        <v>16.34875487998772</v>
      </c>
      <c r="V43" s="229">
        <v>17.045497439982999</v>
      </c>
      <c r="W43" s="229">
        <v>13.789396799986919</v>
      </c>
      <c r="X43" s="229">
        <v>14.745080159985269</v>
      </c>
      <c r="Y43" s="229">
        <v>17.701960319988121</v>
      </c>
      <c r="DA43" s="73" t="s">
        <v>2671</v>
      </c>
    </row>
    <row r="44" spans="1:105" ht="12" customHeight="1" x14ac:dyDescent="0.25">
      <c r="A44" s="46" t="s">
        <v>38</v>
      </c>
      <c r="B44" s="229">
        <v>9.6689754403107813</v>
      </c>
      <c r="C44" s="229">
        <v>10.576384204579369</v>
      </c>
      <c r="D44" s="229">
        <v>24.13977394754853</v>
      </c>
      <c r="E44" s="229">
        <v>12.645555286365051</v>
      </c>
      <c r="F44" s="229">
        <v>6.4258618239114824</v>
      </c>
      <c r="G44" s="229">
        <v>13.126425255155009</v>
      </c>
      <c r="H44" s="229">
        <v>12.34711638439347</v>
      </c>
      <c r="I44" s="229">
        <v>14.278197633612869</v>
      </c>
      <c r="J44" s="229">
        <v>15.69762513703591</v>
      </c>
      <c r="K44" s="229">
        <v>2.7909111143924221</v>
      </c>
      <c r="L44" s="229">
        <v>3.9843132928646252</v>
      </c>
      <c r="M44" s="229">
        <v>6.9634428018938266</v>
      </c>
      <c r="N44" s="229">
        <v>6.2848443031264196</v>
      </c>
      <c r="O44" s="229">
        <v>6.1333635632176922</v>
      </c>
      <c r="P44" s="229">
        <v>9.2080655833389038</v>
      </c>
      <c r="Q44" s="229">
        <v>22.77295340099818</v>
      </c>
      <c r="R44" s="229">
        <v>30.508059094148781</v>
      </c>
      <c r="S44" s="229">
        <v>33.384560864909282</v>
      </c>
      <c r="T44" s="229">
        <v>52.271572481884228</v>
      </c>
      <c r="U44" s="229">
        <v>56.478948410828707</v>
      </c>
      <c r="V44" s="229">
        <v>52.631985482136628</v>
      </c>
      <c r="W44" s="229">
        <v>43.475260726491541</v>
      </c>
      <c r="X44" s="229">
        <v>47.740920776987672</v>
      </c>
      <c r="Y44" s="229">
        <v>15.28870033490937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0.99999999999999989</v>
      </c>
      <c r="F51" s="232">
        <f t="shared" si="3"/>
        <v>0.99999999999999978</v>
      </c>
      <c r="G51" s="232">
        <f t="shared" si="3"/>
        <v>1</v>
      </c>
      <c r="H51" s="232">
        <f t="shared" si="3"/>
        <v>0.99999999999999978</v>
      </c>
      <c r="I51" s="232">
        <f t="shared" si="3"/>
        <v>1</v>
      </c>
      <c r="J51" s="232">
        <f t="shared" si="3"/>
        <v>0.99999999999999956</v>
      </c>
      <c r="K51" s="232">
        <f t="shared" si="3"/>
        <v>1</v>
      </c>
      <c r="L51" s="232">
        <f t="shared" si="3"/>
        <v>0.99999999999999956</v>
      </c>
      <c r="M51" s="232">
        <f t="shared" si="3"/>
        <v>1</v>
      </c>
      <c r="N51" s="232">
        <f t="shared" si="3"/>
        <v>1</v>
      </c>
      <c r="O51" s="232">
        <f t="shared" si="3"/>
        <v>1</v>
      </c>
      <c r="P51" s="232">
        <f t="shared" si="3"/>
        <v>0.99999999999999989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1.0000000000000004</v>
      </c>
      <c r="U51" s="232">
        <f t="shared" si="3"/>
        <v>1</v>
      </c>
      <c r="V51" s="232">
        <f t="shared" si="3"/>
        <v>0.99999999999999978</v>
      </c>
      <c r="W51" s="232">
        <f t="shared" si="3"/>
        <v>0.99999999999999978</v>
      </c>
      <c r="X51" s="232">
        <f t="shared" si="3"/>
        <v>1.0000000000000004</v>
      </c>
      <c r="Y51" s="232">
        <f t="shared" si="3"/>
        <v>0.99999999999999956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3.1268341439574056E-2</v>
      </c>
      <c r="C56" s="300">
        <f t="shared" si="8"/>
        <v>3.1544296352114046E-2</v>
      </c>
      <c r="D56" s="300">
        <f t="shared" si="8"/>
        <v>3.1212865636508394E-2</v>
      </c>
      <c r="E56" s="300">
        <f t="shared" si="8"/>
        <v>3.0896577687253571E-2</v>
      </c>
      <c r="F56" s="300">
        <f t="shared" si="8"/>
        <v>3.2059352858057714E-2</v>
      </c>
      <c r="G56" s="300">
        <f t="shared" si="8"/>
        <v>3.2037611732037855E-2</v>
      </c>
      <c r="H56" s="300">
        <f t="shared" si="8"/>
        <v>3.1003546406253232E-2</v>
      </c>
      <c r="I56" s="300">
        <f t="shared" si="8"/>
        <v>3.1424391152398139E-2</v>
      </c>
      <c r="J56" s="300">
        <f t="shared" si="8"/>
        <v>3.0340572200911235E-2</v>
      </c>
      <c r="K56" s="300">
        <f t="shared" si="8"/>
        <v>3.1805173221282387E-2</v>
      </c>
      <c r="L56" s="300">
        <f t="shared" si="8"/>
        <v>3.1716284072232565E-2</v>
      </c>
      <c r="M56" s="300">
        <f t="shared" si="8"/>
        <v>3.1247723103265734E-2</v>
      </c>
      <c r="N56" s="300">
        <f t="shared" si="8"/>
        <v>3.0837341411448772E-2</v>
      </c>
      <c r="O56" s="300">
        <f t="shared" si="8"/>
        <v>3.0792256505080506E-2</v>
      </c>
      <c r="P56" s="300">
        <f t="shared" si="8"/>
        <v>2.9568537085027515E-2</v>
      </c>
      <c r="Q56" s="300">
        <f t="shared" si="8"/>
        <v>3.0090207634674321E-2</v>
      </c>
      <c r="R56" s="300">
        <f t="shared" si="8"/>
        <v>3.0451594917008266E-2</v>
      </c>
      <c r="S56" s="300">
        <f t="shared" si="8"/>
        <v>3.0274284942753967E-2</v>
      </c>
      <c r="T56" s="300">
        <f t="shared" si="8"/>
        <v>2.980577111329525E-2</v>
      </c>
      <c r="U56" s="300">
        <f t="shared" si="8"/>
        <v>2.9898250806878319E-2</v>
      </c>
      <c r="V56" s="300">
        <f t="shared" si="8"/>
        <v>3.0141122169222503E-2</v>
      </c>
      <c r="W56" s="300">
        <f t="shared" si="8"/>
        <v>3.1053828450645693E-2</v>
      </c>
      <c r="X56" s="300">
        <f t="shared" si="8"/>
        <v>3.0032339619044786E-2</v>
      </c>
      <c r="Y56" s="300">
        <f t="shared" si="8"/>
        <v>2.8805767827326727E-2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0.24242725233625498</v>
      </c>
      <c r="C57" s="301">
        <f t="shared" si="9"/>
        <v>0.24111970864023002</v>
      </c>
      <c r="D57" s="301">
        <f t="shared" si="9"/>
        <v>0.23908196629864403</v>
      </c>
      <c r="E57" s="301">
        <f t="shared" si="9"/>
        <v>0.24077905624947701</v>
      </c>
      <c r="F57" s="301">
        <f t="shared" si="9"/>
        <v>0.23761148027416215</v>
      </c>
      <c r="G57" s="301">
        <f t="shared" si="9"/>
        <v>0.23632735211411182</v>
      </c>
      <c r="H57" s="301">
        <f t="shared" si="9"/>
        <v>0.23128467094011451</v>
      </c>
      <c r="I57" s="301">
        <f t="shared" si="9"/>
        <v>0.23028190261614556</v>
      </c>
      <c r="J57" s="301">
        <f t="shared" si="9"/>
        <v>0.22416854475210704</v>
      </c>
      <c r="K57" s="301">
        <f t="shared" si="9"/>
        <v>0.22849415145222349</v>
      </c>
      <c r="L57" s="301">
        <f t="shared" si="9"/>
        <v>0.22428432108973997</v>
      </c>
      <c r="M57" s="301">
        <f t="shared" si="9"/>
        <v>0.22108265299365998</v>
      </c>
      <c r="N57" s="301">
        <f t="shared" si="9"/>
        <v>0.21855859354953283</v>
      </c>
      <c r="O57" s="301">
        <f t="shared" si="9"/>
        <v>0.22053984304496504</v>
      </c>
      <c r="P57" s="301">
        <f t="shared" si="9"/>
        <v>0.21306019790190617</v>
      </c>
      <c r="Q57" s="301">
        <f t="shared" si="9"/>
        <v>0.21630686796843751</v>
      </c>
      <c r="R57" s="301">
        <f t="shared" si="9"/>
        <v>0.21825407596185073</v>
      </c>
      <c r="S57" s="301">
        <f t="shared" si="9"/>
        <v>0.21625784679865359</v>
      </c>
      <c r="T57" s="301">
        <f t="shared" si="9"/>
        <v>0.2131398903651891</v>
      </c>
      <c r="U57" s="301">
        <f t="shared" si="9"/>
        <v>0.21271878833385166</v>
      </c>
      <c r="V57" s="301">
        <f t="shared" si="9"/>
        <v>0.21514651451713779</v>
      </c>
      <c r="W57" s="301">
        <f t="shared" si="9"/>
        <v>0.21917905490122849</v>
      </c>
      <c r="X57" s="301">
        <f t="shared" si="9"/>
        <v>0.21440773943710442</v>
      </c>
      <c r="Y57" s="301">
        <f t="shared" si="9"/>
        <v>0.20473188075833454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0.24242725233625498</v>
      </c>
      <c r="C58" s="302">
        <f t="shared" si="10"/>
        <v>0.24111970864023002</v>
      </c>
      <c r="D58" s="302">
        <f t="shared" si="10"/>
        <v>0.23908196629864403</v>
      </c>
      <c r="E58" s="302">
        <f t="shared" si="10"/>
        <v>0.24077905624947701</v>
      </c>
      <c r="F58" s="302">
        <f t="shared" si="10"/>
        <v>0.23761148027416215</v>
      </c>
      <c r="G58" s="302">
        <f t="shared" si="10"/>
        <v>0.23632735211411182</v>
      </c>
      <c r="H58" s="302">
        <f t="shared" si="10"/>
        <v>0.23128467094011451</v>
      </c>
      <c r="I58" s="302">
        <f t="shared" si="10"/>
        <v>0.23028190261614556</v>
      </c>
      <c r="J58" s="302">
        <f t="shared" si="10"/>
        <v>0.22416854475210704</v>
      </c>
      <c r="K58" s="302">
        <f t="shared" si="10"/>
        <v>0.22849415145222349</v>
      </c>
      <c r="L58" s="302">
        <f t="shared" si="10"/>
        <v>0.22428432108973997</v>
      </c>
      <c r="M58" s="302">
        <f t="shared" si="10"/>
        <v>0.22108265299365998</v>
      </c>
      <c r="N58" s="302">
        <f t="shared" si="10"/>
        <v>0.21855859354953283</v>
      </c>
      <c r="O58" s="302">
        <f t="shared" si="10"/>
        <v>0.22053984304496504</v>
      </c>
      <c r="P58" s="302">
        <f t="shared" si="10"/>
        <v>0.21306019790190617</v>
      </c>
      <c r="Q58" s="302">
        <f t="shared" si="10"/>
        <v>0.21630686796843751</v>
      </c>
      <c r="R58" s="302">
        <f t="shared" si="10"/>
        <v>0.21825407596185073</v>
      </c>
      <c r="S58" s="302">
        <f t="shared" si="10"/>
        <v>0.21625784679865359</v>
      </c>
      <c r="T58" s="302">
        <f t="shared" si="10"/>
        <v>0.2131398903651891</v>
      </c>
      <c r="U58" s="302">
        <f t="shared" si="10"/>
        <v>0.21271878833385166</v>
      </c>
      <c r="V58" s="302">
        <f t="shared" si="10"/>
        <v>0.21514651451713779</v>
      </c>
      <c r="W58" s="302">
        <f t="shared" si="10"/>
        <v>0.21917905490122849</v>
      </c>
      <c r="X58" s="302">
        <f t="shared" si="10"/>
        <v>0.21440773943710442</v>
      </c>
      <c r="Y58" s="302">
        <f t="shared" si="10"/>
        <v>0.20473188075833454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0.10392727100852076</v>
      </c>
      <c r="C60" s="301">
        <f t="shared" si="12"/>
        <v>0.10464340931741692</v>
      </c>
      <c r="D60" s="301">
        <f t="shared" si="12"/>
        <v>0.1053230919973864</v>
      </c>
      <c r="E60" s="301">
        <f t="shared" si="12"/>
        <v>0.11312321108307738</v>
      </c>
      <c r="F60" s="301">
        <f t="shared" si="12"/>
        <v>0.11670989526652854</v>
      </c>
      <c r="G60" s="301">
        <f t="shared" si="12"/>
        <v>0.1178960157924541</v>
      </c>
      <c r="H60" s="301">
        <f t="shared" si="12"/>
        <v>0.11808956547446525</v>
      </c>
      <c r="I60" s="301">
        <f t="shared" si="12"/>
        <v>0.12091341936020361</v>
      </c>
      <c r="J60" s="301">
        <f t="shared" si="12"/>
        <v>0.12835585486289805</v>
      </c>
      <c r="K60" s="301">
        <f t="shared" si="12"/>
        <v>0.126059665004565</v>
      </c>
      <c r="L60" s="301">
        <f t="shared" si="12"/>
        <v>0.13005644876453398</v>
      </c>
      <c r="M60" s="301">
        <f t="shared" si="12"/>
        <v>0.13433911596044451</v>
      </c>
      <c r="N60" s="301">
        <f t="shared" si="12"/>
        <v>0.13760353886144547</v>
      </c>
      <c r="O60" s="301">
        <f t="shared" si="12"/>
        <v>0.13703883791617344</v>
      </c>
      <c r="P60" s="301">
        <f t="shared" si="12"/>
        <v>0.14397673362495975</v>
      </c>
      <c r="Q60" s="301">
        <f t="shared" si="12"/>
        <v>0.14148680222706794</v>
      </c>
      <c r="R60" s="301">
        <f t="shared" si="12"/>
        <v>0.14220429742671775</v>
      </c>
      <c r="S60" s="301">
        <f t="shared" si="12"/>
        <v>0.14283797167660658</v>
      </c>
      <c r="T60" s="301">
        <f t="shared" si="12"/>
        <v>0.14587992386269216</v>
      </c>
      <c r="U60" s="301">
        <f t="shared" si="12"/>
        <v>0.14731141442820653</v>
      </c>
      <c r="V60" s="301">
        <f t="shared" si="12"/>
        <v>0.14659793435448704</v>
      </c>
      <c r="W60" s="301">
        <f t="shared" si="12"/>
        <v>0.14210979159540144</v>
      </c>
      <c r="X60" s="301">
        <f t="shared" si="12"/>
        <v>0.14568804619236422</v>
      </c>
      <c r="Y60" s="301">
        <f t="shared" si="12"/>
        <v>0.13954010294530578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0.10392727100852076</v>
      </c>
      <c r="C61" s="302">
        <f t="shared" si="13"/>
        <v>0.10464340931741692</v>
      </c>
      <c r="D61" s="302">
        <f t="shared" si="13"/>
        <v>0.1053230919973864</v>
      </c>
      <c r="E61" s="302">
        <f t="shared" si="13"/>
        <v>0.11312321108307738</v>
      </c>
      <c r="F61" s="302">
        <f t="shared" si="13"/>
        <v>0.11670989526652854</v>
      </c>
      <c r="G61" s="302">
        <f t="shared" si="13"/>
        <v>0.1178960157924541</v>
      </c>
      <c r="H61" s="302">
        <f t="shared" si="13"/>
        <v>0.11808956547446525</v>
      </c>
      <c r="I61" s="302">
        <f t="shared" si="13"/>
        <v>0.12091341936020361</v>
      </c>
      <c r="J61" s="302">
        <f t="shared" si="13"/>
        <v>0.12835585486289805</v>
      </c>
      <c r="K61" s="302">
        <f t="shared" si="13"/>
        <v>0.126059665004565</v>
      </c>
      <c r="L61" s="302">
        <f t="shared" si="13"/>
        <v>0.13005644876453398</v>
      </c>
      <c r="M61" s="302">
        <f t="shared" si="13"/>
        <v>0.13433911596044451</v>
      </c>
      <c r="N61" s="302">
        <f t="shared" si="13"/>
        <v>0.13760353886144547</v>
      </c>
      <c r="O61" s="302">
        <f t="shared" si="13"/>
        <v>0.13703883791617344</v>
      </c>
      <c r="P61" s="302">
        <f t="shared" si="13"/>
        <v>0.14397673362495975</v>
      </c>
      <c r="Q61" s="302">
        <f t="shared" si="13"/>
        <v>0.14148680222706794</v>
      </c>
      <c r="R61" s="302">
        <f t="shared" si="13"/>
        <v>0.14220429742671775</v>
      </c>
      <c r="S61" s="302">
        <f t="shared" si="13"/>
        <v>0.14283797167660658</v>
      </c>
      <c r="T61" s="302">
        <f t="shared" si="13"/>
        <v>0.14587992386269216</v>
      </c>
      <c r="U61" s="302">
        <f t="shared" si="13"/>
        <v>0.14731141442820653</v>
      </c>
      <c r="V61" s="302">
        <f t="shared" si="13"/>
        <v>0.14659793435448704</v>
      </c>
      <c r="W61" s="302">
        <f t="shared" si="13"/>
        <v>0.14210979159540144</v>
      </c>
      <c r="X61" s="302">
        <f t="shared" si="13"/>
        <v>0.14568804619236422</v>
      </c>
      <c r="Y61" s="302">
        <f t="shared" si="13"/>
        <v>0.13954010294530578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0.34632464619464992</v>
      </c>
      <c r="C63" s="301">
        <f t="shared" si="15"/>
        <v>0.34445672662889998</v>
      </c>
      <c r="D63" s="301">
        <f t="shared" si="15"/>
        <v>0.34154566614092002</v>
      </c>
      <c r="E63" s="301">
        <f t="shared" si="15"/>
        <v>0.34397008035639581</v>
      </c>
      <c r="F63" s="301">
        <f t="shared" si="15"/>
        <v>0.33944497182023159</v>
      </c>
      <c r="G63" s="301">
        <f t="shared" si="15"/>
        <v>0.33761050302015971</v>
      </c>
      <c r="H63" s="301">
        <f t="shared" si="15"/>
        <v>0.33040667277159214</v>
      </c>
      <c r="I63" s="301">
        <f t="shared" si="15"/>
        <v>0.32897414659449364</v>
      </c>
      <c r="J63" s="301">
        <f t="shared" si="15"/>
        <v>0.32024077821729585</v>
      </c>
      <c r="K63" s="301">
        <f t="shared" si="15"/>
        <v>0.32642021636031937</v>
      </c>
      <c r="L63" s="301">
        <f t="shared" si="15"/>
        <v>0.32040617298534291</v>
      </c>
      <c r="M63" s="301">
        <f t="shared" si="15"/>
        <v>0.31583236141951432</v>
      </c>
      <c r="N63" s="301">
        <f t="shared" si="15"/>
        <v>0.31222656221361827</v>
      </c>
      <c r="O63" s="301">
        <f t="shared" si="15"/>
        <v>0.31505691863566437</v>
      </c>
      <c r="P63" s="301">
        <f t="shared" si="15"/>
        <v>0.30437171128843732</v>
      </c>
      <c r="Q63" s="301">
        <f t="shared" si="15"/>
        <v>0.30900981138348227</v>
      </c>
      <c r="R63" s="301">
        <f t="shared" si="15"/>
        <v>0.31179153708835816</v>
      </c>
      <c r="S63" s="301">
        <f t="shared" si="15"/>
        <v>0.30893978114093384</v>
      </c>
      <c r="T63" s="301">
        <f t="shared" si="15"/>
        <v>0.30448555766455582</v>
      </c>
      <c r="U63" s="301">
        <f t="shared" si="15"/>
        <v>0.30388398333407379</v>
      </c>
      <c r="V63" s="301">
        <f t="shared" si="15"/>
        <v>0.30735216359591105</v>
      </c>
      <c r="W63" s="301">
        <f t="shared" si="15"/>
        <v>0.31311293557318348</v>
      </c>
      <c r="X63" s="301">
        <f t="shared" si="15"/>
        <v>0.30629677062443494</v>
      </c>
      <c r="Y63" s="301">
        <f t="shared" si="15"/>
        <v>0.29247411536904927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0.34632464619464992</v>
      </c>
      <c r="C64" s="302">
        <f t="shared" si="16"/>
        <v>0.34445672662889998</v>
      </c>
      <c r="D64" s="302">
        <f t="shared" si="16"/>
        <v>0.34154566614092002</v>
      </c>
      <c r="E64" s="302">
        <f t="shared" si="16"/>
        <v>0.34397008035639581</v>
      </c>
      <c r="F64" s="302">
        <f t="shared" si="16"/>
        <v>0.33944497182023159</v>
      </c>
      <c r="G64" s="302">
        <f t="shared" si="16"/>
        <v>0.33761050302015971</v>
      </c>
      <c r="H64" s="302">
        <f t="shared" si="16"/>
        <v>0.33040667277159214</v>
      </c>
      <c r="I64" s="302">
        <f t="shared" si="16"/>
        <v>0.32897414659449364</v>
      </c>
      <c r="J64" s="302">
        <f t="shared" si="16"/>
        <v>0.32024077821729585</v>
      </c>
      <c r="K64" s="302">
        <f t="shared" si="16"/>
        <v>0.32642021636031937</v>
      </c>
      <c r="L64" s="302">
        <f t="shared" si="16"/>
        <v>0.32040617298534291</v>
      </c>
      <c r="M64" s="302">
        <f t="shared" si="16"/>
        <v>0.31583236141951432</v>
      </c>
      <c r="N64" s="302">
        <f t="shared" si="16"/>
        <v>0.31222656221361827</v>
      </c>
      <c r="O64" s="302">
        <f t="shared" si="16"/>
        <v>0.31505691863566437</v>
      </c>
      <c r="P64" s="302">
        <f t="shared" si="16"/>
        <v>0.30437171128843732</v>
      </c>
      <c r="Q64" s="302">
        <f t="shared" si="16"/>
        <v>0.30900981138348227</v>
      </c>
      <c r="R64" s="302">
        <f t="shared" si="16"/>
        <v>0.31179153708835816</v>
      </c>
      <c r="S64" s="302">
        <f t="shared" si="16"/>
        <v>0.30893978114093384</v>
      </c>
      <c r="T64" s="302">
        <f t="shared" si="16"/>
        <v>0.30448555766455582</v>
      </c>
      <c r="U64" s="302">
        <f t="shared" si="16"/>
        <v>0.30388398333407379</v>
      </c>
      <c r="V64" s="302">
        <f t="shared" si="16"/>
        <v>0.30735216359591105</v>
      </c>
      <c r="W64" s="302">
        <f t="shared" si="16"/>
        <v>0.31311293557318348</v>
      </c>
      <c r="X64" s="302">
        <f t="shared" si="16"/>
        <v>0.30629677062443494</v>
      </c>
      <c r="Y64" s="302">
        <f t="shared" si="16"/>
        <v>0.29247411536904927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0.2760524890210006</v>
      </c>
      <c r="C66" s="301">
        <f t="shared" si="18"/>
        <v>0.27823585906133913</v>
      </c>
      <c r="D66" s="301">
        <f t="shared" si="18"/>
        <v>0.28283640992654147</v>
      </c>
      <c r="E66" s="301">
        <f t="shared" si="18"/>
        <v>0.27123107462379614</v>
      </c>
      <c r="F66" s="301">
        <f t="shared" si="18"/>
        <v>0.27417429978101987</v>
      </c>
      <c r="G66" s="301">
        <f t="shared" si="18"/>
        <v>0.27612851734123656</v>
      </c>
      <c r="H66" s="301">
        <f t="shared" si="18"/>
        <v>0.28921554440757463</v>
      </c>
      <c r="I66" s="301">
        <f t="shared" si="18"/>
        <v>0.28840614027675904</v>
      </c>
      <c r="J66" s="301">
        <f t="shared" si="18"/>
        <v>0.29689424996678754</v>
      </c>
      <c r="K66" s="301">
        <f t="shared" si="18"/>
        <v>0.28722079396160993</v>
      </c>
      <c r="L66" s="301">
        <f t="shared" si="18"/>
        <v>0.29353677308815024</v>
      </c>
      <c r="M66" s="301">
        <f t="shared" si="18"/>
        <v>0.29749814652311546</v>
      </c>
      <c r="N66" s="301">
        <f t="shared" si="18"/>
        <v>0.30077396396395467</v>
      </c>
      <c r="O66" s="301">
        <f t="shared" si="18"/>
        <v>0.29657214389811665</v>
      </c>
      <c r="P66" s="301">
        <f t="shared" si="18"/>
        <v>0.30902282009966908</v>
      </c>
      <c r="Q66" s="301">
        <f t="shared" si="18"/>
        <v>0.3031063107863381</v>
      </c>
      <c r="R66" s="301">
        <f t="shared" si="18"/>
        <v>0.29729849460606517</v>
      </c>
      <c r="S66" s="301">
        <f t="shared" si="18"/>
        <v>0.30169011544105212</v>
      </c>
      <c r="T66" s="301">
        <f t="shared" si="18"/>
        <v>0.30668885699426801</v>
      </c>
      <c r="U66" s="301">
        <f t="shared" si="18"/>
        <v>0.30618756309698969</v>
      </c>
      <c r="V66" s="301">
        <f t="shared" si="18"/>
        <v>0.30076226536324135</v>
      </c>
      <c r="W66" s="301">
        <f t="shared" si="18"/>
        <v>0.29454438947954059</v>
      </c>
      <c r="X66" s="301">
        <f t="shared" si="18"/>
        <v>0.30357510412705191</v>
      </c>
      <c r="Y66" s="301">
        <f t="shared" si="18"/>
        <v>0.33444813309998328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1.5049125608410956</v>
      </c>
      <c r="C72" s="320">
        <f>IF(C$5=0,0,C$5/MAE_fec!C$5)</f>
        <v>1.5032494872030022</v>
      </c>
      <c r="D72" s="320">
        <f>IF(D$5=0,0,D$5/MAE_fec!D$5)</f>
        <v>1.4880729676059807</v>
      </c>
      <c r="E72" s="320">
        <f>IF(E$5=0,0,E$5/MAE_fec!E$5)</f>
        <v>1.336490262814904</v>
      </c>
      <c r="F72" s="320">
        <f>IF(F$5=0,0,F$5/MAE_fec!F$5)</f>
        <v>1.3174438470469634</v>
      </c>
      <c r="G72" s="320">
        <f>IF(G$5=0,0,G$5/MAE_fec!G$5)</f>
        <v>1.3056973795758069</v>
      </c>
      <c r="H72" s="320">
        <f>IF(H$5=0,0,H$5/MAE_fec!H$5)</f>
        <v>1.2928989024293878</v>
      </c>
      <c r="I72" s="320">
        <f>IF(I$5=0,0,I$5/MAE_fec!I$5)</f>
        <v>1.2596806940970178</v>
      </c>
      <c r="J72" s="320">
        <f>IF(J$5=0,0,J$5/MAE_fec!J$5)</f>
        <v>1.1541377412453253</v>
      </c>
      <c r="K72" s="320">
        <f>IF(K$5=0,0,K$5/MAE_fec!K$5)</f>
        <v>1.1846319459046601</v>
      </c>
      <c r="L72" s="320">
        <f>IF(L$5=0,0,L$5/MAE_fec!L$5)</f>
        <v>1.1347373320084688</v>
      </c>
      <c r="M72" s="320">
        <f>IF(M$5=0,0,M$5/MAE_fec!M$5)</f>
        <v>1.0892166933648124</v>
      </c>
      <c r="N72" s="320">
        <f>IF(N$5=0,0,N$5/MAE_fec!N$5)</f>
        <v>1.058427692449968</v>
      </c>
      <c r="O72" s="320">
        <f>IF(O$5=0,0,O$5/MAE_fec!O$5)</f>
        <v>1.0666750382329007</v>
      </c>
      <c r="P72" s="320">
        <f>IF(P$5=0,0,P$5/MAE_fec!P$5)</f>
        <v>0.99392715377837071</v>
      </c>
      <c r="Q72" s="320">
        <f>IF(Q$5=0,0,Q$5/MAE_fec!Q$5)</f>
        <v>1.0277810234796836</v>
      </c>
      <c r="R72" s="320">
        <f>IF(R$5=0,0,R$5/MAE_fec!R$5)</f>
        <v>1.0230094542258539</v>
      </c>
      <c r="S72" s="320">
        <f>IF(S$5=0,0,S$5/MAE_fec!S$5)</f>
        <v>1.0149539103779526</v>
      </c>
      <c r="T72" s="320">
        <f>IF(T$5=0,0,T$5/MAE_fec!T$5)</f>
        <v>0.9815946672200897</v>
      </c>
      <c r="U72" s="320">
        <f>IF(U$5=0,0,U$5/MAE_fec!U$5)</f>
        <v>0.96795200891102096</v>
      </c>
      <c r="V72" s="320">
        <f>IF(V$5=0,0,V$5/MAE_fec!V$5)</f>
        <v>0.96750307011769054</v>
      </c>
      <c r="W72" s="320">
        <f>IF(W$5=0,0,W$5/MAE_fec!W$5)</f>
        <v>1.0168246181103124</v>
      </c>
      <c r="X72" s="320">
        <f>IF(X$5=0,0,X$5/MAE_fec!X$5)</f>
        <v>0.96819926521228128</v>
      </c>
      <c r="Y72" s="320">
        <f>IF(Y$5=0,0,Y$5/MAE_fec!Y$5)</f>
        <v>1.002157858083746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1.7009331492031163</v>
      </c>
      <c r="C77" s="332">
        <f>IF(C$10=0,0,C$10/MAE_fec!C$10)</f>
        <v>1.7123635903900465</v>
      </c>
      <c r="D77" s="332">
        <f>IF(D$10=0,0,D$10/MAE_fec!D$10)</f>
        <v>1.6756282635576447</v>
      </c>
      <c r="E77" s="332">
        <f>IF(E$10=0,0,E$10/MAE_fec!E$10)</f>
        <v>1.5377983196430709</v>
      </c>
      <c r="F77" s="332">
        <f>IF(F$10=0,0,F$10/MAE_fec!F$10)</f>
        <v>1.5599431443432652</v>
      </c>
      <c r="G77" s="332">
        <f>IF(G$10=0,0,G$10/MAE_fec!G$10)</f>
        <v>1.5451977923755837</v>
      </c>
      <c r="H77" s="332">
        <f>IF(H$10=0,0,H$10/MAE_fec!H$10)</f>
        <v>1.4816078653907354</v>
      </c>
      <c r="I77" s="332">
        <f>IF(I$10=0,0,I$10/MAE_fec!I$10)</f>
        <v>1.4655511045606679</v>
      </c>
      <c r="J77" s="332">
        <f>IF(J$10=0,0,J$10/MAE_fec!J$10)</f>
        <v>1.3040832424628144</v>
      </c>
      <c r="K77" s="332">
        <f>IF(K$10=0,0,K$10/MAE_fec!K$10)</f>
        <v>1.3966021044222237</v>
      </c>
      <c r="L77" s="332">
        <f>IF(L$10=0,0,L$10/MAE_fec!L$10)</f>
        <v>1.3338323439512656</v>
      </c>
      <c r="M77" s="332">
        <f>IF(M$10=0,0,M$10/MAE_fec!M$10)</f>
        <v>1.2607277163597979</v>
      </c>
      <c r="N77" s="332">
        <f>IF(N$10=0,0,N$10/MAE_fec!N$10)</f>
        <v>1.2175422014195336</v>
      </c>
      <c r="O77" s="332">
        <f>IF(O$10=0,0,O$10/MAE_fec!O$10)</f>
        <v>1.2238449297767835</v>
      </c>
      <c r="P77" s="332">
        <f>IF(P$10=0,0,P$10/MAE_fec!P$10)</f>
        <v>1.0886645446979522</v>
      </c>
      <c r="Q77" s="332">
        <f>IF(Q$10=0,0,Q$10/MAE_fec!Q$10)</f>
        <v>1.1395668388189444</v>
      </c>
      <c r="R77" s="332">
        <f>IF(R$10=0,0,R$10/MAE_fec!R$10)</f>
        <v>1.1442638470683135</v>
      </c>
      <c r="S77" s="332">
        <f>IF(S$10=0,0,S$10/MAE_fec!S$10)</f>
        <v>1.1290715076677704</v>
      </c>
      <c r="T77" s="332">
        <f>IF(T$10=0,0,T$10/MAE_fec!T$10)</f>
        <v>1.0732805606948417</v>
      </c>
      <c r="U77" s="332">
        <f>IF(U$10=0,0,U$10/MAE_fec!U$10)</f>
        <v>1.0594604138093153</v>
      </c>
      <c r="V77" s="332">
        <f>IF(V$10=0,0,V$10/MAE_fec!V$10)</f>
        <v>1.0664941455750661</v>
      </c>
      <c r="W77" s="332">
        <f>IF(W$10=0,0,W$10/MAE_fec!W$10)</f>
        <v>1.1494310860019665</v>
      </c>
      <c r="X77" s="332">
        <f>IF(X$10=0,0,X$10/MAE_fec!X$10)</f>
        <v>1.052030583712233</v>
      </c>
      <c r="Y77" s="332">
        <f>IF(Y$10=0,0,Y$10/MAE_fec!Y$10)</f>
        <v>1.0468593514258655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1.9757806011906818</v>
      </c>
      <c r="C78" s="348">
        <f>IF(C$16=0,0,C$16/MAE_fec!C$16)</f>
        <v>1.9663429232876011</v>
      </c>
      <c r="D78" s="348">
        <f>IF(D$16=0,0,D$16/MAE_fec!D$16)</f>
        <v>1.9315351501026772</v>
      </c>
      <c r="E78" s="348">
        <f>IF(E$16=0,0,E$16/MAE_fec!E$16)</f>
        <v>1.8022557529286491</v>
      </c>
      <c r="F78" s="348">
        <f>IF(F$16=0,0,F$16/MAE_fec!F$16)</f>
        <v>1.7543942802025543</v>
      </c>
      <c r="G78" s="348">
        <f>IF(G$16=0,0,G$16/MAE_fec!G$16)</f>
        <v>1.7326632191817362</v>
      </c>
      <c r="H78" s="348">
        <f>IF(H$16=0,0,H$16/MAE_fec!H$16)</f>
        <v>1.6793229966355503</v>
      </c>
      <c r="I78" s="348">
        <f>IF(I$16=0,0,I$16/MAE_fec!I$16)</f>
        <v>1.6361111773605308</v>
      </c>
      <c r="J78" s="348">
        <f>IF(J$16=0,0,J$16/MAE_fec!J$16)</f>
        <v>1.4714314119437408</v>
      </c>
      <c r="K78" s="348">
        <f>IF(K$16=0,0,K$16/MAE_fec!K$16)</f>
        <v>1.5382541306111897</v>
      </c>
      <c r="L78" s="348">
        <f>IF(L$16=0,0,L$16/MAE_fec!L$16)</f>
        <v>1.4508652844634646</v>
      </c>
      <c r="M78" s="348">
        <f>IF(M$16=0,0,M$16/MAE_fec!M$16)</f>
        <v>1.3750385063181563</v>
      </c>
      <c r="N78" s="348">
        <f>IF(N$16=0,0,N$16/MAE_fec!N$16)</f>
        <v>1.3306613495585495</v>
      </c>
      <c r="O78" s="348">
        <f>IF(O$16=0,0,O$16/MAE_fec!O$16)</f>
        <v>1.3489490079495967</v>
      </c>
      <c r="P78" s="348">
        <f>IF(P$16=0,0,P$16/MAE_fec!P$16)</f>
        <v>1.2178562534623207</v>
      </c>
      <c r="Q78" s="348">
        <f>IF(Q$16=0,0,Q$16/MAE_fec!Q$16)</f>
        <v>1.2745634068654144</v>
      </c>
      <c r="R78" s="348">
        <f>IF(R$16=0,0,R$16/MAE_fec!R$16)</f>
        <v>1.2815347359721487</v>
      </c>
      <c r="S78" s="348">
        <f>IF(S$16=0,0,S$16/MAE_fec!S$16)</f>
        <v>1.2590146298227938</v>
      </c>
      <c r="T78" s="348">
        <f>IF(T$16=0,0,T$16/MAE_fec!T$16)</f>
        <v>1.202816463415775</v>
      </c>
      <c r="U78" s="348">
        <f>IF(U$16=0,0,U$16/MAE_fec!U$16)</f>
        <v>1.1849324292321972</v>
      </c>
      <c r="V78" s="348">
        <f>IF(V$16=0,0,V$16/MAE_fec!V$16)</f>
        <v>1.2022782161092458</v>
      </c>
      <c r="W78" s="348">
        <f>IF(W$16=0,0,W$16/MAE_fec!W$16)</f>
        <v>1.2817101846961532</v>
      </c>
      <c r="X78" s="348">
        <f>IF(X$16=0,0,X$16/MAE_fec!X$16)</f>
        <v>1.1988592773427327</v>
      </c>
      <c r="Y78" s="348">
        <f>IF(Y$16=0,0,Y$16/MAE_fec!Y$16)</f>
        <v>1.1966476071248109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1.803471186511548</v>
      </c>
      <c r="C79" s="348">
        <f>IF(C$24=0,0,C$24/MAE_fec!C$24)</f>
        <v>1.8069868181950626</v>
      </c>
      <c r="D79" s="348">
        <f>IF(D$24=0,0,D$24/MAE_fec!D$24)</f>
        <v>1.8016667336881462</v>
      </c>
      <c r="E79" s="348">
        <f>IF(E$24=0,0,E$24/MAE_fec!E$24)</f>
        <v>1.7688737824496146</v>
      </c>
      <c r="F79" s="348">
        <f>IF(F$24=0,0,F$24/MAE_fec!F$24)</f>
        <v>1.7735282250854127</v>
      </c>
      <c r="G79" s="348">
        <f>IF(G$24=0,0,G$24/MAE_fec!G$24)</f>
        <v>1.7721564502546689</v>
      </c>
      <c r="H79" s="348">
        <f>IF(H$24=0,0,H$24/MAE_fec!H$24)</f>
        <v>1.7613400891412849</v>
      </c>
      <c r="I79" s="348">
        <f>IF(I$24=0,0,I$24/MAE_fec!I$24)</f>
        <v>1.7567171923564935</v>
      </c>
      <c r="J79" s="348">
        <f>IF(J$24=0,0,J$24/MAE_fec!J$24)</f>
        <v>1.7299544605859469</v>
      </c>
      <c r="K79" s="348">
        <f>IF(K$24=0,0,K$24/MAE_fec!K$24)</f>
        <v>1.7411665850312732</v>
      </c>
      <c r="L79" s="348">
        <f>IF(L$24=0,0,L$24/MAE_fec!L$24)</f>
        <v>1.7311321502471522</v>
      </c>
      <c r="M79" s="348">
        <f>IF(M$24=0,0,M$24/MAE_fec!M$24)</f>
        <v>1.7132097545475078</v>
      </c>
      <c r="N79" s="348">
        <f>IF(N$24=0,0,N$24/MAE_fec!N$24)</f>
        <v>1.71236870379712</v>
      </c>
      <c r="O79" s="348">
        <f>IF(O$24=0,0,O$24/MAE_fec!O$24)</f>
        <v>1.7144029478717453</v>
      </c>
      <c r="P79" s="348">
        <f>IF(P$24=0,0,P$24/MAE_fec!P$24)</f>
        <v>1.6926793009386685</v>
      </c>
      <c r="Q79" s="348">
        <f>IF(Q$24=0,0,Q$24/MAE_fec!Q$24)</f>
        <v>1.7030423290848902</v>
      </c>
      <c r="R79" s="348">
        <f>IF(R$24=0,0,R$24/MAE_fec!R$24)</f>
        <v>1.7047466137012872</v>
      </c>
      <c r="S79" s="348">
        <f>IF(S$24=0,0,S$24/MAE_fec!S$24)</f>
        <v>1.7010512649387945</v>
      </c>
      <c r="T79" s="348">
        <f>IF(T$24=0,0,T$24/MAE_fec!T$24)</f>
        <v>1.6892625846078841</v>
      </c>
      <c r="U79" s="348">
        <f>IF(U$24=0,0,U$24/MAE_fec!U$24)</f>
        <v>1.6842241644811655</v>
      </c>
      <c r="V79" s="348">
        <f>IF(V$24=0,0,V$24/MAE_fec!V$24)</f>
        <v>1.6811456254215167</v>
      </c>
      <c r="W79" s="348">
        <f>IF(W$24=0,0,W$24/MAE_fec!W$24)</f>
        <v>1.6915277934495634</v>
      </c>
      <c r="X79" s="348">
        <f>IF(X$24=0,0,X$24/MAE_fec!X$24)</f>
        <v>1.6712645348070219</v>
      </c>
      <c r="Y79" s="348">
        <f>IF(Y$24=0,0,Y$24/MAE_fec!Y$24)</f>
        <v>1.6749630325538232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1.9757806011906813</v>
      </c>
      <c r="C80" s="348">
        <f>IF(C$27=0,0,C$27/MAE_fec!C$27)</f>
        <v>1.9663429232876013</v>
      </c>
      <c r="D80" s="348">
        <f>IF(D$27=0,0,D$27/MAE_fec!D$27)</f>
        <v>1.9315351501026765</v>
      </c>
      <c r="E80" s="348">
        <f>IF(E$27=0,0,E$27/MAE_fec!E$27)</f>
        <v>1.8022557529286503</v>
      </c>
      <c r="F80" s="348">
        <f>IF(F$27=0,0,F$27/MAE_fec!F$27)</f>
        <v>1.7543942802025541</v>
      </c>
      <c r="G80" s="348">
        <f>IF(G$27=0,0,G$27/MAE_fec!G$27)</f>
        <v>1.7326632191817355</v>
      </c>
      <c r="H80" s="348">
        <f>IF(H$27=0,0,H$27/MAE_fec!H$27)</f>
        <v>1.6793229966355498</v>
      </c>
      <c r="I80" s="348">
        <f>IF(I$27=0,0,I$27/MAE_fec!I$27)</f>
        <v>1.636111177360531</v>
      </c>
      <c r="J80" s="348">
        <f>IF(J$27=0,0,J$27/MAE_fec!J$27)</f>
        <v>1.4714314119437408</v>
      </c>
      <c r="K80" s="348">
        <f>IF(K$27=0,0,K$27/MAE_fec!K$27)</f>
        <v>1.5382541306111903</v>
      </c>
      <c r="L80" s="348">
        <f>IF(L$27=0,0,L$27/MAE_fec!L$27)</f>
        <v>1.4508652844634646</v>
      </c>
      <c r="M80" s="348">
        <f>IF(M$27=0,0,M$27/MAE_fec!M$27)</f>
        <v>1.3750385063181563</v>
      </c>
      <c r="N80" s="348">
        <f>IF(N$27=0,0,N$27/MAE_fec!N$27)</f>
        <v>1.3306613495585498</v>
      </c>
      <c r="O80" s="348">
        <f>IF(O$27=0,0,O$27/MAE_fec!O$27)</f>
        <v>1.3489490079495969</v>
      </c>
      <c r="P80" s="348">
        <f>IF(P$27=0,0,P$27/MAE_fec!P$27)</f>
        <v>1.2178562534623201</v>
      </c>
      <c r="Q80" s="348">
        <f>IF(Q$27=0,0,Q$27/MAE_fec!Q$27)</f>
        <v>1.274563406865415</v>
      </c>
      <c r="R80" s="348">
        <f>IF(R$27=0,0,R$27/MAE_fec!R$27)</f>
        <v>1.2815347359721483</v>
      </c>
      <c r="S80" s="348">
        <f>IF(S$27=0,0,S$27/MAE_fec!S$27)</f>
        <v>1.2590146298227942</v>
      </c>
      <c r="T80" s="348">
        <f>IF(T$27=0,0,T$27/MAE_fec!T$27)</f>
        <v>1.2028164634157743</v>
      </c>
      <c r="U80" s="348">
        <f>IF(U$27=0,0,U$27/MAE_fec!U$27)</f>
        <v>1.184932429232197</v>
      </c>
      <c r="V80" s="348">
        <f>IF(V$27=0,0,V$27/MAE_fec!V$27)</f>
        <v>1.2022782161092458</v>
      </c>
      <c r="W80" s="348">
        <f>IF(W$27=0,0,W$27/MAE_fec!W$27)</f>
        <v>1.2817101846961523</v>
      </c>
      <c r="X80" s="348">
        <f>IF(X$27=0,0,X$27/MAE_fec!X$27)</f>
        <v>1.198859277342732</v>
      </c>
      <c r="Y80" s="348">
        <f>IF(Y$27=0,0,Y$27/MAE_fec!Y$27)</f>
        <v>1.1966476071248107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2.3339253330630454</v>
      </c>
      <c r="C81" s="348">
        <f>IF(C$35=0,0,C$35/MAE_fec!C$35)</f>
        <v>2.3353687444208995</v>
      </c>
      <c r="D81" s="348">
        <f>IF(D$35=0,0,D$35/MAE_fec!D$35)</f>
        <v>2.3761343238857187</v>
      </c>
      <c r="E81" s="348">
        <f>IF(E$35=0,0,E$35/MAE_fec!E$35)</f>
        <v>1.987366280339794</v>
      </c>
      <c r="F81" s="348">
        <f>IF(F$35=0,0,F$35/MAE_fec!F$35)</f>
        <v>2.0115313742723302</v>
      </c>
      <c r="G81" s="348">
        <f>IF(G$35=0,0,G$35/MAE_fec!G$35)</f>
        <v>2.0122541714921476</v>
      </c>
      <c r="H81" s="348">
        <f>IF(H$35=0,0,H$35/MAE_fec!H$35)</f>
        <v>2.1397848936452335</v>
      </c>
      <c r="I81" s="348">
        <f>IF(I$35=0,0,I$35/MAE_fec!I$35)</f>
        <v>2.0805720341748044</v>
      </c>
      <c r="J81" s="348">
        <f>IF(J$35=0,0,J$35/MAE_fec!J$35)</f>
        <v>2.0130662468035259</v>
      </c>
      <c r="K81" s="348">
        <f>IF(K$35=0,0,K$35/MAE_fec!K$35)</f>
        <v>1.9499257433610264</v>
      </c>
      <c r="L81" s="348">
        <f>IF(L$35=0,0,L$35/MAE_fec!L$35)</f>
        <v>1.9221285206289578</v>
      </c>
      <c r="M81" s="348">
        <f>IF(M$35=0,0,M$35/MAE_fec!M$35)</f>
        <v>1.917282446193006</v>
      </c>
      <c r="N81" s="348">
        <f>IF(N$35=0,0,N$35/MAE_fec!N$35)</f>
        <v>1.873815204498833</v>
      </c>
      <c r="O81" s="348">
        <f>IF(O$35=0,0,O$35/MAE_fec!O$35)</f>
        <v>1.8795515020533575</v>
      </c>
      <c r="P81" s="348">
        <f>IF(P$35=0,0,P$35/MAE_fec!P$35)</f>
        <v>1.8855867297913167</v>
      </c>
      <c r="Q81" s="348">
        <f>IF(Q$35=0,0,Q$35/MAE_fec!Q$35)</f>
        <v>1.908363110119117</v>
      </c>
      <c r="R81" s="348">
        <f>IF(R$35=0,0,R$35/MAE_fec!R$35)</f>
        <v>1.8440355513325</v>
      </c>
      <c r="S81" s="348">
        <f>IF(S$35=0,0,S$35/MAE_fec!S$35)</f>
        <v>1.8798957327790917</v>
      </c>
      <c r="T81" s="348">
        <f>IF(T$35=0,0,T$35/MAE_fec!T$35)</f>
        <v>1.859583790874259</v>
      </c>
      <c r="U81" s="348">
        <f>IF(U$35=0,0,U$35/MAE_fec!U$35)</f>
        <v>1.8313345894187045</v>
      </c>
      <c r="V81" s="348">
        <f>IF(V$35=0,0,V$35/MAE_fec!V$35)</f>
        <v>1.7509975032953793</v>
      </c>
      <c r="W81" s="348">
        <f>IF(W$35=0,0,W$35/MAE_fec!W$35)</f>
        <v>1.7903815339493721</v>
      </c>
      <c r="X81" s="348">
        <f>IF(X$35=0,0,X$35/MAE_fec!X$35)</f>
        <v>1.7725099072336206</v>
      </c>
      <c r="Y81" s="348">
        <f>IF(Y$35=0,0,Y$35/MAE_fec!Y$35)</f>
        <v>1.9057497268866426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EU27: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118599.0125405336</v>
      </c>
      <c r="C3" s="203">
        <v>118720.97614352249</v>
      </c>
      <c r="D3" s="203">
        <v>113492.0986633438</v>
      </c>
      <c r="E3" s="203">
        <v>107619.4467062365</v>
      </c>
      <c r="F3" s="203">
        <v>102696.9331094324</v>
      </c>
      <c r="G3" s="203">
        <v>96687.057538978886</v>
      </c>
      <c r="H3" s="203">
        <v>95092.718660152066</v>
      </c>
      <c r="I3" s="203">
        <v>95550.052975222672</v>
      </c>
      <c r="J3" s="203">
        <v>90227.309643644287</v>
      </c>
      <c r="K3" s="203">
        <v>76688.972468120803</v>
      </c>
      <c r="L3" s="203">
        <v>80762.699288613832</v>
      </c>
      <c r="M3" s="203">
        <v>86152.990165667929</v>
      </c>
      <c r="N3" s="203">
        <v>80534.620438760423</v>
      </c>
      <c r="O3" s="203">
        <v>79547.893848582185</v>
      </c>
      <c r="P3" s="203">
        <v>81129.268478793834</v>
      </c>
      <c r="Q3" s="203">
        <v>81408.436774999995</v>
      </c>
      <c r="R3" s="203">
        <v>82248.510620827714</v>
      </c>
      <c r="S3" s="203">
        <v>83097.170232459423</v>
      </c>
      <c r="T3" s="203">
        <v>82836.762020372917</v>
      </c>
      <c r="U3" s="203">
        <v>81674.172006832712</v>
      </c>
      <c r="V3" s="203">
        <v>69462.431636266236</v>
      </c>
      <c r="W3" s="203">
        <v>76294.188234142581</v>
      </c>
      <c r="X3" s="203">
        <v>76544.856055517899</v>
      </c>
      <c r="Y3" s="203">
        <v>73909.383570596678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118599.0125405336</v>
      </c>
      <c r="C5" s="203">
        <v>118720.97614352249</v>
      </c>
      <c r="D5" s="203">
        <v>113492.0986633438</v>
      </c>
      <c r="E5" s="203">
        <v>107619.4467062365</v>
      </c>
      <c r="F5" s="203">
        <v>102696.9331094324</v>
      </c>
      <c r="G5" s="203">
        <v>96687.057538978886</v>
      </c>
      <c r="H5" s="203">
        <v>95092.718660152052</v>
      </c>
      <c r="I5" s="203">
        <v>95550.052975222687</v>
      </c>
      <c r="J5" s="203">
        <v>90227.309643644301</v>
      </c>
      <c r="K5" s="203">
        <v>76688.972468120774</v>
      </c>
      <c r="L5" s="203">
        <v>80762.699288613832</v>
      </c>
      <c r="M5" s="203">
        <v>86152.990165667929</v>
      </c>
      <c r="N5" s="203">
        <v>80534.620438760438</v>
      </c>
      <c r="O5" s="203">
        <v>79547.8938485822</v>
      </c>
      <c r="P5" s="203">
        <v>81129.268478793805</v>
      </c>
      <c r="Q5" s="203">
        <v>81408.436774999995</v>
      </c>
      <c r="R5" s="203">
        <v>82248.510620827714</v>
      </c>
      <c r="S5" s="203">
        <v>83097.170232459423</v>
      </c>
      <c r="T5" s="203">
        <v>82836.762020372917</v>
      </c>
      <c r="U5" s="203">
        <v>81674.172006832683</v>
      </c>
      <c r="V5" s="203">
        <v>69462.431636266221</v>
      </c>
      <c r="W5" s="203">
        <v>76294.188234142552</v>
      </c>
      <c r="X5" s="203">
        <v>76544.856055517914</v>
      </c>
      <c r="Y5" s="203">
        <v>73909.383570596692</v>
      </c>
      <c r="DA5" s="112" t="s">
        <v>2677</v>
      </c>
    </row>
    <row r="6" spans="1:105" ht="12" customHeight="1" x14ac:dyDescent="0.25">
      <c r="A6" s="154" t="s">
        <v>2112</v>
      </c>
      <c r="B6" s="338">
        <v>148248.765675667</v>
      </c>
      <c r="C6" s="338">
        <v>141348.09433471941</v>
      </c>
      <c r="D6" s="338">
        <v>137013.83231909809</v>
      </c>
      <c r="E6" s="338">
        <v>136089.32334220529</v>
      </c>
      <c r="F6" s="338">
        <v>128796.5408820732</v>
      </c>
      <c r="G6" s="338">
        <v>125924.3506963371</v>
      </c>
      <c r="H6" s="338">
        <v>125048.0832025282</v>
      </c>
      <c r="I6" s="338">
        <v>121503.873227338</v>
      </c>
      <c r="J6" s="338">
        <v>116177.951556085</v>
      </c>
      <c r="K6" s="338">
        <v>115189.15064251071</v>
      </c>
      <c r="L6" s="338">
        <v>109604.30842251951</v>
      </c>
      <c r="M6" s="338">
        <v>107641.27390354589</v>
      </c>
      <c r="N6" s="338">
        <v>106489.3028871123</v>
      </c>
      <c r="O6" s="338">
        <v>102035.4030438387</v>
      </c>
      <c r="P6" s="338">
        <v>100923.8464153602</v>
      </c>
      <c r="Q6" s="338">
        <v>99037.746105825732</v>
      </c>
      <c r="R6" s="338">
        <v>96206.939945763748</v>
      </c>
      <c r="S6" s="338">
        <v>95980.309904769718</v>
      </c>
      <c r="T6" s="338">
        <v>96518.699103145467</v>
      </c>
      <c r="U6" s="338">
        <v>92194.406151856005</v>
      </c>
      <c r="V6" s="338">
        <v>87492.286560925975</v>
      </c>
      <c r="W6" s="338">
        <v>89923.221564302061</v>
      </c>
      <c r="X6" s="338">
        <v>86455.912936509238</v>
      </c>
      <c r="Y6" s="338">
        <v>84549.454262534549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511.76694283580332</v>
      </c>
      <c r="D7" s="340">
        <v>1308.906774968352</v>
      </c>
      <c r="E7" s="340">
        <v>844.76051630085067</v>
      </c>
      <c r="F7" s="340">
        <v>119.6558236512695</v>
      </c>
      <c r="G7" s="340">
        <v>3051.3633559243158</v>
      </c>
      <c r="H7" s="340">
        <v>612.61724831410038</v>
      </c>
      <c r="I7" s="340">
        <v>3868.2283085931431</v>
      </c>
      <c r="J7" s="340">
        <v>1097.7156989560181</v>
      </c>
      <c r="K7" s="340">
        <v>0</v>
      </c>
      <c r="L7" s="340">
        <v>1827.596063792116</v>
      </c>
      <c r="M7" s="340">
        <v>3962.4412681967242</v>
      </c>
      <c r="N7" s="340">
        <v>334.99148017940291</v>
      </c>
      <c r="O7" s="340">
        <v>2958.538440509772</v>
      </c>
      <c r="P7" s="340">
        <v>2701.1450246784361</v>
      </c>
      <c r="Q7" s="340">
        <v>1713.636321091981</v>
      </c>
      <c r="R7" s="340">
        <v>4581.6321237213624</v>
      </c>
      <c r="S7" s="340">
        <v>5589.3619579309088</v>
      </c>
      <c r="T7" s="340">
        <v>2134.835483234167</v>
      </c>
      <c r="U7" s="340">
        <v>3088.145332493883</v>
      </c>
      <c r="V7" s="340">
        <v>81.182032194412088</v>
      </c>
      <c r="W7" s="340">
        <v>5060.0716640349856</v>
      </c>
      <c r="X7" s="340">
        <v>3945.1296559905359</v>
      </c>
      <c r="Y7" s="340">
        <v>2401.3283143088561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7412.4382837833837</v>
      </c>
      <c r="D8" s="342">
        <f t="shared" si="0"/>
        <v>5643.1687905896688</v>
      </c>
      <c r="E8" s="342">
        <f t="shared" si="0"/>
        <v>1769.2694931936567</v>
      </c>
      <c r="F8" s="342">
        <f t="shared" si="0"/>
        <v>7412.4382837833546</v>
      </c>
      <c r="G8" s="342">
        <f t="shared" si="0"/>
        <v>5923.5535416604107</v>
      </c>
      <c r="H8" s="342">
        <f t="shared" si="0"/>
        <v>1488.8847421230021</v>
      </c>
      <c r="I8" s="342">
        <f t="shared" si="0"/>
        <v>7412.43828378334</v>
      </c>
      <c r="J8" s="342">
        <f t="shared" si="0"/>
        <v>6423.6373702090204</v>
      </c>
      <c r="K8" s="342">
        <f t="shared" si="0"/>
        <v>988.80091357429046</v>
      </c>
      <c r="L8" s="342">
        <f t="shared" si="0"/>
        <v>7412.4382837833109</v>
      </c>
      <c r="M8" s="342">
        <f t="shared" si="0"/>
        <v>5925.4757871703332</v>
      </c>
      <c r="N8" s="342">
        <f t="shared" si="0"/>
        <v>1486.9624966130068</v>
      </c>
      <c r="O8" s="342">
        <f t="shared" si="0"/>
        <v>7412.4382837833691</v>
      </c>
      <c r="P8" s="342">
        <f t="shared" si="0"/>
        <v>3812.7016531569388</v>
      </c>
      <c r="Q8" s="342">
        <f t="shared" si="0"/>
        <v>3599.7366306264448</v>
      </c>
      <c r="R8" s="342">
        <f t="shared" si="0"/>
        <v>7412.43828378334</v>
      </c>
      <c r="S8" s="342">
        <f t="shared" si="0"/>
        <v>5815.9919989249465</v>
      </c>
      <c r="T8" s="342">
        <f t="shared" si="0"/>
        <v>1596.4462848584226</v>
      </c>
      <c r="U8" s="342">
        <f t="shared" si="0"/>
        <v>7412.43828378334</v>
      </c>
      <c r="V8" s="342">
        <f t="shared" si="0"/>
        <v>4783.3016231244401</v>
      </c>
      <c r="W8" s="342">
        <f t="shared" si="0"/>
        <v>2629.1366606588999</v>
      </c>
      <c r="X8" s="342">
        <f t="shared" si="0"/>
        <v>7412.4382837833546</v>
      </c>
      <c r="Y8" s="342">
        <f t="shared" si="0"/>
        <v>4307.7869882835512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29649.753135133404</v>
      </c>
      <c r="C9" s="343">
        <f t="shared" si="1"/>
        <v>22627.118191196918</v>
      </c>
      <c r="D9" s="343">
        <f t="shared" si="1"/>
        <v>23521.733655754288</v>
      </c>
      <c r="E9" s="343">
        <f t="shared" si="1"/>
        <v>28469.876635968787</v>
      </c>
      <c r="F9" s="343">
        <f t="shared" si="1"/>
        <v>26099.607772640797</v>
      </c>
      <c r="G9" s="343">
        <f t="shared" si="1"/>
        <v>29237.293157358217</v>
      </c>
      <c r="H9" s="343">
        <f t="shared" si="1"/>
        <v>29955.364542376148</v>
      </c>
      <c r="I9" s="343">
        <f t="shared" si="1"/>
        <v>25953.820252115314</v>
      </c>
      <c r="J9" s="343">
        <f t="shared" si="1"/>
        <v>25950.641912440697</v>
      </c>
      <c r="K9" s="343">
        <f t="shared" si="1"/>
        <v>38500.178174389934</v>
      </c>
      <c r="L9" s="343">
        <f t="shared" si="1"/>
        <v>28841.609133905673</v>
      </c>
      <c r="M9" s="343">
        <f t="shared" si="1"/>
        <v>21488.283737877966</v>
      </c>
      <c r="N9" s="343">
        <f t="shared" si="1"/>
        <v>25954.682448351858</v>
      </c>
      <c r="O9" s="343">
        <f t="shared" si="1"/>
        <v>22487.509195256498</v>
      </c>
      <c r="P9" s="343">
        <f t="shared" si="1"/>
        <v>19794.577936566391</v>
      </c>
      <c r="Q9" s="343">
        <f t="shared" si="1"/>
        <v>17629.309330825738</v>
      </c>
      <c r="R9" s="343">
        <f t="shared" si="1"/>
        <v>13958.429324936034</v>
      </c>
      <c r="S9" s="343">
        <f t="shared" si="1"/>
        <v>12883.139672310295</v>
      </c>
      <c r="T9" s="343">
        <f t="shared" si="1"/>
        <v>13681.937082772551</v>
      </c>
      <c r="U9" s="343">
        <f t="shared" si="1"/>
        <v>10520.234145023322</v>
      </c>
      <c r="V9" s="343">
        <f t="shared" si="1"/>
        <v>18029.854924659754</v>
      </c>
      <c r="W9" s="343">
        <f t="shared" si="1"/>
        <v>13629.033330159509</v>
      </c>
      <c r="X9" s="343">
        <f t="shared" si="1"/>
        <v>9911.0568809913239</v>
      </c>
      <c r="Y9" s="343">
        <f t="shared" si="1"/>
        <v>10640.070691937857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9759.5150021558638</v>
      </c>
      <c r="C12" s="210">
        <v>9641.8370681001215</v>
      </c>
      <c r="D12" s="210">
        <v>9580.6124712008805</v>
      </c>
      <c r="E12" s="210">
        <v>9479.8624519079494</v>
      </c>
      <c r="F12" s="210">
        <v>8838.4538987584401</v>
      </c>
      <c r="G12" s="210">
        <v>7195.7151861369521</v>
      </c>
      <c r="H12" s="210">
        <v>6578.9143863722729</v>
      </c>
      <c r="I12" s="210">
        <v>5989.6550585401556</v>
      </c>
      <c r="J12" s="210">
        <v>5303.436321374933</v>
      </c>
      <c r="K12" s="210">
        <v>4492.7849153155039</v>
      </c>
      <c r="L12" s="210">
        <v>4439.6976619691022</v>
      </c>
      <c r="M12" s="210">
        <v>4207.3779738722342</v>
      </c>
      <c r="N12" s="210">
        <v>4000.7784341776328</v>
      </c>
      <c r="O12" s="210">
        <v>3858.6122435353459</v>
      </c>
      <c r="P12" s="210">
        <v>3704.0450000997621</v>
      </c>
      <c r="Q12" s="210">
        <v>3689.1254219997541</v>
      </c>
      <c r="R12" s="210">
        <v>3683.2624709885499</v>
      </c>
      <c r="S12" s="210">
        <v>3703.4114832476621</v>
      </c>
      <c r="T12" s="210">
        <v>3698.9298710219291</v>
      </c>
      <c r="U12" s="210">
        <v>3615.804243219784</v>
      </c>
      <c r="V12" s="210">
        <v>3222.2679039483041</v>
      </c>
      <c r="W12" s="210">
        <v>3428.2617929643702</v>
      </c>
      <c r="X12" s="210">
        <v>3144.086515569863</v>
      </c>
      <c r="Y12" s="210">
        <v>2888.695154077393</v>
      </c>
      <c r="DA12" s="109" t="s">
        <v>2680</v>
      </c>
    </row>
    <row r="13" spans="1:105" ht="12" customHeight="1" x14ac:dyDescent="0.25">
      <c r="A13" s="24" t="s">
        <v>28</v>
      </c>
      <c r="B13" s="213">
        <v>317.79337919174537</v>
      </c>
      <c r="C13" s="213">
        <v>263.42889079965602</v>
      </c>
      <c r="D13" s="213">
        <v>237.02295786758381</v>
      </c>
      <c r="E13" s="213">
        <v>189.5333619948409</v>
      </c>
      <c r="F13" s="213">
        <v>172.61306964746339</v>
      </c>
      <c r="G13" s="213">
        <v>139.5591573516767</v>
      </c>
      <c r="H13" s="213">
        <v>113.2676698194325</v>
      </c>
      <c r="I13" s="213">
        <v>90.632588134135844</v>
      </c>
      <c r="J13" s="213">
        <v>74.095614789337915</v>
      </c>
      <c r="K13" s="213">
        <v>41.680825451418727</v>
      </c>
      <c r="L13" s="213">
        <v>38.412381771281161</v>
      </c>
      <c r="M13" s="213">
        <v>27.120808254514191</v>
      </c>
      <c r="N13" s="213">
        <v>21.73912295786759</v>
      </c>
      <c r="O13" s="213">
        <v>24.51375752364574</v>
      </c>
      <c r="P13" s="213">
        <v>21.864230438521059</v>
      </c>
      <c r="Q13" s="213">
        <v>21.684780739466891</v>
      </c>
      <c r="R13" s="213">
        <v>20.531556319862421</v>
      </c>
      <c r="S13" s="213">
        <v>17.260017196904549</v>
      </c>
      <c r="T13" s="213">
        <v>30.561049011177989</v>
      </c>
      <c r="U13" s="213">
        <v>28.908512467755791</v>
      </c>
      <c r="V13" s="213">
        <v>21.0749785038693</v>
      </c>
      <c r="W13" s="213">
        <v>14.49372312983663</v>
      </c>
      <c r="X13" s="213">
        <v>8.8056749785038679</v>
      </c>
      <c r="Y13" s="213">
        <v>6.8080825451418736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1460.250472914875</v>
      </c>
      <c r="C14" s="204">
        <f t="shared" si="2"/>
        <v>1378.733705932932</v>
      </c>
      <c r="D14" s="204">
        <f t="shared" si="2"/>
        <v>1309.2997420464317</v>
      </c>
      <c r="E14" s="204">
        <f t="shared" si="2"/>
        <v>1286.139294926913</v>
      </c>
      <c r="F14" s="204">
        <f t="shared" si="2"/>
        <v>1103.4894239036973</v>
      </c>
      <c r="G14" s="204">
        <f t="shared" si="2"/>
        <v>893.4371453138433</v>
      </c>
      <c r="H14" s="204">
        <f t="shared" si="2"/>
        <v>730.9230438521065</v>
      </c>
      <c r="I14" s="204">
        <f t="shared" si="2"/>
        <v>767.09372312983658</v>
      </c>
      <c r="J14" s="204">
        <f t="shared" si="2"/>
        <v>612.89122957867585</v>
      </c>
      <c r="K14" s="204">
        <f t="shared" si="2"/>
        <v>479.26165090283746</v>
      </c>
      <c r="L14" s="204">
        <f t="shared" si="2"/>
        <v>403.38925193465167</v>
      </c>
      <c r="M14" s="204">
        <f t="shared" si="2"/>
        <v>297.64557179707646</v>
      </c>
      <c r="N14" s="204">
        <f t="shared" si="2"/>
        <v>288.11745485812548</v>
      </c>
      <c r="O14" s="204">
        <f t="shared" si="2"/>
        <v>221.48185726569213</v>
      </c>
      <c r="P14" s="204">
        <f t="shared" si="2"/>
        <v>207.57257093723129</v>
      </c>
      <c r="Q14" s="204">
        <f t="shared" si="2"/>
        <v>206.90885640584693</v>
      </c>
      <c r="R14" s="204">
        <f t="shared" si="2"/>
        <v>212.32037833190023</v>
      </c>
      <c r="S14" s="204">
        <f t="shared" si="2"/>
        <v>179.3802235597592</v>
      </c>
      <c r="T14" s="204">
        <f t="shared" si="2"/>
        <v>169.32682717110922</v>
      </c>
      <c r="U14" s="204">
        <f t="shared" si="2"/>
        <v>146.94531384350813</v>
      </c>
      <c r="V14" s="204">
        <f t="shared" si="2"/>
        <v>122.0346517626827</v>
      </c>
      <c r="W14" s="204">
        <f t="shared" si="2"/>
        <v>148.24239036973344</v>
      </c>
      <c r="X14" s="204">
        <f t="shared" si="2"/>
        <v>130.80214961306962</v>
      </c>
      <c r="Y14" s="204">
        <f t="shared" si="2"/>
        <v>124.4408426483233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102.0517626827171</v>
      </c>
      <c r="C16" s="204">
        <v>136.89312123817709</v>
      </c>
      <c r="D16" s="204">
        <v>122.912467755804</v>
      </c>
      <c r="E16" s="204">
        <v>134.42063628546859</v>
      </c>
      <c r="F16" s="204">
        <v>101.5647463456578</v>
      </c>
      <c r="G16" s="204">
        <v>81.978847807394658</v>
      </c>
      <c r="H16" s="204">
        <v>73.098968185726562</v>
      </c>
      <c r="I16" s="204">
        <v>61.162854686156493</v>
      </c>
      <c r="J16" s="204">
        <v>50.221582115219249</v>
      </c>
      <c r="K16" s="204">
        <v>45.266981943250222</v>
      </c>
      <c r="L16" s="204">
        <v>49.651160791057599</v>
      </c>
      <c r="M16" s="204">
        <v>44.6499570077386</v>
      </c>
      <c r="N16" s="204">
        <v>46.972570937231303</v>
      </c>
      <c r="O16" s="204">
        <v>47.006448839208929</v>
      </c>
      <c r="P16" s="204">
        <v>47.496560619088562</v>
      </c>
      <c r="Q16" s="204">
        <v>36.418658641444537</v>
      </c>
      <c r="R16" s="204">
        <v>41.678847807394668</v>
      </c>
      <c r="S16" s="204">
        <v>41.458899398108343</v>
      </c>
      <c r="T16" s="204">
        <v>40.517282889079972</v>
      </c>
      <c r="U16" s="204">
        <v>45.032072226999126</v>
      </c>
      <c r="V16" s="204">
        <v>37.090627687016337</v>
      </c>
      <c r="W16" s="204">
        <v>40.020464316423038</v>
      </c>
      <c r="X16" s="204">
        <v>45.641960447119523</v>
      </c>
      <c r="Y16" s="204">
        <v>47.66371453138435</v>
      </c>
      <c r="DA16" s="71" t="s">
        <v>2683</v>
      </c>
    </row>
    <row r="17" spans="1:105" ht="12" customHeight="1" x14ac:dyDescent="0.25">
      <c r="A17" s="18" t="s">
        <v>71</v>
      </c>
      <c r="B17" s="204">
        <v>380.34737747205497</v>
      </c>
      <c r="C17" s="204">
        <v>412.84737747205497</v>
      </c>
      <c r="D17" s="204">
        <v>384.73061049011181</v>
      </c>
      <c r="E17" s="204">
        <v>379.86362854686149</v>
      </c>
      <c r="F17" s="204">
        <v>356.52682717110918</v>
      </c>
      <c r="G17" s="204">
        <v>373.20610490111773</v>
      </c>
      <c r="H17" s="204">
        <v>236.62029234737739</v>
      </c>
      <c r="I17" s="204">
        <v>274.27644024075659</v>
      </c>
      <c r="J17" s="204">
        <v>205.64428202923469</v>
      </c>
      <c r="K17" s="204">
        <v>179.77067927773001</v>
      </c>
      <c r="L17" s="204">
        <v>174.11625107480651</v>
      </c>
      <c r="M17" s="204">
        <v>150.27110920034389</v>
      </c>
      <c r="N17" s="204">
        <v>130.73757523645739</v>
      </c>
      <c r="O17" s="204">
        <v>92.017884780739465</v>
      </c>
      <c r="P17" s="204">
        <v>93.048323301805667</v>
      </c>
      <c r="Q17" s="204">
        <v>101.1468615649183</v>
      </c>
      <c r="R17" s="204">
        <v>96.088048151332742</v>
      </c>
      <c r="S17" s="204">
        <v>85.766638005159052</v>
      </c>
      <c r="T17" s="204">
        <v>79.108168529664667</v>
      </c>
      <c r="U17" s="204">
        <v>74.658469475494414</v>
      </c>
      <c r="V17" s="204">
        <v>70.316509028374881</v>
      </c>
      <c r="W17" s="204">
        <v>82.774290627687009</v>
      </c>
      <c r="X17" s="204">
        <v>55.589767841788472</v>
      </c>
      <c r="Y17" s="204">
        <v>52.071453138435068</v>
      </c>
      <c r="DA17" s="71" t="s">
        <v>2684</v>
      </c>
    </row>
    <row r="18" spans="1:105" ht="12" customHeight="1" x14ac:dyDescent="0.25">
      <c r="A18" s="18" t="s">
        <v>32</v>
      </c>
      <c r="B18" s="204">
        <v>971.87506448839201</v>
      </c>
      <c r="C18" s="204">
        <v>820.75649183147038</v>
      </c>
      <c r="D18" s="204">
        <v>794.77618228718813</v>
      </c>
      <c r="E18" s="204">
        <v>767.28426483233011</v>
      </c>
      <c r="F18" s="204">
        <v>641.0047291487532</v>
      </c>
      <c r="G18" s="204">
        <v>436.74823731728281</v>
      </c>
      <c r="H18" s="204">
        <v>415.67411865864142</v>
      </c>
      <c r="I18" s="204">
        <v>430.3734307824592</v>
      </c>
      <c r="J18" s="204">
        <v>355.77059329320718</v>
      </c>
      <c r="K18" s="204">
        <v>254.04557179707649</v>
      </c>
      <c r="L18" s="204">
        <v>178.42106620808249</v>
      </c>
      <c r="M18" s="204">
        <v>102.65055889939811</v>
      </c>
      <c r="N18" s="204">
        <v>110.3249355116079</v>
      </c>
      <c r="O18" s="204">
        <v>82.36990541702491</v>
      </c>
      <c r="P18" s="204">
        <v>66.938005159071366</v>
      </c>
      <c r="Q18" s="204">
        <v>69.284178847807397</v>
      </c>
      <c r="R18" s="204">
        <v>73.574118658641439</v>
      </c>
      <c r="S18" s="204">
        <v>51.855631986242471</v>
      </c>
      <c r="T18" s="204">
        <v>49.40412725709372</v>
      </c>
      <c r="U18" s="204">
        <v>26.861994840928631</v>
      </c>
      <c r="V18" s="204">
        <v>14.220120378331901</v>
      </c>
      <c r="W18" s="204">
        <v>23.43929492691316</v>
      </c>
      <c r="X18" s="204">
        <v>28.020980223559761</v>
      </c>
      <c r="Y18" s="204">
        <v>22.36242476354257</v>
      </c>
      <c r="DA18" s="71" t="s">
        <v>2685</v>
      </c>
    </row>
    <row r="19" spans="1:105" ht="12" customHeight="1" x14ac:dyDescent="0.25">
      <c r="A19" s="18" t="s">
        <v>33</v>
      </c>
      <c r="B19" s="204">
        <v>5.9762682717110911</v>
      </c>
      <c r="C19" s="204">
        <v>8.2367153912295787</v>
      </c>
      <c r="D19" s="204">
        <v>6.8804815133275996</v>
      </c>
      <c r="E19" s="204">
        <v>4.5707652622527952</v>
      </c>
      <c r="F19" s="204">
        <v>4.3931212381771294</v>
      </c>
      <c r="G19" s="204">
        <v>1.503955288048151</v>
      </c>
      <c r="H19" s="204">
        <v>5.5296646603611359</v>
      </c>
      <c r="I19" s="204">
        <v>1.2809974204643171</v>
      </c>
      <c r="J19" s="204">
        <v>1.254772141014618</v>
      </c>
      <c r="K19" s="204">
        <v>0.1784178847807395</v>
      </c>
      <c r="L19" s="204">
        <v>1.200773860705074</v>
      </c>
      <c r="M19" s="204">
        <v>7.394668959587275E-2</v>
      </c>
      <c r="N19" s="204">
        <v>8.2373172828890798E-2</v>
      </c>
      <c r="O19" s="204">
        <v>8.7618228718830599E-2</v>
      </c>
      <c r="P19" s="204">
        <v>8.9681857265692166E-2</v>
      </c>
      <c r="Q19" s="204">
        <v>5.9157351676698201E-2</v>
      </c>
      <c r="R19" s="204">
        <v>0.97936371453138438</v>
      </c>
      <c r="S19" s="204">
        <v>0.2990541702493551</v>
      </c>
      <c r="T19" s="204">
        <v>0.29724849527085129</v>
      </c>
      <c r="U19" s="204">
        <v>0.39277730008598438</v>
      </c>
      <c r="V19" s="204">
        <v>0.40739466895958731</v>
      </c>
      <c r="W19" s="204">
        <v>2.0083404987102318</v>
      </c>
      <c r="X19" s="204">
        <v>1.549441100601892</v>
      </c>
      <c r="Y19" s="204">
        <v>2.3432502149613068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4525.2536182109734</v>
      </c>
      <c r="C20" s="204">
        <f t="shared" si="3"/>
        <v>4519.4788254054192</v>
      </c>
      <c r="D20" s="204">
        <f t="shared" si="3"/>
        <v>4602.212336281932</v>
      </c>
      <c r="E20" s="204">
        <f t="shared" si="3"/>
        <v>4728.272625110526</v>
      </c>
      <c r="F20" s="204">
        <f t="shared" si="3"/>
        <v>4381.8049265111677</v>
      </c>
      <c r="G20" s="204">
        <f t="shared" si="3"/>
        <v>3179.0234943291912</v>
      </c>
      <c r="H20" s="204">
        <f t="shared" si="3"/>
        <v>2998.9713142566793</v>
      </c>
      <c r="I20" s="204">
        <f t="shared" si="3"/>
        <v>2486.4575241275629</v>
      </c>
      <c r="J20" s="204">
        <f t="shared" si="3"/>
        <v>2208.777260295381</v>
      </c>
      <c r="K20" s="204">
        <f t="shared" si="3"/>
        <v>2012.0924635379261</v>
      </c>
      <c r="L20" s="204">
        <f t="shared" si="3"/>
        <v>1905.086320514534</v>
      </c>
      <c r="M20" s="204">
        <f t="shared" si="3"/>
        <v>1878.4479371774451</v>
      </c>
      <c r="N20" s="204">
        <f t="shared" si="3"/>
        <v>1819.295299644911</v>
      </c>
      <c r="O20" s="204">
        <f t="shared" si="3"/>
        <v>1838.3644997524841</v>
      </c>
      <c r="P20" s="204">
        <f t="shared" si="3"/>
        <v>1742.6041825854641</v>
      </c>
      <c r="Q20" s="204">
        <f t="shared" si="3"/>
        <v>1702.04605836011</v>
      </c>
      <c r="R20" s="204">
        <f t="shared" si="3"/>
        <v>1750.4132236051789</v>
      </c>
      <c r="S20" s="204">
        <f t="shared" si="3"/>
        <v>1820.1475511143381</v>
      </c>
      <c r="T20" s="204">
        <f t="shared" si="3"/>
        <v>1741.571996203973</v>
      </c>
      <c r="U20" s="204">
        <f t="shared" si="3"/>
        <v>1699.1272674513921</v>
      </c>
      <c r="V20" s="204">
        <f t="shared" si="3"/>
        <v>1552.9373432785519</v>
      </c>
      <c r="W20" s="204">
        <f t="shared" si="3"/>
        <v>1743.3365974396741</v>
      </c>
      <c r="X20" s="204">
        <f t="shared" si="3"/>
        <v>1512.89177718357</v>
      </c>
      <c r="Y20" s="204">
        <f t="shared" si="3"/>
        <v>1415.2997298438099</v>
      </c>
      <c r="DA20" s="71"/>
    </row>
    <row r="21" spans="1:105" ht="12" customHeight="1" x14ac:dyDescent="0.25">
      <c r="A21" s="18" t="s">
        <v>73</v>
      </c>
      <c r="B21" s="204">
        <v>4518.1169028197437</v>
      </c>
      <c r="C21" s="204">
        <v>4513.1159707192628</v>
      </c>
      <c r="D21" s="204">
        <v>4596.1074351641337</v>
      </c>
      <c r="E21" s="204">
        <v>4728.272625110526</v>
      </c>
      <c r="F21" s="204">
        <v>4381.8049265111677</v>
      </c>
      <c r="G21" s="204">
        <v>3179.0234943291912</v>
      </c>
      <c r="H21" s="204">
        <v>2998.7778490804112</v>
      </c>
      <c r="I21" s="204">
        <v>2486.2640589512948</v>
      </c>
      <c r="J21" s="204">
        <v>2208.777260295381</v>
      </c>
      <c r="K21" s="204">
        <v>2012.0924635379261</v>
      </c>
      <c r="L21" s="204">
        <v>1905.086320514534</v>
      </c>
      <c r="M21" s="204">
        <v>1878.4479371774451</v>
      </c>
      <c r="N21" s="204">
        <v>1819.295299644911</v>
      </c>
      <c r="O21" s="204">
        <v>1838.3644997524841</v>
      </c>
      <c r="P21" s="204">
        <v>1742.6041825854641</v>
      </c>
      <c r="Q21" s="204">
        <v>1702.04605836011</v>
      </c>
      <c r="R21" s="204">
        <v>1750.4132236051789</v>
      </c>
      <c r="S21" s="204">
        <v>1820.1475511143381</v>
      </c>
      <c r="T21" s="204">
        <v>1741.571996203973</v>
      </c>
      <c r="U21" s="204">
        <v>1699.1272674513921</v>
      </c>
      <c r="V21" s="204">
        <v>1552.9373432785519</v>
      </c>
      <c r="W21" s="204">
        <v>1743.3365974396741</v>
      </c>
      <c r="X21" s="204">
        <v>1512.89177718357</v>
      </c>
      <c r="Y21" s="204">
        <v>1415.2997298438099</v>
      </c>
      <c r="DA21" s="71" t="s">
        <v>2687</v>
      </c>
    </row>
    <row r="22" spans="1:105" ht="12" customHeight="1" x14ac:dyDescent="0.25">
      <c r="A22" s="18" t="s">
        <v>36</v>
      </c>
      <c r="B22" s="204">
        <v>7.1367153912295782</v>
      </c>
      <c r="C22" s="204">
        <v>6.3628546861564912</v>
      </c>
      <c r="D22" s="204">
        <v>6.1049011177987964</v>
      </c>
      <c r="E22" s="204">
        <v>0</v>
      </c>
      <c r="F22" s="204">
        <v>0</v>
      </c>
      <c r="G22" s="204">
        <v>0</v>
      </c>
      <c r="H22" s="204">
        <v>0.1934651762682717</v>
      </c>
      <c r="I22" s="204">
        <v>0.1934651762682717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63.931547315484217</v>
      </c>
      <c r="C23" s="204">
        <f t="shared" si="4"/>
        <v>68.151793855493821</v>
      </c>
      <c r="D23" s="204">
        <f t="shared" si="4"/>
        <v>62.537538186360244</v>
      </c>
      <c r="E23" s="204">
        <f t="shared" si="4"/>
        <v>75.947436427691017</v>
      </c>
      <c r="F23" s="204">
        <f t="shared" si="4"/>
        <v>69.266685058966686</v>
      </c>
      <c r="G23" s="204">
        <f t="shared" si="4"/>
        <v>69.605363346884431</v>
      </c>
      <c r="H23" s="204">
        <f t="shared" si="4"/>
        <v>82.997930241130575</v>
      </c>
      <c r="I23" s="204">
        <f t="shared" si="4"/>
        <v>72.024017645610883</v>
      </c>
      <c r="J23" s="204">
        <f t="shared" si="4"/>
        <v>72.621743796663765</v>
      </c>
      <c r="K23" s="204">
        <f t="shared" si="4"/>
        <v>69.314377830888787</v>
      </c>
      <c r="L23" s="204">
        <f t="shared" si="4"/>
        <v>76.991822967895629</v>
      </c>
      <c r="M23" s="204">
        <f t="shared" si="4"/>
        <v>79.155746067101603</v>
      </c>
      <c r="N23" s="204">
        <f t="shared" si="4"/>
        <v>16.550890336676819</v>
      </c>
      <c r="O23" s="204">
        <f t="shared" si="4"/>
        <v>22.540693051994023</v>
      </c>
      <c r="P23" s="204">
        <f t="shared" si="4"/>
        <v>20.885099543532725</v>
      </c>
      <c r="Q23" s="204">
        <f t="shared" si="4"/>
        <v>20.595442745405034</v>
      </c>
      <c r="R23" s="204">
        <f t="shared" si="4"/>
        <v>23.26782004029339</v>
      </c>
      <c r="S23" s="204">
        <f t="shared" si="4"/>
        <v>25.850690516814801</v>
      </c>
      <c r="T23" s="204">
        <f t="shared" si="4"/>
        <v>34.212646958970666</v>
      </c>
      <c r="U23" s="204">
        <f t="shared" si="4"/>
        <v>36.059520910266116</v>
      </c>
      <c r="V23" s="204">
        <f t="shared" si="4"/>
        <v>36.444232208875256</v>
      </c>
      <c r="W23" s="204">
        <f t="shared" si="4"/>
        <v>39.474292687206798</v>
      </c>
      <c r="X23" s="204">
        <f t="shared" si="4"/>
        <v>57.960258592655904</v>
      </c>
      <c r="Y23" s="204">
        <f t="shared" si="4"/>
        <v>60.508923803659989</v>
      </c>
      <c r="DA23" s="71"/>
    </row>
    <row r="24" spans="1:105" ht="12" customHeight="1" x14ac:dyDescent="0.25">
      <c r="A24" s="18" t="s">
        <v>38</v>
      </c>
      <c r="B24" s="204">
        <v>63.29406706792777</v>
      </c>
      <c r="C24" s="204">
        <v>67.545657781599303</v>
      </c>
      <c r="D24" s="204">
        <v>61.789423903697333</v>
      </c>
      <c r="E24" s="204">
        <v>75.355889939810837</v>
      </c>
      <c r="F24" s="204">
        <v>68.620378331900255</v>
      </c>
      <c r="G24" s="204">
        <v>69.020120378331896</v>
      </c>
      <c r="H24" s="204">
        <v>82.321582115219243</v>
      </c>
      <c r="I24" s="204">
        <v>71.21659501289767</v>
      </c>
      <c r="J24" s="204">
        <v>71.605159071367154</v>
      </c>
      <c r="K24" s="204">
        <v>67.957007738607047</v>
      </c>
      <c r="L24" s="204">
        <v>75.418658641444537</v>
      </c>
      <c r="M24" s="204">
        <v>77.3755803955288</v>
      </c>
      <c r="N24" s="204">
        <v>14.247549441100601</v>
      </c>
      <c r="O24" s="204">
        <v>20.3390369733448</v>
      </c>
      <c r="P24" s="204">
        <v>16.7158211521926</v>
      </c>
      <c r="Q24" s="204">
        <v>16.505073086844369</v>
      </c>
      <c r="R24" s="204">
        <v>18.345657781599311</v>
      </c>
      <c r="S24" s="204">
        <v>20.59441100601892</v>
      </c>
      <c r="T24" s="204">
        <v>27.701633705932931</v>
      </c>
      <c r="U24" s="204">
        <v>28.544024075666378</v>
      </c>
      <c r="V24" s="204">
        <v>27.633447979363709</v>
      </c>
      <c r="W24" s="204">
        <v>26.676956147893371</v>
      </c>
      <c r="X24" s="204">
        <v>42.21444539982803</v>
      </c>
      <c r="Y24" s="204">
        <v>41.933276010318139</v>
      </c>
      <c r="DA24" s="71" t="s">
        <v>2689</v>
      </c>
    </row>
    <row r="25" spans="1:105" ht="12" customHeight="1" x14ac:dyDescent="0.25">
      <c r="A25" s="18" t="s">
        <v>74</v>
      </c>
      <c r="B25" s="204">
        <v>0.13185040467555459</v>
      </c>
      <c r="C25" s="204">
        <v>4.1466941957832439E-2</v>
      </c>
      <c r="D25" s="204">
        <v>0.2256688771392206</v>
      </c>
      <c r="E25" s="204">
        <v>9.8226136249011831E-2</v>
      </c>
      <c r="F25" s="204">
        <v>7.9424305685003221E-2</v>
      </c>
      <c r="G25" s="204">
        <v>5.1398190155463298E-2</v>
      </c>
      <c r="H25" s="204">
        <v>2.5246362408542219E-2</v>
      </c>
      <c r="I25" s="204">
        <v>0.24058421293478841</v>
      </c>
      <c r="J25" s="204">
        <v>0.40614469172182333</v>
      </c>
      <c r="K25" s="204">
        <v>0.71613491435280574</v>
      </c>
      <c r="L25" s="204">
        <v>1.001813621321151</v>
      </c>
      <c r="M25" s="204">
        <v>1.037187500112523</v>
      </c>
      <c r="N25" s="204">
        <v>1.636686597565203</v>
      </c>
      <c r="O25" s="204">
        <v>1.519765079846036</v>
      </c>
      <c r="P25" s="204">
        <v>1.3932378788521129</v>
      </c>
      <c r="Q25" s="204">
        <v>1.034079215126845</v>
      </c>
      <c r="R25" s="204">
        <v>1.1703533509686499</v>
      </c>
      <c r="S25" s="204">
        <v>1.532500476375489</v>
      </c>
      <c r="T25" s="204">
        <v>1.883893735837775</v>
      </c>
      <c r="U25" s="204">
        <v>2.4465072691578031</v>
      </c>
      <c r="V25" s="204">
        <v>3.3353996277250122</v>
      </c>
      <c r="W25" s="204">
        <v>7.1433681665166624</v>
      </c>
      <c r="X25" s="204">
        <v>9.3138118104112326</v>
      </c>
      <c r="Y25" s="204">
        <v>11.17937591715298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6.878761822871883E-4</v>
      </c>
      <c r="J26" s="204">
        <v>4.815133276010318E-3</v>
      </c>
      <c r="K26" s="204">
        <v>8.5984522785898529E-4</v>
      </c>
      <c r="L26" s="204">
        <v>6.0189165950128975E-4</v>
      </c>
      <c r="M26" s="204">
        <v>0</v>
      </c>
      <c r="N26" s="204">
        <v>0</v>
      </c>
      <c r="O26" s="204">
        <v>0</v>
      </c>
      <c r="P26" s="204">
        <v>0</v>
      </c>
      <c r="Q26" s="204">
        <v>7.9105760963026645E-3</v>
      </c>
      <c r="R26" s="204">
        <v>0.10748065348237321</v>
      </c>
      <c r="S26" s="204">
        <v>0.2337059329320722</v>
      </c>
      <c r="T26" s="204">
        <v>0.28349097162510739</v>
      </c>
      <c r="U26" s="204">
        <v>0.1999140154772141</v>
      </c>
      <c r="V26" s="204">
        <v>0.1608770421324161</v>
      </c>
      <c r="W26" s="204">
        <v>0.40472914875322441</v>
      </c>
      <c r="X26" s="204">
        <v>0.2942390369733448</v>
      </c>
      <c r="Y26" s="204">
        <v>0.38632846087704209</v>
      </c>
      <c r="DA26" s="71" t="s">
        <v>2691</v>
      </c>
    </row>
    <row r="27" spans="1:105" ht="12" customHeight="1" x14ac:dyDescent="0.25">
      <c r="A27" s="18" t="s">
        <v>76</v>
      </c>
      <c r="B27" s="204">
        <v>4.9871023215821153E-3</v>
      </c>
      <c r="C27" s="204">
        <v>8.6844368013757525E-3</v>
      </c>
      <c r="D27" s="204">
        <v>8.6844368013757525E-3</v>
      </c>
      <c r="E27" s="204">
        <v>8.6844368013757525E-3</v>
      </c>
      <c r="F27" s="204">
        <v>8.9423903697334467E-3</v>
      </c>
      <c r="G27" s="204">
        <v>1.9346517626827171E-2</v>
      </c>
      <c r="H27" s="204">
        <v>6.2940670679277722E-2</v>
      </c>
      <c r="I27" s="204">
        <v>6.2940670679277722E-2</v>
      </c>
      <c r="J27" s="204">
        <v>6.5262252794496989E-2</v>
      </c>
      <c r="K27" s="204">
        <v>6.5692175408426479E-2</v>
      </c>
      <c r="L27" s="204">
        <v>6.5692175408426479E-2</v>
      </c>
      <c r="M27" s="204">
        <v>6.5692175408426479E-2</v>
      </c>
      <c r="N27" s="204">
        <v>6.5692175408426479E-2</v>
      </c>
      <c r="O27" s="204">
        <v>7.1625107480653469E-2</v>
      </c>
      <c r="P27" s="204">
        <v>0.1251074806534824</v>
      </c>
      <c r="Q27" s="204">
        <v>0.1251074806534824</v>
      </c>
      <c r="R27" s="204">
        <v>0.1251074806534824</v>
      </c>
      <c r="S27" s="204">
        <v>0.1251074806534824</v>
      </c>
      <c r="T27" s="204">
        <v>0.1202063628546861</v>
      </c>
      <c r="U27" s="204">
        <v>0.1202063628546861</v>
      </c>
      <c r="V27" s="204">
        <v>0.1202063628546861</v>
      </c>
      <c r="W27" s="204">
        <v>0.1202063628546861</v>
      </c>
      <c r="X27" s="204">
        <v>0.15984522785898539</v>
      </c>
      <c r="Y27" s="204">
        <v>0.15752364574376609</v>
      </c>
      <c r="DA27" s="71" t="s">
        <v>2692</v>
      </c>
    </row>
    <row r="28" spans="1:105" ht="12" customHeight="1" x14ac:dyDescent="0.25">
      <c r="A28" s="18" t="s">
        <v>77</v>
      </c>
      <c r="B28" s="204">
        <v>7.1625107480653469E-2</v>
      </c>
      <c r="C28" s="204">
        <v>0.1194325021496131</v>
      </c>
      <c r="D28" s="204">
        <v>4.7807394668959592E-2</v>
      </c>
      <c r="E28" s="204">
        <v>4.7807394668959592E-2</v>
      </c>
      <c r="F28" s="204">
        <v>0.1194325021496131</v>
      </c>
      <c r="G28" s="204">
        <v>0.1194325021496131</v>
      </c>
      <c r="H28" s="204">
        <v>0.16723989681857271</v>
      </c>
      <c r="I28" s="204">
        <v>0.1433361994840929</v>
      </c>
      <c r="J28" s="204">
        <v>0.1672398968185726</v>
      </c>
      <c r="K28" s="204">
        <v>0.14333619948409279</v>
      </c>
      <c r="L28" s="204">
        <v>0</v>
      </c>
      <c r="M28" s="204">
        <v>0.14333619948409279</v>
      </c>
      <c r="N28" s="204">
        <v>9.5528804815133275E-2</v>
      </c>
      <c r="O28" s="204">
        <v>2.3903697334479789E-2</v>
      </c>
      <c r="P28" s="204">
        <v>2.3903697334479789E-2</v>
      </c>
      <c r="Q28" s="204">
        <v>2.3903697334479789E-2</v>
      </c>
      <c r="R28" s="204">
        <v>2.3903697334479789E-2</v>
      </c>
      <c r="S28" s="204">
        <v>3.6371453138435081E-2</v>
      </c>
      <c r="T28" s="204">
        <v>0.18615649183147029</v>
      </c>
      <c r="U28" s="204">
        <v>6.964746345657781E-3</v>
      </c>
      <c r="V28" s="204">
        <v>4.9011177987962166E-3</v>
      </c>
      <c r="W28" s="204">
        <v>1.8916595012897679E-3</v>
      </c>
      <c r="X28" s="204">
        <v>1.2037833190025791E-3</v>
      </c>
      <c r="Y28" s="204">
        <v>1.719690455717971E-4</v>
      </c>
      <c r="DA28" s="71" t="s">
        <v>2693</v>
      </c>
    </row>
    <row r="29" spans="1:105" ht="12" customHeight="1" x14ac:dyDescent="0.25">
      <c r="A29" s="18" t="s">
        <v>78</v>
      </c>
      <c r="B29" s="204">
        <v>0.42901763307865692</v>
      </c>
      <c r="C29" s="204">
        <v>0.43655219298569731</v>
      </c>
      <c r="D29" s="204">
        <v>0.46595357405336058</v>
      </c>
      <c r="E29" s="204">
        <v>0.43682852016083212</v>
      </c>
      <c r="F29" s="204">
        <v>0.43850752886208061</v>
      </c>
      <c r="G29" s="204">
        <v>0.39506575862062959</v>
      </c>
      <c r="H29" s="204">
        <v>0.42092119600494338</v>
      </c>
      <c r="I29" s="204">
        <v>0.35987367343275461</v>
      </c>
      <c r="J29" s="204">
        <v>0.37312275068571138</v>
      </c>
      <c r="K29" s="204">
        <v>0.43134695780853838</v>
      </c>
      <c r="L29" s="204">
        <v>0.50505663806202195</v>
      </c>
      <c r="M29" s="204">
        <v>0.53394979656775654</v>
      </c>
      <c r="N29" s="204">
        <v>0.50543331778745593</v>
      </c>
      <c r="O29" s="204">
        <v>0.58636219398805567</v>
      </c>
      <c r="P29" s="204">
        <v>2.6270293345000528</v>
      </c>
      <c r="Q29" s="204">
        <v>2.8993686893495552</v>
      </c>
      <c r="R29" s="204">
        <v>3.4953170762550951</v>
      </c>
      <c r="S29" s="204">
        <v>3.3285941676964002</v>
      </c>
      <c r="T29" s="204">
        <v>4.0372656908887006</v>
      </c>
      <c r="U29" s="204">
        <v>4.7419044407643733</v>
      </c>
      <c r="V29" s="204">
        <v>5.1894000790006443</v>
      </c>
      <c r="W29" s="204">
        <v>5.127141201687567</v>
      </c>
      <c r="X29" s="204">
        <v>5.9767133342653143</v>
      </c>
      <c r="Y29" s="204">
        <v>6.8522478005224912</v>
      </c>
      <c r="DA29" s="71" t="s">
        <v>2694</v>
      </c>
    </row>
    <row r="30" spans="1:105" ht="12" customHeight="1" x14ac:dyDescent="0.25">
      <c r="A30" s="14" t="s">
        <v>39</v>
      </c>
      <c r="B30" s="204">
        <v>249.39724849527079</v>
      </c>
      <c r="C30" s="204">
        <v>261.43946689595867</v>
      </c>
      <c r="D30" s="204">
        <v>233.77059329320721</v>
      </c>
      <c r="E30" s="204">
        <v>274.14875322441958</v>
      </c>
      <c r="F30" s="204">
        <v>327.83147033533959</v>
      </c>
      <c r="G30" s="204">
        <v>323.69776440240747</v>
      </c>
      <c r="H30" s="204">
        <v>269.35253654342222</v>
      </c>
      <c r="I30" s="204">
        <v>231.1529664660361</v>
      </c>
      <c r="J30" s="204">
        <v>229.30584694754941</v>
      </c>
      <c r="K30" s="204">
        <v>164.25038693035251</v>
      </c>
      <c r="L30" s="204">
        <v>227.27429062768701</v>
      </c>
      <c r="M30" s="204">
        <v>214.8503009458297</v>
      </c>
      <c r="N30" s="204">
        <v>232.9778159931212</v>
      </c>
      <c r="O30" s="204">
        <v>160.38890799656059</v>
      </c>
      <c r="P30" s="204">
        <v>158.58254514187439</v>
      </c>
      <c r="Q30" s="204">
        <v>184.2312123817712</v>
      </c>
      <c r="R30" s="204">
        <v>147.1896818572657</v>
      </c>
      <c r="S30" s="204">
        <v>146.4385210662081</v>
      </c>
      <c r="T30" s="204">
        <v>157.08538263112641</v>
      </c>
      <c r="U30" s="204">
        <v>151.26216680997419</v>
      </c>
      <c r="V30" s="204">
        <v>125.5635425623388</v>
      </c>
      <c r="W30" s="204">
        <v>114.2363714531384</v>
      </c>
      <c r="X30" s="204">
        <v>90.741100601891659</v>
      </c>
      <c r="Y30" s="204">
        <v>82.849871023215812</v>
      </c>
      <c r="DA30" s="71" t="s">
        <v>2695</v>
      </c>
    </row>
    <row r="31" spans="1:105" ht="12" customHeight="1" x14ac:dyDescent="0.25">
      <c r="A31" s="21" t="s">
        <v>40</v>
      </c>
      <c r="B31" s="207">
        <v>3142.8887360275148</v>
      </c>
      <c r="C31" s="207">
        <v>3150.6043852106618</v>
      </c>
      <c r="D31" s="207">
        <v>3135.7693035253651</v>
      </c>
      <c r="E31" s="207">
        <v>2925.8209802235601</v>
      </c>
      <c r="F31" s="207">
        <v>2783.448323301805</v>
      </c>
      <c r="G31" s="207">
        <v>2590.392261392949</v>
      </c>
      <c r="H31" s="207">
        <v>2383.401891659501</v>
      </c>
      <c r="I31" s="207">
        <v>2342.2942390369731</v>
      </c>
      <c r="J31" s="207">
        <v>2105.7446259673261</v>
      </c>
      <c r="K31" s="207">
        <v>1726.1852106620811</v>
      </c>
      <c r="L31" s="207">
        <v>1788.543594153052</v>
      </c>
      <c r="M31" s="207">
        <v>1710.1576096302661</v>
      </c>
      <c r="N31" s="207">
        <v>1622.0978503869301</v>
      </c>
      <c r="O31" s="207">
        <v>1591.32252794497</v>
      </c>
      <c r="P31" s="207">
        <v>1552.5363714531379</v>
      </c>
      <c r="Q31" s="207">
        <v>1553.659071367154</v>
      </c>
      <c r="R31" s="207">
        <v>1529.5398108340501</v>
      </c>
      <c r="S31" s="207">
        <v>1514.334479793637</v>
      </c>
      <c r="T31" s="207">
        <v>1566.171969045572</v>
      </c>
      <c r="U31" s="207">
        <v>1553.501461736887</v>
      </c>
      <c r="V31" s="207">
        <v>1364.213155631986</v>
      </c>
      <c r="W31" s="207">
        <v>1368.478417884781</v>
      </c>
      <c r="X31" s="207">
        <v>1342.8855546001721</v>
      </c>
      <c r="Y31" s="207">
        <v>1198.787704213242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16519.667891569439</v>
      </c>
      <c r="C33" s="203">
        <f>TEL_emi!C5</f>
        <v>15995.167360993881</v>
      </c>
      <c r="D33" s="203">
        <f>TEL_emi!D5</f>
        <v>15871.6958656521</v>
      </c>
      <c r="E33" s="203">
        <f>TEL_emi!E5</f>
        <v>15900.77796046418</v>
      </c>
      <c r="F33" s="203">
        <f>TEL_emi!F5</f>
        <v>14448.036189774821</v>
      </c>
      <c r="G33" s="203">
        <f>TEL_emi!G5</f>
        <v>10820.0972395024</v>
      </c>
      <c r="H33" s="203">
        <f>TEL_emi!H5</f>
        <v>9813.9823127793243</v>
      </c>
      <c r="I33" s="203">
        <f>TEL_emi!I5</f>
        <v>8613.4804866130962</v>
      </c>
      <c r="J33" s="203">
        <f>TEL_emi!J5</f>
        <v>7413.3709146469209</v>
      </c>
      <c r="K33" s="203">
        <f>TEL_emi!K5</f>
        <v>6393.7975180665126</v>
      </c>
      <c r="L33" s="203">
        <f>TEL_emi!L5</f>
        <v>5881.1557172931107</v>
      </c>
      <c r="M33" s="203">
        <f>TEL_emi!M5</f>
        <v>5437.684847798535</v>
      </c>
      <c r="N33" s="203">
        <f>TEL_emi!N5</f>
        <v>5248.4844329618263</v>
      </c>
      <c r="O33" s="203">
        <f>TEL_emi!O5</f>
        <v>5094.8387104838957</v>
      </c>
      <c r="P33" s="203">
        <f>TEL_emi!P5</f>
        <v>4815.0993286105013</v>
      </c>
      <c r="Q33" s="203">
        <f>TEL_emi!Q5</f>
        <v>4721.3813552783631</v>
      </c>
      <c r="R33" s="203">
        <f>TEL_emi!R5</f>
        <v>4846.8204551612689</v>
      </c>
      <c r="S33" s="203">
        <f>TEL_emi!S5</f>
        <v>4891.4352162015402</v>
      </c>
      <c r="T33" s="203">
        <f>TEL_emi!T5</f>
        <v>4730.353609366457</v>
      </c>
      <c r="U33" s="203">
        <f>TEL_emi!U5</f>
        <v>4550.3598635632497</v>
      </c>
      <c r="V33" s="203">
        <f>TEL_emi!V5</f>
        <v>4097.157709473403</v>
      </c>
      <c r="W33" s="203">
        <f>TEL_emi!W5</f>
        <v>4599.388520063867</v>
      </c>
      <c r="X33" s="203">
        <f>TEL_emi!X5</f>
        <v>3980.83694776536</v>
      </c>
      <c r="Y33" s="203">
        <f>TEL_emi!Y5</f>
        <v>3718.4902295058678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82.290019057455069</v>
      </c>
      <c r="C35" s="284">
        <f t="shared" si="5"/>
        <v>81.214267110169715</v>
      </c>
      <c r="D35" s="284">
        <f t="shared" si="5"/>
        <v>84.416559249822654</v>
      </c>
      <c r="E35" s="284">
        <f t="shared" si="5"/>
        <v>88.086890818019754</v>
      </c>
      <c r="F35" s="284">
        <f t="shared" si="5"/>
        <v>86.063464907372719</v>
      </c>
      <c r="G35" s="284">
        <f t="shared" si="5"/>
        <v>74.422734224133748</v>
      </c>
      <c r="H35" s="284">
        <f t="shared" si="5"/>
        <v>69.184207572026438</v>
      </c>
      <c r="I35" s="284">
        <f t="shared" si="5"/>
        <v>62.686046444090913</v>
      </c>
      <c r="J35" s="284">
        <f t="shared" si="5"/>
        <v>58.778615280905839</v>
      </c>
      <c r="K35" s="284">
        <f t="shared" si="5"/>
        <v>58.584497493210385</v>
      </c>
      <c r="L35" s="284">
        <f t="shared" si="5"/>
        <v>54.97213071226588</v>
      </c>
      <c r="M35" s="284">
        <f t="shared" si="5"/>
        <v>48.836122411789248</v>
      </c>
      <c r="N35" s="284">
        <f t="shared" si="5"/>
        <v>49.677746196368766</v>
      </c>
      <c r="O35" s="284">
        <f t="shared" si="5"/>
        <v>48.506780718545947</v>
      </c>
      <c r="P35" s="284">
        <f t="shared" si="5"/>
        <v>45.656087741848097</v>
      </c>
      <c r="Q35" s="284">
        <f t="shared" si="5"/>
        <v>45.316254286959364</v>
      </c>
      <c r="R35" s="284">
        <f t="shared" si="5"/>
        <v>44.782117550659216</v>
      </c>
      <c r="S35" s="284">
        <f t="shared" si="5"/>
        <v>44.567239448558688</v>
      </c>
      <c r="T35" s="284">
        <f t="shared" si="5"/>
        <v>44.653240672447005</v>
      </c>
      <c r="U35" s="284">
        <f t="shared" si="5"/>
        <v>44.27108539180896</v>
      </c>
      <c r="V35" s="284">
        <f t="shared" si="5"/>
        <v>46.38864243655361</v>
      </c>
      <c r="W35" s="284">
        <f t="shared" si="5"/>
        <v>44.934769899421795</v>
      </c>
      <c r="X35" s="284">
        <f t="shared" si="5"/>
        <v>41.075085611101819</v>
      </c>
      <c r="Y35" s="284">
        <f t="shared" si="5"/>
        <v>39.08428151505516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82.290019057455069</v>
      </c>
      <c r="C36" s="344">
        <f t="shared" si="6"/>
        <v>81.214267110169715</v>
      </c>
      <c r="D36" s="344">
        <f t="shared" si="6"/>
        <v>84.416559249822654</v>
      </c>
      <c r="E36" s="344">
        <f t="shared" si="6"/>
        <v>88.086890818019754</v>
      </c>
      <c r="F36" s="344">
        <f t="shared" si="6"/>
        <v>86.063464907372719</v>
      </c>
      <c r="G36" s="344">
        <f t="shared" si="6"/>
        <v>74.422734224133748</v>
      </c>
      <c r="H36" s="344">
        <f t="shared" si="6"/>
        <v>69.184207572026452</v>
      </c>
      <c r="I36" s="344">
        <f t="shared" si="6"/>
        <v>62.686046444090898</v>
      </c>
      <c r="J36" s="344">
        <f t="shared" si="6"/>
        <v>58.778615280905832</v>
      </c>
      <c r="K36" s="344">
        <f t="shared" si="6"/>
        <v>58.584497493210414</v>
      </c>
      <c r="L36" s="344">
        <f t="shared" si="6"/>
        <v>54.97213071226588</v>
      </c>
      <c r="M36" s="344">
        <f t="shared" si="6"/>
        <v>48.836122411789248</v>
      </c>
      <c r="N36" s="344">
        <f t="shared" si="6"/>
        <v>49.677746196368759</v>
      </c>
      <c r="O36" s="344">
        <f t="shared" si="6"/>
        <v>48.50678071854594</v>
      </c>
      <c r="P36" s="344">
        <f t="shared" si="6"/>
        <v>45.656087741848111</v>
      </c>
      <c r="Q36" s="344">
        <f t="shared" si="6"/>
        <v>45.316254286959364</v>
      </c>
      <c r="R36" s="344">
        <f t="shared" si="6"/>
        <v>44.782117550659216</v>
      </c>
      <c r="S36" s="344">
        <f t="shared" si="6"/>
        <v>44.567239448558688</v>
      </c>
      <c r="T36" s="344">
        <f t="shared" si="6"/>
        <v>44.653240672447005</v>
      </c>
      <c r="U36" s="344">
        <f t="shared" si="6"/>
        <v>44.271085391808974</v>
      </c>
      <c r="V36" s="344">
        <f t="shared" si="6"/>
        <v>46.388642436553617</v>
      </c>
      <c r="W36" s="344">
        <f t="shared" si="6"/>
        <v>44.934769899421809</v>
      </c>
      <c r="X36" s="344">
        <f t="shared" si="6"/>
        <v>41.075085611101805</v>
      </c>
      <c r="Y36" s="344">
        <f t="shared" si="6"/>
        <v>39.084281515055153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39.562648648834497</v>
      </c>
      <c r="C37" s="344">
        <f>IF(TEL_ued!C$5=0,"",TEL_ued!C$5/C$5*1000)</f>
        <v>39.163609459595342</v>
      </c>
      <c r="D37" s="344">
        <f>IF(TEL_ued!D$5=0,"",TEL_ued!D$5/D$5*1000)</f>
        <v>40.761579893075698</v>
      </c>
      <c r="E37" s="344">
        <f>IF(TEL_ued!E$5=0,"",TEL_ued!E$5/E$5*1000)</f>
        <v>42.578604118740891</v>
      </c>
      <c r="F37" s="344">
        <f>IF(TEL_ued!F$5=0,"",TEL_ued!F$5/F$5*1000)</f>
        <v>41.662371020508594</v>
      </c>
      <c r="G37" s="344">
        <f>IF(TEL_ued!G$5=0,"",TEL_ued!G$5/G$5*1000)</f>
        <v>35.996008574415363</v>
      </c>
      <c r="H37" s="344">
        <f>IF(TEL_ued!H$5=0,"",TEL_ued!H$5/H$5*1000)</f>
        <v>33.48221623860691</v>
      </c>
      <c r="I37" s="344">
        <f>IF(TEL_ued!I$5=0,"",TEL_ued!I$5/I$5*1000)</f>
        <v>30.287791347627916</v>
      </c>
      <c r="J37" s="344">
        <f>IF(TEL_ued!J$5=0,"",TEL_ued!J$5/J$5*1000)</f>
        <v>28.420059185429345</v>
      </c>
      <c r="K37" s="344">
        <f>IF(TEL_ued!K$5=0,"",TEL_ued!K$5/K$5*1000)</f>
        <v>28.390954745204514</v>
      </c>
      <c r="L37" s="344">
        <f>IF(TEL_ued!L$5=0,"",TEL_ued!L$5/L$5*1000)</f>
        <v>26.712300250614046</v>
      </c>
      <c r="M37" s="344">
        <f>IF(TEL_ued!M$5=0,"",TEL_ued!M$5/M$5*1000)</f>
        <v>23.799995173939696</v>
      </c>
      <c r="N37" s="344">
        <f>IF(TEL_ued!N$5=0,"",TEL_ued!N$5/N$5*1000)</f>
        <v>24.276569427386843</v>
      </c>
      <c r="O37" s="344">
        <f>IF(TEL_ued!O$5=0,"",TEL_ued!O$5/O$5*1000)</f>
        <v>23.710888072490775</v>
      </c>
      <c r="P37" s="344">
        <f>IF(TEL_ued!P$5=0,"",TEL_ued!P$5/P$5*1000)</f>
        <v>22.344426268555573</v>
      </c>
      <c r="Q37" s="344">
        <f>IF(TEL_ued!Q$5=0,"",TEL_ued!Q$5/Q$5*1000)</f>
        <v>22.182598632939467</v>
      </c>
      <c r="R37" s="344">
        <f>IF(TEL_ued!R$5=0,"",TEL_ued!R$5/R$5*1000)</f>
        <v>21.910764003465687</v>
      </c>
      <c r="S37" s="344">
        <f>IF(TEL_ued!S$5=0,"",TEL_ued!S$5/S$5*1000)</f>
        <v>21.830288043957367</v>
      </c>
      <c r="T37" s="344">
        <f>IF(TEL_ued!T$5=0,"",TEL_ued!T$5/T$5*1000)</f>
        <v>21.87808323800833</v>
      </c>
      <c r="U37" s="344">
        <f>IF(TEL_ued!U$5=0,"",TEL_ued!U$5/U$5*1000)</f>
        <v>21.705797596508738</v>
      </c>
      <c r="V37" s="344">
        <f>IF(TEL_ued!V$5=0,"",TEL_ued!V$5/V$5*1000)</f>
        <v>22.759665437539809</v>
      </c>
      <c r="W37" s="344">
        <f>IF(TEL_ued!W$5=0,"",TEL_ued!W$5/W$5*1000)</f>
        <v>22.028048338160499</v>
      </c>
      <c r="X37" s="344">
        <f>IF(TEL_ued!X$5=0,"",TEL_ued!X$5/X$5*1000)</f>
        <v>20.12592723073308</v>
      </c>
      <c r="Y37" s="344">
        <f>IF(TEL_ued!Y$5=0,"",TEL_ued!Y$5/Y$5*1000)</f>
        <v>19.151191512088261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1.6926730363056224</v>
      </c>
      <c r="C38" s="345">
        <f t="shared" si="7"/>
        <v>1.6589335878650824</v>
      </c>
      <c r="D38" s="345">
        <f t="shared" si="7"/>
        <v>1.6566473086519347</v>
      </c>
      <c r="E38" s="345">
        <f t="shared" si="7"/>
        <v>1.6773215899629361</v>
      </c>
      <c r="F38" s="345">
        <f t="shared" si="7"/>
        <v>1.6346791367893396</v>
      </c>
      <c r="G38" s="345">
        <f t="shared" si="7"/>
        <v>1.5036861464928564</v>
      </c>
      <c r="H38" s="345">
        <f t="shared" si="7"/>
        <v>1.4917327900038115</v>
      </c>
      <c r="I38" s="345">
        <f t="shared" si="7"/>
        <v>1.4380595213628946</v>
      </c>
      <c r="J38" s="345">
        <f t="shared" si="7"/>
        <v>1.3978429202153559</v>
      </c>
      <c r="K38" s="345">
        <f t="shared" si="7"/>
        <v>1.4231256645005699</v>
      </c>
      <c r="L38" s="345">
        <f t="shared" si="7"/>
        <v>1.3246748236195638</v>
      </c>
      <c r="M38" s="345">
        <f t="shared" si="7"/>
        <v>1.2924165315230749</v>
      </c>
      <c r="N38" s="345">
        <f t="shared" si="7"/>
        <v>1.3118658079451135</v>
      </c>
      <c r="O38" s="345">
        <f t="shared" si="7"/>
        <v>1.3203811082649475</v>
      </c>
      <c r="P38" s="345">
        <f t="shared" si="7"/>
        <v>1.2999570276497221</v>
      </c>
      <c r="Q38" s="345">
        <f t="shared" si="7"/>
        <v>1.2798104740822438</v>
      </c>
      <c r="R38" s="345">
        <f t="shared" si="7"/>
        <v>1.3159041728189498</v>
      </c>
      <c r="S38" s="345">
        <f t="shared" si="7"/>
        <v>1.3207917182111384</v>
      </c>
      <c r="T38" s="345">
        <f t="shared" si="7"/>
        <v>1.2788438208642137</v>
      </c>
      <c r="U38" s="345">
        <f t="shared" si="7"/>
        <v>1.2584641085301862</v>
      </c>
      <c r="V38" s="345">
        <f t="shared" si="7"/>
        <v>1.2715136765794923</v>
      </c>
      <c r="W38" s="345">
        <f t="shared" si="7"/>
        <v>1.3416094796211113</v>
      </c>
      <c r="X38" s="345">
        <f t="shared" si="7"/>
        <v>1.2661346715657527</v>
      </c>
      <c r="Y38" s="345">
        <f t="shared" si="7"/>
        <v>1.2872560208567592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EU27: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9759.5150021558638</v>
      </c>
      <c r="C5" s="223">
        <v>9641.8370681001179</v>
      </c>
      <c r="D5" s="223">
        <v>9580.6124712008786</v>
      </c>
      <c r="E5" s="223">
        <v>9479.8624519079476</v>
      </c>
      <c r="F5" s="223">
        <v>8838.4538987584383</v>
      </c>
      <c r="G5" s="223">
        <v>7195.7151861369512</v>
      </c>
      <c r="H5" s="223">
        <v>6578.9143863722711</v>
      </c>
      <c r="I5" s="223">
        <v>5989.6550585401546</v>
      </c>
      <c r="J5" s="223">
        <v>5303.4363213749311</v>
      </c>
      <c r="K5" s="223">
        <v>4492.784915315503</v>
      </c>
      <c r="L5" s="223">
        <v>4439.6976619691013</v>
      </c>
      <c r="M5" s="223">
        <v>4207.3779738722333</v>
      </c>
      <c r="N5" s="223">
        <v>4000.7784341776319</v>
      </c>
      <c r="O5" s="223">
        <v>3858.612243535345</v>
      </c>
      <c r="P5" s="223">
        <v>3704.0450000997612</v>
      </c>
      <c r="Q5" s="223">
        <v>3689.1254219997518</v>
      </c>
      <c r="R5" s="223">
        <v>3683.2624709885499</v>
      </c>
      <c r="S5" s="223">
        <v>3703.4114832476612</v>
      </c>
      <c r="T5" s="223">
        <v>3698.9298710219268</v>
      </c>
      <c r="U5" s="223">
        <v>3615.8042432197831</v>
      </c>
      <c r="V5" s="223">
        <v>3222.2679039483041</v>
      </c>
      <c r="W5" s="223">
        <v>3428.2617929643702</v>
      </c>
      <c r="X5" s="223">
        <v>3144.086515569863</v>
      </c>
      <c r="Y5" s="223">
        <v>2888.6951540773921</v>
      </c>
      <c r="DA5" s="89" t="s">
        <v>2680</v>
      </c>
    </row>
    <row r="6" spans="1:105" ht="12" customHeight="1" x14ac:dyDescent="0.25">
      <c r="A6" s="55" t="s">
        <v>91</v>
      </c>
      <c r="B6" s="259">
        <v>211.938620371459</v>
      </c>
      <c r="C6" s="259">
        <v>212.35092302399519</v>
      </c>
      <c r="D6" s="259">
        <v>211.32265539997911</v>
      </c>
      <c r="E6" s="259">
        <v>198.31205202285969</v>
      </c>
      <c r="F6" s="259">
        <v>188.62132545203951</v>
      </c>
      <c r="G6" s="259">
        <v>175.00105575973811</v>
      </c>
      <c r="H6" s="259">
        <v>160.89211287892931</v>
      </c>
      <c r="I6" s="259">
        <v>157.05909420900261</v>
      </c>
      <c r="J6" s="259">
        <v>141.24075464578891</v>
      </c>
      <c r="K6" s="259">
        <v>116.06963132041579</v>
      </c>
      <c r="L6" s="259">
        <v>119.8421095165383</v>
      </c>
      <c r="M6" s="259">
        <v>114.5373075940559</v>
      </c>
      <c r="N6" s="259">
        <v>108.681740571155</v>
      </c>
      <c r="O6" s="259">
        <v>106.641449140468</v>
      </c>
      <c r="P6" s="259">
        <v>103.90149843813531</v>
      </c>
      <c r="Q6" s="259">
        <v>103.91349282179</v>
      </c>
      <c r="R6" s="259">
        <v>102.4389555946082</v>
      </c>
      <c r="S6" s="259">
        <v>101.62610670852671</v>
      </c>
      <c r="T6" s="259">
        <v>104.523453461743</v>
      </c>
      <c r="U6" s="259">
        <v>103.62338057276141</v>
      </c>
      <c r="V6" s="259">
        <v>91.11792283914059</v>
      </c>
      <c r="W6" s="259">
        <v>92.075416078388656</v>
      </c>
      <c r="X6" s="259">
        <v>89.807661695964498</v>
      </c>
      <c r="Y6" s="259">
        <v>80.389327065573582</v>
      </c>
      <c r="DA6" s="67" t="s">
        <v>2697</v>
      </c>
    </row>
    <row r="7" spans="1:105" ht="12" customHeight="1" x14ac:dyDescent="0.25">
      <c r="A7" s="173" t="s">
        <v>92</v>
      </c>
      <c r="B7" s="224">
        <v>173.89835517658179</v>
      </c>
      <c r="C7" s="224">
        <v>174.23665478891911</v>
      </c>
      <c r="D7" s="224">
        <v>173.39294802049571</v>
      </c>
      <c r="E7" s="224">
        <v>162.71758114696181</v>
      </c>
      <c r="F7" s="224">
        <v>154.7662157555196</v>
      </c>
      <c r="G7" s="224">
        <v>143.59060985414399</v>
      </c>
      <c r="H7" s="224">
        <v>132.0140413365574</v>
      </c>
      <c r="I7" s="224">
        <v>128.86900037661749</v>
      </c>
      <c r="J7" s="224">
        <v>115.8898499657755</v>
      </c>
      <c r="K7" s="224">
        <v>95.236620570597609</v>
      </c>
      <c r="L7" s="224">
        <v>98.331987295621175</v>
      </c>
      <c r="M7" s="224">
        <v>93.979329307943303</v>
      </c>
      <c r="N7" s="224">
        <v>89.174761494281029</v>
      </c>
      <c r="O7" s="224">
        <v>87.50067621781993</v>
      </c>
      <c r="P7" s="224">
        <v>85.252511538982844</v>
      </c>
      <c r="Q7" s="224">
        <v>85.262353084545637</v>
      </c>
      <c r="R7" s="224">
        <v>84.052476385319565</v>
      </c>
      <c r="S7" s="224">
        <v>83.385523453150086</v>
      </c>
      <c r="T7" s="224">
        <v>85.762833609635322</v>
      </c>
      <c r="U7" s="224">
        <v>85.024312264829888</v>
      </c>
      <c r="V7" s="224">
        <v>74.763423868012779</v>
      </c>
      <c r="W7" s="224">
        <v>75.549059346370186</v>
      </c>
      <c r="X7" s="224">
        <v>73.688337801817042</v>
      </c>
      <c r="Y7" s="224">
        <v>65.9604734897014</v>
      </c>
      <c r="DA7" s="177" t="s">
        <v>2698</v>
      </c>
    </row>
    <row r="8" spans="1:105" ht="12" customHeight="1" x14ac:dyDescent="0.25">
      <c r="A8" s="173" t="s">
        <v>93</v>
      </c>
      <c r="B8" s="224">
        <v>124.9894427831682</v>
      </c>
      <c r="C8" s="224">
        <v>125.2325956295356</v>
      </c>
      <c r="D8" s="224">
        <v>124.6261813897313</v>
      </c>
      <c r="E8" s="224">
        <v>116.9532614493788</v>
      </c>
      <c r="F8" s="224">
        <v>111.2382175742797</v>
      </c>
      <c r="G8" s="224">
        <v>103.205750832666</v>
      </c>
      <c r="H8" s="224">
        <v>94.885092210650598</v>
      </c>
      <c r="I8" s="224">
        <v>92.62459402069382</v>
      </c>
      <c r="J8" s="224">
        <v>83.295829662901113</v>
      </c>
      <c r="K8" s="224">
        <v>68.451321035117033</v>
      </c>
      <c r="L8" s="224">
        <v>70.676115868727734</v>
      </c>
      <c r="M8" s="224">
        <v>67.547642940084259</v>
      </c>
      <c r="N8" s="224">
        <v>64.094359824014504</v>
      </c>
      <c r="O8" s="224">
        <v>62.891111031558083</v>
      </c>
      <c r="P8" s="224">
        <v>61.275242668643919</v>
      </c>
      <c r="Q8" s="224">
        <v>61.282316279517183</v>
      </c>
      <c r="R8" s="224">
        <v>60.412717401948441</v>
      </c>
      <c r="S8" s="224">
        <v>59.933344981951628</v>
      </c>
      <c r="T8" s="224">
        <v>61.642036656925377</v>
      </c>
      <c r="U8" s="224">
        <v>61.111224440346483</v>
      </c>
      <c r="V8" s="224">
        <v>53.736210905134193</v>
      </c>
      <c r="W8" s="224">
        <v>54.300886405203578</v>
      </c>
      <c r="X8" s="224">
        <v>52.963492795055991</v>
      </c>
      <c r="Y8" s="224">
        <v>47.409090320722889</v>
      </c>
      <c r="DA8" s="177" t="s">
        <v>2699</v>
      </c>
    </row>
    <row r="9" spans="1:105" ht="12" customHeight="1" x14ac:dyDescent="0.25">
      <c r="A9" s="173" t="s">
        <v>94</v>
      </c>
      <c r="B9" s="224">
        <v>244.54456196706809</v>
      </c>
      <c r="C9" s="224">
        <v>245.02029579691751</v>
      </c>
      <c r="D9" s="224">
        <v>243.83383315382201</v>
      </c>
      <c r="E9" s="224">
        <v>228.82159848791511</v>
      </c>
      <c r="F9" s="224">
        <v>217.6399909061995</v>
      </c>
      <c r="G9" s="224">
        <v>201.92429510739009</v>
      </c>
      <c r="H9" s="224">
        <v>185.64474562953379</v>
      </c>
      <c r="I9" s="224">
        <v>181.22203177961839</v>
      </c>
      <c r="J9" s="224">
        <v>162.97010151437169</v>
      </c>
      <c r="K9" s="224">
        <v>133.92649767740289</v>
      </c>
      <c r="L9" s="224">
        <v>138.27935713446729</v>
      </c>
      <c r="M9" s="224">
        <v>132.1584318392953</v>
      </c>
      <c r="N9" s="224">
        <v>125.4020083513327</v>
      </c>
      <c r="O9" s="224">
        <v>123.0478259313093</v>
      </c>
      <c r="P9" s="224">
        <v>119.8863443516946</v>
      </c>
      <c r="Q9" s="224">
        <v>119.90018402514229</v>
      </c>
      <c r="R9" s="224">
        <v>118.1987949168556</v>
      </c>
      <c r="S9" s="224">
        <v>117.2608923559923</v>
      </c>
      <c r="T9" s="224">
        <v>120.6039847635496</v>
      </c>
      <c r="U9" s="224">
        <v>119.565439122417</v>
      </c>
      <c r="V9" s="224">
        <v>105.136064814393</v>
      </c>
      <c r="W9" s="224">
        <v>106.2408647058331</v>
      </c>
      <c r="X9" s="224">
        <v>103.6242250338052</v>
      </c>
      <c r="Y9" s="224">
        <v>92.756915844892603</v>
      </c>
      <c r="DA9" s="177" t="s">
        <v>2700</v>
      </c>
    </row>
    <row r="10" spans="1:105" ht="12" customHeight="1" x14ac:dyDescent="0.25">
      <c r="A10" s="56" t="s">
        <v>95</v>
      </c>
      <c r="B10" s="260">
        <v>941.10693373153299</v>
      </c>
      <c r="C10" s="260">
        <v>937.5303066355508</v>
      </c>
      <c r="D10" s="260">
        <v>939.73838373401645</v>
      </c>
      <c r="E10" s="260">
        <v>952.55555611301611</v>
      </c>
      <c r="F10" s="260">
        <v>879.77696214978221</v>
      </c>
      <c r="G10" s="260">
        <v>657.24400900388514</v>
      </c>
      <c r="H10" s="260">
        <v>600.80385334516109</v>
      </c>
      <c r="I10" s="260">
        <v>524.84112798010835</v>
      </c>
      <c r="J10" s="260">
        <v>458.23706598795451</v>
      </c>
      <c r="K10" s="260">
        <v>400.17499132232041</v>
      </c>
      <c r="L10" s="260">
        <v>384.26918591567181</v>
      </c>
      <c r="M10" s="260">
        <v>366.05013751270332</v>
      </c>
      <c r="N10" s="260">
        <v>350.60279191833979</v>
      </c>
      <c r="O10" s="260">
        <v>336.60963370451162</v>
      </c>
      <c r="P10" s="260">
        <v>321.65171193920457</v>
      </c>
      <c r="Q10" s="260">
        <v>318.77762206524011</v>
      </c>
      <c r="R10" s="260">
        <v>322.37326139139049</v>
      </c>
      <c r="S10" s="260">
        <v>327.32121742130317</v>
      </c>
      <c r="T10" s="260">
        <v>324.68072881981811</v>
      </c>
      <c r="U10" s="260">
        <v>313.85486089295182</v>
      </c>
      <c r="V10" s="260">
        <v>283.81339909686818</v>
      </c>
      <c r="W10" s="260">
        <v>308.89814993474567</v>
      </c>
      <c r="X10" s="260">
        <v>272.50155867808098</v>
      </c>
      <c r="Y10" s="260">
        <v>254.50352723060459</v>
      </c>
      <c r="DA10" s="68" t="s">
        <v>2701</v>
      </c>
    </row>
    <row r="11" spans="1:105" ht="12" customHeight="1" x14ac:dyDescent="0.25">
      <c r="A11" s="37" t="s">
        <v>159</v>
      </c>
      <c r="B11" s="226">
        <v>69.523399864599511</v>
      </c>
      <c r="C11" s="226">
        <v>72.141710216936815</v>
      </c>
      <c r="D11" s="226">
        <v>64.392798944676812</v>
      </c>
      <c r="E11" s="226">
        <v>66.837936547652774</v>
      </c>
      <c r="F11" s="226">
        <v>59.976158303252298</v>
      </c>
      <c r="G11" s="226">
        <v>58.777685167531402</v>
      </c>
      <c r="H11" s="226">
        <v>38.397609453743257</v>
      </c>
      <c r="I11" s="226">
        <v>41.941683395456678</v>
      </c>
      <c r="J11" s="226">
        <v>31.283424983760341</v>
      </c>
      <c r="K11" s="226">
        <v>27.222767195640081</v>
      </c>
      <c r="L11" s="226">
        <v>25.877028907161581</v>
      </c>
      <c r="M11" s="226">
        <v>21.861852364895419</v>
      </c>
      <c r="N11" s="226">
        <v>19.042862361281131</v>
      </c>
      <c r="O11" s="226">
        <v>13.17162142863841</v>
      </c>
      <c r="P11" s="226">
        <v>13.27556641146829</v>
      </c>
      <c r="Q11" s="226">
        <v>14.076081580582599</v>
      </c>
      <c r="R11" s="226">
        <v>13.353354952253589</v>
      </c>
      <c r="S11" s="226">
        <v>11.553970503159441</v>
      </c>
      <c r="T11" s="226">
        <v>10.771499933652279</v>
      </c>
      <c r="U11" s="226">
        <v>9.5105942458140831</v>
      </c>
      <c r="V11" s="226">
        <v>8.9351328685622278</v>
      </c>
      <c r="W11" s="226">
        <v>11.16180168067789</v>
      </c>
      <c r="X11" s="226">
        <v>7.071894003185875</v>
      </c>
      <c r="Y11" s="226">
        <v>6.9159337781452388</v>
      </c>
      <c r="DA11" s="69" t="s">
        <v>2702</v>
      </c>
    </row>
    <row r="12" spans="1:105" ht="12" customHeight="1" x14ac:dyDescent="0.25">
      <c r="A12" s="37" t="s">
        <v>35</v>
      </c>
      <c r="B12" s="226">
        <v>765.9760599715097</v>
      </c>
      <c r="C12" s="226">
        <v>757.91610540474062</v>
      </c>
      <c r="D12" s="226">
        <v>768.01189657544171</v>
      </c>
      <c r="E12" s="226">
        <v>801.87606463356099</v>
      </c>
      <c r="F12" s="226">
        <v>739.35792958382115</v>
      </c>
      <c r="G12" s="226">
        <v>515.88868353562304</v>
      </c>
      <c r="H12" s="226">
        <v>484.47353504778658</v>
      </c>
      <c r="I12" s="226">
        <v>391.21940531721538</v>
      </c>
      <c r="J12" s="226">
        <v>345.05420670964799</v>
      </c>
      <c r="K12" s="226">
        <v>309.79135370686942</v>
      </c>
      <c r="L12" s="226">
        <v>287.01471709376051</v>
      </c>
      <c r="M12" s="226">
        <v>274.9891061773659</v>
      </c>
      <c r="N12" s="226">
        <v>266.56703971161107</v>
      </c>
      <c r="O12" s="226">
        <v>259.96103099596371</v>
      </c>
      <c r="P12" s="226">
        <v>242.31854449522331</v>
      </c>
      <c r="Q12" s="226">
        <v>237.42081968287829</v>
      </c>
      <c r="R12" s="226">
        <v>244.12746419282789</v>
      </c>
      <c r="S12" s="226">
        <v>254.5835568298362</v>
      </c>
      <c r="T12" s="226">
        <v>241.56313090018659</v>
      </c>
      <c r="U12" s="226">
        <v>231.24218422339109</v>
      </c>
      <c r="V12" s="226">
        <v>211.3741637187905</v>
      </c>
      <c r="W12" s="226">
        <v>243.75632158583949</v>
      </c>
      <c r="X12" s="226">
        <v>203.6494986914488</v>
      </c>
      <c r="Y12" s="226">
        <v>194.03696708412599</v>
      </c>
      <c r="DA12" s="69" t="s">
        <v>2703</v>
      </c>
    </row>
    <row r="13" spans="1:105" ht="12" customHeight="1" x14ac:dyDescent="0.25">
      <c r="A13" s="37" t="s">
        <v>96</v>
      </c>
      <c r="B13" s="226">
        <v>7.6612209802070216E-2</v>
      </c>
      <c r="C13" s="226">
        <v>0.12811693895070539</v>
      </c>
      <c r="D13" s="226">
        <v>5.6491831470228453E-2</v>
      </c>
      <c r="E13" s="226">
        <v>5.6491831470225462E-2</v>
      </c>
      <c r="F13" s="226">
        <v>0.12837489251831741</v>
      </c>
      <c r="G13" s="226">
        <v>0.13877901977512699</v>
      </c>
      <c r="H13" s="226">
        <v>0.23018056749595581</v>
      </c>
      <c r="I13" s="226">
        <v>0.20627687016229729</v>
      </c>
      <c r="J13" s="226">
        <v>0.23250214961158661</v>
      </c>
      <c r="K13" s="226">
        <v>0.20902837489162601</v>
      </c>
      <c r="L13" s="226">
        <v>6.5692175408295195E-2</v>
      </c>
      <c r="M13" s="226">
        <v>0.20902837489174181</v>
      </c>
      <c r="N13" s="226">
        <v>0.16122098022300549</v>
      </c>
      <c r="O13" s="226">
        <v>9.5528804814881713E-2</v>
      </c>
      <c r="P13" s="226">
        <v>0.14901117798765401</v>
      </c>
      <c r="Q13" s="226">
        <v>0.14901117798751889</v>
      </c>
      <c r="R13" s="226">
        <v>0.14901117798748359</v>
      </c>
      <c r="S13" s="226">
        <v>0.16147893379149139</v>
      </c>
      <c r="T13" s="226">
        <v>0.30636285468501762</v>
      </c>
      <c r="U13" s="226">
        <v>0.12717110920009381</v>
      </c>
      <c r="V13" s="226">
        <v>0.12510748065326621</v>
      </c>
      <c r="W13" s="226">
        <v>0.1220980223556911</v>
      </c>
      <c r="X13" s="226">
        <v>0.16104901110836989</v>
      </c>
      <c r="Y13" s="226">
        <v>0.1576956147219693</v>
      </c>
      <c r="DA13" s="69" t="s">
        <v>2704</v>
      </c>
    </row>
    <row r="14" spans="1:105" ht="12" customHeight="1" x14ac:dyDescent="0.25">
      <c r="A14" s="37" t="s">
        <v>78</v>
      </c>
      <c r="B14" s="226">
        <v>0.42901763307419438</v>
      </c>
      <c r="C14" s="226">
        <v>0.43655219298086378</v>
      </c>
      <c r="D14" s="226">
        <v>0.46595357404467369</v>
      </c>
      <c r="E14" s="226">
        <v>0.43682852015468548</v>
      </c>
      <c r="F14" s="226">
        <v>0.438507528857144</v>
      </c>
      <c r="G14" s="226">
        <v>0.39506575861432619</v>
      </c>
      <c r="H14" s="226">
        <v>0.42092119599795219</v>
      </c>
      <c r="I14" s="226">
        <v>0.35987367342909521</v>
      </c>
      <c r="J14" s="226">
        <v>0.37312275068134593</v>
      </c>
      <c r="K14" s="226">
        <v>0.43134695780425808</v>
      </c>
      <c r="L14" s="226">
        <v>0.50505663805509093</v>
      </c>
      <c r="M14" s="226">
        <v>0.53394979656230346</v>
      </c>
      <c r="N14" s="226">
        <v>0.50543331778528444</v>
      </c>
      <c r="O14" s="226">
        <v>0.58636219398948741</v>
      </c>
      <c r="P14" s="226">
        <v>2.6270293344974638</v>
      </c>
      <c r="Q14" s="226">
        <v>2.8993686893389938</v>
      </c>
      <c r="R14" s="226">
        <v>3.495317076250589</v>
      </c>
      <c r="S14" s="226">
        <v>3.328594167693419</v>
      </c>
      <c r="T14" s="226">
        <v>4.0372656908813562</v>
      </c>
      <c r="U14" s="226">
        <v>4.7419044407583613</v>
      </c>
      <c r="V14" s="226">
        <v>5.1894000789846446</v>
      </c>
      <c r="W14" s="226">
        <v>5.1271412016679552</v>
      </c>
      <c r="X14" s="226">
        <v>5.9767133342403111</v>
      </c>
      <c r="Y14" s="226">
        <v>6.8522478004830454</v>
      </c>
      <c r="DA14" s="69" t="s">
        <v>2705</v>
      </c>
    </row>
    <row r="15" spans="1:105" ht="12" customHeight="1" x14ac:dyDescent="0.25">
      <c r="A15" s="37" t="s">
        <v>40</v>
      </c>
      <c r="B15" s="226">
        <v>105.10184405254761</v>
      </c>
      <c r="C15" s="226">
        <v>106.9078218819419</v>
      </c>
      <c r="D15" s="226">
        <v>106.811242808383</v>
      </c>
      <c r="E15" s="226">
        <v>83.348234580177404</v>
      </c>
      <c r="F15" s="226">
        <v>79.875991841333288</v>
      </c>
      <c r="G15" s="226">
        <v>82.043795522341213</v>
      </c>
      <c r="H15" s="226">
        <v>77.281607080137263</v>
      </c>
      <c r="I15" s="226">
        <v>91.113888723844966</v>
      </c>
      <c r="J15" s="226">
        <v>81.293809394253188</v>
      </c>
      <c r="K15" s="226">
        <v>62.520495087115087</v>
      </c>
      <c r="L15" s="226">
        <v>70.806691101286376</v>
      </c>
      <c r="M15" s="226">
        <v>68.456200798987965</v>
      </c>
      <c r="N15" s="226">
        <v>64.326235547439296</v>
      </c>
      <c r="O15" s="226">
        <v>62.795090281105047</v>
      </c>
      <c r="P15" s="226">
        <v>63.281560520027867</v>
      </c>
      <c r="Q15" s="226">
        <v>64.232340934452637</v>
      </c>
      <c r="R15" s="226">
        <v>61.248113992070998</v>
      </c>
      <c r="S15" s="226">
        <v>57.693616986822668</v>
      </c>
      <c r="T15" s="226">
        <v>68.002469440412852</v>
      </c>
      <c r="U15" s="226">
        <v>68.233006873788042</v>
      </c>
      <c r="V15" s="226">
        <v>58.189594949877637</v>
      </c>
      <c r="W15" s="226">
        <v>48.730787444204651</v>
      </c>
      <c r="X15" s="226">
        <v>55.642403638097583</v>
      </c>
      <c r="Y15" s="226">
        <v>46.54068295312829</v>
      </c>
      <c r="DA15" s="69" t="s">
        <v>2706</v>
      </c>
    </row>
    <row r="16" spans="1:105" ht="12" customHeight="1" x14ac:dyDescent="0.25">
      <c r="A16" s="57" t="s">
        <v>2707</v>
      </c>
      <c r="B16" s="261">
        <v>475.71584860070061</v>
      </c>
      <c r="C16" s="261">
        <v>465.88011932864282</v>
      </c>
      <c r="D16" s="261">
        <v>461.80297528430509</v>
      </c>
      <c r="E16" s="261">
        <v>467.89058478144858</v>
      </c>
      <c r="F16" s="261">
        <v>432.64461181878721</v>
      </c>
      <c r="G16" s="261">
        <v>331.97917866891521</v>
      </c>
      <c r="H16" s="261">
        <v>302.48153051109892</v>
      </c>
      <c r="I16" s="261">
        <v>264.68551350830978</v>
      </c>
      <c r="J16" s="261">
        <v>232.41348792672741</v>
      </c>
      <c r="K16" s="261">
        <v>200.1003954827668</v>
      </c>
      <c r="L16" s="261">
        <v>192.73843523188401</v>
      </c>
      <c r="M16" s="261">
        <v>181.3603281188924</v>
      </c>
      <c r="N16" s="261">
        <v>172.4275159954843</v>
      </c>
      <c r="O16" s="261">
        <v>164.15957803795681</v>
      </c>
      <c r="P16" s="261">
        <v>155.89962338379621</v>
      </c>
      <c r="Q16" s="261">
        <v>154.9493886980751</v>
      </c>
      <c r="R16" s="261">
        <v>155.84469792769511</v>
      </c>
      <c r="S16" s="261">
        <v>158.0560220625334</v>
      </c>
      <c r="T16" s="261">
        <v>154.53020148011029</v>
      </c>
      <c r="U16" s="261">
        <v>149.64181423168449</v>
      </c>
      <c r="V16" s="261">
        <v>134.46156182899119</v>
      </c>
      <c r="W16" s="261">
        <v>148.1801245327629</v>
      </c>
      <c r="X16" s="261">
        <v>130.46037808436409</v>
      </c>
      <c r="Y16" s="261">
        <v>122.04170733933159</v>
      </c>
      <c r="DA16" s="70" t="s">
        <v>2708</v>
      </c>
    </row>
    <row r="17" spans="1:105" ht="12" customHeight="1" x14ac:dyDescent="0.25">
      <c r="A17" s="46" t="s">
        <v>28</v>
      </c>
      <c r="B17" s="229">
        <v>25.410346585299749</v>
      </c>
      <c r="C17" s="229">
        <v>21.011251460982109</v>
      </c>
      <c r="D17" s="229">
        <v>18.884159583496778</v>
      </c>
      <c r="E17" s="229">
        <v>15.002376913890391</v>
      </c>
      <c r="F17" s="229">
        <v>13.67768155166805</v>
      </c>
      <c r="G17" s="229">
        <v>11.068549060890859</v>
      </c>
      <c r="H17" s="229">
        <v>9.0030579027187532</v>
      </c>
      <c r="I17" s="229">
        <v>7.2883947792072483</v>
      </c>
      <c r="J17" s="229">
        <v>5.9504813569981261</v>
      </c>
      <c r="K17" s="229">
        <v>3.3537055551893191</v>
      </c>
      <c r="L17" s="229">
        <v>3.063396564871498</v>
      </c>
      <c r="M17" s="229">
        <v>2.1570596819654422</v>
      </c>
      <c r="N17" s="229">
        <v>1.70915760313026</v>
      </c>
      <c r="O17" s="229">
        <v>1.959509383583337</v>
      </c>
      <c r="P17" s="229">
        <v>1.7467593630794069</v>
      </c>
      <c r="Q17" s="229">
        <v>1.7096203078573911</v>
      </c>
      <c r="R17" s="229">
        <v>1.622903556222647</v>
      </c>
      <c r="S17" s="229">
        <v>1.375710142061213</v>
      </c>
      <c r="T17" s="229">
        <v>2.4601796783744012</v>
      </c>
      <c r="U17" s="229">
        <v>2.33153250642544</v>
      </c>
      <c r="V17" s="229">
        <v>1.7046770377036751</v>
      </c>
      <c r="W17" s="229">
        <v>1.165257205765283</v>
      </c>
      <c r="X17" s="229">
        <v>0.7005737861007999</v>
      </c>
      <c r="Y17" s="229">
        <v>0.54260253794142477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8.3288909425291564</v>
      </c>
      <c r="C19" s="229">
        <v>11.18262533856176</v>
      </c>
      <c r="D19" s="229">
        <v>10.005049641421589</v>
      </c>
      <c r="E19" s="229">
        <v>10.940253514115611</v>
      </c>
      <c r="F19" s="229">
        <v>8.2319156563448175</v>
      </c>
      <c r="G19" s="229">
        <v>6.5788762100187013</v>
      </c>
      <c r="H19" s="229">
        <v>5.8859113498644158</v>
      </c>
      <c r="I19" s="229">
        <v>4.934588621181585</v>
      </c>
      <c r="J19" s="229">
        <v>4.0344072159800346</v>
      </c>
      <c r="K19" s="229">
        <v>3.648253451273455</v>
      </c>
      <c r="L19" s="229">
        <v>3.9935168629563842</v>
      </c>
      <c r="M19" s="229">
        <v>3.5823071254451948</v>
      </c>
      <c r="N19" s="229">
        <v>3.798135376355098</v>
      </c>
      <c r="O19" s="229">
        <v>3.8109439317024409</v>
      </c>
      <c r="P19" s="229">
        <v>3.8590444953910898</v>
      </c>
      <c r="Q19" s="229">
        <v>2.9579117448651968</v>
      </c>
      <c r="R19" s="229">
        <v>3.3935346761017469</v>
      </c>
      <c r="S19" s="229">
        <v>3.3701561084905109</v>
      </c>
      <c r="T19" s="229">
        <v>3.288314501004999</v>
      </c>
      <c r="U19" s="229">
        <v>3.6538707403417581</v>
      </c>
      <c r="V19" s="229">
        <v>2.9902596143402942</v>
      </c>
      <c r="W19" s="229">
        <v>3.244552444740592</v>
      </c>
      <c r="X19" s="229">
        <v>3.6871024425477188</v>
      </c>
      <c r="Y19" s="229">
        <v>3.8457198440702851</v>
      </c>
      <c r="DA19" s="73" t="s">
        <v>2711</v>
      </c>
    </row>
    <row r="20" spans="1:105" ht="12" customHeight="1" x14ac:dyDescent="0.25">
      <c r="A20" s="46" t="s">
        <v>159</v>
      </c>
      <c r="B20" s="229">
        <v>25.356457545838548</v>
      </c>
      <c r="C20" s="229">
        <v>27.776227467808589</v>
      </c>
      <c r="D20" s="229">
        <v>26.173160256939511</v>
      </c>
      <c r="E20" s="229">
        <v>25.50258402521532</v>
      </c>
      <c r="F20" s="229">
        <v>24.130927431173578</v>
      </c>
      <c r="G20" s="229">
        <v>25.61276241189212</v>
      </c>
      <c r="H20" s="229">
        <v>16.09372768749893</v>
      </c>
      <c r="I20" s="229">
        <v>18.860127576690171</v>
      </c>
      <c r="J20" s="229">
        <v>14.16337039287601</v>
      </c>
      <c r="K20" s="229">
        <v>12.42330421793673</v>
      </c>
      <c r="L20" s="229">
        <v>12.02175621854699</v>
      </c>
      <c r="M20" s="229">
        <v>10.40358251275309</v>
      </c>
      <c r="N20" s="229">
        <v>9.0064897669043322</v>
      </c>
      <c r="O20" s="229">
        <v>6.378117966764588</v>
      </c>
      <c r="P20" s="229">
        <v>6.4542804971555867</v>
      </c>
      <c r="Q20" s="229">
        <v>7.0258760396012452</v>
      </c>
      <c r="R20" s="229">
        <v>6.7283419622400489</v>
      </c>
      <c r="S20" s="229">
        <v>6.0542677620182674</v>
      </c>
      <c r="T20" s="229">
        <v>5.5571748815928954</v>
      </c>
      <c r="U20" s="229">
        <v>5.3146772067083843</v>
      </c>
      <c r="V20" s="229">
        <v>5.008599423249616</v>
      </c>
      <c r="W20" s="229">
        <v>5.8581450506807657</v>
      </c>
      <c r="X20" s="229">
        <v>3.9201326139778949</v>
      </c>
      <c r="Y20" s="229">
        <v>3.6805492103646231</v>
      </c>
      <c r="DA20" s="73" t="s">
        <v>2712</v>
      </c>
    </row>
    <row r="21" spans="1:105" ht="12" customHeight="1" x14ac:dyDescent="0.25">
      <c r="A21" s="46" t="s">
        <v>32</v>
      </c>
      <c r="B21" s="229">
        <v>78.894099946616649</v>
      </c>
      <c r="C21" s="229">
        <v>66.613987168283415</v>
      </c>
      <c r="D21" s="229">
        <v>64.640416930232277</v>
      </c>
      <c r="E21" s="229">
        <v>62.425976758049352</v>
      </c>
      <c r="F21" s="229">
        <v>51.935357501016249</v>
      </c>
      <c r="G21" s="229">
        <v>35.434089290909832</v>
      </c>
      <c r="H21" s="229">
        <v>33.769528822214717</v>
      </c>
      <c r="I21" s="229">
        <v>34.780727874635097</v>
      </c>
      <c r="J21" s="229">
        <v>28.758323495734071</v>
      </c>
      <c r="K21" s="229">
        <v>20.404926321685849</v>
      </c>
      <c r="L21" s="229">
        <v>14.388075596837799</v>
      </c>
      <c r="M21" s="229">
        <v>8.2143190478850556</v>
      </c>
      <c r="N21" s="229">
        <v>8.9303670489677494</v>
      </c>
      <c r="O21" s="229">
        <v>6.6781134228814043</v>
      </c>
      <c r="P21" s="229">
        <v>5.4218059383658801</v>
      </c>
      <c r="Q21" s="229">
        <v>5.6165237312282192</v>
      </c>
      <c r="R21" s="229">
        <v>5.9618803292021578</v>
      </c>
      <c r="S21" s="229">
        <v>4.189562990949101</v>
      </c>
      <c r="T21" s="229">
        <v>4.012742323252418</v>
      </c>
      <c r="U21" s="229">
        <v>2.1742542510138021</v>
      </c>
      <c r="V21" s="229">
        <v>1.155958191554286</v>
      </c>
      <c r="W21" s="229">
        <v>1.911377341118804</v>
      </c>
      <c r="X21" s="229">
        <v>2.2860572715975129</v>
      </c>
      <c r="Y21" s="229">
        <v>1.81245330582961</v>
      </c>
      <c r="DA21" s="73" t="s">
        <v>2713</v>
      </c>
    </row>
    <row r="22" spans="1:105" ht="12" customHeight="1" x14ac:dyDescent="0.25">
      <c r="A22" s="46" t="s">
        <v>33</v>
      </c>
      <c r="B22" s="229">
        <v>0.56557743896037593</v>
      </c>
      <c r="C22" s="229">
        <v>0.77949987928961384</v>
      </c>
      <c r="D22" s="229">
        <v>0.65114967002608637</v>
      </c>
      <c r="E22" s="229">
        <v>0.43256453585665872</v>
      </c>
      <c r="F22" s="229">
        <v>0.41575279856240421</v>
      </c>
      <c r="G22" s="229">
        <v>0.1423301534413087</v>
      </c>
      <c r="H22" s="229">
        <v>0.523312112963494</v>
      </c>
      <c r="I22" s="229">
        <v>0.1212300397964597</v>
      </c>
      <c r="J22" s="229">
        <v>0.1187481521424468</v>
      </c>
      <c r="K22" s="229">
        <v>1.6884973321767249E-2</v>
      </c>
      <c r="L22" s="229">
        <v>0.11363790479712541</v>
      </c>
      <c r="M22" s="229">
        <v>6.998109425009346E-3</v>
      </c>
      <c r="N22" s="229">
        <v>7.7955684058372736E-3</v>
      </c>
      <c r="O22" s="229">
        <v>8.291945934801797E-3</v>
      </c>
      <c r="P22" s="229">
        <v>8.4872420121145271E-3</v>
      </c>
      <c r="Q22" s="229">
        <v>5.59848753981727E-3</v>
      </c>
      <c r="R22" s="229">
        <v>9.2684263204403233E-2</v>
      </c>
      <c r="S22" s="229">
        <v>2.8301656489555061E-2</v>
      </c>
      <c r="T22" s="229">
        <v>2.813077242264457E-2</v>
      </c>
      <c r="U22" s="229">
        <v>3.7171353319965683E-2</v>
      </c>
      <c r="V22" s="229">
        <v>3.8554700530883383E-2</v>
      </c>
      <c r="W22" s="229">
        <v>0.19006376959249549</v>
      </c>
      <c r="X22" s="229">
        <v>0.14663480447201721</v>
      </c>
      <c r="Y22" s="229">
        <v>0.2217586954194499</v>
      </c>
      <c r="DA22" s="73" t="s">
        <v>2714</v>
      </c>
    </row>
    <row r="23" spans="1:105" ht="12" customHeight="1" x14ac:dyDescent="0.25">
      <c r="A23" s="46" t="s">
        <v>35</v>
      </c>
      <c r="B23" s="229">
        <v>306.89283914282151</v>
      </c>
      <c r="C23" s="229">
        <v>306.78012618135102</v>
      </c>
      <c r="D23" s="229">
        <v>312.90030876247459</v>
      </c>
      <c r="E23" s="229">
        <v>320.51067983917483</v>
      </c>
      <c r="F23" s="229">
        <v>296.7338744827058</v>
      </c>
      <c r="G23" s="229">
        <v>215.9768411210994</v>
      </c>
      <c r="H23" s="229">
        <v>203.90622129521179</v>
      </c>
      <c r="I23" s="229">
        <v>170.0667196969616</v>
      </c>
      <c r="J23" s="229">
        <v>150.91077504015911</v>
      </c>
      <c r="K23" s="229">
        <v>138.27785774572499</v>
      </c>
      <c r="L23" s="229">
        <v>130.51203164859331</v>
      </c>
      <c r="M23" s="229">
        <v>129.340615457882</v>
      </c>
      <c r="N23" s="229">
        <v>125.57884835103781</v>
      </c>
      <c r="O23" s="229">
        <v>128.22101038062621</v>
      </c>
      <c r="P23" s="229">
        <v>121.8194950945378</v>
      </c>
      <c r="Q23" s="229">
        <v>118.63673357935041</v>
      </c>
      <c r="R23" s="229">
        <v>122.37954812778921</v>
      </c>
      <c r="S23" s="229">
        <v>127.2304903990763</v>
      </c>
      <c r="T23" s="229">
        <v>121.6959290710098</v>
      </c>
      <c r="U23" s="229">
        <v>119.1139494152072</v>
      </c>
      <c r="V23" s="229">
        <v>109.0653749556551</v>
      </c>
      <c r="W23" s="229">
        <v>122.47508257585849</v>
      </c>
      <c r="X23" s="229">
        <v>107.1373333801895</v>
      </c>
      <c r="Y23" s="229">
        <v>100.1294931117959</v>
      </c>
      <c r="DA23" s="73" t="s">
        <v>2715</v>
      </c>
    </row>
    <row r="24" spans="1:105" ht="12" customHeight="1" x14ac:dyDescent="0.25">
      <c r="A24" s="46" t="s">
        <v>36</v>
      </c>
      <c r="B24" s="229">
        <v>0.67539893292303077</v>
      </c>
      <c r="C24" s="229">
        <v>0.60216290405202932</v>
      </c>
      <c r="D24" s="229">
        <v>0.57775089442786143</v>
      </c>
      <c r="E24" s="229">
        <v>0</v>
      </c>
      <c r="F24" s="229">
        <v>0</v>
      </c>
      <c r="G24" s="229">
        <v>0</v>
      </c>
      <c r="H24" s="229">
        <v>1.8309007217475831E-2</v>
      </c>
      <c r="I24" s="229">
        <v>1.8309007217422579E-2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5.9899748013664569</v>
      </c>
      <c r="C25" s="229">
        <v>6.3923335439864601</v>
      </c>
      <c r="D25" s="229">
        <v>5.8475795492239113</v>
      </c>
      <c r="E25" s="229">
        <v>7.1314722340299257</v>
      </c>
      <c r="F25" s="229">
        <v>6.4940421134070174</v>
      </c>
      <c r="G25" s="229">
        <v>6.5318725909816804</v>
      </c>
      <c r="H25" s="229">
        <v>7.7906860045635442</v>
      </c>
      <c r="I25" s="229">
        <v>6.7397408529313276</v>
      </c>
      <c r="J25" s="229">
        <v>6.7765134767531494</v>
      </c>
      <c r="K25" s="229">
        <v>6.4312625619862249</v>
      </c>
      <c r="L25" s="229">
        <v>7.1374124896824442</v>
      </c>
      <c r="M25" s="229">
        <v>7.3226101320268722</v>
      </c>
      <c r="N25" s="229">
        <v>1.3483485275281371</v>
      </c>
      <c r="O25" s="229">
        <v>1.9248299974500831</v>
      </c>
      <c r="P25" s="229">
        <v>1.581938910284312</v>
      </c>
      <c r="Q25" s="229">
        <v>1.5619942984218489</v>
      </c>
      <c r="R25" s="229">
        <v>1.7361821244157709</v>
      </c>
      <c r="S25" s="229">
        <v>1.9489978869772051</v>
      </c>
      <c r="T25" s="229">
        <v>2.621605713463377</v>
      </c>
      <c r="U25" s="229">
        <v>2.7013271995605068</v>
      </c>
      <c r="V25" s="229">
        <v>2.6151528055942399</v>
      </c>
      <c r="W25" s="229">
        <v>2.5246330739045719</v>
      </c>
      <c r="X25" s="229">
        <v>3.995057924248298</v>
      </c>
      <c r="Y25" s="229">
        <v>3.9684488337203532</v>
      </c>
      <c r="DA25" s="73" t="s">
        <v>2717</v>
      </c>
    </row>
    <row r="26" spans="1:105" ht="12" customHeight="1" x14ac:dyDescent="0.25">
      <c r="A26" s="46" t="s">
        <v>39</v>
      </c>
      <c r="B26" s="229">
        <v>23.60226326434513</v>
      </c>
      <c r="C26" s="229">
        <v>24.74190538432779</v>
      </c>
      <c r="D26" s="229">
        <v>22.123399996062531</v>
      </c>
      <c r="E26" s="229">
        <v>25.944676961116599</v>
      </c>
      <c r="F26" s="229">
        <v>31.025060283909241</v>
      </c>
      <c r="G26" s="229">
        <v>30.63385782968135</v>
      </c>
      <c r="H26" s="229">
        <v>25.49077632884585</v>
      </c>
      <c r="I26" s="229">
        <v>21.87567505968897</v>
      </c>
      <c r="J26" s="229">
        <v>21.700868796084471</v>
      </c>
      <c r="K26" s="229">
        <v>15.54420065564844</v>
      </c>
      <c r="L26" s="229">
        <v>21.508607945598481</v>
      </c>
      <c r="M26" s="229">
        <v>20.332836051509709</v>
      </c>
      <c r="N26" s="229">
        <v>22.04837375315515</v>
      </c>
      <c r="O26" s="229">
        <v>15.178761009013879</v>
      </c>
      <c r="P26" s="229">
        <v>15.00781184297005</v>
      </c>
      <c r="Q26" s="229">
        <v>17.435130509210989</v>
      </c>
      <c r="R26" s="229">
        <v>13.9296228885191</v>
      </c>
      <c r="S26" s="229">
        <v>13.85853511647125</v>
      </c>
      <c r="T26" s="229">
        <v>14.86612453898981</v>
      </c>
      <c r="U26" s="229">
        <v>14.315031559107499</v>
      </c>
      <c r="V26" s="229">
        <v>11.88298510036304</v>
      </c>
      <c r="W26" s="229">
        <v>10.81101307110197</v>
      </c>
      <c r="X26" s="229">
        <v>8.5874858612303555</v>
      </c>
      <c r="Y26" s="229">
        <v>7.8406818001900351</v>
      </c>
      <c r="DA26" s="73" t="s">
        <v>2718</v>
      </c>
    </row>
    <row r="27" spans="1:105" ht="12" customHeight="1" x14ac:dyDescent="0.25">
      <c r="A27" s="57" t="s">
        <v>2719</v>
      </c>
      <c r="B27" s="261">
        <v>4043.5847131059559</v>
      </c>
      <c r="C27" s="261">
        <v>3959.9810142934648</v>
      </c>
      <c r="D27" s="261">
        <v>3925.3252899165941</v>
      </c>
      <c r="E27" s="261">
        <v>3977.0699706423138</v>
      </c>
      <c r="F27" s="261">
        <v>3677.4792004596911</v>
      </c>
      <c r="G27" s="261">
        <v>2821.82301868578</v>
      </c>
      <c r="H27" s="261">
        <v>2571.0930093443412</v>
      </c>
      <c r="I27" s="261">
        <v>2249.826864820634</v>
      </c>
      <c r="J27" s="261">
        <v>1975.514647377184</v>
      </c>
      <c r="K27" s="261">
        <v>1700.8533616035179</v>
      </c>
      <c r="L27" s="261">
        <v>1638.2766994710139</v>
      </c>
      <c r="M27" s="261">
        <v>1541.562789010585</v>
      </c>
      <c r="N27" s="261">
        <v>1465.6338859616169</v>
      </c>
      <c r="O27" s="261">
        <v>1395.356413322633</v>
      </c>
      <c r="P27" s="261">
        <v>1325.146798762268</v>
      </c>
      <c r="Q27" s="261">
        <v>1317.069803933638</v>
      </c>
      <c r="R27" s="261">
        <v>1324.6799323854079</v>
      </c>
      <c r="S27" s="261">
        <v>1343.4761875315339</v>
      </c>
      <c r="T27" s="261">
        <v>1313.5067125809369</v>
      </c>
      <c r="U27" s="261">
        <v>1271.955420969319</v>
      </c>
      <c r="V27" s="261">
        <v>1142.923275546425</v>
      </c>
      <c r="W27" s="261">
        <v>1259.5310585284849</v>
      </c>
      <c r="X27" s="261">
        <v>1108.913213717095</v>
      </c>
      <c r="Y27" s="261">
        <v>1037.3545123843189</v>
      </c>
      <c r="DA27" s="70" t="s">
        <v>2720</v>
      </c>
    </row>
    <row r="28" spans="1:105" ht="12" customHeight="1" x14ac:dyDescent="0.25">
      <c r="A28" s="46" t="s">
        <v>28</v>
      </c>
      <c r="B28" s="229">
        <v>215.98794597504789</v>
      </c>
      <c r="C28" s="229">
        <v>178.59563741834791</v>
      </c>
      <c r="D28" s="229">
        <v>160.51535645972271</v>
      </c>
      <c r="E28" s="229">
        <v>127.5202037680683</v>
      </c>
      <c r="F28" s="229">
        <v>116.2602931891784</v>
      </c>
      <c r="G28" s="229">
        <v>94.082667017572319</v>
      </c>
      <c r="H28" s="229">
        <v>76.525992173109415</v>
      </c>
      <c r="I28" s="229">
        <v>61.951355623261612</v>
      </c>
      <c r="J28" s="229">
        <v>50.579091534484078</v>
      </c>
      <c r="K28" s="229">
        <v>28.50649721910921</v>
      </c>
      <c r="L28" s="229">
        <v>26.038870801407739</v>
      </c>
      <c r="M28" s="229">
        <v>18.335007296706252</v>
      </c>
      <c r="N28" s="229">
        <v>14.527839626607211</v>
      </c>
      <c r="O28" s="229">
        <v>16.655829760458371</v>
      </c>
      <c r="P28" s="229">
        <v>14.84745458617496</v>
      </c>
      <c r="Q28" s="229">
        <v>14.53177261678783</v>
      </c>
      <c r="R28" s="229">
        <v>13.794680227892499</v>
      </c>
      <c r="S28" s="229">
        <v>11.69353620752031</v>
      </c>
      <c r="T28" s="229">
        <v>20.911527266182411</v>
      </c>
      <c r="U28" s="229">
        <v>19.818026304616239</v>
      </c>
      <c r="V28" s="229">
        <v>14.48975482048124</v>
      </c>
      <c r="W28" s="229">
        <v>9.9046862490049037</v>
      </c>
      <c r="X28" s="229">
        <v>5.9548771818567987</v>
      </c>
      <c r="Y28" s="229">
        <v>4.6121215725021099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70.795573011497837</v>
      </c>
      <c r="C30" s="229">
        <v>95.05231537777496</v>
      </c>
      <c r="D30" s="229">
        <v>85.042921952083503</v>
      </c>
      <c r="E30" s="229">
        <v>92.992154869982699</v>
      </c>
      <c r="F30" s="229">
        <v>69.971283078930952</v>
      </c>
      <c r="G30" s="229">
        <v>55.920447785158963</v>
      </c>
      <c r="H30" s="229">
        <v>50.030246473847527</v>
      </c>
      <c r="I30" s="229">
        <v>41.944003280043482</v>
      </c>
      <c r="J30" s="229">
        <v>34.292461335830311</v>
      </c>
      <c r="K30" s="229">
        <v>31.010154335824371</v>
      </c>
      <c r="L30" s="229">
        <v>33.944893335129272</v>
      </c>
      <c r="M30" s="229">
        <v>30.449610566284161</v>
      </c>
      <c r="N30" s="229">
        <v>32.284150699018333</v>
      </c>
      <c r="O30" s="229">
        <v>32.393023419470751</v>
      </c>
      <c r="P30" s="229">
        <v>32.801878210824263</v>
      </c>
      <c r="Q30" s="229">
        <v>25.142249831354182</v>
      </c>
      <c r="R30" s="229">
        <v>28.845044746864851</v>
      </c>
      <c r="S30" s="229">
        <v>28.64632692216934</v>
      </c>
      <c r="T30" s="229">
        <v>27.950673258542491</v>
      </c>
      <c r="U30" s="229">
        <v>31.057901292904941</v>
      </c>
      <c r="V30" s="229">
        <v>25.417206721892502</v>
      </c>
      <c r="W30" s="229">
        <v>27.578695780295039</v>
      </c>
      <c r="X30" s="229">
        <v>31.34037076165561</v>
      </c>
      <c r="Y30" s="229">
        <v>32.688618674597429</v>
      </c>
      <c r="DA30" s="73" t="s">
        <v>2723</v>
      </c>
    </row>
    <row r="31" spans="1:105" ht="12" customHeight="1" x14ac:dyDescent="0.25">
      <c r="A31" s="46" t="s">
        <v>159</v>
      </c>
      <c r="B31" s="229">
        <v>215.5298891396277</v>
      </c>
      <c r="C31" s="229">
        <v>236.0979334763731</v>
      </c>
      <c r="D31" s="229">
        <v>222.47186218398579</v>
      </c>
      <c r="E31" s="229">
        <v>216.77196421433021</v>
      </c>
      <c r="F31" s="229">
        <v>205.1128831649755</v>
      </c>
      <c r="G31" s="229">
        <v>217.70848050108299</v>
      </c>
      <c r="H31" s="229">
        <v>136.7966853437409</v>
      </c>
      <c r="I31" s="229">
        <v>160.31108440186651</v>
      </c>
      <c r="J31" s="229">
        <v>120.38864833944611</v>
      </c>
      <c r="K31" s="229">
        <v>105.59808585246221</v>
      </c>
      <c r="L31" s="229">
        <v>102.1849278576494</v>
      </c>
      <c r="M31" s="229">
        <v>88.430451358401299</v>
      </c>
      <c r="N31" s="229">
        <v>76.555163018686841</v>
      </c>
      <c r="O31" s="229">
        <v>54.214002717499007</v>
      </c>
      <c r="P31" s="229">
        <v>54.861384225822498</v>
      </c>
      <c r="Q31" s="229">
        <v>59.71994633661059</v>
      </c>
      <c r="R31" s="229">
        <v>57.190906679040417</v>
      </c>
      <c r="S31" s="229">
        <v>51.461275977155267</v>
      </c>
      <c r="T31" s="229">
        <v>47.235986493539613</v>
      </c>
      <c r="U31" s="229">
        <v>45.174756257021279</v>
      </c>
      <c r="V31" s="229">
        <v>42.573095097621739</v>
      </c>
      <c r="W31" s="229">
        <v>49.794232930786507</v>
      </c>
      <c r="X31" s="229">
        <v>33.321127218812109</v>
      </c>
      <c r="Y31" s="229">
        <v>31.284668288099301</v>
      </c>
      <c r="DA31" s="73" t="s">
        <v>2724</v>
      </c>
    </row>
    <row r="32" spans="1:105" ht="12" customHeight="1" x14ac:dyDescent="0.25">
      <c r="A32" s="46" t="s">
        <v>32</v>
      </c>
      <c r="B32" s="229">
        <v>670.59984954624167</v>
      </c>
      <c r="C32" s="229">
        <v>566.21889093040909</v>
      </c>
      <c r="D32" s="229">
        <v>549.44354390697424</v>
      </c>
      <c r="E32" s="229">
        <v>530.62080244341962</v>
      </c>
      <c r="F32" s="229">
        <v>441.45053875863812</v>
      </c>
      <c r="G32" s="229">
        <v>301.18975897273361</v>
      </c>
      <c r="H32" s="229">
        <v>287.0409949888251</v>
      </c>
      <c r="I32" s="229">
        <v>295.63618693439838</v>
      </c>
      <c r="J32" s="229">
        <v>244.44574971373979</v>
      </c>
      <c r="K32" s="229">
        <v>173.4418737343297</v>
      </c>
      <c r="L32" s="229">
        <v>122.2986425731213</v>
      </c>
      <c r="M32" s="229">
        <v>69.821711907022973</v>
      </c>
      <c r="N32" s="229">
        <v>75.908119916225871</v>
      </c>
      <c r="O32" s="229">
        <v>56.763964094491953</v>
      </c>
      <c r="P32" s="229">
        <v>46.085350476109987</v>
      </c>
      <c r="Q32" s="229">
        <v>47.74045171543986</v>
      </c>
      <c r="R32" s="229">
        <v>50.67598279821835</v>
      </c>
      <c r="S32" s="229">
        <v>35.611285423067351</v>
      </c>
      <c r="T32" s="229">
        <v>34.108309747645549</v>
      </c>
      <c r="U32" s="229">
        <v>18.48116113361732</v>
      </c>
      <c r="V32" s="229">
        <v>9.8256446282114336</v>
      </c>
      <c r="W32" s="229">
        <v>16.246707399509841</v>
      </c>
      <c r="X32" s="229">
        <v>19.43148680857886</v>
      </c>
      <c r="Y32" s="229">
        <v>15.40585309955169</v>
      </c>
      <c r="DA32" s="73" t="s">
        <v>2725</v>
      </c>
    </row>
    <row r="33" spans="1:105" ht="12" customHeight="1" x14ac:dyDescent="0.25">
      <c r="A33" s="46" t="s">
        <v>33</v>
      </c>
      <c r="B33" s="229">
        <v>4.8074082311631967</v>
      </c>
      <c r="C33" s="229">
        <v>6.6257489739617172</v>
      </c>
      <c r="D33" s="229">
        <v>5.5347721952217341</v>
      </c>
      <c r="E33" s="229">
        <v>3.6767985547815991</v>
      </c>
      <c r="F33" s="229">
        <v>3.5338987877804362</v>
      </c>
      <c r="G33" s="229">
        <v>1.209806304251124</v>
      </c>
      <c r="H33" s="229">
        <v>4.4481529601897014</v>
      </c>
      <c r="I33" s="229">
        <v>1.030455338269908</v>
      </c>
      <c r="J33" s="229">
        <v>1.009359293210798</v>
      </c>
      <c r="K33" s="229">
        <v>0.14352227323502159</v>
      </c>
      <c r="L33" s="229">
        <v>0.96592219077556674</v>
      </c>
      <c r="M33" s="229">
        <v>5.9483930112579457E-2</v>
      </c>
      <c r="N33" s="229">
        <v>6.6262331449616851E-2</v>
      </c>
      <c r="O33" s="229">
        <v>7.0481540445815283E-2</v>
      </c>
      <c r="P33" s="229">
        <v>7.2141557102973472E-2</v>
      </c>
      <c r="Q33" s="229">
        <v>4.7587144088446789E-2</v>
      </c>
      <c r="R33" s="229">
        <v>0.78781623723742755</v>
      </c>
      <c r="S33" s="229">
        <v>0.24056408016121811</v>
      </c>
      <c r="T33" s="229">
        <v>0.23911156559247879</v>
      </c>
      <c r="U33" s="229">
        <v>0.31595650321970842</v>
      </c>
      <c r="V33" s="229">
        <v>0.3277149545125087</v>
      </c>
      <c r="W33" s="229">
        <v>1.6155420415362121</v>
      </c>
      <c r="X33" s="229">
        <v>1.246395838012146</v>
      </c>
      <c r="Y33" s="229">
        <v>1.8849489110653239</v>
      </c>
      <c r="DA33" s="73" t="s">
        <v>2726</v>
      </c>
    </row>
    <row r="34" spans="1:105" ht="12" customHeight="1" x14ac:dyDescent="0.25">
      <c r="A34" s="46" t="s">
        <v>35</v>
      </c>
      <c r="B34" s="229">
        <v>2608.589132713983</v>
      </c>
      <c r="C34" s="229">
        <v>2607.6310725414842</v>
      </c>
      <c r="D34" s="229">
        <v>2659.6526244810339</v>
      </c>
      <c r="E34" s="229">
        <v>2724.3407786329858</v>
      </c>
      <c r="F34" s="229">
        <v>2522.2379331030002</v>
      </c>
      <c r="G34" s="229">
        <v>1835.8031495293451</v>
      </c>
      <c r="H34" s="229">
        <v>1733.2028810093</v>
      </c>
      <c r="I34" s="229">
        <v>1445.5671174241729</v>
      </c>
      <c r="J34" s="229">
        <v>1282.7415878413531</v>
      </c>
      <c r="K34" s="229">
        <v>1175.361790838663</v>
      </c>
      <c r="L34" s="229">
        <v>1109.352269013043</v>
      </c>
      <c r="M34" s="229">
        <v>1099.395231391997</v>
      </c>
      <c r="N34" s="229">
        <v>1067.4202109838211</v>
      </c>
      <c r="O34" s="229">
        <v>1089.8785882353229</v>
      </c>
      <c r="P34" s="229">
        <v>1035.465708303572</v>
      </c>
      <c r="Q34" s="229">
        <v>1008.412235424478</v>
      </c>
      <c r="R34" s="229">
        <v>1040.2261590862081</v>
      </c>
      <c r="S34" s="229">
        <v>1081.459168392149</v>
      </c>
      <c r="T34" s="229">
        <v>1034.415397103583</v>
      </c>
      <c r="U34" s="229">
        <v>1012.4685700292609</v>
      </c>
      <c r="V34" s="229">
        <v>927.05568712306876</v>
      </c>
      <c r="W34" s="229">
        <v>1041.0382018947971</v>
      </c>
      <c r="X34" s="229">
        <v>910.66733373161094</v>
      </c>
      <c r="Y34" s="229">
        <v>851.10069145026489</v>
      </c>
      <c r="DA34" s="73" t="s">
        <v>2727</v>
      </c>
    </row>
    <row r="35" spans="1:105" ht="12" customHeight="1" x14ac:dyDescent="0.25">
      <c r="A35" s="46" t="s">
        <v>36</v>
      </c>
      <c r="B35" s="229">
        <v>5.740890929845766</v>
      </c>
      <c r="C35" s="229">
        <v>5.1183846844422494</v>
      </c>
      <c r="D35" s="229">
        <v>4.910882602636824</v>
      </c>
      <c r="E35" s="229">
        <v>0</v>
      </c>
      <c r="F35" s="229">
        <v>0</v>
      </c>
      <c r="G35" s="229">
        <v>0</v>
      </c>
      <c r="H35" s="229">
        <v>0.15562656134854461</v>
      </c>
      <c r="I35" s="229">
        <v>0.155626561348092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50.914785811614891</v>
      </c>
      <c r="C36" s="229">
        <v>54.334835123884908</v>
      </c>
      <c r="D36" s="229">
        <v>49.704426168403238</v>
      </c>
      <c r="E36" s="229">
        <v>60.617513989254377</v>
      </c>
      <c r="F36" s="229">
        <v>55.199357963959628</v>
      </c>
      <c r="G36" s="229">
        <v>55.520917023344317</v>
      </c>
      <c r="H36" s="229">
        <v>66.220831038790138</v>
      </c>
      <c r="I36" s="229">
        <v>57.287797249916302</v>
      </c>
      <c r="J36" s="229">
        <v>57.600364552401793</v>
      </c>
      <c r="K36" s="229">
        <v>54.665731776882943</v>
      </c>
      <c r="L36" s="229">
        <v>60.66800616230077</v>
      </c>
      <c r="M36" s="229">
        <v>62.242186122228418</v>
      </c>
      <c r="N36" s="229">
        <v>11.46096248398916</v>
      </c>
      <c r="O36" s="229">
        <v>16.361054978325711</v>
      </c>
      <c r="P36" s="229">
        <v>13.44648073741665</v>
      </c>
      <c r="Q36" s="229">
        <v>13.27695153658572</v>
      </c>
      <c r="R36" s="229">
        <v>14.757548057534059</v>
      </c>
      <c r="S36" s="229">
        <v>16.566482039306251</v>
      </c>
      <c r="T36" s="229">
        <v>22.2836485644387</v>
      </c>
      <c r="U36" s="229">
        <v>22.96128119626432</v>
      </c>
      <c r="V36" s="229">
        <v>22.22879884755104</v>
      </c>
      <c r="W36" s="229">
        <v>21.459381128188859</v>
      </c>
      <c r="X36" s="229">
        <v>33.957992356110523</v>
      </c>
      <c r="Y36" s="229">
        <v>33.731815086623008</v>
      </c>
      <c r="DA36" s="73" t="s">
        <v>2729</v>
      </c>
    </row>
    <row r="37" spans="1:105" ht="12" customHeight="1" x14ac:dyDescent="0.25">
      <c r="A37" s="46" t="s">
        <v>39</v>
      </c>
      <c r="B37" s="229">
        <v>200.61923774693369</v>
      </c>
      <c r="C37" s="229">
        <v>210.3061957667862</v>
      </c>
      <c r="D37" s="229">
        <v>188.04889996653151</v>
      </c>
      <c r="E37" s="229">
        <v>220.5297541694911</v>
      </c>
      <c r="F37" s="229">
        <v>263.71301241322863</v>
      </c>
      <c r="G37" s="229">
        <v>260.3877915522915</v>
      </c>
      <c r="H37" s="229">
        <v>216.67159879518979</v>
      </c>
      <c r="I37" s="229">
        <v>185.9432380073562</v>
      </c>
      <c r="J37" s="229">
        <v>184.45738476671801</v>
      </c>
      <c r="K37" s="229">
        <v>132.1257055730118</v>
      </c>
      <c r="L37" s="229">
        <v>182.8231675375871</v>
      </c>
      <c r="M37" s="229">
        <v>172.82910643783251</v>
      </c>
      <c r="N37" s="229">
        <v>187.41117690181881</v>
      </c>
      <c r="O37" s="229">
        <v>129.01946857661801</v>
      </c>
      <c r="P37" s="229">
        <v>127.5664006652455</v>
      </c>
      <c r="Q37" s="229">
        <v>148.19860932829349</v>
      </c>
      <c r="R37" s="229">
        <v>118.4017945524124</v>
      </c>
      <c r="S37" s="229">
        <v>117.7975484900057</v>
      </c>
      <c r="T37" s="229">
        <v>126.36205858141339</v>
      </c>
      <c r="U37" s="229">
        <v>121.6777682524138</v>
      </c>
      <c r="V37" s="229">
        <v>101.0053733530859</v>
      </c>
      <c r="W37" s="229">
        <v>91.893611104366784</v>
      </c>
      <c r="X37" s="229">
        <v>72.993629820458025</v>
      </c>
      <c r="Y37" s="229">
        <v>66.645795301615308</v>
      </c>
      <c r="DA37" s="73" t="s">
        <v>2730</v>
      </c>
    </row>
    <row r="38" spans="1:105" ht="12" customHeight="1" x14ac:dyDescent="0.25">
      <c r="A38" s="57" t="s">
        <v>2731</v>
      </c>
      <c r="B38" s="261">
        <v>771.67395109608151</v>
      </c>
      <c r="C38" s="261">
        <v>773.17515562582855</v>
      </c>
      <c r="D38" s="261">
        <v>769.43120684094947</v>
      </c>
      <c r="E38" s="261">
        <v>722.05926633964293</v>
      </c>
      <c r="F38" s="261">
        <v>686.77508241511828</v>
      </c>
      <c r="G38" s="261">
        <v>637.18333122776414</v>
      </c>
      <c r="H38" s="261">
        <v>585.8123084309733</v>
      </c>
      <c r="I38" s="261">
        <v>571.85618917124009</v>
      </c>
      <c r="J38" s="261">
        <v>514.2612092231285</v>
      </c>
      <c r="K38" s="261">
        <v>422.61250378202692</v>
      </c>
      <c r="L38" s="261">
        <v>436.34819362431898</v>
      </c>
      <c r="M38" s="261">
        <v>417.03327380399838</v>
      </c>
      <c r="N38" s="261">
        <v>395.71300413087209</v>
      </c>
      <c r="O38" s="261">
        <v>388.28425071657591</v>
      </c>
      <c r="P38" s="261">
        <v>378.30801995423627</v>
      </c>
      <c r="Q38" s="261">
        <v>378.35169181267122</v>
      </c>
      <c r="R38" s="261">
        <v>372.98286395985548</v>
      </c>
      <c r="S38" s="261">
        <v>370.0232603233535</v>
      </c>
      <c r="T38" s="261">
        <v>380.57257414275671</v>
      </c>
      <c r="U38" s="261">
        <v>377.29538567518262</v>
      </c>
      <c r="V38" s="261">
        <v>331.76269341430668</v>
      </c>
      <c r="W38" s="261">
        <v>335.24895084951771</v>
      </c>
      <c r="X38" s="261">
        <v>326.99199899556311</v>
      </c>
      <c r="Y38" s="261">
        <v>292.69960111055002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2488.8906601902668</v>
      </c>
      <c r="C39" s="261">
        <f t="shared" si="0"/>
        <v>2464.7072088608193</v>
      </c>
      <c r="D39" s="261">
        <f t="shared" si="0"/>
        <v>2448.7900752318428</v>
      </c>
      <c r="E39" s="261">
        <f t="shared" si="0"/>
        <v>2388.5171703406595</v>
      </c>
      <c r="F39" s="261">
        <f t="shared" si="0"/>
        <v>2237.4946945396641</v>
      </c>
      <c r="G39" s="261">
        <f t="shared" si="0"/>
        <v>1889.9444282023978</v>
      </c>
      <c r="H39" s="261">
        <f t="shared" si="0"/>
        <v>1730.3191907014007</v>
      </c>
      <c r="I39" s="261">
        <f t="shared" si="0"/>
        <v>1608.8234500373301</v>
      </c>
      <c r="J39" s="261">
        <f t="shared" si="0"/>
        <v>1430.9011199956162</v>
      </c>
      <c r="K39" s="261">
        <f t="shared" si="0"/>
        <v>1200.2785613615492</v>
      </c>
      <c r="L39" s="261">
        <f t="shared" si="0"/>
        <v>1200.8141257380353</v>
      </c>
      <c r="M39" s="261">
        <f t="shared" si="0"/>
        <v>1140.1150455535092</v>
      </c>
      <c r="N39" s="261">
        <f t="shared" si="0"/>
        <v>1083.8383208543366</v>
      </c>
      <c r="O39" s="261">
        <f t="shared" si="0"/>
        <v>1051.6373007110387</v>
      </c>
      <c r="P39" s="261">
        <f t="shared" si="0"/>
        <v>1013.9001018404902</v>
      </c>
      <c r="Q39" s="261">
        <f t="shared" si="0"/>
        <v>1010.7793963198228</v>
      </c>
      <c r="R39" s="261">
        <f t="shared" si="0"/>
        <v>1005.4097322957027</v>
      </c>
      <c r="S39" s="261">
        <f t="shared" si="0"/>
        <v>1006.545939854748</v>
      </c>
      <c r="T39" s="261">
        <f t="shared" si="0"/>
        <v>1013.4532020511163</v>
      </c>
      <c r="U39" s="261">
        <f t="shared" si="0"/>
        <v>995.28085205857883</v>
      </c>
      <c r="V39" s="261">
        <f t="shared" si="0"/>
        <v>882.81038346772868</v>
      </c>
      <c r="W39" s="261">
        <f t="shared" si="0"/>
        <v>925.21500442586944</v>
      </c>
      <c r="X39" s="261">
        <f t="shared" si="0"/>
        <v>865.14332499298359</v>
      </c>
      <c r="Y39" s="261">
        <f t="shared" si="0"/>
        <v>788.17154461025336</v>
      </c>
      <c r="DA39" s="70"/>
    </row>
    <row r="40" spans="1:105" ht="12" customHeight="1" x14ac:dyDescent="0.25">
      <c r="A40" s="60" t="s">
        <v>2734</v>
      </c>
      <c r="B40" s="329">
        <v>753.89037621934551</v>
      </c>
      <c r="C40" s="329">
        <v>737.81027054797767</v>
      </c>
      <c r="D40" s="329">
        <v>732.19792122967112</v>
      </c>
      <c r="E40" s="329">
        <v>740.79030427663486</v>
      </c>
      <c r="F40" s="329">
        <v>683.49320691090452</v>
      </c>
      <c r="G40" s="329">
        <v>522.2093899752831</v>
      </c>
      <c r="H40" s="329">
        <v>475.7687426951781</v>
      </c>
      <c r="I40" s="329">
        <v>416.78998749320198</v>
      </c>
      <c r="J40" s="329">
        <v>364.91258303824952</v>
      </c>
      <c r="K40" s="329">
        <v>314.55102946598657</v>
      </c>
      <c r="L40" s="329">
        <v>301.08877403280542</v>
      </c>
      <c r="M40" s="329">
        <v>283.25229372176551</v>
      </c>
      <c r="N40" s="329">
        <v>270.41994172045207</v>
      </c>
      <c r="O40" s="329">
        <v>258.85563088304849</v>
      </c>
      <c r="P40" s="329">
        <v>245.79912345850281</v>
      </c>
      <c r="Q40" s="329">
        <v>243.62252891252831</v>
      </c>
      <c r="R40" s="329">
        <v>245.83853797179671</v>
      </c>
      <c r="S40" s="329">
        <v>249.32410321003971</v>
      </c>
      <c r="T40" s="329">
        <v>243.2105136106274</v>
      </c>
      <c r="U40" s="329">
        <v>235.4657570691179</v>
      </c>
      <c r="V40" s="329">
        <v>211.62044083074659</v>
      </c>
      <c r="W40" s="329">
        <v>233.846030009858</v>
      </c>
      <c r="X40" s="329">
        <v>205.81047749150909</v>
      </c>
      <c r="Y40" s="329">
        <v>192.37056468796149</v>
      </c>
      <c r="DA40" s="72" t="s">
        <v>2735</v>
      </c>
    </row>
    <row r="41" spans="1:105" ht="12" customHeight="1" x14ac:dyDescent="0.25">
      <c r="A41" s="59" t="s">
        <v>28</v>
      </c>
      <c r="B41" s="230">
        <v>49.290716939516273</v>
      </c>
      <c r="C41" s="230">
        <v>41.410000361110313</v>
      </c>
      <c r="D41" s="230">
        <v>37.480338267813089</v>
      </c>
      <c r="E41" s="230">
        <v>31.00824593694357</v>
      </c>
      <c r="F41" s="230">
        <v>28.085567917179041</v>
      </c>
      <c r="G41" s="230">
        <v>22.601488940765911</v>
      </c>
      <c r="H41" s="230">
        <v>18.135357980050721</v>
      </c>
      <c r="I41" s="230">
        <v>13.61854996667225</v>
      </c>
      <c r="J41" s="230">
        <v>11.218861783172439</v>
      </c>
      <c r="K41" s="230">
        <v>6.2433367511412978</v>
      </c>
      <c r="L41" s="230">
        <v>6.0424914020940728</v>
      </c>
      <c r="M41" s="230">
        <v>4.3278776148192222</v>
      </c>
      <c r="N41" s="230">
        <v>3.6790242846210059</v>
      </c>
      <c r="O41" s="230">
        <v>3.808275036839627</v>
      </c>
      <c r="P41" s="230">
        <v>3.4068065017775169</v>
      </c>
      <c r="Q41" s="230">
        <v>3.6197928194668019</v>
      </c>
      <c r="R41" s="230">
        <v>3.3828754089323598</v>
      </c>
      <c r="S41" s="230">
        <v>2.723346695570624</v>
      </c>
      <c r="T41" s="230">
        <v>4.5651504094116646</v>
      </c>
      <c r="U41" s="230">
        <v>4.2719856496557416</v>
      </c>
      <c r="V41" s="230">
        <v>3.0622244720017751</v>
      </c>
      <c r="W41" s="230">
        <v>2.1808386554441208</v>
      </c>
      <c r="X41" s="230">
        <v>1.4029453052327649</v>
      </c>
      <c r="Y41" s="230">
        <v>1.0745823940345729</v>
      </c>
      <c r="DA41" s="71" t="s">
        <v>2736</v>
      </c>
    </row>
    <row r="42" spans="1:105" ht="12" customHeight="1" x14ac:dyDescent="0.25">
      <c r="A42" s="59" t="s">
        <v>31</v>
      </c>
      <c r="B42" s="295">
        <v>14.04314838935827</v>
      </c>
      <c r="C42" s="295">
        <v>18.730046826494149</v>
      </c>
      <c r="D42" s="295">
        <v>17.192443210692669</v>
      </c>
      <c r="E42" s="295">
        <v>18.818624152398289</v>
      </c>
      <c r="F42" s="295">
        <v>14.580837576355581</v>
      </c>
      <c r="G42" s="295">
        <v>12.46205585434385</v>
      </c>
      <c r="H42" s="295">
        <v>10.904504921657731</v>
      </c>
      <c r="I42" s="295">
        <v>9.0207015886924147</v>
      </c>
      <c r="J42" s="295">
        <v>7.5913458662372904</v>
      </c>
      <c r="K42" s="295">
        <v>6.7171038074998677</v>
      </c>
      <c r="L42" s="295">
        <v>7.4529992717283902</v>
      </c>
      <c r="M42" s="295">
        <v>6.7969117147759652</v>
      </c>
      <c r="N42" s="295">
        <v>6.8389404595843777</v>
      </c>
      <c r="O42" s="295">
        <v>6.7374746268315517</v>
      </c>
      <c r="P42" s="295">
        <v>6.7193237842026834</v>
      </c>
      <c r="Q42" s="295">
        <v>5.1633912036143306</v>
      </c>
      <c r="R42" s="295">
        <v>5.8204980632697216</v>
      </c>
      <c r="S42" s="295">
        <v>5.8475831845120467</v>
      </c>
      <c r="T42" s="295">
        <v>5.77075966275806</v>
      </c>
      <c r="U42" s="295">
        <v>6.4228380709705126</v>
      </c>
      <c r="V42" s="295">
        <v>5.4935510957687956</v>
      </c>
      <c r="W42" s="295">
        <v>5.7363601501564139</v>
      </c>
      <c r="X42" s="295">
        <v>6.6815779711745993</v>
      </c>
      <c r="Y42" s="295">
        <v>7.0272748458674661</v>
      </c>
      <c r="DA42" s="122" t="s">
        <v>2737</v>
      </c>
    </row>
    <row r="43" spans="1:105" ht="12" customHeight="1" x14ac:dyDescent="0.25">
      <c r="A43" s="59" t="s">
        <v>159</v>
      </c>
      <c r="B43" s="295">
        <v>42.890742872146937</v>
      </c>
      <c r="C43" s="295">
        <v>47.203530343945992</v>
      </c>
      <c r="D43" s="295">
        <v>43.774751495971273</v>
      </c>
      <c r="E43" s="295">
        <v>43.548387464787602</v>
      </c>
      <c r="F43" s="295">
        <v>41.567202343666949</v>
      </c>
      <c r="G43" s="295">
        <v>43.786896913169663</v>
      </c>
      <c r="H43" s="295">
        <v>28.165626994459188</v>
      </c>
      <c r="I43" s="295">
        <v>33.046763326804573</v>
      </c>
      <c r="J43" s="295">
        <v>24.7060583595844</v>
      </c>
      <c r="K43" s="295">
        <v>21.275857356663899</v>
      </c>
      <c r="L43" s="295">
        <v>21.209933348854829</v>
      </c>
      <c r="M43" s="295">
        <v>18.478068282992151</v>
      </c>
      <c r="N43" s="295">
        <v>16.526137670685259</v>
      </c>
      <c r="O43" s="295">
        <v>11.45081683587788</v>
      </c>
      <c r="P43" s="295">
        <v>11.572526303311889</v>
      </c>
      <c r="Q43" s="295">
        <v>12.838600408180961</v>
      </c>
      <c r="R43" s="295">
        <v>11.74602711793732</v>
      </c>
      <c r="S43" s="295">
        <v>10.472944083402449</v>
      </c>
      <c r="T43" s="295">
        <v>9.8993449858650351</v>
      </c>
      <c r="U43" s="295">
        <v>9.1893667612471592</v>
      </c>
      <c r="V43" s="295">
        <v>8.6180526297232891</v>
      </c>
      <c r="W43" s="295">
        <v>10.11615206048411</v>
      </c>
      <c r="X43" s="295">
        <v>7.3893782545438054</v>
      </c>
      <c r="Y43" s="295">
        <v>6.6507111650711499</v>
      </c>
      <c r="DA43" s="122" t="s">
        <v>2738</v>
      </c>
    </row>
    <row r="44" spans="1:105" ht="12" customHeight="1" x14ac:dyDescent="0.25">
      <c r="A44" s="59" t="s">
        <v>32</v>
      </c>
      <c r="B44" s="295">
        <v>138.2274083828745</v>
      </c>
      <c r="C44" s="295">
        <v>116.86869408375961</v>
      </c>
      <c r="D44" s="295">
        <v>111.7424433884422</v>
      </c>
      <c r="E44" s="295">
        <v>107.64977708686411</v>
      </c>
      <c r="F44" s="295">
        <v>92.221118219056351</v>
      </c>
      <c r="G44" s="295">
        <v>62.328027140989192</v>
      </c>
      <c r="H44" s="295">
        <v>58.84276410113992</v>
      </c>
      <c r="I44" s="295">
        <v>62.857072905584218</v>
      </c>
      <c r="J44" s="295">
        <v>51.890975020282482</v>
      </c>
      <c r="K44" s="295">
        <v>38.433516996612589</v>
      </c>
      <c r="L44" s="295">
        <v>26.387067400120511</v>
      </c>
      <c r="M44" s="295">
        <v>15.85258762556748</v>
      </c>
      <c r="N44" s="295">
        <v>15.9607236934671</v>
      </c>
      <c r="O44" s="295">
        <v>11.80450691475122</v>
      </c>
      <c r="P44" s="295">
        <v>9.6475890767508812</v>
      </c>
      <c r="Q44" s="295">
        <v>9.9362447541767871</v>
      </c>
      <c r="R44" s="295">
        <v>10.576916513095309</v>
      </c>
      <c r="S44" s="295">
        <v>7.5859163814845392</v>
      </c>
      <c r="T44" s="295">
        <v>7.0028167081209141</v>
      </c>
      <c r="U44" s="295">
        <v>3.8873749218266589</v>
      </c>
      <c r="V44" s="295">
        <v>2.0054954875405402</v>
      </c>
      <c r="W44" s="295">
        <v>3.242407688885184</v>
      </c>
      <c r="X44" s="295">
        <v>3.8649750535800131</v>
      </c>
      <c r="Y44" s="295">
        <v>3.210834831863401</v>
      </c>
      <c r="DA44" s="122" t="s">
        <v>2739</v>
      </c>
    </row>
    <row r="45" spans="1:105" ht="12" customHeight="1" x14ac:dyDescent="0.25">
      <c r="A45" s="59" t="s">
        <v>35</v>
      </c>
      <c r="B45" s="295">
        <v>509.43835963544939</v>
      </c>
      <c r="C45" s="295">
        <v>513.59799893266768</v>
      </c>
      <c r="D45" s="295">
        <v>522.00794486675193</v>
      </c>
      <c r="E45" s="295">
        <v>539.76526963564129</v>
      </c>
      <c r="F45" s="295">
        <v>507.03848085464671</v>
      </c>
      <c r="G45" s="295">
        <v>381.03092112601439</v>
      </c>
      <c r="H45" s="295">
        <v>359.72048869787062</v>
      </c>
      <c r="I45" s="295">
        <v>298.24689970544853</v>
      </c>
      <c r="J45" s="295">
        <v>269.50534200897278</v>
      </c>
      <c r="K45" s="295">
        <v>241.88121455406889</v>
      </c>
      <c r="L45" s="295">
        <v>239.9962826100076</v>
      </c>
      <c r="M45" s="295">
        <v>237.79684848361069</v>
      </c>
      <c r="N45" s="295">
        <v>227.41511561209441</v>
      </c>
      <c r="O45" s="295">
        <v>225.0545574687483</v>
      </c>
      <c r="P45" s="295">
        <v>214.45287779245979</v>
      </c>
      <c r="Q45" s="295">
        <v>212.06449972708941</v>
      </c>
      <c r="R45" s="295">
        <v>214.31222086856201</v>
      </c>
      <c r="S45" s="295">
        <v>222.69431286507009</v>
      </c>
      <c r="T45" s="295">
        <v>215.97244184447169</v>
      </c>
      <c r="U45" s="295">
        <v>211.6941916654178</v>
      </c>
      <c r="V45" s="295">
        <v>192.44111714571221</v>
      </c>
      <c r="W45" s="295">
        <v>212.57027145488809</v>
      </c>
      <c r="X45" s="295">
        <v>186.4716009069779</v>
      </c>
      <c r="Y45" s="295">
        <v>174.40716145112489</v>
      </c>
      <c r="DA45" s="122" t="s">
        <v>2740</v>
      </c>
    </row>
    <row r="46" spans="1:105" ht="12" customHeight="1" x14ac:dyDescent="0.25">
      <c r="A46" s="60" t="s">
        <v>2741</v>
      </c>
      <c r="B46" s="329">
        <v>507.43023850741417</v>
      </c>
      <c r="C46" s="329">
        <v>496.93879395055251</v>
      </c>
      <c r="D46" s="329">
        <v>492.58984030325888</v>
      </c>
      <c r="E46" s="329">
        <v>499.08329043354553</v>
      </c>
      <c r="F46" s="329">
        <v>461.48758594003982</v>
      </c>
      <c r="G46" s="329">
        <v>354.11112391350969</v>
      </c>
      <c r="H46" s="329">
        <v>322.64696587850563</v>
      </c>
      <c r="I46" s="329">
        <v>282.3312144088639</v>
      </c>
      <c r="J46" s="329">
        <v>247.90772045517599</v>
      </c>
      <c r="K46" s="329">
        <v>213.44042184828459</v>
      </c>
      <c r="L46" s="329">
        <v>205.58766424734301</v>
      </c>
      <c r="M46" s="329">
        <v>193.45101666015191</v>
      </c>
      <c r="N46" s="329">
        <v>183.92268372851669</v>
      </c>
      <c r="O46" s="329">
        <v>175.10354990715399</v>
      </c>
      <c r="P46" s="329">
        <v>166.29293160938269</v>
      </c>
      <c r="Q46" s="329">
        <v>165.27934794461359</v>
      </c>
      <c r="R46" s="329">
        <v>166.23434445620811</v>
      </c>
      <c r="S46" s="329">
        <v>168.59309020003559</v>
      </c>
      <c r="T46" s="329">
        <v>164.83221491211771</v>
      </c>
      <c r="U46" s="329">
        <v>159.61793518046349</v>
      </c>
      <c r="V46" s="329">
        <v>143.42566595092401</v>
      </c>
      <c r="W46" s="329">
        <v>158.05879950161389</v>
      </c>
      <c r="X46" s="329">
        <v>139.1577366233218</v>
      </c>
      <c r="Y46" s="329">
        <v>130.1778211619538</v>
      </c>
      <c r="DA46" s="72" t="s">
        <v>2742</v>
      </c>
    </row>
    <row r="47" spans="1:105" ht="12" customHeight="1" x14ac:dyDescent="0.25">
      <c r="A47" s="64" t="s">
        <v>28</v>
      </c>
      <c r="B47" s="229">
        <v>27.104369690986399</v>
      </c>
      <c r="C47" s="229">
        <v>22.412001558380929</v>
      </c>
      <c r="D47" s="229">
        <v>20.143103555729908</v>
      </c>
      <c r="E47" s="229">
        <v>16.002535374816421</v>
      </c>
      <c r="F47" s="229">
        <v>14.589526988445931</v>
      </c>
      <c r="G47" s="229">
        <v>11.806452331616921</v>
      </c>
      <c r="H47" s="229">
        <v>9.6032617629000079</v>
      </c>
      <c r="I47" s="229">
        <v>7.7742877644877328</v>
      </c>
      <c r="J47" s="229">
        <v>6.3471801141313371</v>
      </c>
      <c r="K47" s="229">
        <v>3.577285925535274</v>
      </c>
      <c r="L47" s="229">
        <v>3.2676230025295978</v>
      </c>
      <c r="M47" s="229">
        <v>2.3008636607631381</v>
      </c>
      <c r="N47" s="229">
        <v>1.823101443338945</v>
      </c>
      <c r="O47" s="229">
        <v>2.090143342488894</v>
      </c>
      <c r="P47" s="229">
        <v>1.8632099872847021</v>
      </c>
      <c r="Q47" s="229">
        <v>1.8235949950478849</v>
      </c>
      <c r="R47" s="229">
        <v>1.731097126637491</v>
      </c>
      <c r="S47" s="229">
        <v>1.467424151531961</v>
      </c>
      <c r="T47" s="229">
        <v>2.6241916569326951</v>
      </c>
      <c r="U47" s="229">
        <v>2.4869680068538038</v>
      </c>
      <c r="V47" s="229">
        <v>1.818322173550587</v>
      </c>
      <c r="W47" s="229">
        <v>1.2429410194829691</v>
      </c>
      <c r="X47" s="229">
        <v>0.74727870517418682</v>
      </c>
      <c r="Y47" s="229">
        <v>0.57877604047085307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8.8841503386977703</v>
      </c>
      <c r="C49" s="229">
        <v>11.928133694465879</v>
      </c>
      <c r="D49" s="229">
        <v>10.6720529508497</v>
      </c>
      <c r="E49" s="229">
        <v>11.66960374838999</v>
      </c>
      <c r="F49" s="229">
        <v>8.7807100334344739</v>
      </c>
      <c r="G49" s="229">
        <v>7.0174679573532828</v>
      </c>
      <c r="H49" s="229">
        <v>6.2783054398553766</v>
      </c>
      <c r="I49" s="229">
        <v>5.2635611959270259</v>
      </c>
      <c r="J49" s="229">
        <v>4.3033676970453731</v>
      </c>
      <c r="K49" s="229">
        <v>3.891470348025019</v>
      </c>
      <c r="L49" s="229">
        <v>4.2597513204868118</v>
      </c>
      <c r="M49" s="229">
        <v>3.8211276004748762</v>
      </c>
      <c r="N49" s="229">
        <v>4.0513444014454389</v>
      </c>
      <c r="O49" s="229">
        <v>4.0650068604826046</v>
      </c>
      <c r="P49" s="229">
        <v>4.116314128417164</v>
      </c>
      <c r="Q49" s="229">
        <v>3.1551058611895448</v>
      </c>
      <c r="R49" s="229">
        <v>3.619770321175197</v>
      </c>
      <c r="S49" s="229">
        <v>3.5948331823898791</v>
      </c>
      <c r="T49" s="229">
        <v>3.5075354677386659</v>
      </c>
      <c r="U49" s="229">
        <v>3.8974621230312092</v>
      </c>
      <c r="V49" s="229">
        <v>3.1896102552963148</v>
      </c>
      <c r="W49" s="229">
        <v>3.4608559410566331</v>
      </c>
      <c r="X49" s="229">
        <v>3.9329092720509009</v>
      </c>
      <c r="Y49" s="229">
        <v>4.1021011670083052</v>
      </c>
      <c r="DA49" s="73" t="s">
        <v>2745</v>
      </c>
    </row>
    <row r="50" spans="1:105" ht="12" customHeight="1" x14ac:dyDescent="0.25">
      <c r="A50" s="64" t="s">
        <v>159</v>
      </c>
      <c r="B50" s="229">
        <v>27.046888048894459</v>
      </c>
      <c r="C50" s="229">
        <v>29.627975965662511</v>
      </c>
      <c r="D50" s="229">
        <v>27.918037607402152</v>
      </c>
      <c r="E50" s="229">
        <v>27.202756293563009</v>
      </c>
      <c r="F50" s="229">
        <v>25.739655926585161</v>
      </c>
      <c r="G50" s="229">
        <v>27.320279906018271</v>
      </c>
      <c r="H50" s="229">
        <v>17.16664286666553</v>
      </c>
      <c r="I50" s="229">
        <v>20.117469415136188</v>
      </c>
      <c r="J50" s="229">
        <v>15.10759508573442</v>
      </c>
      <c r="K50" s="229">
        <v>13.251524499132509</v>
      </c>
      <c r="L50" s="229">
        <v>12.82320663311679</v>
      </c>
      <c r="M50" s="229">
        <v>11.09715468026997</v>
      </c>
      <c r="N50" s="229">
        <v>9.6069224180312922</v>
      </c>
      <c r="O50" s="229">
        <v>6.8033258312155631</v>
      </c>
      <c r="P50" s="229">
        <v>6.8845658636326288</v>
      </c>
      <c r="Q50" s="229">
        <v>7.4942677755746647</v>
      </c>
      <c r="R50" s="229">
        <v>7.1768980930560557</v>
      </c>
      <c r="S50" s="229">
        <v>6.4578856128194859</v>
      </c>
      <c r="T50" s="229">
        <v>5.9276532070324226</v>
      </c>
      <c r="U50" s="229">
        <v>5.6689890204889446</v>
      </c>
      <c r="V50" s="229">
        <v>5.342506051466259</v>
      </c>
      <c r="W50" s="229">
        <v>6.2486880540594862</v>
      </c>
      <c r="X50" s="229">
        <v>4.1814747882430892</v>
      </c>
      <c r="Y50" s="229">
        <v>3.925919157722265</v>
      </c>
      <c r="DA50" s="73" t="s">
        <v>2746</v>
      </c>
    </row>
    <row r="51" spans="1:105" ht="12" customHeight="1" x14ac:dyDescent="0.25">
      <c r="A51" s="64" t="s">
        <v>32</v>
      </c>
      <c r="B51" s="229">
        <v>84.153706609724466</v>
      </c>
      <c r="C51" s="229">
        <v>71.054919646169012</v>
      </c>
      <c r="D51" s="229">
        <v>68.949778058914433</v>
      </c>
      <c r="E51" s="229">
        <v>66.587708541919326</v>
      </c>
      <c r="F51" s="229">
        <v>55.397714667750677</v>
      </c>
      <c r="G51" s="229">
        <v>37.796361910303823</v>
      </c>
      <c r="H51" s="229">
        <v>36.020830743695711</v>
      </c>
      <c r="I51" s="229">
        <v>37.099443066277459</v>
      </c>
      <c r="J51" s="229">
        <v>30.67554506211636</v>
      </c>
      <c r="K51" s="229">
        <v>21.765254743131582</v>
      </c>
      <c r="L51" s="229">
        <v>15.347280636626991</v>
      </c>
      <c r="M51" s="229">
        <v>8.7619403177440613</v>
      </c>
      <c r="N51" s="229">
        <v>9.5257248522322673</v>
      </c>
      <c r="O51" s="229">
        <v>7.1233209844068348</v>
      </c>
      <c r="P51" s="229">
        <v>5.7832596675902739</v>
      </c>
      <c r="Q51" s="229">
        <v>5.9909586466434366</v>
      </c>
      <c r="R51" s="229">
        <v>6.3593390178156373</v>
      </c>
      <c r="S51" s="229">
        <v>4.4688671903457093</v>
      </c>
      <c r="T51" s="229">
        <v>4.2802584781359121</v>
      </c>
      <c r="U51" s="229">
        <v>2.3192045344147232</v>
      </c>
      <c r="V51" s="229">
        <v>1.2330220709912389</v>
      </c>
      <c r="W51" s="229">
        <v>2.0388024971933918</v>
      </c>
      <c r="X51" s="229">
        <v>2.4384610897040142</v>
      </c>
      <c r="Y51" s="229">
        <v>1.9332835262182519</v>
      </c>
      <c r="DA51" s="73" t="s">
        <v>2747</v>
      </c>
    </row>
    <row r="52" spans="1:105" ht="12" customHeight="1" x14ac:dyDescent="0.25">
      <c r="A52" s="64" t="s">
        <v>33</v>
      </c>
      <c r="B52" s="229">
        <v>0.60328260155773461</v>
      </c>
      <c r="C52" s="229">
        <v>0.83146653790892167</v>
      </c>
      <c r="D52" s="229">
        <v>0.69455964802782555</v>
      </c>
      <c r="E52" s="229">
        <v>0.461402171580436</v>
      </c>
      <c r="F52" s="229">
        <v>0.44346965179989789</v>
      </c>
      <c r="G52" s="229">
        <v>0.15181883033739599</v>
      </c>
      <c r="H52" s="229">
        <v>0.55819958716106044</v>
      </c>
      <c r="I52" s="229">
        <v>0.12931204244955699</v>
      </c>
      <c r="J52" s="229">
        <v>0.12666469561860991</v>
      </c>
      <c r="K52" s="229">
        <v>1.801063820988507E-2</v>
      </c>
      <c r="L52" s="229">
        <v>0.12121376511693389</v>
      </c>
      <c r="M52" s="229">
        <v>7.4646500533433026E-3</v>
      </c>
      <c r="N52" s="229">
        <v>8.3152729662264308E-3</v>
      </c>
      <c r="O52" s="229">
        <v>8.8447423304552526E-3</v>
      </c>
      <c r="P52" s="229">
        <v>9.0530581462554983E-3</v>
      </c>
      <c r="Q52" s="229">
        <v>5.971720042471756E-3</v>
      </c>
      <c r="R52" s="229">
        <v>9.8863214084696838E-2</v>
      </c>
      <c r="S52" s="229">
        <v>3.018843358885874E-2</v>
      </c>
      <c r="T52" s="229">
        <v>3.000615725082088E-2</v>
      </c>
      <c r="U52" s="229">
        <v>3.9649443541296743E-2</v>
      </c>
      <c r="V52" s="229">
        <v>4.1125013899608938E-2</v>
      </c>
      <c r="W52" s="229">
        <v>0.20273468756532859</v>
      </c>
      <c r="X52" s="229">
        <v>0.156410458103485</v>
      </c>
      <c r="Y52" s="229">
        <v>0.23654260844741321</v>
      </c>
      <c r="DA52" s="73" t="s">
        <v>2748</v>
      </c>
    </row>
    <row r="53" spans="1:105" ht="12" customHeight="1" x14ac:dyDescent="0.25">
      <c r="A53" s="64" t="s">
        <v>35</v>
      </c>
      <c r="B53" s="229">
        <v>327.35236175234309</v>
      </c>
      <c r="C53" s="229">
        <v>327.23213459344117</v>
      </c>
      <c r="D53" s="229">
        <v>333.76032934663959</v>
      </c>
      <c r="E53" s="229">
        <v>341.87805849511989</v>
      </c>
      <c r="F53" s="229">
        <v>316.51613278155298</v>
      </c>
      <c r="G53" s="229">
        <v>230.37529719583941</v>
      </c>
      <c r="H53" s="229">
        <v>217.49996938155931</v>
      </c>
      <c r="I53" s="229">
        <v>181.40450101009239</v>
      </c>
      <c r="J53" s="229">
        <v>160.9714933761698</v>
      </c>
      <c r="K53" s="229">
        <v>147.49638159544</v>
      </c>
      <c r="L53" s="229">
        <v>139.21283375849961</v>
      </c>
      <c r="M53" s="229">
        <v>137.96332315507419</v>
      </c>
      <c r="N53" s="229">
        <v>133.95077157444041</v>
      </c>
      <c r="O53" s="229">
        <v>136.7690777393347</v>
      </c>
      <c r="P53" s="229">
        <v>129.94079476750699</v>
      </c>
      <c r="Q53" s="229">
        <v>126.54584915130719</v>
      </c>
      <c r="R53" s="229">
        <v>130.53818466964191</v>
      </c>
      <c r="S53" s="229">
        <v>135.71252309234811</v>
      </c>
      <c r="T53" s="229">
        <v>129.80899100907709</v>
      </c>
      <c r="U53" s="229">
        <v>127.054879376221</v>
      </c>
      <c r="V53" s="229">
        <v>116.3363999526989</v>
      </c>
      <c r="W53" s="229">
        <v>130.64008808091569</v>
      </c>
      <c r="X53" s="229">
        <v>114.2798222722022</v>
      </c>
      <c r="Y53" s="229">
        <v>106.80479265258229</v>
      </c>
      <c r="DA53" s="73" t="s">
        <v>2749</v>
      </c>
    </row>
    <row r="54" spans="1:105" ht="12" customHeight="1" x14ac:dyDescent="0.25">
      <c r="A54" s="64" t="s">
        <v>36</v>
      </c>
      <c r="B54" s="229">
        <v>0.7204255284512332</v>
      </c>
      <c r="C54" s="229">
        <v>0.64230709765549809</v>
      </c>
      <c r="D54" s="229">
        <v>0.6162676207230523</v>
      </c>
      <c r="E54" s="229">
        <v>0</v>
      </c>
      <c r="F54" s="229">
        <v>0</v>
      </c>
      <c r="G54" s="229">
        <v>0</v>
      </c>
      <c r="H54" s="229">
        <v>1.95296076986409E-2</v>
      </c>
      <c r="I54" s="229">
        <v>1.9529607698584101E-2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6.3893064547908889</v>
      </c>
      <c r="C55" s="229">
        <v>6.818489113585561</v>
      </c>
      <c r="D55" s="229">
        <v>6.2374181858388402</v>
      </c>
      <c r="E55" s="229">
        <v>7.6069037162985893</v>
      </c>
      <c r="F55" s="229">
        <v>6.9269782543008187</v>
      </c>
      <c r="G55" s="229">
        <v>6.9673307637137958</v>
      </c>
      <c r="H55" s="229">
        <v>8.3100650715344493</v>
      </c>
      <c r="I55" s="229">
        <v>7.18905690979342</v>
      </c>
      <c r="J55" s="229">
        <v>7.2282810418700274</v>
      </c>
      <c r="K55" s="229">
        <v>6.8600133994519767</v>
      </c>
      <c r="L55" s="229">
        <v>7.6132399889946107</v>
      </c>
      <c r="M55" s="229">
        <v>7.810784140828666</v>
      </c>
      <c r="N55" s="229">
        <v>1.4382384293633459</v>
      </c>
      <c r="O55" s="229">
        <v>2.0531519972800889</v>
      </c>
      <c r="P55" s="229">
        <v>1.687401504303266</v>
      </c>
      <c r="Q55" s="229">
        <v>1.666127251649973</v>
      </c>
      <c r="R55" s="229">
        <v>1.8519275993768229</v>
      </c>
      <c r="S55" s="229">
        <v>2.078931079442353</v>
      </c>
      <c r="T55" s="229">
        <v>2.7963794276942688</v>
      </c>
      <c r="U55" s="229">
        <v>2.8814156795312091</v>
      </c>
      <c r="V55" s="229">
        <v>2.7894963259671912</v>
      </c>
      <c r="W55" s="229">
        <v>2.6929419454982111</v>
      </c>
      <c r="X55" s="229">
        <v>4.2613951191981849</v>
      </c>
      <c r="Y55" s="229">
        <v>4.2330120893017114</v>
      </c>
      <c r="DA55" s="73" t="s">
        <v>2751</v>
      </c>
    </row>
    <row r="56" spans="1:105" ht="12" customHeight="1" x14ac:dyDescent="0.25">
      <c r="A56" s="64" t="s">
        <v>39</v>
      </c>
      <c r="B56" s="229">
        <v>25.175747481968148</v>
      </c>
      <c r="C56" s="229">
        <v>26.391365743282989</v>
      </c>
      <c r="D56" s="229">
        <v>23.598293329133369</v>
      </c>
      <c r="E56" s="229">
        <v>27.674322091857722</v>
      </c>
      <c r="F56" s="229">
        <v>33.093397636169883</v>
      </c>
      <c r="G56" s="229">
        <v>32.676115018326783</v>
      </c>
      <c r="H56" s="229">
        <v>27.190161417435579</v>
      </c>
      <c r="I56" s="229">
        <v>23.334053397001568</v>
      </c>
      <c r="J56" s="229">
        <v>23.147593382490111</v>
      </c>
      <c r="K56" s="229">
        <v>16.58048069935834</v>
      </c>
      <c r="L56" s="229">
        <v>22.942515141971722</v>
      </c>
      <c r="M56" s="229">
        <v>21.6883584549437</v>
      </c>
      <c r="N56" s="229">
        <v>23.518265336698839</v>
      </c>
      <c r="O56" s="229">
        <v>16.190678409614812</v>
      </c>
      <c r="P56" s="229">
        <v>16.0083326325014</v>
      </c>
      <c r="Q56" s="229">
        <v>18.5974725431584</v>
      </c>
      <c r="R56" s="229">
        <v>14.858264414420381</v>
      </c>
      <c r="S56" s="229">
        <v>14.78243745756934</v>
      </c>
      <c r="T56" s="229">
        <v>15.8571995082558</v>
      </c>
      <c r="U56" s="229">
        <v>15.26936699638134</v>
      </c>
      <c r="V56" s="229">
        <v>12.675184107053919</v>
      </c>
      <c r="W56" s="229">
        <v>11.531747275842109</v>
      </c>
      <c r="X56" s="229">
        <v>9.1599849186457156</v>
      </c>
      <c r="Y56" s="229">
        <v>8.3633939202027054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1227.5700454635071</v>
      </c>
      <c r="C58" s="329">
        <v>1229.958144362289</v>
      </c>
      <c r="D58" s="329">
        <v>1224.002313698913</v>
      </c>
      <c r="E58" s="329">
        <v>1148.6435756304791</v>
      </c>
      <c r="F58" s="329">
        <v>1092.5139016887199</v>
      </c>
      <c r="G58" s="329">
        <v>1013.623914313605</v>
      </c>
      <c r="H58" s="329">
        <v>931.90348212771698</v>
      </c>
      <c r="I58" s="329">
        <v>909.70224813526409</v>
      </c>
      <c r="J58" s="329">
        <v>818.08081650219083</v>
      </c>
      <c r="K58" s="329">
        <v>672.28711004727802</v>
      </c>
      <c r="L58" s="329">
        <v>694.13768745788673</v>
      </c>
      <c r="M58" s="329">
        <v>663.41173517159177</v>
      </c>
      <c r="N58" s="329">
        <v>629.49569540536788</v>
      </c>
      <c r="O58" s="329">
        <v>617.67811992083614</v>
      </c>
      <c r="P58" s="329">
        <v>601.80804677260471</v>
      </c>
      <c r="Q58" s="329">
        <v>601.87751946268088</v>
      </c>
      <c r="R58" s="329">
        <v>593.33684986769788</v>
      </c>
      <c r="S58" s="329">
        <v>588.62874644467274</v>
      </c>
      <c r="T58" s="329">
        <v>605.41047352837109</v>
      </c>
      <c r="U58" s="329">
        <v>600.19715980899741</v>
      </c>
      <c r="V58" s="329">
        <v>527.76427668605811</v>
      </c>
      <c r="W58" s="329">
        <v>533.31017491439752</v>
      </c>
      <c r="X58" s="329">
        <v>520.17511087815274</v>
      </c>
      <c r="Y58" s="329">
        <v>465.62315876033807</v>
      </c>
      <c r="DA58" s="72" t="s">
        <v>2756</v>
      </c>
    </row>
    <row r="59" spans="1:105" ht="12" customHeight="1" x14ac:dyDescent="0.25">
      <c r="A59" s="132" t="s">
        <v>2757</v>
      </c>
      <c r="B59" s="316">
        <v>283.17191513304692</v>
      </c>
      <c r="C59" s="316">
        <v>283.72279411644541</v>
      </c>
      <c r="D59" s="316">
        <v>282.34892222914328</v>
      </c>
      <c r="E59" s="316">
        <v>264.96541058375209</v>
      </c>
      <c r="F59" s="316">
        <v>252.01759768735661</v>
      </c>
      <c r="G59" s="316">
        <v>233.8195087942716</v>
      </c>
      <c r="H59" s="316">
        <v>214.96850198362509</v>
      </c>
      <c r="I59" s="316">
        <v>209.84719263660051</v>
      </c>
      <c r="J59" s="316">
        <v>188.7122550754834</v>
      </c>
      <c r="K59" s="316">
        <v>155.08103115978861</v>
      </c>
      <c r="L59" s="316">
        <v>160.12145217282219</v>
      </c>
      <c r="M59" s="316">
        <v>153.03368819116571</v>
      </c>
      <c r="N59" s="316">
        <v>145.2100450761987</v>
      </c>
      <c r="O59" s="316">
        <v>142.48400472147449</v>
      </c>
      <c r="P59" s="316">
        <v>138.82314722230879</v>
      </c>
      <c r="Q59" s="316">
        <v>138.83917295930931</v>
      </c>
      <c r="R59" s="316">
        <v>136.8690387297658</v>
      </c>
      <c r="S59" s="316">
        <v>135.78298855456859</v>
      </c>
      <c r="T59" s="316">
        <v>139.65414345533571</v>
      </c>
      <c r="U59" s="316">
        <v>138.45155299171211</v>
      </c>
      <c r="V59" s="316">
        <v>121.74296816730291</v>
      </c>
      <c r="W59" s="316">
        <v>123.0222781571934</v>
      </c>
      <c r="X59" s="316">
        <v>119.9923237751327</v>
      </c>
      <c r="Y59" s="316">
        <v>107.40845468144271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1.0000000000000002</v>
      </c>
      <c r="D63" s="232">
        <f t="shared" si="1"/>
        <v>1.0000000000000002</v>
      </c>
      <c r="E63" s="232">
        <f t="shared" si="1"/>
        <v>1.0000000000000002</v>
      </c>
      <c r="F63" s="232">
        <f t="shared" si="1"/>
        <v>1</v>
      </c>
      <c r="G63" s="232">
        <f t="shared" si="1"/>
        <v>1.0000000000000002</v>
      </c>
      <c r="H63" s="232">
        <f t="shared" si="1"/>
        <v>1</v>
      </c>
      <c r="I63" s="232">
        <f t="shared" si="1"/>
        <v>1</v>
      </c>
      <c r="J63" s="232">
        <f t="shared" si="1"/>
        <v>1</v>
      </c>
      <c r="K63" s="232">
        <f t="shared" si="1"/>
        <v>0.99999999999999989</v>
      </c>
      <c r="L63" s="232">
        <f t="shared" si="1"/>
        <v>0.99999999999999967</v>
      </c>
      <c r="M63" s="232">
        <f t="shared" si="1"/>
        <v>1</v>
      </c>
      <c r="N63" s="232">
        <f t="shared" si="1"/>
        <v>1.0000000000000002</v>
      </c>
      <c r="O63" s="232">
        <f t="shared" si="1"/>
        <v>1.0000000000000002</v>
      </c>
      <c r="P63" s="232">
        <f t="shared" si="1"/>
        <v>1</v>
      </c>
      <c r="Q63" s="232">
        <f t="shared" si="1"/>
        <v>1</v>
      </c>
      <c r="R63" s="232">
        <f t="shared" si="1"/>
        <v>0.99999999999999989</v>
      </c>
      <c r="S63" s="232">
        <f t="shared" si="1"/>
        <v>1</v>
      </c>
      <c r="T63" s="232">
        <f t="shared" si="1"/>
        <v>1.0000000000000002</v>
      </c>
      <c r="U63" s="232">
        <f t="shared" si="1"/>
        <v>1.0000000000000002</v>
      </c>
      <c r="V63" s="232">
        <f t="shared" si="1"/>
        <v>0.99999999999999967</v>
      </c>
      <c r="W63" s="232">
        <f t="shared" si="1"/>
        <v>0.99999999999999989</v>
      </c>
      <c r="X63" s="232">
        <f t="shared" si="1"/>
        <v>0.99999999999999967</v>
      </c>
      <c r="Y63" s="232">
        <f t="shared" si="1"/>
        <v>0.99999999999999967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2.1716101704300064E-2</v>
      </c>
      <c r="C64" s="299">
        <f t="shared" si="2"/>
        <v>2.2023907013172337E-2</v>
      </c>
      <c r="D64" s="299">
        <f t="shared" si="2"/>
        <v>2.2057322121650427E-2</v>
      </c>
      <c r="E64" s="299">
        <f t="shared" si="2"/>
        <v>2.0919296353603397E-2</v>
      </c>
      <c r="F64" s="299">
        <f t="shared" si="2"/>
        <v>2.1340986513323973E-2</v>
      </c>
      <c r="G64" s="299">
        <f t="shared" si="2"/>
        <v>2.432017544230904E-2</v>
      </c>
      <c r="H64" s="299">
        <f t="shared" si="2"/>
        <v>2.4455723760778113E-2</v>
      </c>
      <c r="I64" s="299">
        <f t="shared" si="2"/>
        <v>2.6221726071698405E-2</v>
      </c>
      <c r="J64" s="299">
        <f t="shared" si="2"/>
        <v>2.6631931843234018E-2</v>
      </c>
      <c r="K64" s="299">
        <f t="shared" si="2"/>
        <v>2.5834673483866272E-2</v>
      </c>
      <c r="L64" s="299">
        <f t="shared" si="2"/>
        <v>2.6993304193462974E-2</v>
      </c>
      <c r="M64" s="299">
        <f t="shared" si="2"/>
        <v>2.7222966014779564E-2</v>
      </c>
      <c r="N64" s="299">
        <f t="shared" si="2"/>
        <v>2.716514857276638E-2</v>
      </c>
      <c r="O64" s="299">
        <f t="shared" si="2"/>
        <v>2.7637254642296157E-2</v>
      </c>
      <c r="P64" s="299">
        <f t="shared" si="2"/>
        <v>2.805081969450612E-2</v>
      </c>
      <c r="Q64" s="299">
        <f t="shared" si="2"/>
        <v>2.8167514230367903E-2</v>
      </c>
      <c r="R64" s="299">
        <f t="shared" si="2"/>
        <v>2.7812016222431912E-2</v>
      </c>
      <c r="S64" s="299">
        <f t="shared" si="2"/>
        <v>2.7441213909993857E-2</v>
      </c>
      <c r="T64" s="299">
        <f t="shared" si="2"/>
        <v>2.8257754838932819E-2</v>
      </c>
      <c r="U64" s="299">
        <f t="shared" si="2"/>
        <v>2.8658459806576084E-2</v>
      </c>
      <c r="V64" s="299">
        <f t="shared" si="2"/>
        <v>2.8277575159871754E-2</v>
      </c>
      <c r="W64" s="299">
        <f t="shared" si="2"/>
        <v>2.6857755223755046E-2</v>
      </c>
      <c r="X64" s="299">
        <f t="shared" si="2"/>
        <v>2.8563991878476327E-2</v>
      </c>
      <c r="Y64" s="299">
        <f t="shared" si="2"/>
        <v>2.7828941019305577E-2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1.7818339859938519E-2</v>
      </c>
      <c r="C65" s="233">
        <f t="shared" si="3"/>
        <v>1.807089806209012E-2</v>
      </c>
      <c r="D65" s="233">
        <f t="shared" si="3"/>
        <v>1.8098315586995227E-2</v>
      </c>
      <c r="E65" s="233">
        <f t="shared" si="3"/>
        <v>1.7164550854238687E-2</v>
      </c>
      <c r="F65" s="233">
        <f t="shared" si="3"/>
        <v>1.7510553036573517E-2</v>
      </c>
      <c r="G65" s="233">
        <f t="shared" si="3"/>
        <v>1.9955015747535609E-2</v>
      </c>
      <c r="H65" s="233">
        <f t="shared" si="3"/>
        <v>2.0066234880638453E-2</v>
      </c>
      <c r="I65" s="233">
        <f t="shared" si="3"/>
        <v>2.1515262417803813E-2</v>
      </c>
      <c r="J65" s="233">
        <f t="shared" si="3"/>
        <v>2.1851841512397139E-2</v>
      </c>
      <c r="K65" s="233">
        <f t="shared" si="3"/>
        <v>2.1197680807274896E-2</v>
      </c>
      <c r="L65" s="233">
        <f t="shared" si="3"/>
        <v>2.2148352158738852E-2</v>
      </c>
      <c r="M65" s="233">
        <f t="shared" si="3"/>
        <v>2.2336792627511436E-2</v>
      </c>
      <c r="N65" s="233">
        <f t="shared" si="3"/>
        <v>2.228935267509036E-2</v>
      </c>
      <c r="O65" s="233">
        <f t="shared" si="3"/>
        <v>2.267672175778147E-2</v>
      </c>
      <c r="P65" s="233">
        <f t="shared" si="3"/>
        <v>2.3016057185235798E-2</v>
      </c>
      <c r="Q65" s="233">
        <f t="shared" si="3"/>
        <v>2.3111806547994176E-2</v>
      </c>
      <c r="R65" s="233">
        <f t="shared" si="3"/>
        <v>2.2820115874815933E-2</v>
      </c>
      <c r="S65" s="233">
        <f t="shared" si="3"/>
        <v>2.2515867823584695E-2</v>
      </c>
      <c r="T65" s="233">
        <f t="shared" si="3"/>
        <v>2.3185850124252581E-2</v>
      </c>
      <c r="U65" s="233">
        <f t="shared" si="3"/>
        <v>2.3514633687447047E-2</v>
      </c>
      <c r="V65" s="233">
        <f t="shared" si="3"/>
        <v>2.3202112951689641E-2</v>
      </c>
      <c r="W65" s="233">
        <f t="shared" si="3"/>
        <v>2.2037132491286193E-2</v>
      </c>
      <c r="X65" s="233">
        <f t="shared" si="3"/>
        <v>2.3437121541313916E-2</v>
      </c>
      <c r="Y65" s="233">
        <f t="shared" si="3"/>
        <v>2.2834002887635346E-2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1.2806931774330815E-2</v>
      </c>
      <c r="C66" s="233">
        <f t="shared" si="4"/>
        <v>1.2988457982127272E-2</v>
      </c>
      <c r="D66" s="233">
        <f t="shared" si="4"/>
        <v>1.300816432815282E-2</v>
      </c>
      <c r="E66" s="233">
        <f t="shared" si="4"/>
        <v>1.2337020926484055E-2</v>
      </c>
      <c r="F66" s="233">
        <f t="shared" si="4"/>
        <v>1.2585709995037213E-2</v>
      </c>
      <c r="G66" s="233">
        <f t="shared" si="4"/>
        <v>1.4342667568541221E-2</v>
      </c>
      <c r="H66" s="233">
        <f t="shared" si="4"/>
        <v>1.4422606320458884E-2</v>
      </c>
      <c r="I66" s="233">
        <f t="shared" si="4"/>
        <v>1.5464094862796492E-2</v>
      </c>
      <c r="J66" s="233">
        <f t="shared" si="4"/>
        <v>1.570601108703544E-2</v>
      </c>
      <c r="K66" s="233">
        <f t="shared" si="4"/>
        <v>1.5235833080228833E-2</v>
      </c>
      <c r="L66" s="233">
        <f t="shared" si="4"/>
        <v>1.5919128114093552E-2</v>
      </c>
      <c r="M66" s="233">
        <f t="shared" si="4"/>
        <v>1.6054569701023848E-2</v>
      </c>
      <c r="N66" s="233">
        <f t="shared" si="4"/>
        <v>1.6020472235221201E-2</v>
      </c>
      <c r="O66" s="233">
        <f t="shared" si="4"/>
        <v>1.6298893763405434E-2</v>
      </c>
      <c r="P66" s="233">
        <f t="shared" si="4"/>
        <v>1.6542791101888232E-2</v>
      </c>
      <c r="Q66" s="233">
        <f t="shared" si="4"/>
        <v>1.6611610956370815E-2</v>
      </c>
      <c r="R66" s="233">
        <f t="shared" si="4"/>
        <v>1.6401958285023954E-2</v>
      </c>
      <c r="S66" s="233">
        <f t="shared" si="4"/>
        <v>1.6183279998201502E-2</v>
      </c>
      <c r="T66" s="233">
        <f t="shared" si="4"/>
        <v>1.6664829776806538E-2</v>
      </c>
      <c r="U66" s="233">
        <f t="shared" si="4"/>
        <v>1.6901142962852566E-2</v>
      </c>
      <c r="V66" s="233">
        <f t="shared" si="4"/>
        <v>1.6676518684026934E-2</v>
      </c>
      <c r="W66" s="233">
        <f t="shared" si="4"/>
        <v>1.5839188978111953E-2</v>
      </c>
      <c r="X66" s="233">
        <f t="shared" si="4"/>
        <v>1.6845431107819372E-2</v>
      </c>
      <c r="Y66" s="233">
        <f t="shared" si="4"/>
        <v>1.6411939575487908E-2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2.5057040428038538E-2</v>
      </c>
      <c r="C67" s="233">
        <f t="shared" si="5"/>
        <v>2.5412200399814233E-2</v>
      </c>
      <c r="D67" s="233">
        <f t="shared" si="5"/>
        <v>2.5450756294212028E-2</v>
      </c>
      <c r="E67" s="233">
        <f t="shared" si="5"/>
        <v>2.413764963877316E-2</v>
      </c>
      <c r="F67" s="233">
        <f t="shared" si="5"/>
        <v>2.4624215207681512E-2</v>
      </c>
      <c r="G67" s="233">
        <f t="shared" si="5"/>
        <v>2.8061740894971966E-2</v>
      </c>
      <c r="H67" s="233">
        <f t="shared" si="5"/>
        <v>2.8218142800897818E-2</v>
      </c>
      <c r="I67" s="233">
        <f t="shared" si="5"/>
        <v>3.0255837775036619E-2</v>
      </c>
      <c r="J67" s="233">
        <f t="shared" si="5"/>
        <v>3.0729152126808459E-2</v>
      </c>
      <c r="K67" s="233">
        <f t="shared" si="5"/>
        <v>2.9809238635230325E-2</v>
      </c>
      <c r="L67" s="233">
        <f t="shared" si="5"/>
        <v>3.1146120223226513E-2</v>
      </c>
      <c r="M67" s="233">
        <f t="shared" si="5"/>
        <v>3.1411114632437967E-2</v>
      </c>
      <c r="N67" s="233">
        <f t="shared" si="5"/>
        <v>3.1344402199345825E-2</v>
      </c>
      <c r="O67" s="233">
        <f t="shared" si="5"/>
        <v>3.1889139971880198E-2</v>
      </c>
      <c r="P67" s="233">
        <f t="shared" si="5"/>
        <v>3.2366330416737837E-2</v>
      </c>
      <c r="Q67" s="233">
        <f t="shared" si="5"/>
        <v>3.2500977958116808E-2</v>
      </c>
      <c r="R67" s="233">
        <f t="shared" si="5"/>
        <v>3.2090787948959892E-2</v>
      </c>
      <c r="S67" s="233">
        <f t="shared" si="5"/>
        <v>3.1662939126915972E-2</v>
      </c>
      <c r="T67" s="233">
        <f t="shared" si="5"/>
        <v>3.260510173723017E-2</v>
      </c>
      <c r="U67" s="233">
        <f t="shared" si="5"/>
        <v>3.3067453622972406E-2</v>
      </c>
      <c r="V67" s="233">
        <f t="shared" si="5"/>
        <v>3.2627971338313563E-2</v>
      </c>
      <c r="W67" s="233">
        <f t="shared" si="5"/>
        <v>3.0989717565871218E-2</v>
      </c>
      <c r="X67" s="233">
        <f t="shared" si="5"/>
        <v>3.2958452167472688E-2</v>
      </c>
      <c r="Y67" s="233">
        <f t="shared" si="5"/>
        <v>3.2110316560737207E-2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9.6429682573738934E-2</v>
      </c>
      <c r="C68" s="300">
        <f t="shared" si="6"/>
        <v>9.7235651257513628E-2</v>
      </c>
      <c r="D68" s="300">
        <f t="shared" si="6"/>
        <v>9.8087506050249962E-2</v>
      </c>
      <c r="E68" s="300">
        <f t="shared" si="6"/>
        <v>0.10048200181652443</v>
      </c>
      <c r="F68" s="300">
        <f t="shared" si="6"/>
        <v>9.9539690111792839E-2</v>
      </c>
      <c r="G68" s="300">
        <f t="shared" si="6"/>
        <v>9.1338246720786248E-2</v>
      </c>
      <c r="H68" s="300">
        <f t="shared" si="6"/>
        <v>9.1322643533662831E-2</v>
      </c>
      <c r="I68" s="300">
        <f t="shared" si="6"/>
        <v>8.7624599889401092E-2</v>
      </c>
      <c r="J68" s="300">
        <f t="shared" si="6"/>
        <v>8.6403802783693126E-2</v>
      </c>
      <c r="K68" s="300">
        <f t="shared" si="6"/>
        <v>8.9070587367349713E-2</v>
      </c>
      <c r="L68" s="300">
        <f t="shared" si="6"/>
        <v>8.6553007698555798E-2</v>
      </c>
      <c r="M68" s="300">
        <f t="shared" si="6"/>
        <v>8.7001961740986969E-2</v>
      </c>
      <c r="N68" s="300">
        <f t="shared" si="6"/>
        <v>8.7633643723738705E-2</v>
      </c>
      <c r="O68" s="300">
        <f t="shared" si="6"/>
        <v>8.7235931588736812E-2</v>
      </c>
      <c r="P68" s="300">
        <f t="shared" si="6"/>
        <v>8.68379601032227E-2</v>
      </c>
      <c r="Q68" s="300">
        <f t="shared" si="6"/>
        <v>8.6410079788624097E-2</v>
      </c>
      <c r="R68" s="300">
        <f t="shared" si="6"/>
        <v>8.752383625402313E-2</v>
      </c>
      <c r="S68" s="300">
        <f t="shared" si="6"/>
        <v>8.8383702135702957E-2</v>
      </c>
      <c r="T68" s="300">
        <f t="shared" si="6"/>
        <v>8.777693553030691E-2</v>
      </c>
      <c r="U68" s="300">
        <f t="shared" si="6"/>
        <v>8.6800844233058352E-2</v>
      </c>
      <c r="V68" s="300">
        <f t="shared" si="6"/>
        <v>8.8078771708927861E-2</v>
      </c>
      <c r="W68" s="300">
        <f t="shared" si="6"/>
        <v>9.010343100654683E-2</v>
      </c>
      <c r="X68" s="300">
        <f t="shared" si="6"/>
        <v>8.6671138764351174E-2</v>
      </c>
      <c r="Y68" s="300">
        <f t="shared" si="6"/>
        <v>8.810328319738861E-2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4.8743800126913643E-2</v>
      </c>
      <c r="C69" s="301">
        <f t="shared" si="7"/>
        <v>4.8318605265587886E-2</v>
      </c>
      <c r="D69" s="301">
        <f t="shared" si="7"/>
        <v>4.8201821822193021E-2</v>
      </c>
      <c r="E69" s="301">
        <f t="shared" si="7"/>
        <v>4.9356263042327098E-2</v>
      </c>
      <c r="F69" s="301">
        <f t="shared" si="7"/>
        <v>4.8950259488207769E-2</v>
      </c>
      <c r="G69" s="301">
        <f t="shared" si="7"/>
        <v>4.6135675201333194E-2</v>
      </c>
      <c r="H69" s="301">
        <f t="shared" si="7"/>
        <v>4.5977423134988163E-2</v>
      </c>
      <c r="I69" s="301">
        <f t="shared" si="7"/>
        <v>4.4190443509917417E-2</v>
      </c>
      <c r="J69" s="301">
        <f t="shared" si="7"/>
        <v>4.3823188182727825E-2</v>
      </c>
      <c r="K69" s="301">
        <f t="shared" si="7"/>
        <v>4.4538164914292334E-2</v>
      </c>
      <c r="L69" s="301">
        <f t="shared" si="7"/>
        <v>4.3412513622920972E-2</v>
      </c>
      <c r="M69" s="301">
        <f t="shared" si="7"/>
        <v>4.310530911297674E-2</v>
      </c>
      <c r="N69" s="301">
        <f t="shared" si="7"/>
        <v>4.309849166414214E-2</v>
      </c>
      <c r="O69" s="301">
        <f t="shared" si="7"/>
        <v>4.2543683499938881E-2</v>
      </c>
      <c r="P69" s="301">
        <f t="shared" si="7"/>
        <v>4.2089019809315856E-2</v>
      </c>
      <c r="Q69" s="301">
        <f t="shared" si="7"/>
        <v>4.2001659193815696E-2</v>
      </c>
      <c r="R69" s="301">
        <f t="shared" si="7"/>
        <v>4.2311591735646248E-2</v>
      </c>
      <c r="S69" s="301">
        <f t="shared" si="7"/>
        <v>4.2678493269650966E-2</v>
      </c>
      <c r="T69" s="301">
        <f t="shared" si="7"/>
        <v>4.1777002232653106E-2</v>
      </c>
      <c r="U69" s="301">
        <f t="shared" si="7"/>
        <v>4.1385485542334614E-2</v>
      </c>
      <c r="V69" s="301">
        <f t="shared" si="7"/>
        <v>4.1728858629114289E-2</v>
      </c>
      <c r="W69" s="301">
        <f t="shared" si="7"/>
        <v>4.3223106484126937E-2</v>
      </c>
      <c r="X69" s="301">
        <f t="shared" si="7"/>
        <v>4.1493889381958776E-2</v>
      </c>
      <c r="Y69" s="301">
        <f t="shared" si="7"/>
        <v>4.2248039626843203E-2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0.41432230107876605</v>
      </c>
      <c r="C70" s="301">
        <f t="shared" si="8"/>
        <v>0.41070814475749712</v>
      </c>
      <c r="D70" s="301">
        <f t="shared" si="8"/>
        <v>0.40971548548864073</v>
      </c>
      <c r="E70" s="301">
        <f t="shared" si="8"/>
        <v>0.41952823585978044</v>
      </c>
      <c r="F70" s="301">
        <f t="shared" si="8"/>
        <v>0.41607720564976602</v>
      </c>
      <c r="G70" s="301">
        <f t="shared" si="8"/>
        <v>0.39215323921133227</v>
      </c>
      <c r="H70" s="301">
        <f t="shared" si="8"/>
        <v>0.39080809664739946</v>
      </c>
      <c r="I70" s="301">
        <f t="shared" si="8"/>
        <v>0.37561876983429815</v>
      </c>
      <c r="J70" s="301">
        <f t="shared" si="8"/>
        <v>0.37249709955318672</v>
      </c>
      <c r="K70" s="301">
        <f t="shared" si="8"/>
        <v>0.37857440177148488</v>
      </c>
      <c r="L70" s="301">
        <f t="shared" si="8"/>
        <v>0.36900636579482826</v>
      </c>
      <c r="M70" s="301">
        <f t="shared" si="8"/>
        <v>0.36639512746030223</v>
      </c>
      <c r="N70" s="301">
        <f t="shared" si="8"/>
        <v>0.36633717914520825</v>
      </c>
      <c r="O70" s="301">
        <f t="shared" si="8"/>
        <v>0.36162130974948054</v>
      </c>
      <c r="P70" s="301">
        <f t="shared" si="8"/>
        <v>0.35775666837918485</v>
      </c>
      <c r="Q70" s="301">
        <f t="shared" si="8"/>
        <v>0.35701410314743337</v>
      </c>
      <c r="R70" s="301">
        <f t="shared" si="8"/>
        <v>0.359648529752993</v>
      </c>
      <c r="S70" s="301">
        <f t="shared" si="8"/>
        <v>0.36276719279203318</v>
      </c>
      <c r="T70" s="301">
        <f t="shared" si="8"/>
        <v>0.35510451897755124</v>
      </c>
      <c r="U70" s="301">
        <f t="shared" si="8"/>
        <v>0.35177662710984448</v>
      </c>
      <c r="V70" s="301">
        <f t="shared" si="8"/>
        <v>0.35469529834747138</v>
      </c>
      <c r="W70" s="301">
        <f t="shared" si="8"/>
        <v>0.36739640511507904</v>
      </c>
      <c r="X70" s="301">
        <f t="shared" si="8"/>
        <v>0.35269805974664964</v>
      </c>
      <c r="Y70" s="301">
        <f t="shared" si="8"/>
        <v>0.35910833682816734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7.9068883128477166E-2</v>
      </c>
      <c r="C71" s="301">
        <f t="shared" si="9"/>
        <v>8.0189610150524906E-2</v>
      </c>
      <c r="D71" s="301">
        <f t="shared" si="9"/>
        <v>8.0311275417291286E-2</v>
      </c>
      <c r="E71" s="301">
        <f t="shared" si="9"/>
        <v>7.6167694415684162E-2</v>
      </c>
      <c r="F71" s="301">
        <f t="shared" si="9"/>
        <v>7.7703079099794986E-2</v>
      </c>
      <c r="G71" s="301">
        <f t="shared" si="9"/>
        <v>8.8550382379689291E-2</v>
      </c>
      <c r="H71" s="301">
        <f t="shared" si="9"/>
        <v>8.9043917282833118E-2</v>
      </c>
      <c r="I71" s="301">
        <f t="shared" si="9"/>
        <v>9.5473976979004421E-2</v>
      </c>
      <c r="J71" s="301">
        <f t="shared" si="9"/>
        <v>9.6967546711262259E-2</v>
      </c>
      <c r="K71" s="301">
        <f t="shared" si="9"/>
        <v>9.4064708582282358E-2</v>
      </c>
      <c r="L71" s="301">
        <f t="shared" si="9"/>
        <v>9.8283312704403658E-2</v>
      </c>
      <c r="M71" s="301">
        <f t="shared" si="9"/>
        <v>9.9119517284581987E-2</v>
      </c>
      <c r="N71" s="301">
        <f t="shared" si="9"/>
        <v>9.8909002495713494E-2</v>
      </c>
      <c r="O71" s="301">
        <f t="shared" si="9"/>
        <v>0.10062795280015527</v>
      </c>
      <c r="P71" s="301">
        <f t="shared" si="9"/>
        <v>0.10213375375948383</v>
      </c>
      <c r="Q71" s="301">
        <f t="shared" si="9"/>
        <v>0.10255864155672414</v>
      </c>
      <c r="R71" s="301">
        <f t="shared" si="9"/>
        <v>0.10126426419449568</v>
      </c>
      <c r="S71" s="301">
        <f t="shared" si="9"/>
        <v>9.9914163467157077E-2</v>
      </c>
      <c r="T71" s="301">
        <f t="shared" si="9"/>
        <v>0.10288720992637082</v>
      </c>
      <c r="U71" s="301">
        <f t="shared" si="9"/>
        <v>0.10434618698804626</v>
      </c>
      <c r="V71" s="301">
        <f t="shared" si="9"/>
        <v>0.10295937622312278</v>
      </c>
      <c r="W71" s="301">
        <f t="shared" si="9"/>
        <v>9.7789775430082493E-2</v>
      </c>
      <c r="X71" s="301">
        <f t="shared" si="9"/>
        <v>0.10400222683958049</v>
      </c>
      <c r="Y71" s="301">
        <f t="shared" si="9"/>
        <v>0.10132588781388187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0.25502196160777191</v>
      </c>
      <c r="C72" s="301">
        <f t="shared" si="10"/>
        <v>0.25562630766861516</v>
      </c>
      <c r="D72" s="301">
        <f t="shared" si="10"/>
        <v>0.25559848940689905</v>
      </c>
      <c r="E72" s="301">
        <f t="shared" si="10"/>
        <v>0.25195694372758953</v>
      </c>
      <c r="F72" s="301">
        <f t="shared" si="10"/>
        <v>0.25315453586899073</v>
      </c>
      <c r="G72" s="301">
        <f t="shared" si="10"/>
        <v>0.26264858729310298</v>
      </c>
      <c r="H72" s="301">
        <f t="shared" si="10"/>
        <v>0.26300983552630314</v>
      </c>
      <c r="I72" s="301">
        <f t="shared" si="10"/>
        <v>0.2686003508237827</v>
      </c>
      <c r="J72" s="301">
        <f t="shared" si="10"/>
        <v>0.26980641102986808</v>
      </c>
      <c r="K72" s="301">
        <f t="shared" si="10"/>
        <v>0.26715691580736634</v>
      </c>
      <c r="L72" s="301">
        <f t="shared" si="10"/>
        <v>0.27047204948758796</v>
      </c>
      <c r="M72" s="301">
        <f t="shared" si="10"/>
        <v>0.27097994347871995</v>
      </c>
      <c r="N72" s="301">
        <f t="shared" si="10"/>
        <v>0.2709068594240015</v>
      </c>
      <c r="O72" s="301">
        <f t="shared" si="10"/>
        <v>0.27254288182828801</v>
      </c>
      <c r="P72" s="301">
        <f t="shared" si="10"/>
        <v>0.27372780347246933</v>
      </c>
      <c r="Q72" s="301">
        <f t="shared" si="10"/>
        <v>0.27398889457434411</v>
      </c>
      <c r="R72" s="301">
        <f t="shared" si="10"/>
        <v>0.27296716978897817</v>
      </c>
      <c r="S72" s="301">
        <f t="shared" si="10"/>
        <v>0.27178884777126355</v>
      </c>
      <c r="T72" s="301">
        <f t="shared" si="10"/>
        <v>0.27398551402412047</v>
      </c>
      <c r="U72" s="301">
        <f t="shared" si="10"/>
        <v>0.27525849993812335</v>
      </c>
      <c r="V72" s="301">
        <f t="shared" si="10"/>
        <v>0.2739717521271291</v>
      </c>
      <c r="W72" s="301">
        <f t="shared" si="10"/>
        <v>0.26987874914472298</v>
      </c>
      <c r="X72" s="301">
        <f t="shared" si="10"/>
        <v>0.27516524138527948</v>
      </c>
      <c r="Y72" s="301">
        <f t="shared" si="10"/>
        <v>0.2728469092689651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7.7246704990238974E-2</v>
      </c>
      <c r="C73" s="302">
        <f t="shared" si="11"/>
        <v>7.652175258063762E-2</v>
      </c>
      <c r="D73" s="302">
        <f t="shared" si="11"/>
        <v>7.6424959618254351E-2</v>
      </c>
      <c r="E73" s="302">
        <f t="shared" si="11"/>
        <v>7.8143570967903767E-2</v>
      </c>
      <c r="F73" s="302">
        <f t="shared" si="11"/>
        <v>7.7331761271834734E-2</v>
      </c>
      <c r="G73" s="302">
        <f t="shared" si="11"/>
        <v>7.2572270645363507E-2</v>
      </c>
      <c r="H73" s="302">
        <f t="shared" si="11"/>
        <v>7.2317211435475953E-2</v>
      </c>
      <c r="I73" s="302">
        <f t="shared" si="11"/>
        <v>6.9584973328127728E-2</v>
      </c>
      <c r="J73" s="302">
        <f t="shared" si="11"/>
        <v>6.8806818999128647E-2</v>
      </c>
      <c r="K73" s="302">
        <f t="shared" si="11"/>
        <v>7.001248343621129E-2</v>
      </c>
      <c r="L73" s="302">
        <f t="shared" si="11"/>
        <v>6.7817404912943122E-2</v>
      </c>
      <c r="M73" s="302">
        <f t="shared" si="11"/>
        <v>6.7322759086718351E-2</v>
      </c>
      <c r="N73" s="302">
        <f t="shared" si="11"/>
        <v>6.7591831482174403E-2</v>
      </c>
      <c r="O73" s="302">
        <f t="shared" si="11"/>
        <v>6.7085162888997449E-2</v>
      </c>
      <c r="P73" s="302">
        <f t="shared" si="11"/>
        <v>6.6359648290418363E-2</v>
      </c>
      <c r="Q73" s="302">
        <f t="shared" si="11"/>
        <v>6.6038017428116783E-2</v>
      </c>
      <c r="R73" s="302">
        <f t="shared" si="11"/>
        <v>6.674477855112404E-2</v>
      </c>
      <c r="S73" s="302">
        <f t="shared" si="11"/>
        <v>6.7322819605073428E-2</v>
      </c>
      <c r="T73" s="302">
        <f t="shared" si="11"/>
        <v>6.575158818662169E-2</v>
      </c>
      <c r="U73" s="302">
        <f t="shared" si="11"/>
        <v>6.5121267975348562E-2</v>
      </c>
      <c r="V73" s="302">
        <f t="shared" si="11"/>
        <v>6.5674378151935831E-2</v>
      </c>
      <c r="W73" s="302">
        <f t="shared" si="11"/>
        <v>6.8211252270689221E-2</v>
      </c>
      <c r="X73" s="302">
        <f t="shared" si="11"/>
        <v>6.5459546508123398E-2</v>
      </c>
      <c r="Y73" s="302">
        <f t="shared" si="11"/>
        <v>6.6594276802254646E-2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5.1993386802041242E-2</v>
      </c>
      <c r="C74" s="302">
        <f t="shared" si="12"/>
        <v>5.1539845616627097E-2</v>
      </c>
      <c r="D74" s="302">
        <f t="shared" si="12"/>
        <v>5.1415276610339233E-2</v>
      </c>
      <c r="E74" s="302">
        <f t="shared" si="12"/>
        <v>5.2646680578482277E-2</v>
      </c>
      <c r="F74" s="302">
        <f t="shared" si="12"/>
        <v>5.2213610120754969E-2</v>
      </c>
      <c r="G74" s="302">
        <f t="shared" si="12"/>
        <v>4.9211386881422091E-2</v>
      </c>
      <c r="H74" s="302">
        <f t="shared" si="12"/>
        <v>4.9042584677320727E-2</v>
      </c>
      <c r="I74" s="302">
        <f t="shared" si="12"/>
        <v>4.7136473077245264E-2</v>
      </c>
      <c r="J74" s="302">
        <f t="shared" si="12"/>
        <v>4.6744734061576365E-2</v>
      </c>
      <c r="K74" s="302">
        <f t="shared" si="12"/>
        <v>4.7507375908578495E-2</v>
      </c>
      <c r="L74" s="302">
        <f t="shared" si="12"/>
        <v>4.630668119778239E-2</v>
      </c>
      <c r="M74" s="302">
        <f t="shared" si="12"/>
        <v>4.5978996387175196E-2</v>
      </c>
      <c r="N74" s="302">
        <f t="shared" si="12"/>
        <v>4.5971724441751641E-2</v>
      </c>
      <c r="O74" s="302">
        <f t="shared" si="12"/>
        <v>4.5379929066601488E-2</v>
      </c>
      <c r="P74" s="302">
        <f t="shared" si="12"/>
        <v>4.489495446327027E-2</v>
      </c>
      <c r="Q74" s="302">
        <f t="shared" si="12"/>
        <v>4.4801769806736787E-2</v>
      </c>
      <c r="R74" s="302">
        <f t="shared" si="12"/>
        <v>4.5132364518022661E-2</v>
      </c>
      <c r="S74" s="302">
        <f t="shared" si="12"/>
        <v>4.5523726154294349E-2</v>
      </c>
      <c r="T74" s="302">
        <f t="shared" si="12"/>
        <v>4.4562135714829997E-2</v>
      </c>
      <c r="U74" s="302">
        <f t="shared" si="12"/>
        <v>4.4144517911823597E-2</v>
      </c>
      <c r="V74" s="302">
        <f t="shared" si="12"/>
        <v>4.4510782537721928E-2</v>
      </c>
      <c r="W74" s="302">
        <f t="shared" si="12"/>
        <v>4.6104646916402099E-2</v>
      </c>
      <c r="X74" s="302">
        <f t="shared" si="12"/>
        <v>4.4260148674089388E-2</v>
      </c>
      <c r="Y74" s="302">
        <f t="shared" si="12"/>
        <v>4.5064575601966118E-2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0.12578186981549169</v>
      </c>
      <c r="C76" s="302">
        <f t="shared" si="14"/>
        <v>0.12756470947135046</v>
      </c>
      <c r="D76" s="302">
        <f t="shared" si="14"/>
        <v>0.1277582531783055</v>
      </c>
      <c r="E76" s="302">
        <f t="shared" si="14"/>
        <v>0.12116669218120348</v>
      </c>
      <c r="F76" s="302">
        <f t="shared" si="14"/>
        <v>0.12360916447640105</v>
      </c>
      <c r="G76" s="302">
        <f t="shared" si="14"/>
        <v>0.14086492976631737</v>
      </c>
      <c r="H76" s="302">
        <f t="shared" si="14"/>
        <v>0.14165003941350648</v>
      </c>
      <c r="I76" s="302">
        <f t="shared" si="14"/>
        <v>0.15187890441840968</v>
      </c>
      <c r="J76" s="302">
        <f t="shared" si="14"/>
        <v>0.15425485796916311</v>
      </c>
      <c r="K76" s="302">
        <f t="shared" si="14"/>
        <v>0.14963705646257652</v>
      </c>
      <c r="L76" s="302">
        <f t="shared" si="14"/>
        <v>0.15634796337686241</v>
      </c>
      <c r="M76" s="302">
        <f t="shared" si="14"/>
        <v>0.15767818800482644</v>
      </c>
      <c r="N76" s="302">
        <f t="shared" si="14"/>
        <v>0.15734330350007547</v>
      </c>
      <c r="O76" s="302">
        <f t="shared" si="14"/>
        <v>0.16007778987268903</v>
      </c>
      <c r="P76" s="302">
        <f t="shared" si="14"/>
        <v>0.16247320071878074</v>
      </c>
      <c r="Q76" s="302">
        <f t="shared" si="14"/>
        <v>0.16314910733949056</v>
      </c>
      <c r="R76" s="302">
        <f t="shared" si="14"/>
        <v>0.16109002671983144</v>
      </c>
      <c r="S76" s="302">
        <f t="shared" si="14"/>
        <v>0.1589423020118958</v>
      </c>
      <c r="T76" s="302">
        <f t="shared" si="14"/>
        <v>0.16367179012266878</v>
      </c>
      <c r="U76" s="302">
        <f t="shared" si="14"/>
        <v>0.1659927140509512</v>
      </c>
      <c r="V76" s="302">
        <f t="shared" si="14"/>
        <v>0.16378659143747137</v>
      </c>
      <c r="W76" s="302">
        <f t="shared" si="14"/>
        <v>0.15556284995763164</v>
      </c>
      <c r="X76" s="302">
        <f t="shared" si="14"/>
        <v>0.1654455462030667</v>
      </c>
      <c r="Y76" s="302">
        <f t="shared" si="14"/>
        <v>0.16118805686474433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2.9014957717724152E-2</v>
      </c>
      <c r="C77" s="235">
        <f t="shared" si="15"/>
        <v>2.9426217443057432E-2</v>
      </c>
      <c r="D77" s="235">
        <f t="shared" si="15"/>
        <v>2.9470863483715498E-2</v>
      </c>
      <c r="E77" s="235">
        <f t="shared" si="15"/>
        <v>2.7950343364995165E-2</v>
      </c>
      <c r="F77" s="235">
        <f t="shared" si="15"/>
        <v>2.8513765028831368E-2</v>
      </c>
      <c r="G77" s="235">
        <f t="shared" si="15"/>
        <v>3.2494269540398323E-2</v>
      </c>
      <c r="H77" s="235">
        <f t="shared" si="15"/>
        <v>3.2675376112040043E-2</v>
      </c>
      <c r="I77" s="235">
        <f t="shared" si="15"/>
        <v>3.5034937836260993E-2</v>
      </c>
      <c r="J77" s="235">
        <f t="shared" si="15"/>
        <v>3.5583015169786972E-2</v>
      </c>
      <c r="K77" s="235">
        <f t="shared" si="15"/>
        <v>3.4517795550624113E-2</v>
      </c>
      <c r="L77" s="235">
        <f t="shared" si="15"/>
        <v>3.6065846002181351E-2</v>
      </c>
      <c r="M77" s="235">
        <f t="shared" si="15"/>
        <v>3.6372697946679161E-2</v>
      </c>
      <c r="N77" s="235">
        <f t="shared" si="15"/>
        <v>3.6295447864772075E-2</v>
      </c>
      <c r="O77" s="235">
        <f t="shared" si="15"/>
        <v>3.6926230398037489E-2</v>
      </c>
      <c r="P77" s="235">
        <f t="shared" si="15"/>
        <v>3.7478796077955276E-2</v>
      </c>
      <c r="Q77" s="235">
        <f t="shared" si="15"/>
        <v>3.7634712046208836E-2</v>
      </c>
      <c r="R77" s="235">
        <f t="shared" si="15"/>
        <v>3.7159729942631961E-2</v>
      </c>
      <c r="S77" s="235">
        <f t="shared" si="15"/>
        <v>3.6664299705496235E-2</v>
      </c>
      <c r="T77" s="235">
        <f t="shared" si="15"/>
        <v>3.7755282831775497E-2</v>
      </c>
      <c r="U77" s="235">
        <f t="shared" si="15"/>
        <v>3.8290666108745E-2</v>
      </c>
      <c r="V77" s="235">
        <f t="shared" si="15"/>
        <v>3.7781764830332389E-2</v>
      </c>
      <c r="W77" s="235">
        <f t="shared" si="15"/>
        <v>3.5884738560417156E-2</v>
      </c>
      <c r="X77" s="235">
        <f t="shared" si="15"/>
        <v>3.8164447187097904E-2</v>
      </c>
      <c r="Y77" s="235">
        <f t="shared" si="15"/>
        <v>3.7182343221587685E-2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82.290019057455055</v>
      </c>
      <c r="C81" s="322">
        <f t="shared" si="16"/>
        <v>81.214267110169686</v>
      </c>
      <c r="D81" s="322">
        <f t="shared" si="16"/>
        <v>84.41655924982264</v>
      </c>
      <c r="E81" s="322">
        <f t="shared" si="16"/>
        <v>88.086890818019739</v>
      </c>
      <c r="F81" s="322">
        <f t="shared" si="16"/>
        <v>86.063464907372705</v>
      </c>
      <c r="G81" s="322">
        <f t="shared" si="16"/>
        <v>74.422734224133734</v>
      </c>
      <c r="H81" s="322">
        <f t="shared" si="16"/>
        <v>69.184207572026438</v>
      </c>
      <c r="I81" s="322">
        <f t="shared" si="16"/>
        <v>62.686046444090898</v>
      </c>
      <c r="J81" s="322">
        <f t="shared" si="16"/>
        <v>58.778615280905811</v>
      </c>
      <c r="K81" s="322">
        <f t="shared" si="16"/>
        <v>58.584497493210407</v>
      </c>
      <c r="L81" s="322">
        <f t="shared" si="16"/>
        <v>54.972130712265852</v>
      </c>
      <c r="M81" s="322">
        <f t="shared" si="16"/>
        <v>48.836122411789226</v>
      </c>
      <c r="N81" s="322">
        <f t="shared" si="16"/>
        <v>49.677746196368744</v>
      </c>
      <c r="O81" s="322">
        <f t="shared" si="16"/>
        <v>48.50678071854594</v>
      </c>
      <c r="P81" s="322">
        <f t="shared" si="16"/>
        <v>45.65608774184809</v>
      </c>
      <c r="Q81" s="322">
        <f t="shared" si="16"/>
        <v>45.316254286959335</v>
      </c>
      <c r="R81" s="322">
        <f t="shared" si="16"/>
        <v>44.782117550659216</v>
      </c>
      <c r="S81" s="322">
        <f t="shared" si="16"/>
        <v>44.567239448558681</v>
      </c>
      <c r="T81" s="322">
        <f t="shared" si="16"/>
        <v>44.653240672446984</v>
      </c>
      <c r="U81" s="322">
        <f t="shared" si="16"/>
        <v>44.271085391808974</v>
      </c>
      <c r="V81" s="322">
        <f t="shared" si="16"/>
        <v>46.388642436553603</v>
      </c>
      <c r="W81" s="322">
        <f t="shared" si="16"/>
        <v>44.934769899421802</v>
      </c>
      <c r="X81" s="322">
        <f t="shared" si="16"/>
        <v>41.075085611101798</v>
      </c>
      <c r="Y81" s="322">
        <f t="shared" si="16"/>
        <v>39.084281515055132</v>
      </c>
      <c r="DA81" s="95"/>
    </row>
    <row r="82" spans="1:105" ht="12" customHeight="1" x14ac:dyDescent="0.25">
      <c r="A82" s="55" t="s">
        <v>91</v>
      </c>
      <c r="B82" s="334">
        <f>IF(B$6=0,0,B$6/TEL!B$5*1000)</f>
        <v>1.7870184231004851</v>
      </c>
      <c r="C82" s="334">
        <f>IF(C$6=0,0,C$6/TEL!C$5*1000)</f>
        <v>1.7886554669773174</v>
      </c>
      <c r="D82" s="334">
        <f>IF(D$6=0,0,D$6/TEL!D$5*1000)</f>
        <v>1.8620032397747268</v>
      </c>
      <c r="E82" s="334">
        <f>IF(E$6=0,0,E$6/TEL!E$5*1000)</f>
        <v>1.8427157738896607</v>
      </c>
      <c r="F82" s="334">
        <f>IF(F$6=0,0,F$6/TEL!F$5*1000)</f>
        <v>1.8366792438781721</v>
      </c>
      <c r="G82" s="334">
        <f>IF(G$6=0,0,G$6/TEL!G$5*1000)</f>
        <v>1.8099739532272698</v>
      </c>
      <c r="H82" s="334">
        <f>IF(H$6=0,0,H$6/TEL!H$5*1000)</f>
        <v>1.691949868989812</v>
      </c>
      <c r="I82" s="334">
        <f>IF(I$6=0,0,I$6/TEL!I$5*1000)</f>
        <v>1.6437363383747152</v>
      </c>
      <c r="J82" s="334">
        <f>IF(J$6=0,0,J$6/TEL!J$5*1000)</f>
        <v>1.5653880760007572</v>
      </c>
      <c r="K82" s="334">
        <f>IF(K$6=0,0,K$6/TEL!K$5*1000)</f>
        <v>1.5135113639534727</v>
      </c>
      <c r="L82" s="334">
        <f>IF(L$6=0,0,L$6/TEL!L$5*1000)</f>
        <v>1.4838794464790008</v>
      </c>
      <c r="M82" s="334">
        <f>IF(M$6=0,0,M$6/TEL!M$5*1000)</f>
        <v>1.329464100709753</v>
      </c>
      <c r="N82" s="334">
        <f>IF(N$6=0,0,N$6/TEL!N$5*1000)</f>
        <v>1.3495033561845369</v>
      </c>
      <c r="O82" s="334">
        <f>IF(O$6=0,0,O$6/TEL!O$5*1000)</f>
        <v>1.340594250596475</v>
      </c>
      <c r="P82" s="334">
        <f>IF(P$6=0,0,P$6/TEL!P$5*1000)</f>
        <v>1.2806906852031321</v>
      </c>
      <c r="Q82" s="334">
        <f>IF(Q$6=0,0,Q$6/TEL!Q$5*1000)</f>
        <v>1.2764462374948975</v>
      </c>
      <c r="R82" s="334">
        <f>IF(R$6=0,0,R$6/TEL!R$5*1000)</f>
        <v>1.2454809797937871</v>
      </c>
      <c r="S82" s="334">
        <f>IF(S$6=0,0,S$6/TEL!S$5*1000)</f>
        <v>1.2229791510858152</v>
      </c>
      <c r="T82" s="334">
        <f>IF(T$6=0,0,T$6/TEL!T$5*1000)</f>
        <v>1.2618003276858705</v>
      </c>
      <c r="U82" s="334">
        <f>IF(U$6=0,0,U$6/TEL!U$5*1000)</f>
        <v>1.2687411212946547</v>
      </c>
      <c r="V82" s="334">
        <f>IF(V$6=0,0,V$6/TEL!V$5*1000)</f>
        <v>1.3117583230640615</v>
      </c>
      <c r="W82" s="334">
        <f>IF(W$6=0,0,W$6/TEL!W$5*1000)</f>
        <v>1.2068470509944271</v>
      </c>
      <c r="X82" s="334">
        <f>IF(X$6=0,0,X$6/TEL!X$5*1000)</f>
        <v>1.1732684118032317</v>
      </c>
      <c r="Y82" s="334">
        <f>IF(Y$6=0,0,Y$6/TEL!Y$5*1000)</f>
        <v>1.0876741650644046</v>
      </c>
      <c r="DA82" s="67"/>
    </row>
    <row r="83" spans="1:105" ht="12" customHeight="1" x14ac:dyDescent="0.25">
      <c r="A83" s="173" t="s">
        <v>92</v>
      </c>
      <c r="B83" s="335">
        <f>IF(B$7=0,0,B$7/TEL!B$5*1000)</f>
        <v>1.4662715266465522</v>
      </c>
      <c r="C83" s="335">
        <f>IF(C$7=0,0,C$7/TEL!C$5*1000)</f>
        <v>1.4676147421352346</v>
      </c>
      <c r="D83" s="335">
        <f>IF(D$7=0,0,D$7/TEL!D$5*1000)</f>
        <v>1.5277975300715712</v>
      </c>
      <c r="E83" s="335">
        <f>IF(E$7=0,0,E$7/TEL!E$5*1000)</f>
        <v>1.5119719170376704</v>
      </c>
      <c r="F83" s="335">
        <f>IF(F$7=0,0,F$7/TEL!F$5*1000)</f>
        <v>1.5070188667718336</v>
      </c>
      <c r="G83" s="335">
        <f>IF(G$7=0,0,G$7/TEL!G$5*1000)</f>
        <v>1.4851068334172459</v>
      </c>
      <c r="H83" s="335">
        <f>IF(H$7=0,0,H$7/TEL!H$5*1000)</f>
        <v>1.3882665591711281</v>
      </c>
      <c r="I83" s="335">
        <f>IF(I$7=0,0,I$7/TEL!I$5*1000)</f>
        <v>1.3487067391792533</v>
      </c>
      <c r="J83" s="335">
        <f>IF(J$7=0,0,J$7/TEL!J$5*1000)</f>
        <v>1.2844209854365185</v>
      </c>
      <c r="K83" s="335">
        <f>IF(K$7=0,0,K$7/TEL!K$5*1000)</f>
        <v>1.2418554781156703</v>
      </c>
      <c r="L83" s="335">
        <f>IF(L$7=0,0,L$7/TEL!L$5*1000)</f>
        <v>1.217542109931488</v>
      </c>
      <c r="M83" s="335">
        <f>IF(M$7=0,0,M$7/TEL!M$5*1000)</f>
        <v>1.0908423390438997</v>
      </c>
      <c r="N83" s="335">
        <f>IF(N$7=0,0,N$7/TEL!N$5*1000)</f>
        <v>1.1072848050744917</v>
      </c>
      <c r="O83" s="335">
        <f>IF(O$7=0,0,O$7/TEL!O$5*1000)</f>
        <v>1.0999747697201849</v>
      </c>
      <c r="P83" s="335">
        <f>IF(P$7=0,0,P$7/TEL!P$5*1000)</f>
        <v>1.050823126320519</v>
      </c>
      <c r="Q83" s="335">
        <f>IF(Q$7=0,0,Q$7/TEL!Q$5*1000)</f>
        <v>1.0473405025599158</v>
      </c>
      <c r="R83" s="335">
        <f>IF(R$7=0,0,R$7/TEL!R$5*1000)</f>
        <v>1.0219331116256716</v>
      </c>
      <c r="S83" s="335">
        <f>IF(S$7=0,0,S$7/TEL!S$5*1000)</f>
        <v>1.0034700726857968</v>
      </c>
      <c r="T83" s="335">
        <f>IF(T$7=0,0,T$7/TEL!T$5*1000)</f>
        <v>1.0353233457935349</v>
      </c>
      <c r="U83" s="335">
        <f>IF(U$7=0,0,U$7/TEL!U$5*1000)</f>
        <v>1.041018355934076</v>
      </c>
      <c r="V83" s="335">
        <f>IF(V$7=0,0,V$7/TEL!V$5*1000)</f>
        <v>1.0763145214884606</v>
      </c>
      <c r="W83" s="335">
        <f>IF(W$7=0,0,W$7/TEL!W$5*1000)</f>
        <v>0.99023347773901726</v>
      </c>
      <c r="X83" s="335">
        <f>IF(X$7=0,0,X$7/TEL!X$5*1000)</f>
        <v>0.96268177378726738</v>
      </c>
      <c r="Y83" s="335">
        <f>IF(Y$7=0,0,Y$7/TEL!Y$5*1000)</f>
        <v>0.89245059697592177</v>
      </c>
      <c r="DA83" s="177"/>
    </row>
    <row r="84" spans="1:105" ht="12" customHeight="1" x14ac:dyDescent="0.25">
      <c r="A84" s="173" t="s">
        <v>93</v>
      </c>
      <c r="B84" s="335">
        <f>IF(B$8=0,0,B$8/TEL!B$5*1000)</f>
        <v>1.0538826597772097</v>
      </c>
      <c r="C84" s="335">
        <f>IF(C$8=0,0,C$8/TEL!C$5*1000)</f>
        <v>1.0548480959096997</v>
      </c>
      <c r="D84" s="335">
        <f>IF(D$8=0,0,D$8/TEL!D$5*1000)</f>
        <v>1.0981044747389419</v>
      </c>
      <c r="E84" s="335">
        <f>IF(E$8=0,0,E$8/TEL!E$5*1000)</f>
        <v>1.0867298153708256</v>
      </c>
      <c r="F84" s="335">
        <f>IF(F$8=0,0,F$8/TEL!F$5*1000)</f>
        <v>1.0831698104922554</v>
      </c>
      <c r="G84" s="335">
        <f>IF(G$8=0,0,G$8/TEL!G$5*1000)</f>
        <v>1.0674205365186455</v>
      </c>
      <c r="H84" s="335">
        <f>IF(H$8=0,0,H$8/TEL!H$5*1000)</f>
        <v>0.997816589404248</v>
      </c>
      <c r="I84" s="335">
        <f>IF(I$8=0,0,I$8/TEL!I$5*1000)</f>
        <v>0.96938296878508823</v>
      </c>
      <c r="J84" s="335">
        <f>IF(J$8=0,0,J$8/TEL!J$5*1000)</f>
        <v>0.92317758328249733</v>
      </c>
      <c r="K84" s="335">
        <f>IF(K$8=0,0,K$8/TEL!K$5*1000)</f>
        <v>0.89258362489563814</v>
      </c>
      <c r="L84" s="335">
        <f>IF(L$8=0,0,L$8/TEL!L$5*1000)</f>
        <v>0.87510839151325726</v>
      </c>
      <c r="M84" s="335">
        <f>IF(M$8=0,0,M$8/TEL!M$5*1000)</f>
        <v>0.78404293118780322</v>
      </c>
      <c r="N84" s="335">
        <f>IF(N$8=0,0,N$8/TEL!N$5*1000)</f>
        <v>0.79586095364729115</v>
      </c>
      <c r="O84" s="335">
        <f>IF(O$8=0,0,O$8/TEL!O$5*1000)</f>
        <v>0.79060686573638306</v>
      </c>
      <c r="P84" s="335">
        <f>IF(P$8=0,0,P$8/TEL!P$5*1000)</f>
        <v>0.75527912204287306</v>
      </c>
      <c r="Q84" s="335">
        <f>IF(Q$8=0,0,Q$8/TEL!Q$5*1000)</f>
        <v>0.75277598621493969</v>
      </c>
      <c r="R84" s="335">
        <f>IF(R$8=0,0,R$8/TEL!R$5*1000)</f>
        <v>0.73451442398095146</v>
      </c>
      <c r="S84" s="335">
        <f>IF(S$8=0,0,S$8/TEL!S$5*1000)</f>
        <v>0.7212441147429165</v>
      </c>
      <c r="T84" s="335">
        <f>IF(T$8=0,0,T$8/TEL!T$5*1000)</f>
        <v>0.74413865478910324</v>
      </c>
      <c r="U84" s="335">
        <f>IF(U$8=0,0,U$8/TEL!U$5*1000)</f>
        <v>0.74823194332761711</v>
      </c>
      <c r="V84" s="335">
        <f>IF(V$8=0,0,V$8/TEL!V$5*1000)</f>
        <v>0.77360106231983106</v>
      </c>
      <c r="W84" s="335">
        <f>IF(W$8=0,0,W$8/TEL!W$5*1000)</f>
        <v>0.71173031212491877</v>
      </c>
      <c r="X84" s="335">
        <f>IF(X$8=0,0,X$8/TEL!X$5*1000)</f>
        <v>0.69192752490959841</v>
      </c>
      <c r="Y84" s="335">
        <f>IF(Y$8=0,0,Y$8/TEL!Y$5*1000)</f>
        <v>0.64144886657644384</v>
      </c>
      <c r="DA84" s="177"/>
    </row>
    <row r="85" spans="1:105" ht="12" customHeight="1" x14ac:dyDescent="0.25">
      <c r="A85" s="173" t="s">
        <v>94</v>
      </c>
      <c r="B85" s="335">
        <f>IF(B$9=0,0,B$9/TEL!B$5*1000)</f>
        <v>2.0619443343467134</v>
      </c>
      <c r="C85" s="335">
        <f>IF(C$9=0,0,C$9/TEL!C$5*1000)</f>
        <v>2.0638332311276741</v>
      </c>
      <c r="D85" s="335">
        <f>IF(D$9=0,0,D$9/TEL!D$5*1000)</f>
        <v>2.148465276663146</v>
      </c>
      <c r="E85" s="335">
        <f>IF(E$9=0,0,E$9/TEL!E$5*1000)</f>
        <v>2.1262105083342249</v>
      </c>
      <c r="F85" s="335">
        <f>IF(F$9=0,0,F$9/TEL!F$5*1000)</f>
        <v>2.1192452813978915</v>
      </c>
      <c r="G85" s="335">
        <f>IF(G$9=0,0,G$9/TEL!G$5*1000)</f>
        <v>2.0884314844930034</v>
      </c>
      <c r="H85" s="335">
        <f>IF(H$9=0,0,H$9/TEL!H$5*1000)</f>
        <v>1.952249848834398</v>
      </c>
      <c r="I85" s="335">
        <f>IF(I$9=0,0,I$9/TEL!I$5*1000)</f>
        <v>1.8966188519708254</v>
      </c>
      <c r="J85" s="335">
        <f>IF(J$9=0,0,J$9/TEL!J$5*1000)</f>
        <v>1.8062170107701028</v>
      </c>
      <c r="K85" s="335">
        <f>IF(K$9=0,0,K$9/TEL!K$5*1000)</f>
        <v>1.7463592661001615</v>
      </c>
      <c r="L85" s="335">
        <f>IF(L$9=0,0,L$9/TEL!L$5*1000)</f>
        <v>1.7121685920911551</v>
      </c>
      <c r="M85" s="335">
        <f>IF(M$9=0,0,M$9/TEL!M$5*1000)</f>
        <v>1.5339970392804845</v>
      </c>
      <c r="N85" s="335">
        <f>IF(N$9=0,0,N$9/TEL!N$5*1000)</f>
        <v>1.557119257136004</v>
      </c>
      <c r="O85" s="335">
        <f>IF(O$9=0,0,O$9/TEL!O$5*1000)</f>
        <v>1.5468395199190106</v>
      </c>
      <c r="P85" s="335">
        <f>IF(P$9=0,0,P$9/TEL!P$5*1000)</f>
        <v>1.4777200213882296</v>
      </c>
      <c r="Q85" s="335">
        <f>IF(Q$9=0,0,Q$9/TEL!Q$5*1000)</f>
        <v>1.4728225817248817</v>
      </c>
      <c r="R85" s="335">
        <f>IF(R$9=0,0,R$9/TEL!R$5*1000)</f>
        <v>1.4370934382236005</v>
      </c>
      <c r="S85" s="335">
        <f>IF(S$9=0,0,S$9/TEL!S$5*1000)</f>
        <v>1.4111297897144017</v>
      </c>
      <c r="T85" s="335">
        <f>IF(T$9=0,0,T$9/TEL!T$5*1000)</f>
        <v>1.4559234550221578</v>
      </c>
      <c r="U85" s="335">
        <f>IF(U$9=0,0,U$9/TEL!U$5*1000)</f>
        <v>1.4639320630322941</v>
      </c>
      <c r="V85" s="335">
        <f>IF(V$9=0,0,V$9/TEL!V$5*1000)</f>
        <v>1.5135672958431479</v>
      </c>
      <c r="W85" s="335">
        <f>IF(W$9=0,0,W$9/TEL!W$5*1000)</f>
        <v>1.3925158280704932</v>
      </c>
      <c r="X85" s="335">
        <f>IF(X$9=0,0,X$9/TEL!X$5*1000)</f>
        <v>1.3537712443883445</v>
      </c>
      <c r="Y85" s="335">
        <f>IF(Y$9=0,0,Y$9/TEL!Y$5*1000)</f>
        <v>1.25500865199739</v>
      </c>
      <c r="DA85" s="177"/>
    </row>
    <row r="86" spans="1:105" ht="12" customHeight="1" x14ac:dyDescent="0.25">
      <c r="A86" s="56" t="s">
        <v>95</v>
      </c>
      <c r="B86" s="336">
        <f>IF(B$10=0,0,B$10/TEL!B$5*1000)</f>
        <v>7.9352004166973202</v>
      </c>
      <c r="C86" s="336">
        <f>IF(C$10=0,0,C$10/TEL!C$5*1000)</f>
        <v>7.896922153859018</v>
      </c>
      <c r="D86" s="336">
        <f>IF(D$10=0,0,D$10/TEL!D$5*1000)</f>
        <v>8.2802097661582614</v>
      </c>
      <c r="E86" s="336">
        <f>IF(E$10=0,0,E$10/TEL!E$5*1000)</f>
        <v>8.8511471231882481</v>
      </c>
      <c r="F86" s="336">
        <f>IF(F$10=0,0,F$10/TEL!F$5*1000)</f>
        <v>8.566730626827038</v>
      </c>
      <c r="G86" s="336">
        <f>IF(G$10=0,0,G$10/TEL!G$5*1000)</f>
        <v>6.7976420601994283</v>
      </c>
      <c r="H86" s="336">
        <f>IF(H$10=0,0,H$10/TEL!H$5*1000)</f>
        <v>6.3180847262591078</v>
      </c>
      <c r="I86" s="336">
        <f>IF(I$10=0,0,I$10/TEL!I$5*1000)</f>
        <v>5.4928397383118792</v>
      </c>
      <c r="J86" s="336">
        <f>IF(J$10=0,0,J$10/TEL!J$5*1000)</f>
        <v>5.0786958826299573</v>
      </c>
      <c r="K86" s="336">
        <f>IF(K$10=0,0,K$10/TEL!K$5*1000)</f>
        <v>5.2181556023412776</v>
      </c>
      <c r="L86" s="336">
        <f>IF(L$10=0,0,L$10/TEL!L$5*1000)</f>
        <v>4.7580032527447633</v>
      </c>
      <c r="M86" s="336">
        <f>IF(M$10=0,0,M$10/TEL!M$5*1000)</f>
        <v>4.2488384536486432</v>
      </c>
      <c r="N86" s="336">
        <f>IF(N$10=0,0,N$10/TEL!N$5*1000)</f>
        <v>4.3534419111708944</v>
      </c>
      <c r="O86" s="336">
        <f>IF(O$10=0,0,O$10/TEL!O$5*1000)</f>
        <v>4.23153420435293</v>
      </c>
      <c r="P86" s="336">
        <f>IF(P$10=0,0,P$10/TEL!P$5*1000)</f>
        <v>3.9646815257958403</v>
      </c>
      <c r="Q86" s="336">
        <f>IF(Q$10=0,0,Q$10/TEL!Q$5*1000)</f>
        <v>3.9157811486577354</v>
      </c>
      <c r="R86" s="336">
        <f>IF(R$10=0,0,R$10/TEL!R$5*1000)</f>
        <v>3.9195027236123132</v>
      </c>
      <c r="S86" s="336">
        <f>IF(S$10=0,0,S$10/TEL!S$5*1000)</f>
        <v>3.9390176164319604</v>
      </c>
      <c r="T86" s="336">
        <f>IF(T$10=0,0,T$10/TEL!T$5*1000)</f>
        <v>3.9195246277246567</v>
      </c>
      <c r="U86" s="336">
        <f>IF(U$10=0,0,U$10/TEL!U$5*1000)</f>
        <v>3.8427675871228351</v>
      </c>
      <c r="V86" s="336">
        <f>IF(V$10=0,0,V$10/TEL!V$5*1000)</f>
        <v>4.0858546470562898</v>
      </c>
      <c r="W86" s="336">
        <f>IF(W$10=0,0,W$10/TEL!W$5*1000)</f>
        <v>4.0487769394276096</v>
      </c>
      <c r="X86" s="336">
        <f>IF(X$10=0,0,X$10/TEL!X$5*1000)</f>
        <v>3.5600244447574094</v>
      </c>
      <c r="Y86" s="336">
        <f>IF(Y$10=0,0,Y$10/TEL!Y$5*1000)</f>
        <v>3.4434535228873631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4.0111282413765048</v>
      </c>
      <c r="C87" s="349">
        <f>IF(C$16=0,0,C$16/TEL!C$5*1000)</f>
        <v>3.9241601144303058</v>
      </c>
      <c r="D87" s="349">
        <f>IF(D$16=0,0,D$16/TEL!D$5*1000)</f>
        <v>4.069031947802551</v>
      </c>
      <c r="E87" s="349">
        <f>IF(E$16=0,0,E$16/TEL!E$5*1000)</f>
        <v>4.3476397537949296</v>
      </c>
      <c r="F87" s="349">
        <f>IF(F$16=0,0,F$16/TEL!F$5*1000)</f>
        <v>4.2128289396701577</v>
      </c>
      <c r="G87" s="349">
        <f>IF(G$16=0,0,G$16/TEL!G$5*1000)</f>
        <v>3.4335430937597775</v>
      </c>
      <c r="H87" s="349">
        <f>IF(H$16=0,0,H$16/TEL!H$5*1000)</f>
        <v>3.1809115857979116</v>
      </c>
      <c r="I87" s="349">
        <f>IF(I$16=0,0,I$16/TEL!I$5*1000)</f>
        <v>2.770124194247658</v>
      </c>
      <c r="J87" s="349">
        <f>IF(J$16=0,0,J$16/TEL!J$5*1000)</f>
        <v>2.5758663185752968</v>
      </c>
      <c r="K87" s="349">
        <f>IF(K$16=0,0,K$16/TEL!K$5*1000)</f>
        <v>2.6092460107735507</v>
      </c>
      <c r="L87" s="349">
        <f>IF(L$16=0,0,L$16/TEL!L$5*1000)</f>
        <v>2.3864783734272343</v>
      </c>
      <c r="M87" s="349">
        <f>IF(M$16=0,0,M$16/TEL!M$5*1000)</f>
        <v>2.1050961524393461</v>
      </c>
      <c r="N87" s="349">
        <f>IF(N$16=0,0,N$16/TEL!N$5*1000)</f>
        <v>2.1410359303375675</v>
      </c>
      <c r="O87" s="349">
        <f>IF(O$16=0,0,O$16/TEL!O$5*1000)</f>
        <v>2.0636571264907557</v>
      </c>
      <c r="P87" s="349">
        <f>IF(P$16=0,0,P$16/TEL!P$5*1000)</f>
        <v>1.9216199813825077</v>
      </c>
      <c r="Q87" s="349">
        <f>IF(Q$16=0,0,Q$16/TEL!Q$5*1000)</f>
        <v>1.9033578685011558</v>
      </c>
      <c r="R87" s="349">
        <f>IF(R$16=0,0,R$16/TEL!R$5*1000)</f>
        <v>1.8948026748612115</v>
      </c>
      <c r="S87" s="349">
        <f>IF(S$16=0,0,S$16/TEL!S$5*1000)</f>
        <v>1.9020626288522344</v>
      </c>
      <c r="T87" s="349">
        <f>IF(T$16=0,0,T$16/TEL!T$5*1000)</f>
        <v>1.8654785352680137</v>
      </c>
      <c r="U87" s="349">
        <f>IF(U$16=0,0,U$16/TEL!U$5*1000)</f>
        <v>1.8321803644261712</v>
      </c>
      <c r="V87" s="349">
        <f>IF(V$16=0,0,V$16/TEL!V$5*1000)</f>
        <v>1.9357451022314778</v>
      </c>
      <c r="W87" s="349">
        <f>IF(W$16=0,0,W$16/TEL!W$5*1000)</f>
        <v>1.9422203442024506</v>
      </c>
      <c r="X87" s="349">
        <f>IF(X$16=0,0,X$16/TEL!X$5*1000)</f>
        <v>1.7043650587015449</v>
      </c>
      <c r="Y87" s="349">
        <f>IF(Y$16=0,0,Y$16/TEL!Y$5*1000)</f>
        <v>1.6512342742347446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34.094590051700301</v>
      </c>
      <c r="C88" s="349">
        <f>IF(C$27=0,0,C$27/TEL!C$5*1000)</f>
        <v>33.355360972657607</v>
      </c>
      <c r="D88" s="349">
        <f>IF(D$27=0,0,D$27/TEL!D$5*1000)</f>
        <v>34.586771556321686</v>
      </c>
      <c r="E88" s="349">
        <f>IF(E$27=0,0,E$27/TEL!E$5*1000)</f>
        <v>36.954937907256905</v>
      </c>
      <c r="F88" s="349">
        <f>IF(F$27=0,0,F$27/TEL!F$5*1000)</f>
        <v>35.809045987196335</v>
      </c>
      <c r="G88" s="349">
        <f>IF(G$27=0,0,G$27/TEL!G$5*1000)</f>
        <v>29.185116296958117</v>
      </c>
      <c r="H88" s="349">
        <f>IF(H$27=0,0,H$27/TEL!H$5*1000)</f>
        <v>27.037748479282254</v>
      </c>
      <c r="I88" s="349">
        <f>IF(I$27=0,0,I$27/TEL!I$5*1000)</f>
        <v>23.546055651105103</v>
      </c>
      <c r="J88" s="349">
        <f>IF(J$27=0,0,J$27/TEL!J$5*1000)</f>
        <v>21.894863707890032</v>
      </c>
      <c r="K88" s="349">
        <f>IF(K$27=0,0,K$27/TEL!K$5*1000)</f>
        <v>22.178591091575182</v>
      </c>
      <c r="L88" s="349">
        <f>IF(L$27=0,0,L$27/TEL!L$5*1000)</f>
        <v>20.28506617413149</v>
      </c>
      <c r="M88" s="349">
        <f>IF(M$27=0,0,M$27/TEL!M$5*1000)</f>
        <v>17.893317295734438</v>
      </c>
      <c r="N88" s="349">
        <f>IF(N$27=0,0,N$27/TEL!N$5*1000)</f>
        <v>18.198805407869322</v>
      </c>
      <c r="O88" s="349">
        <f>IF(O$27=0,0,O$27/TEL!O$5*1000)</f>
        <v>17.541085575171426</v>
      </c>
      <c r="P88" s="349">
        <f>IF(P$27=0,0,P$27/TEL!P$5*1000)</f>
        <v>16.333769841751316</v>
      </c>
      <c r="Q88" s="349">
        <f>IF(Q$27=0,0,Q$27/TEL!Q$5*1000)</f>
        <v>16.178541882259822</v>
      </c>
      <c r="R88" s="349">
        <f>IF(R$27=0,0,R$27/TEL!R$5*1000)</f>
        <v>16.105822736320292</v>
      </c>
      <c r="S88" s="349">
        <f>IF(S$27=0,0,S$27/TEL!S$5*1000)</f>
        <v>16.167532345243991</v>
      </c>
      <c r="T88" s="349">
        <f>IF(T$27=0,0,T$27/TEL!T$5*1000)</f>
        <v>15.856567549778111</v>
      </c>
      <c r="U88" s="349">
        <f>IF(U$27=0,0,U$27/TEL!U$5*1000)</f>
        <v>15.573533097622464</v>
      </c>
      <c r="V88" s="349">
        <f>IF(V$27=0,0,V$27/TEL!V$5*1000)</f>
        <v>16.453833368967558</v>
      </c>
      <c r="W88" s="349">
        <f>IF(W$27=0,0,W$27/TEL!W$5*1000)</f>
        <v>16.508872925720834</v>
      </c>
      <c r="X88" s="349">
        <f>IF(X$27=0,0,X$27/TEL!X$5*1000)</f>
        <v>14.487102998963135</v>
      </c>
      <c r="Y88" s="349">
        <f>IF(Y$27=0,0,Y$27/TEL!Y$5*1000)</f>
        <v>14.035491330995336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6.5065798994940742</v>
      </c>
      <c r="C89" s="349">
        <f>IF(C$38=0,0,C$38/TEL!C$5*1000)</f>
        <v>6.5125404182251039</v>
      </c>
      <c r="D89" s="349">
        <f>IF(D$38=0,0,D$38/TEL!D$5*1000)</f>
        <v>6.7796015396925942</v>
      </c>
      <c r="E89" s="349">
        <f>IF(E$38=0,0,E$38/TEL!E$5*1000)</f>
        <v>6.7093753818546613</v>
      </c>
      <c r="F89" s="349">
        <f>IF(F$38=0,0,F$38/TEL!F$5*1000)</f>
        <v>6.6873962213000109</v>
      </c>
      <c r="G89" s="349">
        <f>IF(G$38=0,0,G$38/TEL!G$5*1000)</f>
        <v>6.5901615732890306</v>
      </c>
      <c r="H89" s="349">
        <f>IF(H$38=0,0,H$38/TEL!H$5*1000)</f>
        <v>6.1604328563218784</v>
      </c>
      <c r="I89" s="349">
        <f>IF(I$38=0,0,I$38/TEL!I$5*1000)</f>
        <v>5.9848861551079358</v>
      </c>
      <c r="J89" s="349">
        <f>IF(J$38=0,0,J$38/TEL!J$5*1000)</f>
        <v>5.6996181228745471</v>
      </c>
      <c r="K89" s="349">
        <f>IF(K$38=0,0,K$38/TEL!K$5*1000)</f>
        <v>5.5107336841382883</v>
      </c>
      <c r="L89" s="349">
        <f>IF(L$38=0,0,L$38/TEL!L$5*1000)</f>
        <v>5.4028431128209782</v>
      </c>
      <c r="M89" s="349">
        <f>IF(M$38=0,0,M$38/TEL!M$5*1000)</f>
        <v>4.8406128795073045</v>
      </c>
      <c r="N89" s="349">
        <f>IF(N$38=0,0,N$38/TEL!N$5*1000)</f>
        <v>4.9135763225180575</v>
      </c>
      <c r="O89" s="349">
        <f>IF(O$38=0,0,O$38/TEL!O$5*1000)</f>
        <v>4.8811380406333207</v>
      </c>
      <c r="P89" s="349">
        <f>IF(P$38=0,0,P$38/TEL!P$5*1000)</f>
        <v>4.6630276230473022</v>
      </c>
      <c r="Q89" s="349">
        <f>IF(Q$38=0,0,Q$38/TEL!Q$5*1000)</f>
        <v>4.6475734801096271</v>
      </c>
      <c r="R89" s="349">
        <f>IF(R$38=0,0,R$38/TEL!R$5*1000)</f>
        <v>4.5348281828389174</v>
      </c>
      <c r="S89" s="349">
        <f>IF(S$38=0,0,S$38/TEL!S$5*1000)</f>
        <v>4.4528984475432232</v>
      </c>
      <c r="T89" s="349">
        <f>IF(T$38=0,0,T$38/TEL!T$5*1000)</f>
        <v>4.5942473469588112</v>
      </c>
      <c r="U89" s="349">
        <f>IF(U$38=0,0,U$38/TEL!U$5*1000)</f>
        <v>4.6195189544574626</v>
      </c>
      <c r="V89" s="349">
        <f>IF(V$38=0,0,V$38/TEL!V$5*1000)</f>
        <v>4.7761456891050429</v>
      </c>
      <c r="W89" s="349">
        <f>IF(W$38=0,0,W$38/TEL!W$5*1000)</f>
        <v>4.3941610574668886</v>
      </c>
      <c r="X89" s="349">
        <f>IF(X$38=0,0,X$38/TEL!X$5*1000)</f>
        <v>4.2719003711809984</v>
      </c>
      <c r="Y89" s="349">
        <f>IF(Y$38=0,0,Y$38/TEL!Y$5*1000)</f>
        <v>3.9602495240806537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20.985762080773128</v>
      </c>
      <c r="C90" s="349">
        <f>IF(C$39=0,0,C$39/TEL!C$5*1000)</f>
        <v>20.760503231385329</v>
      </c>
      <c r="D90" s="349">
        <f>IF(D$39=0,0,D$39/TEL!D$5*1000)</f>
        <v>21.57674502518266</v>
      </c>
      <c r="E90" s="349">
        <f>IF(E$39=0,0,E$39/TEL!E$5*1000)</f>
        <v>22.194103792974119</v>
      </c>
      <c r="F90" s="349">
        <f>IF(F$39=0,0,F$39/TEL!F$5*1000)</f>
        <v>21.787356513903113</v>
      </c>
      <c r="G90" s="349">
        <f>IF(G$39=0,0,G$39/TEL!G$5*1000)</f>
        <v>19.54702600645879</v>
      </c>
      <c r="H90" s="349">
        <f>IF(H$39=0,0,H$39/TEL!H$5*1000)</f>
        <v>18.196127054536291</v>
      </c>
      <c r="I90" s="349">
        <f>IF(I$39=0,0,I$39/TEL!I$5*1000)</f>
        <v>16.837494066638747</v>
      </c>
      <c r="J90" s="349">
        <f>IF(J$39=0,0,J$39/TEL!J$5*1000)</f>
        <v>15.858847234246559</v>
      </c>
      <c r="K90" s="349">
        <f>IF(K$39=0,0,K$39/TEL!K$5*1000)</f>
        <v>15.651253664410476</v>
      </c>
      <c r="L90" s="349">
        <f>IF(L$39=0,0,L$39/TEL!L$5*1000)</f>
        <v>14.868424858446126</v>
      </c>
      <c r="M90" s="349">
        <f>IF(M$39=0,0,M$39/TEL!M$5*1000)</f>
        <v>13.233609690866498</v>
      </c>
      <c r="N90" s="349">
        <f>IF(N$39=0,0,N$39/TEL!N$5*1000)</f>
        <v>13.458042205320893</v>
      </c>
      <c r="O90" s="349">
        <f>IF(O$39=0,0,O$39/TEL!O$5*1000)</f>
        <v>13.22017780524534</v>
      </c>
      <c r="P90" s="349">
        <f>IF(P$39=0,0,P$39/TEL!P$5*1000)</f>
        <v>12.497340612722414</v>
      </c>
      <c r="Q90" s="349">
        <f>IF(Q$39=0,0,Q$39/TEL!Q$5*1000)</f>
        <v>12.416150418333872</v>
      </c>
      <c r="R90" s="349">
        <f>IF(R$39=0,0,R$39/TEL!R$5*1000)</f>
        <v>12.224047884960774</v>
      </c>
      <c r="S90" s="349">
        <f>IF(S$39=0,0,S$39/TEL!S$5*1000)</f>
        <v>12.112878658069766</v>
      </c>
      <c r="T90" s="349">
        <f>IF(T$39=0,0,T$39/TEL!T$5*1000)</f>
        <v>12.234341098483148</v>
      </c>
      <c r="U90" s="349">
        <f>IF(U$39=0,0,U$39/TEL!U$5*1000)</f>
        <v>12.185992555581901</v>
      </c>
      <c r="V90" s="349">
        <f>IF(V$39=0,0,V$39/TEL!V$5*1000)</f>
        <v>12.709177647141491</v>
      </c>
      <c r="W90" s="349">
        <f>IF(W$39=0,0,W$39/TEL!W$5*1000)</f>
        <v>12.126939493561906</v>
      </c>
      <c r="X90" s="349">
        <f>IF(X$39=0,0,X$39/TEL!X$5*1000)</f>
        <v>11.302435847099849</v>
      </c>
      <c r="Y90" s="349">
        <f>IF(Y$39=0,0,Y$39/TEL!Y$5*1000)</f>
        <v>10.664025412380939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2.3876414235427736</v>
      </c>
      <c r="C91" s="337">
        <f>IF(C$59=0,0,C$59/TEL!C$5*1000)</f>
        <v>2.3898286834624005</v>
      </c>
      <c r="D91" s="337">
        <f>IF(D$59=0,0,D$59/TEL!D$5*1000)</f>
        <v>2.4878288934165043</v>
      </c>
      <c r="E91" s="337">
        <f>IF(E$59=0,0,E$59/TEL!E$5*1000)</f>
        <v>2.462058844318491</v>
      </c>
      <c r="F91" s="337">
        <f>IF(F$59=0,0,F$59/TEL!F$5*1000)</f>
        <v>2.4539934159358996</v>
      </c>
      <c r="G91" s="337">
        <f>IF(G$59=0,0,G$59/TEL!G$5*1000)</f>
        <v>2.4183123858124285</v>
      </c>
      <c r="H91" s="337">
        <f>IF(H$59=0,0,H$59/TEL!H$5*1000)</f>
        <v>2.2606200034294126</v>
      </c>
      <c r="I91" s="337">
        <f>IF(I$59=0,0,I$59/TEL!I$5*1000)</f>
        <v>2.1962017403696938</v>
      </c>
      <c r="J91" s="337">
        <f>IF(J$59=0,0,J$59/TEL!J$5*1000)</f>
        <v>2.0915203591995439</v>
      </c>
      <c r="K91" s="337">
        <f>IF(K$59=0,0,K$59/TEL!K$5*1000)</f>
        <v>2.0222077069066877</v>
      </c>
      <c r="L91" s="337">
        <f>IF(L$59=0,0,L$59/TEL!L$5*1000)</f>
        <v>1.9826164006803644</v>
      </c>
      <c r="M91" s="337">
        <f>IF(M$59=0,0,M$59/TEL!M$5*1000)</f>
        <v>1.7763015293710587</v>
      </c>
      <c r="N91" s="337">
        <f>IF(N$59=0,0,N$59/TEL!N$5*1000)</f>
        <v>1.8030760471096809</v>
      </c>
      <c r="O91" s="337">
        <f>IF(O$59=0,0,O$59/TEL!O$5*1000)</f>
        <v>1.7911725606801092</v>
      </c>
      <c r="P91" s="337">
        <f>IF(P$59=0,0,P$59/TEL!P$5*1000)</f>
        <v>1.7111352021939585</v>
      </c>
      <c r="Q91" s="337">
        <f>IF(Q$59=0,0,Q$59/TEL!Q$5*1000)</f>
        <v>1.7054641811024913</v>
      </c>
      <c r="R91" s="337">
        <f>IF(R$59=0,0,R$59/TEL!R$5*1000)</f>
        <v>1.6640913944416955</v>
      </c>
      <c r="S91" s="337">
        <f>IF(S$59=0,0,S$59/TEL!S$5*1000)</f>
        <v>1.6340266241885699</v>
      </c>
      <c r="T91" s="337">
        <f>IF(T$59=0,0,T$59/TEL!T$5*1000)</f>
        <v>1.6858957309435767</v>
      </c>
      <c r="U91" s="337">
        <f>IF(U$59=0,0,U$59/TEL!U$5*1000)</f>
        <v>1.6951693490094955</v>
      </c>
      <c r="V91" s="337">
        <f>IF(V$59=0,0,V$59/TEL!V$5*1000)</f>
        <v>1.7526447793362463</v>
      </c>
      <c r="W91" s="337">
        <f>IF(W$59=0,0,W$59/TEL!W$5*1000)</f>
        <v>1.6124724701132538</v>
      </c>
      <c r="X91" s="337">
        <f>IF(X$59=0,0,X$59/TEL!X$5*1000)</f>
        <v>1.56760793551042</v>
      </c>
      <c r="Y91" s="337">
        <f>IF(Y$59=0,0,Y$59/TEL!Y$5*1000)</f>
        <v>1.4532451698619353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EU27: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4692.0910632398472</v>
      </c>
      <c r="C5" s="223">
        <v>4649.5419443468509</v>
      </c>
      <c r="D5" s="223">
        <v>4626.1172468987179</v>
      </c>
      <c r="E5" s="223">
        <v>4582.2858167827771</v>
      </c>
      <c r="F5" s="223">
        <v>4278.5977298735261</v>
      </c>
      <c r="G5" s="223">
        <v>3480.348152208076</v>
      </c>
      <c r="H5" s="223">
        <v>3183.9149688962211</v>
      </c>
      <c r="I5" s="223">
        <v>2894.0000677683388</v>
      </c>
      <c r="J5" s="223">
        <v>2564.2654802144311</v>
      </c>
      <c r="K5" s="223">
        <v>2177.2731467986519</v>
      </c>
      <c r="L5" s="223">
        <v>2157.3574724475061</v>
      </c>
      <c r="M5" s="223">
        <v>2050.4407501633709</v>
      </c>
      <c r="N5" s="223">
        <v>1955.1043043898151</v>
      </c>
      <c r="O5" s="223">
        <v>1886.15120744611</v>
      </c>
      <c r="P5" s="223">
        <v>1812.7869577462579</v>
      </c>
      <c r="Q5" s="223">
        <v>1805.8506783148539</v>
      </c>
      <c r="R5" s="223">
        <v>1802.127705849497</v>
      </c>
      <c r="S5" s="223">
        <v>1814.0351618123491</v>
      </c>
      <c r="T5" s="223">
        <v>1812.3095746488059</v>
      </c>
      <c r="U5" s="223">
        <v>1772.80304644275</v>
      </c>
      <c r="V5" s="223">
        <v>1580.9417045194</v>
      </c>
      <c r="W5" s="223">
        <v>1680.6120663424081</v>
      </c>
      <c r="X5" s="223">
        <v>1540.536202860292</v>
      </c>
      <c r="Y5" s="223">
        <v>1415.452759300887</v>
      </c>
      <c r="DA5" s="89" t="s">
        <v>2759</v>
      </c>
    </row>
    <row r="6" spans="1:105" ht="12" customHeight="1" x14ac:dyDescent="0.25">
      <c r="A6" s="55" t="s">
        <v>91</v>
      </c>
      <c r="B6" s="259">
        <v>102.5386054360913</v>
      </c>
      <c r="C6" s="259">
        <v>102.7250087300126</v>
      </c>
      <c r="D6" s="259">
        <v>102.22243197410189</v>
      </c>
      <c r="E6" s="259">
        <v>95.921729495156498</v>
      </c>
      <c r="F6" s="259">
        <v>91.229983571424853</v>
      </c>
      <c r="G6" s="259">
        <v>84.651966798563237</v>
      </c>
      <c r="H6" s="259">
        <v>77.833261227153216</v>
      </c>
      <c r="I6" s="259">
        <v>75.97715980285426</v>
      </c>
      <c r="J6" s="259">
        <v>68.308744841488689</v>
      </c>
      <c r="K6" s="259">
        <v>56.138719311330973</v>
      </c>
      <c r="L6" s="259">
        <v>57.962805800197152</v>
      </c>
      <c r="M6" s="259">
        <v>55.397980919804972</v>
      </c>
      <c r="N6" s="259">
        <v>52.567706378950056</v>
      </c>
      <c r="O6" s="259">
        <v>51.583486164409678</v>
      </c>
      <c r="P6" s="259">
        <v>50.262880689276138</v>
      </c>
      <c r="Q6" s="259">
        <v>50.267030630930293</v>
      </c>
      <c r="R6" s="259">
        <v>49.551202078644579</v>
      </c>
      <c r="S6" s="259">
        <v>49.161668140205308</v>
      </c>
      <c r="T6" s="259">
        <v>50.549816514576847</v>
      </c>
      <c r="U6" s="259">
        <v>50.112532399526224</v>
      </c>
      <c r="V6" s="259">
        <v>44.059247557915981</v>
      </c>
      <c r="W6" s="259">
        <v>44.542907532574368</v>
      </c>
      <c r="X6" s="259">
        <v>43.446126534953713</v>
      </c>
      <c r="Y6" s="259">
        <v>38.88565668635551</v>
      </c>
      <c r="DA6" s="67" t="s">
        <v>2760</v>
      </c>
    </row>
    <row r="7" spans="1:105" ht="12" customHeight="1" x14ac:dyDescent="0.25">
      <c r="A7" s="173" t="s">
        <v>92</v>
      </c>
      <c r="B7" s="224">
        <v>21.612128065285681</v>
      </c>
      <c r="C7" s="224">
        <v>21.651416407884881</v>
      </c>
      <c r="D7" s="224">
        <v>21.545487980584909</v>
      </c>
      <c r="E7" s="224">
        <v>20.217484851450269</v>
      </c>
      <c r="F7" s="224">
        <v>19.228602534178378</v>
      </c>
      <c r="G7" s="224">
        <v>17.84214969228471</v>
      </c>
      <c r="H7" s="224">
        <v>16.404966716935601</v>
      </c>
      <c r="I7" s="224">
        <v>16.01375502146243</v>
      </c>
      <c r="J7" s="224">
        <v>14.39747824943163</v>
      </c>
      <c r="K7" s="224">
        <v>11.83239411163831</v>
      </c>
      <c r="L7" s="224">
        <v>12.21685799850192</v>
      </c>
      <c r="M7" s="224">
        <v>11.67626820264581</v>
      </c>
      <c r="N7" s="224">
        <v>11.079729410483299</v>
      </c>
      <c r="O7" s="224">
        <v>10.872284680465521</v>
      </c>
      <c r="P7" s="224">
        <v>10.5939398119068</v>
      </c>
      <c r="Q7" s="224">
        <v>10.59481449778839</v>
      </c>
      <c r="R7" s="224">
        <v>10.443938851694011</v>
      </c>
      <c r="S7" s="224">
        <v>10.361836532011379</v>
      </c>
      <c r="T7" s="224">
        <v>10.65441746104727</v>
      </c>
      <c r="U7" s="224">
        <v>10.562250805813409</v>
      </c>
      <c r="V7" s="224">
        <v>9.2863960518293442</v>
      </c>
      <c r="W7" s="224">
        <v>9.3883373769323573</v>
      </c>
      <c r="X7" s="224">
        <v>9.1571681379970453</v>
      </c>
      <c r="Y7" s="224">
        <v>8.1959549638310634</v>
      </c>
      <c r="DA7" s="177" t="s">
        <v>2761</v>
      </c>
    </row>
    <row r="8" spans="1:105" ht="12" customHeight="1" x14ac:dyDescent="0.25">
      <c r="A8" s="173" t="s">
        <v>93</v>
      </c>
      <c r="B8" s="224">
        <v>83.745385454100102</v>
      </c>
      <c r="C8" s="224">
        <v>83.89762485342645</v>
      </c>
      <c r="D8" s="224">
        <v>83.487160092714973</v>
      </c>
      <c r="E8" s="224">
        <v>78.341246946278076</v>
      </c>
      <c r="F8" s="224">
        <v>74.509401670398105</v>
      </c>
      <c r="G8" s="224">
        <v>69.137000243404088</v>
      </c>
      <c r="H8" s="224">
        <v>63.568023330297372</v>
      </c>
      <c r="I8" s="224">
        <v>62.052107168196862</v>
      </c>
      <c r="J8" s="224">
        <v>55.789155141198542</v>
      </c>
      <c r="K8" s="224">
        <v>45.84964528854583</v>
      </c>
      <c r="L8" s="224">
        <v>47.339414195213124</v>
      </c>
      <c r="M8" s="224">
        <v>45.244669027603237</v>
      </c>
      <c r="N8" s="224">
        <v>42.933125669306357</v>
      </c>
      <c r="O8" s="224">
        <v>42.129292801794122</v>
      </c>
      <c r="P8" s="224">
        <v>41.050727181777127</v>
      </c>
      <c r="Q8" s="224">
        <v>41.054116524376063</v>
      </c>
      <c r="R8" s="224">
        <v>40.469484640850197</v>
      </c>
      <c r="S8" s="224">
        <v>40.151344271344392</v>
      </c>
      <c r="T8" s="224">
        <v>41.285073564665822</v>
      </c>
      <c r="U8" s="224">
        <v>40.927934645015768</v>
      </c>
      <c r="V8" s="224">
        <v>35.984092565555592</v>
      </c>
      <c r="W8" s="224">
        <v>36.379107602421222</v>
      </c>
      <c r="X8" s="224">
        <v>35.483344031092741</v>
      </c>
      <c r="Y8" s="224">
        <v>31.75871462250679</v>
      </c>
      <c r="DA8" s="177" t="s">
        <v>2762</v>
      </c>
    </row>
    <row r="9" spans="1:105" ht="12" customHeight="1" x14ac:dyDescent="0.25">
      <c r="A9" s="173" t="s">
        <v>94</v>
      </c>
      <c r="B9" s="224">
        <v>117.7858154413483</v>
      </c>
      <c r="C9" s="224">
        <v>117.9999363949354</v>
      </c>
      <c r="D9" s="224">
        <v>117.4226278508505</v>
      </c>
      <c r="E9" s="224">
        <v>110.185028156768</v>
      </c>
      <c r="F9" s="224">
        <v>104.7956324543388</v>
      </c>
      <c r="G9" s="224">
        <v>97.239482589776017</v>
      </c>
      <c r="H9" s="224">
        <v>89.406854161027141</v>
      </c>
      <c r="I9" s="224">
        <v>87.274755534630671</v>
      </c>
      <c r="J9" s="224">
        <v>78.466068255086654</v>
      </c>
      <c r="K9" s="224">
        <v>64.486393234978465</v>
      </c>
      <c r="L9" s="224">
        <v>66.581716392660383</v>
      </c>
      <c r="M9" s="224">
        <v>63.635509071852397</v>
      </c>
      <c r="N9" s="224">
        <v>60.384380452541713</v>
      </c>
      <c r="O9" s="224">
        <v>59.253809385669257</v>
      </c>
      <c r="P9" s="224">
        <v>57.736833490557608</v>
      </c>
      <c r="Q9" s="224">
        <v>57.741600517178362</v>
      </c>
      <c r="R9" s="224">
        <v>56.919330218215457</v>
      </c>
      <c r="S9" s="224">
        <v>56.471873649189433</v>
      </c>
      <c r="T9" s="224">
        <v>58.066435887807337</v>
      </c>
      <c r="U9" s="224">
        <v>57.56412882158839</v>
      </c>
      <c r="V9" s="224">
        <v>50.610737090391119</v>
      </c>
      <c r="W9" s="224">
        <v>51.166315979622141</v>
      </c>
      <c r="X9" s="224">
        <v>49.906446649276688</v>
      </c>
      <c r="Y9" s="224">
        <v>44.667847415082761</v>
      </c>
      <c r="DA9" s="177" t="s">
        <v>2763</v>
      </c>
    </row>
    <row r="10" spans="1:105" ht="12" customHeight="1" x14ac:dyDescent="0.25">
      <c r="A10" s="56" t="s">
        <v>95</v>
      </c>
      <c r="B10" s="260">
        <v>645.90621374001364</v>
      </c>
      <c r="C10" s="260">
        <v>643.66106985640317</v>
      </c>
      <c r="D10" s="260">
        <v>645.66067302014721</v>
      </c>
      <c r="E10" s="260">
        <v>650.25129582788986</v>
      </c>
      <c r="F10" s="260">
        <v>601.14958622397387</v>
      </c>
      <c r="G10" s="260">
        <v>451.98140761708919</v>
      </c>
      <c r="H10" s="260">
        <v>414.61871974817279</v>
      </c>
      <c r="I10" s="260">
        <v>365.4937396627937</v>
      </c>
      <c r="J10" s="260">
        <v>319.68406456018369</v>
      </c>
      <c r="K10" s="260">
        <v>277.84544193604557</v>
      </c>
      <c r="L10" s="260">
        <v>268.62139870615709</v>
      </c>
      <c r="M10" s="260">
        <v>256.2283274474878</v>
      </c>
      <c r="N10" s="260">
        <v>245.357109403821</v>
      </c>
      <c r="O10" s="260">
        <v>236.1107747200266</v>
      </c>
      <c r="P10" s="260">
        <v>226.71876532043859</v>
      </c>
      <c r="Q10" s="260">
        <v>224.96285028737259</v>
      </c>
      <c r="R10" s="260">
        <v>227.0865740770243</v>
      </c>
      <c r="S10" s="260">
        <v>229.9358804590353</v>
      </c>
      <c r="T10" s="260">
        <v>230.0724948676245</v>
      </c>
      <c r="U10" s="260">
        <v>223.08693540005339</v>
      </c>
      <c r="V10" s="260">
        <v>201.38417698543441</v>
      </c>
      <c r="W10" s="260">
        <v>216.5931296530845</v>
      </c>
      <c r="X10" s="260">
        <v>193.7654302443618</v>
      </c>
      <c r="Y10" s="260">
        <v>180.3876654775967</v>
      </c>
      <c r="DA10" s="68" t="s">
        <v>2764</v>
      </c>
    </row>
    <row r="11" spans="1:105" ht="12" customHeight="1" x14ac:dyDescent="0.25">
      <c r="A11" s="37" t="s">
        <v>159</v>
      </c>
      <c r="B11" s="226">
        <v>42.164954961357871</v>
      </c>
      <c r="C11" s="226">
        <v>43.715184838813727</v>
      </c>
      <c r="D11" s="226">
        <v>39.024430443613291</v>
      </c>
      <c r="E11" s="226">
        <v>40.505208918219012</v>
      </c>
      <c r="F11" s="226">
        <v>36.339430444886048</v>
      </c>
      <c r="G11" s="226">
        <v>35.626112532968392</v>
      </c>
      <c r="H11" s="226">
        <v>23.28364948499922</v>
      </c>
      <c r="I11" s="226">
        <v>25.419115796614079</v>
      </c>
      <c r="J11" s="226">
        <v>18.95557225011429</v>
      </c>
      <c r="K11" s="226">
        <v>16.506053369102698</v>
      </c>
      <c r="L11" s="226">
        <v>15.681405550238861</v>
      </c>
      <c r="M11" s="226">
        <v>13.24393991012356</v>
      </c>
      <c r="N11" s="226">
        <v>11.540892601353971</v>
      </c>
      <c r="O11" s="226">
        <v>7.9876619191843528</v>
      </c>
      <c r="P11" s="226">
        <v>8.055948629879131</v>
      </c>
      <c r="Q11" s="226">
        <v>8.5385825039262073</v>
      </c>
      <c r="R11" s="226">
        <v>8.1024297126191112</v>
      </c>
      <c r="S11" s="226">
        <v>7.01434067064364</v>
      </c>
      <c r="T11" s="226">
        <v>6.536061032430716</v>
      </c>
      <c r="U11" s="226">
        <v>5.7722555946006793</v>
      </c>
      <c r="V11" s="226">
        <v>5.4232104898900149</v>
      </c>
      <c r="W11" s="226">
        <v>6.7707443964243108</v>
      </c>
      <c r="X11" s="226">
        <v>4.2851464266077386</v>
      </c>
      <c r="Y11" s="226">
        <v>4.1958240741602859</v>
      </c>
      <c r="DA11" s="69" t="s">
        <v>2765</v>
      </c>
    </row>
    <row r="12" spans="1:105" ht="12" customHeight="1" x14ac:dyDescent="0.25">
      <c r="A12" s="37" t="s">
        <v>35</v>
      </c>
      <c r="B12" s="226">
        <v>515.25448010809077</v>
      </c>
      <c r="C12" s="226">
        <v>509.92473387340817</v>
      </c>
      <c r="D12" s="226">
        <v>516.73910406751565</v>
      </c>
      <c r="E12" s="226">
        <v>539.53385677161737</v>
      </c>
      <c r="F12" s="226">
        <v>497.45272629164151</v>
      </c>
      <c r="G12" s="226">
        <v>347.21125178027262</v>
      </c>
      <c r="H12" s="226">
        <v>326.08855589728859</v>
      </c>
      <c r="I12" s="226">
        <v>263.29700760589787</v>
      </c>
      <c r="J12" s="226">
        <v>232.14109025435619</v>
      </c>
      <c r="K12" s="226">
        <v>208.4508506843946</v>
      </c>
      <c r="L12" s="226">
        <v>193.15093108443091</v>
      </c>
      <c r="M12" s="226">
        <v>185.0118605969258</v>
      </c>
      <c r="N12" s="226">
        <v>179.3725301532908</v>
      </c>
      <c r="O12" s="226">
        <v>174.93041431880329</v>
      </c>
      <c r="P12" s="226">
        <v>163.07458872370631</v>
      </c>
      <c r="Q12" s="226">
        <v>159.78296975996429</v>
      </c>
      <c r="R12" s="226">
        <v>164.2910538164509</v>
      </c>
      <c r="S12" s="226">
        <v>171.35236801159689</v>
      </c>
      <c r="T12" s="226">
        <v>162.59204283970899</v>
      </c>
      <c r="U12" s="226">
        <v>155.64187363589761</v>
      </c>
      <c r="V12" s="226">
        <v>142.28525649685579</v>
      </c>
      <c r="W12" s="226">
        <v>164.07350669636779</v>
      </c>
      <c r="X12" s="226">
        <v>137.10450598947031</v>
      </c>
      <c r="Y12" s="226">
        <v>130.6120419419255</v>
      </c>
      <c r="DA12" s="69" t="s">
        <v>2766</v>
      </c>
    </row>
    <row r="13" spans="1:105" ht="12" customHeight="1" x14ac:dyDescent="0.25">
      <c r="A13" s="37" t="s">
        <v>96</v>
      </c>
      <c r="B13" s="226">
        <v>5.8894525441316119E-2</v>
      </c>
      <c r="C13" s="226">
        <v>9.8487877066790075E-2</v>
      </c>
      <c r="D13" s="226">
        <v>4.3424920934324027E-2</v>
      </c>
      <c r="E13" s="226">
        <v>4.3424920934321737E-2</v>
      </c>
      <c r="F13" s="226">
        <v>9.864913098098059E-2</v>
      </c>
      <c r="G13" s="226">
        <v>0.10664257729748319</v>
      </c>
      <c r="H13" s="226">
        <v>0.1768884833933331</v>
      </c>
      <c r="I13" s="226">
        <v>0.15853059603937519</v>
      </c>
      <c r="J13" s="226">
        <v>0.1786906103207844</v>
      </c>
      <c r="K13" s="226">
        <v>0.16066303066568641</v>
      </c>
      <c r="L13" s="226">
        <v>5.04710164129143E-2</v>
      </c>
      <c r="M13" s="226">
        <v>0.16066303066577539</v>
      </c>
      <c r="N13" s="226">
        <v>0.1239103252521096</v>
      </c>
      <c r="O13" s="226">
        <v>7.3405615366465782E-2</v>
      </c>
      <c r="P13" s="226">
        <v>0.11449589312675661</v>
      </c>
      <c r="Q13" s="226">
        <v>0.1144958931266528</v>
      </c>
      <c r="R13" s="226">
        <v>0.1144958931266257</v>
      </c>
      <c r="S13" s="226">
        <v>0.1240806814090516</v>
      </c>
      <c r="T13" s="226">
        <v>0.2354648370044066</v>
      </c>
      <c r="U13" s="226">
        <v>9.770829369135374E-2</v>
      </c>
      <c r="V13" s="226">
        <v>9.6121845975674691E-2</v>
      </c>
      <c r="W13" s="226">
        <v>9.3808276390218492E-2</v>
      </c>
      <c r="X13" s="226">
        <v>0.1222852163721509</v>
      </c>
      <c r="Y13" s="226">
        <v>0.11978578158600869</v>
      </c>
      <c r="DA13" s="69" t="s">
        <v>2767</v>
      </c>
    </row>
    <row r="14" spans="1:105" ht="12" customHeight="1" x14ac:dyDescent="0.25">
      <c r="A14" s="37" t="s">
        <v>78</v>
      </c>
      <c r="B14" s="226">
        <v>0.40027086273414419</v>
      </c>
      <c r="C14" s="226">
        <v>0.40735028009281132</v>
      </c>
      <c r="D14" s="226">
        <v>0.43491585721446802</v>
      </c>
      <c r="E14" s="226">
        <v>0.4078722707030617</v>
      </c>
      <c r="F14" s="226">
        <v>0.40956705709625468</v>
      </c>
      <c r="G14" s="226">
        <v>0.37002870815680527</v>
      </c>
      <c r="H14" s="226">
        <v>0.39423940256341911</v>
      </c>
      <c r="I14" s="226">
        <v>0.33671238796632252</v>
      </c>
      <c r="J14" s="226">
        <v>0.34871716059163521</v>
      </c>
      <c r="K14" s="226">
        <v>0.40336641078149432</v>
      </c>
      <c r="L14" s="226">
        <v>0.47302211041526521</v>
      </c>
      <c r="M14" s="226">
        <v>0.50073156789206541</v>
      </c>
      <c r="N14" s="226">
        <v>0.47475600287165098</v>
      </c>
      <c r="O14" s="226">
        <v>0.55111300577483124</v>
      </c>
      <c r="P14" s="226">
        <v>2.492980539200806</v>
      </c>
      <c r="Q14" s="226">
        <v>2.7518265973618208</v>
      </c>
      <c r="R14" s="226">
        <v>3.31873389761008</v>
      </c>
      <c r="S14" s="226">
        <v>3.160035731849415</v>
      </c>
      <c r="T14" s="226">
        <v>3.8346437058238698</v>
      </c>
      <c r="U14" s="226">
        <v>4.5043345255289324</v>
      </c>
      <c r="V14" s="226">
        <v>4.9290252332749116</v>
      </c>
      <c r="W14" s="226">
        <v>4.868759398306663</v>
      </c>
      <c r="X14" s="226">
        <v>5.675051018951331</v>
      </c>
      <c r="Y14" s="226">
        <v>6.5063390149735296</v>
      </c>
      <c r="DA14" s="69" t="s">
        <v>2768</v>
      </c>
    </row>
    <row r="15" spans="1:105" ht="12" customHeight="1" x14ac:dyDescent="0.25">
      <c r="A15" s="37" t="s">
        <v>40</v>
      </c>
      <c r="B15" s="226">
        <v>88.027613282389439</v>
      </c>
      <c r="C15" s="226">
        <v>89.51531298702163</v>
      </c>
      <c r="D15" s="226">
        <v>89.418797730869557</v>
      </c>
      <c r="E15" s="226">
        <v>69.760932946416119</v>
      </c>
      <c r="F15" s="226">
        <v>66.849213299369097</v>
      </c>
      <c r="G15" s="226">
        <v>68.667372018393905</v>
      </c>
      <c r="H15" s="226">
        <v>64.675386479928207</v>
      </c>
      <c r="I15" s="226">
        <v>76.282373276276033</v>
      </c>
      <c r="J15" s="226">
        <v>68.059994284800851</v>
      </c>
      <c r="K15" s="226">
        <v>52.324508441101088</v>
      </c>
      <c r="L15" s="226">
        <v>59.265568944659137</v>
      </c>
      <c r="M15" s="226">
        <v>57.311132341880629</v>
      </c>
      <c r="N15" s="226">
        <v>53.845020321052473</v>
      </c>
      <c r="O15" s="226">
        <v>52.568179860897608</v>
      </c>
      <c r="P15" s="226">
        <v>52.980751534525567</v>
      </c>
      <c r="Q15" s="226">
        <v>53.774975532993658</v>
      </c>
      <c r="R15" s="226">
        <v>51.259860757217623</v>
      </c>
      <c r="S15" s="226">
        <v>48.285055363536308</v>
      </c>
      <c r="T15" s="226">
        <v>56.874282452656502</v>
      </c>
      <c r="U15" s="226">
        <v>57.070763350334794</v>
      </c>
      <c r="V15" s="226">
        <v>48.650562919438002</v>
      </c>
      <c r="W15" s="226">
        <v>40.786310885595547</v>
      </c>
      <c r="X15" s="226">
        <v>46.578441592960282</v>
      </c>
      <c r="Y15" s="226">
        <v>38.953674664951357</v>
      </c>
      <c r="DA15" s="69" t="s">
        <v>2769</v>
      </c>
    </row>
    <row r="16" spans="1:105" ht="12" customHeight="1" x14ac:dyDescent="0.25">
      <c r="A16" s="57" t="s">
        <v>2707</v>
      </c>
      <c r="B16" s="261">
        <v>250.0650793339945</v>
      </c>
      <c r="C16" s="261">
        <v>245.96060670882699</v>
      </c>
      <c r="D16" s="261">
        <v>244.1500616610634</v>
      </c>
      <c r="E16" s="261">
        <v>248.03674326127879</v>
      </c>
      <c r="F16" s="261">
        <v>230.01742248131629</v>
      </c>
      <c r="G16" s="261">
        <v>176.66763372490209</v>
      </c>
      <c r="H16" s="261">
        <v>160.94129468564279</v>
      </c>
      <c r="I16" s="261">
        <v>140.31859434624019</v>
      </c>
      <c r="J16" s="261">
        <v>123.4301209517014</v>
      </c>
      <c r="K16" s="261">
        <v>106.6721804197802</v>
      </c>
      <c r="L16" s="261">
        <v>103.25727802661859</v>
      </c>
      <c r="M16" s="261">
        <v>97.630455479105052</v>
      </c>
      <c r="N16" s="261">
        <v>93.347018841450037</v>
      </c>
      <c r="O16" s="261">
        <v>88.854769055901556</v>
      </c>
      <c r="P16" s="261">
        <v>84.498831280073261</v>
      </c>
      <c r="Q16" s="261">
        <v>84.031251624874358</v>
      </c>
      <c r="R16" s="261">
        <v>84.391001984777617</v>
      </c>
      <c r="S16" s="261">
        <v>85.780902849755606</v>
      </c>
      <c r="T16" s="261">
        <v>83.746386225999856</v>
      </c>
      <c r="U16" s="261">
        <v>81.211992225290814</v>
      </c>
      <c r="V16" s="261">
        <v>73.030873951282103</v>
      </c>
      <c r="W16" s="261">
        <v>80.46086158291078</v>
      </c>
      <c r="X16" s="261">
        <v>70.669413898505141</v>
      </c>
      <c r="Y16" s="261">
        <v>66.100427267843315</v>
      </c>
      <c r="DA16" s="70" t="s">
        <v>2770</v>
      </c>
    </row>
    <row r="17" spans="1:105" ht="12" customHeight="1" x14ac:dyDescent="0.25">
      <c r="A17" s="46" t="s">
        <v>28</v>
      </c>
      <c r="B17" s="229">
        <v>11.51714835293987</v>
      </c>
      <c r="C17" s="229">
        <v>9.5393789648646425</v>
      </c>
      <c r="D17" s="229">
        <v>8.5659685547774487</v>
      </c>
      <c r="E17" s="229">
        <v>6.8103294628611071</v>
      </c>
      <c r="F17" s="229">
        <v>6.2027090116085999</v>
      </c>
      <c r="G17" s="229">
        <v>5.018058190263238</v>
      </c>
      <c r="H17" s="229">
        <v>4.074178443249588</v>
      </c>
      <c r="I17" s="229">
        <v>3.2995283179944792</v>
      </c>
      <c r="J17" s="229">
        <v>2.6931892138342781</v>
      </c>
      <c r="K17" s="229">
        <v>1.5198250243668361</v>
      </c>
      <c r="L17" s="229">
        <v>1.389782979652751</v>
      </c>
      <c r="M17" s="229">
        <v>0.97817539492619743</v>
      </c>
      <c r="N17" s="229">
        <v>0.77528395170078901</v>
      </c>
      <c r="O17" s="229">
        <v>0.88766132439897172</v>
      </c>
      <c r="P17" s="229">
        <v>0.7916514729898827</v>
      </c>
      <c r="Q17" s="229">
        <v>0.77442823367551006</v>
      </c>
      <c r="R17" s="229">
        <v>0.73493789084483785</v>
      </c>
      <c r="S17" s="229">
        <v>0.62347283118637753</v>
      </c>
      <c r="T17" s="229">
        <v>1.114227740876679</v>
      </c>
      <c r="U17" s="229">
        <v>1.05554269235075</v>
      </c>
      <c r="V17" s="229">
        <v>0.77250014836155056</v>
      </c>
      <c r="W17" s="229">
        <v>0.52910727613747621</v>
      </c>
      <c r="X17" s="229">
        <v>0.31841259657591131</v>
      </c>
      <c r="Y17" s="229">
        <v>0.24647430185418631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4.3990114993105314</v>
      </c>
      <c r="C19" s="229">
        <v>5.9088361772799392</v>
      </c>
      <c r="D19" s="229">
        <v>5.2795241978980814</v>
      </c>
      <c r="E19" s="229">
        <v>5.7792736429840401</v>
      </c>
      <c r="F19" s="229">
        <v>4.3405878414683876</v>
      </c>
      <c r="G19" s="229">
        <v>3.4789742890475428</v>
      </c>
      <c r="H19" s="229">
        <v>3.1109638059640732</v>
      </c>
      <c r="I19" s="229">
        <v>2.6066366138800419</v>
      </c>
      <c r="J19" s="229">
        <v>2.1319320547620602</v>
      </c>
      <c r="K19" s="229">
        <v>1.9318430724050899</v>
      </c>
      <c r="L19" s="229">
        <v>2.115447617135032</v>
      </c>
      <c r="M19" s="229">
        <v>1.8959037633389451</v>
      </c>
      <c r="N19" s="229">
        <v>2.006921261506537</v>
      </c>
      <c r="O19" s="229">
        <v>2.0136898772502341</v>
      </c>
      <c r="P19" s="229">
        <v>2.0394406900150002</v>
      </c>
      <c r="Q19" s="229">
        <v>1.562751599963307</v>
      </c>
      <c r="R19" s="229">
        <v>1.7942320031364689</v>
      </c>
      <c r="S19" s="229">
        <v>1.781898925661878</v>
      </c>
      <c r="T19" s="229">
        <v>1.7383429879958461</v>
      </c>
      <c r="U19" s="229">
        <v>1.9321672118726909</v>
      </c>
      <c r="V19" s="229">
        <v>1.5812516016427089</v>
      </c>
      <c r="W19" s="229">
        <v>1.7162739389904991</v>
      </c>
      <c r="X19" s="229">
        <v>1.947091730915381</v>
      </c>
      <c r="Y19" s="229">
        <v>2.0315618751383751</v>
      </c>
      <c r="DA19" s="73" t="s">
        <v>2773</v>
      </c>
    </row>
    <row r="20" spans="1:105" ht="12" customHeight="1" x14ac:dyDescent="0.25">
      <c r="A20" s="46" t="s">
        <v>159</v>
      </c>
      <c r="B20" s="229">
        <v>13.050803745349249</v>
      </c>
      <c r="C20" s="229">
        <v>14.28390986175782</v>
      </c>
      <c r="D20" s="229">
        <v>13.46365982695542</v>
      </c>
      <c r="E20" s="229">
        <v>13.11804676987976</v>
      </c>
      <c r="F20" s="229">
        <v>12.41092632330585</v>
      </c>
      <c r="G20" s="229">
        <v>13.17558285588893</v>
      </c>
      <c r="H20" s="229">
        <v>8.283169278366616</v>
      </c>
      <c r="I20" s="229">
        <v>9.7077114163177871</v>
      </c>
      <c r="J20" s="229">
        <v>7.2890167437996896</v>
      </c>
      <c r="K20" s="229">
        <v>6.3955580580873201</v>
      </c>
      <c r="L20" s="229">
        <v>6.1852838065726692</v>
      </c>
      <c r="M20" s="229">
        <v>5.3524115269743771</v>
      </c>
      <c r="N20" s="229">
        <v>4.6341931098088827</v>
      </c>
      <c r="O20" s="229">
        <v>3.2843073203478959</v>
      </c>
      <c r="P20" s="229">
        <v>3.325015479719172</v>
      </c>
      <c r="Q20" s="229">
        <v>3.617825650918792</v>
      </c>
      <c r="R20" s="229">
        <v>3.4651058741512499</v>
      </c>
      <c r="S20" s="229">
        <v>3.119163938413918</v>
      </c>
      <c r="T20" s="229">
        <v>2.862782754789829</v>
      </c>
      <c r="U20" s="229">
        <v>2.7378308832241092</v>
      </c>
      <c r="V20" s="229">
        <v>2.5803495874052849</v>
      </c>
      <c r="W20" s="229">
        <v>3.017769489367518</v>
      </c>
      <c r="X20" s="229">
        <v>2.0176100608179031</v>
      </c>
      <c r="Y20" s="229">
        <v>1.8959129243336379</v>
      </c>
      <c r="DA20" s="73" t="s">
        <v>2774</v>
      </c>
    </row>
    <row r="21" spans="1:105" ht="12" customHeight="1" x14ac:dyDescent="0.25">
      <c r="A21" s="46" t="s">
        <v>32</v>
      </c>
      <c r="B21" s="229">
        <v>36.713883710315692</v>
      </c>
      <c r="C21" s="229">
        <v>30.984242800025161</v>
      </c>
      <c r="D21" s="229">
        <v>30.070864321162031</v>
      </c>
      <c r="E21" s="229">
        <v>29.041427224350759</v>
      </c>
      <c r="F21" s="229">
        <v>24.15161756601184</v>
      </c>
      <c r="G21" s="229">
        <v>16.476315671734771</v>
      </c>
      <c r="H21" s="229">
        <v>15.702097028468449</v>
      </c>
      <c r="I21" s="229">
        <v>16.178077622260741</v>
      </c>
      <c r="J21" s="229">
        <v>13.376258247399869</v>
      </c>
      <c r="K21" s="229">
        <v>9.4935589664594975</v>
      </c>
      <c r="L21" s="229">
        <v>6.6886177939065679</v>
      </c>
      <c r="M21" s="229">
        <v>3.8118805730226759</v>
      </c>
      <c r="N21" s="229">
        <v>4.1559379086357051</v>
      </c>
      <c r="O21" s="229">
        <v>3.1089828869801122</v>
      </c>
      <c r="P21" s="229">
        <v>2.5243545859129219</v>
      </c>
      <c r="Q21" s="229">
        <v>2.6176791261478871</v>
      </c>
      <c r="R21" s="229">
        <v>2.7780401422930172</v>
      </c>
      <c r="S21" s="229">
        <v>1.951033776566018</v>
      </c>
      <c r="T21" s="229">
        <v>1.86945554242711</v>
      </c>
      <c r="U21" s="229">
        <v>1.0127057697118269</v>
      </c>
      <c r="V21" s="229">
        <v>0.53852167331442213</v>
      </c>
      <c r="W21" s="229">
        <v>0.8909644064657728</v>
      </c>
      <c r="X21" s="229">
        <v>1.0636845664260239</v>
      </c>
      <c r="Y21" s="229">
        <v>0.84453569739258105</v>
      </c>
      <c r="DA21" s="73" t="s">
        <v>2775</v>
      </c>
    </row>
    <row r="22" spans="1:105" ht="12" customHeight="1" x14ac:dyDescent="0.25">
      <c r="A22" s="46" t="s">
        <v>33</v>
      </c>
      <c r="B22" s="229">
        <v>0.26726668772569417</v>
      </c>
      <c r="C22" s="229">
        <v>0.36854577452434578</v>
      </c>
      <c r="D22" s="229">
        <v>0.30770017944457823</v>
      </c>
      <c r="E22" s="229">
        <v>0.2045773565782871</v>
      </c>
      <c r="F22" s="229">
        <v>0.1964509193988625</v>
      </c>
      <c r="G22" s="229">
        <v>6.7605861904020542E-2</v>
      </c>
      <c r="H22" s="229">
        <v>0.24730642138109399</v>
      </c>
      <c r="I22" s="229">
        <v>5.7372439518348139E-2</v>
      </c>
      <c r="J22" s="229">
        <v>5.6213342009470313E-2</v>
      </c>
      <c r="K22" s="229">
        <v>8.1168302283055032E-3</v>
      </c>
      <c r="L22" s="229">
        <v>5.3757063699954193E-2</v>
      </c>
      <c r="M22" s="229">
        <v>3.3241790127621759E-3</v>
      </c>
      <c r="N22" s="229">
        <v>3.718959707604939E-3</v>
      </c>
      <c r="O22" s="229">
        <v>3.9892618956409564E-3</v>
      </c>
      <c r="P22" s="229">
        <v>4.0771826882022863E-3</v>
      </c>
      <c r="Q22" s="229">
        <v>2.6824531254436281E-3</v>
      </c>
      <c r="R22" s="229">
        <v>4.3947662877104832E-2</v>
      </c>
      <c r="S22" s="229">
        <v>1.3427357175175771E-2</v>
      </c>
      <c r="T22" s="229">
        <v>1.336363966272687E-2</v>
      </c>
      <c r="U22" s="229">
        <v>1.762352352751104E-2</v>
      </c>
      <c r="V22" s="229">
        <v>1.8360594096873201E-2</v>
      </c>
      <c r="W22" s="229">
        <v>8.9949790004459768E-2</v>
      </c>
      <c r="X22" s="229">
        <v>6.9652565103216754E-2</v>
      </c>
      <c r="Y22" s="229">
        <v>0.1055299041056421</v>
      </c>
      <c r="DA22" s="73" t="s">
        <v>2776</v>
      </c>
    </row>
    <row r="23" spans="1:105" ht="12" customHeight="1" x14ac:dyDescent="0.25">
      <c r="A23" s="46" t="s">
        <v>35</v>
      </c>
      <c r="B23" s="229">
        <v>167.51883955691079</v>
      </c>
      <c r="C23" s="229">
        <v>167.48762890923069</v>
      </c>
      <c r="D23" s="229">
        <v>170.83040257404329</v>
      </c>
      <c r="E23" s="229">
        <v>174.98149255215031</v>
      </c>
      <c r="F23" s="229">
        <v>161.99883852688581</v>
      </c>
      <c r="G23" s="229">
        <v>117.94019024645129</v>
      </c>
      <c r="H23" s="229">
        <v>111.3649582002067</v>
      </c>
      <c r="I23" s="229">
        <v>92.871118970198381</v>
      </c>
      <c r="J23" s="229">
        <v>82.380088254620546</v>
      </c>
      <c r="K23" s="229">
        <v>75.492933194512659</v>
      </c>
      <c r="L23" s="229">
        <v>71.258955327229359</v>
      </c>
      <c r="M23" s="229">
        <v>70.609974520961117</v>
      </c>
      <c r="N23" s="229">
        <v>68.562692085959597</v>
      </c>
      <c r="O23" s="229">
        <v>70.008574415461425</v>
      </c>
      <c r="P23" s="229">
        <v>66.520213114880065</v>
      </c>
      <c r="Q23" s="229">
        <v>64.777687800592631</v>
      </c>
      <c r="R23" s="229">
        <v>66.822334997787991</v>
      </c>
      <c r="S23" s="229">
        <v>69.48344364927901</v>
      </c>
      <c r="T23" s="229">
        <v>66.459661292872781</v>
      </c>
      <c r="U23" s="229">
        <v>65.044947382181974</v>
      </c>
      <c r="V23" s="229">
        <v>59.563257290593597</v>
      </c>
      <c r="W23" s="229">
        <v>66.893622061421596</v>
      </c>
      <c r="X23" s="229">
        <v>58.527463177385982</v>
      </c>
      <c r="Y23" s="229">
        <v>54.689552819920657</v>
      </c>
      <c r="DA23" s="73" t="s">
        <v>2777</v>
      </c>
    </row>
    <row r="24" spans="1:105" ht="12" customHeight="1" x14ac:dyDescent="0.25">
      <c r="A24" s="46" t="s">
        <v>36</v>
      </c>
      <c r="B24" s="229">
        <v>0.35623416754645809</v>
      </c>
      <c r="C24" s="229">
        <v>0.31760636624632971</v>
      </c>
      <c r="D24" s="229">
        <v>0.30473043247935622</v>
      </c>
      <c r="E24" s="229">
        <v>0</v>
      </c>
      <c r="F24" s="229">
        <v>0</v>
      </c>
      <c r="G24" s="229">
        <v>0</v>
      </c>
      <c r="H24" s="229">
        <v>9.6526497587477635E-3</v>
      </c>
      <c r="I24" s="229">
        <v>9.6411682347117451E-3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2.7586758040407191</v>
      </c>
      <c r="C25" s="229">
        <v>2.9430477476746209</v>
      </c>
      <c r="D25" s="229">
        <v>2.6930811635632139</v>
      </c>
      <c r="E25" s="229">
        <v>3.2832625474802901</v>
      </c>
      <c r="F25" s="229">
        <v>2.989826783986119</v>
      </c>
      <c r="G25" s="229">
        <v>3.0076607352967901</v>
      </c>
      <c r="H25" s="229">
        <v>3.588080364829747</v>
      </c>
      <c r="I25" s="229">
        <v>3.1040640133783239</v>
      </c>
      <c r="J25" s="229">
        <v>3.1207842176009239</v>
      </c>
      <c r="K25" s="229">
        <v>2.9629289022312779</v>
      </c>
      <c r="L25" s="229">
        <v>3.2883033494614611</v>
      </c>
      <c r="M25" s="229">
        <v>3.373072962795538</v>
      </c>
      <c r="N25" s="229">
        <v>0.61881371276782726</v>
      </c>
      <c r="O25" s="229">
        <v>0.88357333903386825</v>
      </c>
      <c r="P25" s="229">
        <v>0.72664999554040344</v>
      </c>
      <c r="Q25" s="229">
        <v>0.71784715282420519</v>
      </c>
      <c r="R25" s="229">
        <v>0.79757667323947579</v>
      </c>
      <c r="S25" s="229">
        <v>0.89563230067205879</v>
      </c>
      <c r="T25" s="229">
        <v>1.205483442788708</v>
      </c>
      <c r="U25" s="229">
        <v>1.242462602702519</v>
      </c>
      <c r="V25" s="229">
        <v>1.2030015571103561</v>
      </c>
      <c r="W25" s="229">
        <v>1.16132997938946</v>
      </c>
      <c r="X25" s="229">
        <v>1.8384778741483929</v>
      </c>
      <c r="Y25" s="229">
        <v>1.8271003079954471</v>
      </c>
      <c r="DA25" s="73" t="s">
        <v>2779</v>
      </c>
    </row>
    <row r="26" spans="1:105" ht="12" customHeight="1" x14ac:dyDescent="0.25">
      <c r="A26" s="46" t="s">
        <v>39</v>
      </c>
      <c r="B26" s="229">
        <v>13.48321580985554</v>
      </c>
      <c r="C26" s="229">
        <v>14.127410107223371</v>
      </c>
      <c r="D26" s="229">
        <v>12.634130410740021</v>
      </c>
      <c r="E26" s="229">
        <v>14.818333704994251</v>
      </c>
      <c r="F26" s="229">
        <v>17.72646550865085</v>
      </c>
      <c r="G26" s="229">
        <v>17.503245874315489</v>
      </c>
      <c r="H26" s="229">
        <v>14.560888493417769</v>
      </c>
      <c r="I26" s="229">
        <v>12.484443784457429</v>
      </c>
      <c r="J26" s="229">
        <v>12.38263887767453</v>
      </c>
      <c r="K26" s="229">
        <v>8.8674163714892611</v>
      </c>
      <c r="L26" s="229">
        <v>12.277130088960799</v>
      </c>
      <c r="M26" s="229">
        <v>11.60571255807344</v>
      </c>
      <c r="N26" s="229">
        <v>12.589457851363109</v>
      </c>
      <c r="O26" s="229">
        <v>8.6639906305334122</v>
      </c>
      <c r="P26" s="229">
        <v>8.5674287583276065</v>
      </c>
      <c r="Q26" s="229">
        <v>9.9603496076265756</v>
      </c>
      <c r="R26" s="229">
        <v>7.9548267404474773</v>
      </c>
      <c r="S26" s="229">
        <v>7.9128300708011654</v>
      </c>
      <c r="T26" s="229">
        <v>8.483068824586173</v>
      </c>
      <c r="U26" s="229">
        <v>8.1687121597194334</v>
      </c>
      <c r="V26" s="229">
        <v>6.7736314987573136</v>
      </c>
      <c r="W26" s="229">
        <v>6.1618446411340031</v>
      </c>
      <c r="X26" s="229">
        <v>4.8870213271323326</v>
      </c>
      <c r="Y26" s="229">
        <v>4.4597594371027771</v>
      </c>
      <c r="DA26" s="73" t="s">
        <v>2780</v>
      </c>
    </row>
    <row r="27" spans="1:105" ht="12" customHeight="1" x14ac:dyDescent="0.25">
      <c r="A27" s="57" t="s">
        <v>2719</v>
      </c>
      <c r="B27" s="261">
        <v>1880.2970388383051</v>
      </c>
      <c r="C27" s="261">
        <v>1849.434561983679</v>
      </c>
      <c r="D27" s="261">
        <v>1835.820655951457</v>
      </c>
      <c r="E27" s="261">
        <v>1865.0455118299999</v>
      </c>
      <c r="F27" s="261">
        <v>1729.554080580667</v>
      </c>
      <c r="G27" s="261">
        <v>1328.4047074314749</v>
      </c>
      <c r="H27" s="261">
        <v>1210.1547350401211</v>
      </c>
      <c r="I27" s="261">
        <v>1055.08789210346</v>
      </c>
      <c r="J27" s="261">
        <v>928.09956330990849</v>
      </c>
      <c r="K27" s="261">
        <v>802.09274123334751</v>
      </c>
      <c r="L27" s="261">
        <v>776.41530208476661</v>
      </c>
      <c r="M27" s="261">
        <v>734.1059248525014</v>
      </c>
      <c r="N27" s="261">
        <v>701.89777628859554</v>
      </c>
      <c r="O27" s="261">
        <v>668.11951347802892</v>
      </c>
      <c r="P27" s="261">
        <v>635.36621212516604</v>
      </c>
      <c r="Q27" s="261">
        <v>631.85037279472817</v>
      </c>
      <c r="R27" s="261">
        <v>634.5554187701548</v>
      </c>
      <c r="S27" s="261">
        <v>645.00640412027758</v>
      </c>
      <c r="T27" s="261">
        <v>629.70840412242183</v>
      </c>
      <c r="U27" s="261">
        <v>610.65171077093669</v>
      </c>
      <c r="V27" s="261">
        <v>549.13599451829441</v>
      </c>
      <c r="W27" s="261">
        <v>605.00378613304065</v>
      </c>
      <c r="X27" s="261">
        <v>531.3796314291443</v>
      </c>
      <c r="Y27" s="261">
        <v>497.02436657166811</v>
      </c>
      <c r="DA27" s="70" t="s">
        <v>2781</v>
      </c>
    </row>
    <row r="28" spans="1:105" ht="12" customHeight="1" x14ac:dyDescent="0.25">
      <c r="A28" s="46" t="s">
        <v>28</v>
      </c>
      <c r="B28" s="229">
        <v>86.600096269220955</v>
      </c>
      <c r="C28" s="229">
        <v>71.728791831962951</v>
      </c>
      <c r="D28" s="229">
        <v>64.409494325345804</v>
      </c>
      <c r="E28" s="229">
        <v>51.208438845744077</v>
      </c>
      <c r="F28" s="229">
        <v>46.639600452672347</v>
      </c>
      <c r="G28" s="229">
        <v>37.731937546017797</v>
      </c>
      <c r="H28" s="229">
        <v>30.634687909819021</v>
      </c>
      <c r="I28" s="229">
        <v>24.809914852612319</v>
      </c>
      <c r="J28" s="229">
        <v>20.25071120402313</v>
      </c>
      <c r="K28" s="229">
        <v>11.427915087066021</v>
      </c>
      <c r="L28" s="229">
        <v>10.45009894315818</v>
      </c>
      <c r="M28" s="229">
        <v>7.3551265272335193</v>
      </c>
      <c r="N28" s="229">
        <v>5.8295389445193937</v>
      </c>
      <c r="O28" s="229">
        <v>6.6745303430768832</v>
      </c>
      <c r="P28" s="229">
        <v>5.9526101142123853</v>
      </c>
      <c r="Q28" s="229">
        <v>5.8231046032139337</v>
      </c>
      <c r="R28" s="229">
        <v>5.5261676023140689</v>
      </c>
      <c r="S28" s="229">
        <v>4.688036096036031</v>
      </c>
      <c r="T28" s="229">
        <v>8.3781355131304132</v>
      </c>
      <c r="U28" s="229">
        <v>7.9368690905604442</v>
      </c>
      <c r="V28" s="229">
        <v>5.8086068847955037</v>
      </c>
      <c r="W28" s="229">
        <v>3.9784797109567909</v>
      </c>
      <c r="X28" s="229">
        <v>2.394217793484255</v>
      </c>
      <c r="Y28" s="229">
        <v>1.853297154326669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33.07718261981573</v>
      </c>
      <c r="C30" s="229">
        <v>44.429902794547232</v>
      </c>
      <c r="D30" s="229">
        <v>39.69796079573365</v>
      </c>
      <c r="E30" s="229">
        <v>43.455692200129988</v>
      </c>
      <c r="F30" s="229">
        <v>32.637881654118083</v>
      </c>
      <c r="G30" s="229">
        <v>26.159210519569029</v>
      </c>
      <c r="H30" s="229">
        <v>23.392054771768311</v>
      </c>
      <c r="I30" s="229">
        <v>19.599902231290319</v>
      </c>
      <c r="J30" s="229">
        <v>16.03048910407626</v>
      </c>
      <c r="K30" s="229">
        <v>14.525973871353649</v>
      </c>
      <c r="L30" s="229">
        <v>15.90653881345764</v>
      </c>
      <c r="M30" s="229">
        <v>14.255737912798599</v>
      </c>
      <c r="N30" s="229">
        <v>15.090504100943379</v>
      </c>
      <c r="O30" s="229">
        <v>15.14139888470849</v>
      </c>
      <c r="P30" s="229">
        <v>15.335025188382019</v>
      </c>
      <c r="Q30" s="229">
        <v>11.75068991510871</v>
      </c>
      <c r="R30" s="229">
        <v>13.491244485122291</v>
      </c>
      <c r="S30" s="229">
        <v>13.398509229496049</v>
      </c>
      <c r="T30" s="229">
        <v>13.071002082814919</v>
      </c>
      <c r="U30" s="229">
        <v>14.52841115081196</v>
      </c>
      <c r="V30" s="229">
        <v>11.889795696967299</v>
      </c>
      <c r="W30" s="229">
        <v>12.90505981048625</v>
      </c>
      <c r="X30" s="229">
        <v>14.64063205361373</v>
      </c>
      <c r="Y30" s="229">
        <v>15.27578256113663</v>
      </c>
      <c r="DA30" s="73" t="s">
        <v>2784</v>
      </c>
    </row>
    <row r="31" spans="1:105" ht="12" customHeight="1" x14ac:dyDescent="0.25">
      <c r="A31" s="46" t="s">
        <v>159</v>
      </c>
      <c r="B31" s="229">
        <v>98.132005085222232</v>
      </c>
      <c r="C31" s="229">
        <v>107.40401453744821</v>
      </c>
      <c r="D31" s="229">
        <v>101.2363652372994</v>
      </c>
      <c r="E31" s="229">
        <v>98.637620904288156</v>
      </c>
      <c r="F31" s="229">
        <v>93.320619084857455</v>
      </c>
      <c r="G31" s="229">
        <v>99.070248012549428</v>
      </c>
      <c r="H31" s="229">
        <v>62.283061304641272</v>
      </c>
      <c r="I31" s="229">
        <v>72.994522380389512</v>
      </c>
      <c r="J31" s="229">
        <v>54.807798977416908</v>
      </c>
      <c r="K31" s="229">
        <v>48.089676936771959</v>
      </c>
      <c r="L31" s="229">
        <v>46.508576314806028</v>
      </c>
      <c r="M31" s="229">
        <v>40.246017443211173</v>
      </c>
      <c r="N31" s="229">
        <v>34.845567421832179</v>
      </c>
      <c r="O31" s="229">
        <v>24.695464658769762</v>
      </c>
      <c r="P31" s="229">
        <v>25.001558703272998</v>
      </c>
      <c r="Q31" s="229">
        <v>27.203265952100921</v>
      </c>
      <c r="R31" s="229">
        <v>26.054930707560359</v>
      </c>
      <c r="S31" s="229">
        <v>23.453713459996958</v>
      </c>
      <c r="T31" s="229">
        <v>21.525924175438909</v>
      </c>
      <c r="U31" s="229">
        <v>20.586382218088971</v>
      </c>
      <c r="V31" s="229">
        <v>19.40224401298974</v>
      </c>
      <c r="W31" s="229">
        <v>22.691305198898071</v>
      </c>
      <c r="X31" s="229">
        <v>15.17087564961154</v>
      </c>
      <c r="Y31" s="229">
        <v>14.25580679643177</v>
      </c>
      <c r="DA31" s="73" t="s">
        <v>2785</v>
      </c>
    </row>
    <row r="32" spans="1:105" ht="12" customHeight="1" x14ac:dyDescent="0.25">
      <c r="A32" s="46" t="s">
        <v>32</v>
      </c>
      <c r="B32" s="229">
        <v>276.06016405256611</v>
      </c>
      <c r="C32" s="229">
        <v>232.97767182326609</v>
      </c>
      <c r="D32" s="229">
        <v>226.10976826104519</v>
      </c>
      <c r="E32" s="229">
        <v>218.3691931677144</v>
      </c>
      <c r="F32" s="229">
        <v>181.6015859290506</v>
      </c>
      <c r="G32" s="229">
        <v>123.88921976246721</v>
      </c>
      <c r="H32" s="229">
        <v>118.0676911179069</v>
      </c>
      <c r="I32" s="229">
        <v>121.6466990443067</v>
      </c>
      <c r="J32" s="229">
        <v>100.57917259102599</v>
      </c>
      <c r="K32" s="229">
        <v>71.384260690108917</v>
      </c>
      <c r="L32" s="229">
        <v>50.293260719566689</v>
      </c>
      <c r="M32" s="229">
        <v>28.662409693305118</v>
      </c>
      <c r="N32" s="229">
        <v>31.24945619762617</v>
      </c>
      <c r="O32" s="229">
        <v>23.37715978479277</v>
      </c>
      <c r="P32" s="229">
        <v>18.981204674845241</v>
      </c>
      <c r="Q32" s="229">
        <v>19.682933429304299</v>
      </c>
      <c r="R32" s="229">
        <v>20.888724916087881</v>
      </c>
      <c r="S32" s="229">
        <v>14.67027320456371</v>
      </c>
      <c r="T32" s="229">
        <v>14.05686763632692</v>
      </c>
      <c r="U32" s="229">
        <v>7.6147683837947007</v>
      </c>
      <c r="V32" s="229">
        <v>4.0492687358834436</v>
      </c>
      <c r="W32" s="229">
        <v>6.699366979386868</v>
      </c>
      <c r="X32" s="229">
        <v>7.998089720626445</v>
      </c>
      <c r="Y32" s="229">
        <v>6.3502588015480637</v>
      </c>
      <c r="DA32" s="73" t="s">
        <v>2786</v>
      </c>
    </row>
    <row r="33" spans="1:105" ht="12" customHeight="1" x14ac:dyDescent="0.25">
      <c r="A33" s="46" t="s">
        <v>33</v>
      </c>
      <c r="B33" s="229">
        <v>2.0096399019374309</v>
      </c>
      <c r="C33" s="229">
        <v>2.7711807276734461</v>
      </c>
      <c r="D33" s="229">
        <v>2.3136686569775011</v>
      </c>
      <c r="E33" s="229">
        <v>1.538264354271351</v>
      </c>
      <c r="F33" s="229">
        <v>1.477159797787601</v>
      </c>
      <c r="G33" s="229">
        <v>0.50834407700907747</v>
      </c>
      <c r="H33" s="229">
        <v>1.8595540530770731</v>
      </c>
      <c r="I33" s="229">
        <v>0.43139661253219469</v>
      </c>
      <c r="J33" s="229">
        <v>0.42268109087890171</v>
      </c>
      <c r="K33" s="229">
        <v>6.1032319601297153E-2</v>
      </c>
      <c r="L33" s="229">
        <v>0.40421176743619419</v>
      </c>
      <c r="M33" s="229">
        <v>2.4995269115192519E-2</v>
      </c>
      <c r="N33" s="229">
        <v>2.796371626295252E-2</v>
      </c>
      <c r="O33" s="229">
        <v>2.999618079222334E-2</v>
      </c>
      <c r="P33" s="229">
        <v>3.0657277520905649E-2</v>
      </c>
      <c r="Q33" s="229">
        <v>2.0169984077854971E-2</v>
      </c>
      <c r="R33" s="229">
        <v>0.33045261894130762</v>
      </c>
      <c r="S33" s="229">
        <v>0.1009633972210332</v>
      </c>
      <c r="T33" s="229">
        <v>0.1004842905408886</v>
      </c>
      <c r="U33" s="229">
        <v>0.13251534037032339</v>
      </c>
      <c r="V33" s="229">
        <v>0.1380575440745658</v>
      </c>
      <c r="W33" s="229">
        <v>0.67635322868738024</v>
      </c>
      <c r="X33" s="229">
        <v>0.52373371067995689</v>
      </c>
      <c r="Y33" s="229">
        <v>0.79350370202511655</v>
      </c>
      <c r="DA33" s="73" t="s">
        <v>2787</v>
      </c>
    </row>
    <row r="34" spans="1:105" ht="12" customHeight="1" x14ac:dyDescent="0.25">
      <c r="A34" s="46" t="s">
        <v>35</v>
      </c>
      <c r="B34" s="229">
        <v>1259.612812822156</v>
      </c>
      <c r="C34" s="229">
        <v>1259.3781327597919</v>
      </c>
      <c r="D34" s="229">
        <v>1284.513219354825</v>
      </c>
      <c r="E34" s="229">
        <v>1315.7262228440529</v>
      </c>
      <c r="F34" s="229">
        <v>1218.1066512310069</v>
      </c>
      <c r="G34" s="229">
        <v>886.81950743004711</v>
      </c>
      <c r="H34" s="229">
        <v>837.37882031309232</v>
      </c>
      <c r="I34" s="229">
        <v>698.31937533360701</v>
      </c>
      <c r="J34" s="229">
        <v>619.43489437608923</v>
      </c>
      <c r="K34" s="229">
        <v>567.64878613566236</v>
      </c>
      <c r="L34" s="229">
        <v>535.81252947974372</v>
      </c>
      <c r="M34" s="229">
        <v>530.9326930326115</v>
      </c>
      <c r="N34" s="229">
        <v>515.53870395404226</v>
      </c>
      <c r="O34" s="229">
        <v>526.41062685471957</v>
      </c>
      <c r="P34" s="229">
        <v>500.18083322919421</v>
      </c>
      <c r="Q34" s="229">
        <v>487.07838326984057</v>
      </c>
      <c r="R34" s="229">
        <v>502.45255738721352</v>
      </c>
      <c r="S34" s="229">
        <v>522.46204743977091</v>
      </c>
      <c r="T34" s="229">
        <v>499.72553010602411</v>
      </c>
      <c r="U34" s="229">
        <v>489.08796973909909</v>
      </c>
      <c r="V34" s="229">
        <v>447.86987693504039</v>
      </c>
      <c r="W34" s="229">
        <v>502.98858126953542</v>
      </c>
      <c r="X34" s="229">
        <v>440.08150196842138</v>
      </c>
      <c r="Y34" s="229">
        <v>411.22336831901879</v>
      </c>
      <c r="DA34" s="73" t="s">
        <v>2788</v>
      </c>
    </row>
    <row r="35" spans="1:105" ht="12" customHeight="1" x14ac:dyDescent="0.25">
      <c r="A35" s="46" t="s">
        <v>36</v>
      </c>
      <c r="B35" s="229">
        <v>2.6786069136666391</v>
      </c>
      <c r="C35" s="229">
        <v>2.388155561582979</v>
      </c>
      <c r="D35" s="229">
        <v>2.2913384442197748</v>
      </c>
      <c r="E35" s="229">
        <v>0</v>
      </c>
      <c r="F35" s="229">
        <v>0</v>
      </c>
      <c r="G35" s="229">
        <v>0</v>
      </c>
      <c r="H35" s="229">
        <v>7.2580501070584155E-2</v>
      </c>
      <c r="I35" s="229">
        <v>7.249416884177487E-2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20.74311998807541</v>
      </c>
      <c r="C36" s="229">
        <v>22.12945517963032</v>
      </c>
      <c r="D36" s="229">
        <v>20.249898749100311</v>
      </c>
      <c r="E36" s="229">
        <v>24.6876087704768</v>
      </c>
      <c r="F36" s="229">
        <v>22.481197548818699</v>
      </c>
      <c r="G36" s="229">
        <v>22.615295144250869</v>
      </c>
      <c r="H36" s="229">
        <v>26.979604281700599</v>
      </c>
      <c r="I36" s="229">
        <v>23.34017363905625</v>
      </c>
      <c r="J36" s="229">
        <v>23.465896713114631</v>
      </c>
      <c r="K36" s="229">
        <v>22.278946168700578</v>
      </c>
      <c r="L36" s="229">
        <v>24.725511723835211</v>
      </c>
      <c r="M36" s="229">
        <v>25.3629140087126</v>
      </c>
      <c r="N36" s="229">
        <v>4.6530031094657778</v>
      </c>
      <c r="O36" s="229">
        <v>6.6437918377354324</v>
      </c>
      <c r="P36" s="229">
        <v>5.4638490049288011</v>
      </c>
      <c r="Q36" s="229">
        <v>5.3976583991204663</v>
      </c>
      <c r="R36" s="229">
        <v>5.9971630622429819</v>
      </c>
      <c r="S36" s="229">
        <v>6.7344659531302877</v>
      </c>
      <c r="T36" s="229">
        <v>9.064308194815089</v>
      </c>
      <c r="U36" s="229">
        <v>9.34236303185933</v>
      </c>
      <c r="V36" s="229">
        <v>9.0456463236567117</v>
      </c>
      <c r="W36" s="229">
        <v>8.732308114255364</v>
      </c>
      <c r="X36" s="229">
        <v>13.823939399846569</v>
      </c>
      <c r="Y36" s="229">
        <v>13.738388854350379</v>
      </c>
      <c r="DA36" s="73" t="s">
        <v>2790</v>
      </c>
    </row>
    <row r="37" spans="1:105" ht="12" customHeight="1" x14ac:dyDescent="0.25">
      <c r="A37" s="46" t="s">
        <v>39</v>
      </c>
      <c r="B37" s="229">
        <v>101.3834111856445</v>
      </c>
      <c r="C37" s="229">
        <v>106.2272567677757</v>
      </c>
      <c r="D37" s="229">
        <v>94.998942126910492</v>
      </c>
      <c r="E37" s="229">
        <v>111.42247074332209</v>
      </c>
      <c r="F37" s="229">
        <v>133.28938488235551</v>
      </c>
      <c r="G37" s="229">
        <v>131.61094493956449</v>
      </c>
      <c r="H37" s="229">
        <v>109.4866807870452</v>
      </c>
      <c r="I37" s="229">
        <v>93.873413840824156</v>
      </c>
      <c r="J37" s="229">
        <v>93.107919253283498</v>
      </c>
      <c r="K37" s="229">
        <v>66.676150024082716</v>
      </c>
      <c r="L37" s="229">
        <v>92.314574322762937</v>
      </c>
      <c r="M37" s="229">
        <v>87.266030965513707</v>
      </c>
      <c r="N37" s="229">
        <v>94.663038843903379</v>
      </c>
      <c r="O37" s="229">
        <v>65.146544933433916</v>
      </c>
      <c r="P37" s="229">
        <v>64.4204739328095</v>
      </c>
      <c r="Q37" s="229">
        <v>74.894167241961384</v>
      </c>
      <c r="R37" s="229">
        <v>59.814177990672377</v>
      </c>
      <c r="S37" s="229">
        <v>59.498395340062601</v>
      </c>
      <c r="T37" s="229">
        <v>63.786152123330638</v>
      </c>
      <c r="U37" s="229">
        <v>61.422431816351867</v>
      </c>
      <c r="V37" s="229">
        <v>50.932498384886721</v>
      </c>
      <c r="W37" s="229">
        <v>46.332331820834511</v>
      </c>
      <c r="X37" s="229">
        <v>36.746641132860418</v>
      </c>
      <c r="Y37" s="229">
        <v>33.533960382830493</v>
      </c>
      <c r="DA37" s="73" t="s">
        <v>2791</v>
      </c>
    </row>
    <row r="38" spans="1:105" ht="12" customHeight="1" x14ac:dyDescent="0.25">
      <c r="A38" s="57" t="s">
        <v>2731</v>
      </c>
      <c r="B38" s="261">
        <v>456.25721595087879</v>
      </c>
      <c r="C38" s="261">
        <v>457.08663866017838</v>
      </c>
      <c r="D38" s="261">
        <v>454.85036608285759</v>
      </c>
      <c r="E38" s="261">
        <v>426.81467202058411</v>
      </c>
      <c r="F38" s="261">
        <v>405.93821359785989</v>
      </c>
      <c r="G38" s="261">
        <v>376.66857796648179</v>
      </c>
      <c r="H38" s="261">
        <v>346.32797008353867</v>
      </c>
      <c r="I38" s="261">
        <v>338.06903517047402</v>
      </c>
      <c r="J38" s="261">
        <v>303.9475484762807</v>
      </c>
      <c r="K38" s="261">
        <v>249.79563229967869</v>
      </c>
      <c r="L38" s="261">
        <v>257.91211310731381</v>
      </c>
      <c r="M38" s="261">
        <v>246.49963237040109</v>
      </c>
      <c r="N38" s="261">
        <v>233.9060031036957</v>
      </c>
      <c r="O38" s="261">
        <v>229.52660304204139</v>
      </c>
      <c r="P38" s="261">
        <v>223.65041841000581</v>
      </c>
      <c r="Q38" s="261">
        <v>223.66888404855649</v>
      </c>
      <c r="R38" s="261">
        <v>220.48372328910401</v>
      </c>
      <c r="S38" s="261">
        <v>218.75044761683591</v>
      </c>
      <c r="T38" s="261">
        <v>224.92717208001611</v>
      </c>
      <c r="U38" s="261">
        <v>222.98142655262171</v>
      </c>
      <c r="V38" s="261">
        <v>196.0466454772918</v>
      </c>
      <c r="W38" s="261">
        <v>198.19874567961071</v>
      </c>
      <c r="X38" s="261">
        <v>193.31849357988699</v>
      </c>
      <c r="Y38" s="261">
        <v>173.02616302106929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1001.4276184857509</v>
      </c>
      <c r="C39" s="261">
        <f t="shared" si="0"/>
        <v>994.42832867770073</v>
      </c>
      <c r="D39" s="261">
        <f t="shared" si="0"/>
        <v>988.91024216060941</v>
      </c>
      <c r="E39" s="261">
        <f t="shared" si="0"/>
        <v>963.56360231903318</v>
      </c>
      <c r="F39" s="261">
        <f t="shared" si="0"/>
        <v>904.3269461328299</v>
      </c>
      <c r="G39" s="261">
        <f t="shared" si="0"/>
        <v>768.40462895552264</v>
      </c>
      <c r="H39" s="261">
        <f t="shared" si="0"/>
        <v>704.11672394306424</v>
      </c>
      <c r="I39" s="261">
        <f t="shared" si="0"/>
        <v>655.56825912784541</v>
      </c>
      <c r="J39" s="261">
        <f t="shared" si="0"/>
        <v>583.9037701757909</v>
      </c>
      <c r="K39" s="261">
        <f t="shared" si="0"/>
        <v>490.04186720266188</v>
      </c>
      <c r="L39" s="261">
        <f t="shared" si="0"/>
        <v>492.17616007507877</v>
      </c>
      <c r="M39" s="261">
        <f t="shared" si="0"/>
        <v>468.46071226606239</v>
      </c>
      <c r="N39" s="261">
        <f t="shared" si="0"/>
        <v>445.72623889896539</v>
      </c>
      <c r="O39" s="261">
        <f t="shared" si="0"/>
        <v>433.06684113702914</v>
      </c>
      <c r="P39" s="261">
        <f t="shared" si="0"/>
        <v>417.98043071699408</v>
      </c>
      <c r="Q39" s="261">
        <f t="shared" si="0"/>
        <v>416.74647791228642</v>
      </c>
      <c r="R39" s="261">
        <f t="shared" si="0"/>
        <v>414.21843599458907</v>
      </c>
      <c r="S39" s="261">
        <f t="shared" si="0"/>
        <v>414.90939522424338</v>
      </c>
      <c r="T39" s="261">
        <f t="shared" si="0"/>
        <v>418.00080104215766</v>
      </c>
      <c r="U39" s="261">
        <f t="shared" si="0"/>
        <v>410.97043102551277</v>
      </c>
      <c r="V39" s="261">
        <f t="shared" si="0"/>
        <v>364.48926869435468</v>
      </c>
      <c r="W39" s="261">
        <f t="shared" si="0"/>
        <v>381.33982729498604</v>
      </c>
      <c r="X39" s="261">
        <f t="shared" si="0"/>
        <v>357.2878860875847</v>
      </c>
      <c r="Y39" s="261">
        <f t="shared" si="0"/>
        <v>325.17476438452428</v>
      </c>
      <c r="DA39" s="70"/>
    </row>
    <row r="40" spans="1:105" ht="12" customHeight="1" x14ac:dyDescent="0.25">
      <c r="A40" s="60" t="s">
        <v>2734</v>
      </c>
      <c r="B40" s="329">
        <v>282.35759352261732</v>
      </c>
      <c r="C40" s="329">
        <v>277.56744044095132</v>
      </c>
      <c r="D40" s="329">
        <v>276.02487754807919</v>
      </c>
      <c r="E40" s="329">
        <v>280.01394505737971</v>
      </c>
      <c r="F40" s="329">
        <v>258.75198962516362</v>
      </c>
      <c r="G40" s="329">
        <v>197.7339411158861</v>
      </c>
      <c r="H40" s="329">
        <v>180.5671605963756</v>
      </c>
      <c r="I40" s="329">
        <v>157.44960548937601</v>
      </c>
      <c r="J40" s="329">
        <v>138.16304428580881</v>
      </c>
      <c r="K40" s="329">
        <v>119.679392239127</v>
      </c>
      <c r="L40" s="329">
        <v>115.0868386017012</v>
      </c>
      <c r="M40" s="329">
        <v>108.87321879657949</v>
      </c>
      <c r="N40" s="329">
        <v>103.9666570796732</v>
      </c>
      <c r="O40" s="329">
        <v>99.822792597892459</v>
      </c>
      <c r="P40" s="329">
        <v>94.873015110467122</v>
      </c>
      <c r="Q40" s="329">
        <v>93.978401766605003</v>
      </c>
      <c r="R40" s="329">
        <v>94.846321890823589</v>
      </c>
      <c r="S40" s="329">
        <v>96.464254273191798</v>
      </c>
      <c r="T40" s="329">
        <v>94.001258751912985</v>
      </c>
      <c r="U40" s="329">
        <v>91.16964057405967</v>
      </c>
      <c r="V40" s="329">
        <v>82.062185225792604</v>
      </c>
      <c r="W40" s="329">
        <v>90.700120606283008</v>
      </c>
      <c r="X40" s="329">
        <v>79.828519222445038</v>
      </c>
      <c r="Y40" s="329">
        <v>74.64242502118617</v>
      </c>
      <c r="DA40" s="72" t="s">
        <v>2793</v>
      </c>
    </row>
    <row r="41" spans="1:105" ht="12" customHeight="1" x14ac:dyDescent="0.25">
      <c r="A41" s="59" t="s">
        <v>28</v>
      </c>
      <c r="B41" s="230">
        <v>16.110835442084589</v>
      </c>
      <c r="C41" s="230">
        <v>13.55607641062708</v>
      </c>
      <c r="D41" s="230">
        <v>12.258145644868771</v>
      </c>
      <c r="E41" s="230">
        <v>10.14740469189128</v>
      </c>
      <c r="F41" s="230">
        <v>9.1807074977752325</v>
      </c>
      <c r="G41" s="230">
        <v>7.3873139950398361</v>
      </c>
      <c r="H41" s="230">
        <v>5.9170211737473357</v>
      </c>
      <c r="I41" s="230">
        <v>4.4442655719593951</v>
      </c>
      <c r="J41" s="230">
        <v>3.6603189763538859</v>
      </c>
      <c r="K41" s="230">
        <v>2.0396192321678401</v>
      </c>
      <c r="L41" s="230">
        <v>1.976069653582462</v>
      </c>
      <c r="M41" s="230">
        <v>1.414809806303122</v>
      </c>
      <c r="N41" s="230">
        <v>1.203176978097598</v>
      </c>
      <c r="O41" s="230">
        <v>1.243922830422808</v>
      </c>
      <c r="P41" s="230">
        <v>1.1132770879350149</v>
      </c>
      <c r="Q41" s="230">
        <v>1.182345283118952</v>
      </c>
      <c r="R41" s="230">
        <v>1.1045079904138819</v>
      </c>
      <c r="S41" s="230">
        <v>0.88990575668595651</v>
      </c>
      <c r="T41" s="230">
        <v>1.4905464613009329</v>
      </c>
      <c r="U41" s="230">
        <v>1.39423574614852</v>
      </c>
      <c r="V41" s="230">
        <v>1.0004587853685361</v>
      </c>
      <c r="W41" s="230">
        <v>0.71387904099264343</v>
      </c>
      <c r="X41" s="230">
        <v>0.45955986535580418</v>
      </c>
      <c r="Y41" s="230">
        <v>0.35188100539250328</v>
      </c>
      <c r="DA41" s="71" t="s">
        <v>2794</v>
      </c>
    </row>
    <row r="42" spans="1:105" ht="12" customHeight="1" x14ac:dyDescent="0.25">
      <c r="A42" s="59" t="s">
        <v>31</v>
      </c>
      <c r="B42" s="295">
        <v>5.2962510326502628</v>
      </c>
      <c r="C42" s="295">
        <v>7.066687331088108</v>
      </c>
      <c r="D42" s="295">
        <v>6.4784293123030467</v>
      </c>
      <c r="E42" s="295">
        <v>7.0988217945945093</v>
      </c>
      <c r="F42" s="295">
        <v>5.4915837208648162</v>
      </c>
      <c r="G42" s="295">
        <v>4.7066920852300731</v>
      </c>
      <c r="H42" s="295">
        <v>4.1164713038698943</v>
      </c>
      <c r="I42" s="295">
        <v>3.402312305638195</v>
      </c>
      <c r="J42" s="295">
        <v>2.8645350897181672</v>
      </c>
      <c r="K42" s="295">
        <v>2.5395911543118062</v>
      </c>
      <c r="L42" s="295">
        <v>2.8180805256271788</v>
      </c>
      <c r="M42" s="295">
        <v>2.567772296086233</v>
      </c>
      <c r="N42" s="295">
        <v>2.5796270603271449</v>
      </c>
      <c r="O42" s="295">
        <v>2.541334920690093</v>
      </c>
      <c r="P42" s="295">
        <v>2.5350358228288612</v>
      </c>
      <c r="Q42" s="295">
        <v>1.9480744425783949</v>
      </c>
      <c r="R42" s="295">
        <v>2.1973225367399531</v>
      </c>
      <c r="S42" s="295">
        <v>2.2075903973864608</v>
      </c>
      <c r="T42" s="295">
        <v>2.1782576282333062</v>
      </c>
      <c r="U42" s="295">
        <v>2.425019080092365</v>
      </c>
      <c r="V42" s="295">
        <v>2.071731808399726</v>
      </c>
      <c r="W42" s="295">
        <v>2.1641666768756358</v>
      </c>
      <c r="X42" s="295">
        <v>2.515998571529563</v>
      </c>
      <c r="Y42" s="295">
        <v>2.6482555006635859</v>
      </c>
      <c r="DA42" s="122" t="s">
        <v>2795</v>
      </c>
    </row>
    <row r="43" spans="1:105" ht="12" customHeight="1" x14ac:dyDescent="0.25">
      <c r="A43" s="59" t="s">
        <v>159</v>
      </c>
      <c r="B43" s="295">
        <v>15.466102623771141</v>
      </c>
      <c r="C43" s="295">
        <v>17.007198745467221</v>
      </c>
      <c r="D43" s="295">
        <v>15.77625794041481</v>
      </c>
      <c r="E43" s="295">
        <v>15.695004561659649</v>
      </c>
      <c r="F43" s="295">
        <v>14.98005589989712</v>
      </c>
      <c r="G43" s="295">
        <v>15.782886664978641</v>
      </c>
      <c r="H43" s="295">
        <v>10.15763216721656</v>
      </c>
      <c r="I43" s="295">
        <v>11.91560363035576</v>
      </c>
      <c r="J43" s="295">
        <v>8.9065517932057698</v>
      </c>
      <c r="K43" s="295">
        <v>7.672773936749496</v>
      </c>
      <c r="L43" s="295">
        <v>7.6446539461928076</v>
      </c>
      <c r="M43" s="295">
        <v>6.6594974579304411</v>
      </c>
      <c r="N43" s="295">
        <v>5.9566134132320201</v>
      </c>
      <c r="O43" s="295">
        <v>4.1295361810205797</v>
      </c>
      <c r="P43" s="295">
        <v>4.1760518306122476</v>
      </c>
      <c r="Q43" s="295">
        <v>4.6308792445153726</v>
      </c>
      <c r="R43" s="295">
        <v>4.2379244250474164</v>
      </c>
      <c r="S43" s="295">
        <v>3.7806148419846419</v>
      </c>
      <c r="T43" s="295">
        <v>3.571446203114625</v>
      </c>
      <c r="U43" s="295">
        <v>3.3166588622062498</v>
      </c>
      <c r="V43" s="295">
        <v>3.110099325198604</v>
      </c>
      <c r="W43" s="295">
        <v>3.6490234978268861</v>
      </c>
      <c r="X43" s="295">
        <v>2.6599040548676141</v>
      </c>
      <c r="Y43" s="295">
        <v>2.3980281393411631</v>
      </c>
      <c r="DA43" s="122" t="s">
        <v>2796</v>
      </c>
    </row>
    <row r="44" spans="1:105" ht="12" customHeight="1" x14ac:dyDescent="0.25">
      <c r="A44" s="59" t="s">
        <v>32</v>
      </c>
      <c r="B44" s="295">
        <v>46.492882966435012</v>
      </c>
      <c r="C44" s="295">
        <v>39.290085205342791</v>
      </c>
      <c r="D44" s="295">
        <v>37.57081770868507</v>
      </c>
      <c r="E44" s="295">
        <v>36.195688588280397</v>
      </c>
      <c r="F44" s="295">
        <v>30.99875948218418</v>
      </c>
      <c r="G44" s="295">
        <v>20.94847045991234</v>
      </c>
      <c r="H44" s="295">
        <v>19.776355987192058</v>
      </c>
      <c r="I44" s="295">
        <v>21.133666923737021</v>
      </c>
      <c r="J44" s="295">
        <v>17.444599937385519</v>
      </c>
      <c r="K44" s="295">
        <v>12.9268123391341</v>
      </c>
      <c r="L44" s="295">
        <v>8.8674915510467347</v>
      </c>
      <c r="M44" s="295">
        <v>5.3201037466907763</v>
      </c>
      <c r="N44" s="295">
        <v>5.3678484346717514</v>
      </c>
      <c r="O44" s="295">
        <v>3.971320900829121</v>
      </c>
      <c r="P44" s="295">
        <v>3.2460237553787219</v>
      </c>
      <c r="Q44" s="295">
        <v>3.3460241921892981</v>
      </c>
      <c r="R44" s="295">
        <v>3.559969323110288</v>
      </c>
      <c r="S44" s="295">
        <v>2.550903847878526</v>
      </c>
      <c r="T44" s="295">
        <v>2.3577818583261081</v>
      </c>
      <c r="U44" s="295">
        <v>1.308682743563784</v>
      </c>
      <c r="V44" s="295">
        <v>0.67522756907982195</v>
      </c>
      <c r="W44" s="295">
        <v>1.0922997525341771</v>
      </c>
      <c r="X44" s="295">
        <v>1.2996408753510911</v>
      </c>
      <c r="Y44" s="295">
        <v>1.081075138065225</v>
      </c>
      <c r="DA44" s="122" t="s">
        <v>2797</v>
      </c>
    </row>
    <row r="45" spans="1:105" ht="12" customHeight="1" x14ac:dyDescent="0.25">
      <c r="A45" s="59" t="s">
        <v>35</v>
      </c>
      <c r="B45" s="295">
        <v>198.9915214576763</v>
      </c>
      <c r="C45" s="295">
        <v>200.64739274842611</v>
      </c>
      <c r="D45" s="295">
        <v>203.9412269418076</v>
      </c>
      <c r="E45" s="295">
        <v>210.8770254209538</v>
      </c>
      <c r="F45" s="295">
        <v>198.1008830244422</v>
      </c>
      <c r="G45" s="295">
        <v>148.9085779107252</v>
      </c>
      <c r="H45" s="295">
        <v>140.5996799643498</v>
      </c>
      <c r="I45" s="295">
        <v>116.5537570576856</v>
      </c>
      <c r="J45" s="295">
        <v>105.2870384891454</v>
      </c>
      <c r="K45" s="295">
        <v>94.500595576763743</v>
      </c>
      <c r="L45" s="295">
        <v>93.780542925251979</v>
      </c>
      <c r="M45" s="295">
        <v>92.911035489568874</v>
      </c>
      <c r="N45" s="295">
        <v>88.859391193344692</v>
      </c>
      <c r="O45" s="295">
        <v>87.936677764929854</v>
      </c>
      <c r="P45" s="295">
        <v>83.802626613712278</v>
      </c>
      <c r="Q45" s="295">
        <v>82.871078604202978</v>
      </c>
      <c r="R45" s="295">
        <v>83.746597615512044</v>
      </c>
      <c r="S45" s="295">
        <v>87.035239429256208</v>
      </c>
      <c r="T45" s="295">
        <v>84.403226600938012</v>
      </c>
      <c r="U45" s="295">
        <v>82.725044142048745</v>
      </c>
      <c r="V45" s="295">
        <v>75.204667737745908</v>
      </c>
      <c r="W45" s="295">
        <v>83.08075163805367</v>
      </c>
      <c r="X45" s="295">
        <v>72.893415855340976</v>
      </c>
      <c r="Y45" s="295">
        <v>68.163185237723695</v>
      </c>
      <c r="DA45" s="122" t="s">
        <v>2798</v>
      </c>
    </row>
    <row r="46" spans="1:105" ht="12" customHeight="1" x14ac:dyDescent="0.25">
      <c r="A46" s="60" t="s">
        <v>2741</v>
      </c>
      <c r="B46" s="329">
        <v>192.87070734273229</v>
      </c>
      <c r="C46" s="329">
        <v>189.70500127696189</v>
      </c>
      <c r="D46" s="329">
        <v>188.3085603785843</v>
      </c>
      <c r="E46" s="329">
        <v>191.3062881358787</v>
      </c>
      <c r="F46" s="329">
        <v>177.4083094419999</v>
      </c>
      <c r="G46" s="329">
        <v>136.2605749344886</v>
      </c>
      <c r="H46" s="329">
        <v>124.1311319011317</v>
      </c>
      <c r="I46" s="329">
        <v>108.22521328038221</v>
      </c>
      <c r="J46" s="329">
        <v>95.199436877619959</v>
      </c>
      <c r="K46" s="329">
        <v>82.274338128897185</v>
      </c>
      <c r="L46" s="329">
        <v>79.640485206171476</v>
      </c>
      <c r="M46" s="329">
        <v>75.300617969525149</v>
      </c>
      <c r="N46" s="329">
        <v>71.996880173097907</v>
      </c>
      <c r="O46" s="329">
        <v>68.532088543628703</v>
      </c>
      <c r="P46" s="329">
        <v>65.172431920630856</v>
      </c>
      <c r="Q46" s="329">
        <v>64.811796125031307</v>
      </c>
      <c r="R46" s="329">
        <v>65.089265120566949</v>
      </c>
      <c r="S46" s="329">
        <v>66.161270710785871</v>
      </c>
      <c r="T46" s="329">
        <v>64.592084555848089</v>
      </c>
      <c r="U46" s="329">
        <v>62.637351952224321</v>
      </c>
      <c r="V46" s="329">
        <v>56.327402268065804</v>
      </c>
      <c r="W46" s="329">
        <v>62.058018369588623</v>
      </c>
      <c r="X46" s="329">
        <v>54.506050514539353</v>
      </c>
      <c r="Y46" s="329">
        <v>50.982073133762228</v>
      </c>
      <c r="DA46" s="72" t="s">
        <v>2799</v>
      </c>
    </row>
    <row r="47" spans="1:105" ht="12" customHeight="1" x14ac:dyDescent="0.25">
      <c r="A47" s="64" t="s">
        <v>28</v>
      </c>
      <c r="B47" s="229">
        <v>8.8829698065751632</v>
      </c>
      <c r="C47" s="229">
        <v>7.3575517759776528</v>
      </c>
      <c r="D47" s="229">
        <v>6.6067777981463012</v>
      </c>
      <c r="E47" s="229">
        <v>5.252684878022106</v>
      </c>
      <c r="F47" s="229">
        <v>4.7840381299791463</v>
      </c>
      <c r="G47" s="229">
        <v>3.8703382144389269</v>
      </c>
      <c r="H47" s="229">
        <v>3.1423407069986569</v>
      </c>
      <c r="I47" s="229">
        <v>2.544866969365998</v>
      </c>
      <c r="J47" s="229">
        <v>2.0772085013367971</v>
      </c>
      <c r="K47" s="229">
        <v>1.172213762383447</v>
      </c>
      <c r="L47" s="229">
        <v>1.071914667383455</v>
      </c>
      <c r="M47" s="229">
        <v>0.75444912511230811</v>
      </c>
      <c r="N47" s="229">
        <v>0.59796259659383955</v>
      </c>
      <c r="O47" s="229">
        <v>0.68463724712618157</v>
      </c>
      <c r="P47" s="229">
        <v>0.6105865719880943</v>
      </c>
      <c r="Q47" s="229">
        <v>0.59730259663998342</v>
      </c>
      <c r="R47" s="229">
        <v>0.56684440401571101</v>
      </c>
      <c r="S47" s="229">
        <v>0.48087340415605739</v>
      </c>
      <c r="T47" s="229">
        <v>0.85938385757873093</v>
      </c>
      <c r="U47" s="229">
        <v>0.81412113297206579</v>
      </c>
      <c r="V47" s="229">
        <v>0.59581549904398567</v>
      </c>
      <c r="W47" s="229">
        <v>0.40809094528757139</v>
      </c>
      <c r="X47" s="229">
        <v>0.24558592064111309</v>
      </c>
      <c r="Y47" s="229">
        <v>0.1901012051224083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3.3928786128015598</v>
      </c>
      <c r="C49" s="229">
        <v>4.5573792875020667</v>
      </c>
      <c r="D49" s="229">
        <v>4.0720022531480593</v>
      </c>
      <c r="E49" s="229">
        <v>4.4574500302810254</v>
      </c>
      <c r="F49" s="229">
        <v>3.3478174941376699</v>
      </c>
      <c r="G49" s="229">
        <v>2.683270426014106</v>
      </c>
      <c r="H49" s="229">
        <v>2.3994305457281881</v>
      </c>
      <c r="I49" s="229">
        <v>2.0104520345002999</v>
      </c>
      <c r="J49" s="229">
        <v>1.64432092839084</v>
      </c>
      <c r="K49" s="229">
        <v>1.489995887639618</v>
      </c>
      <c r="L49" s="229">
        <v>1.631606777523636</v>
      </c>
      <c r="M49" s="229">
        <v>1.462276543621422</v>
      </c>
      <c r="N49" s="229">
        <v>1.547902347336324</v>
      </c>
      <c r="O49" s="229">
        <v>1.553122859171463</v>
      </c>
      <c r="P49" s="229">
        <v>1.5729839988628509</v>
      </c>
      <c r="Q49" s="229">
        <v>1.205322259664007</v>
      </c>
      <c r="R49" s="229">
        <v>1.3838589398550001</v>
      </c>
      <c r="S49" s="229">
        <v>1.374346658561777</v>
      </c>
      <c r="T49" s="229">
        <v>1.340752745613206</v>
      </c>
      <c r="U49" s="229">
        <v>1.4902458905930911</v>
      </c>
      <c r="V49" s="229">
        <v>1.2195909789080179</v>
      </c>
      <c r="W49" s="229">
        <v>1.323731284226519</v>
      </c>
      <c r="X49" s="229">
        <v>1.501756904254735</v>
      </c>
      <c r="Y49" s="229">
        <v>1.566907210363137</v>
      </c>
      <c r="DA49" s="73" t="s">
        <v>2802</v>
      </c>
    </row>
    <row r="50" spans="1:105" ht="12" customHeight="1" x14ac:dyDescent="0.25">
      <c r="A50" s="64" t="s">
        <v>159</v>
      </c>
      <c r="B50" s="229">
        <v>10.065850683592449</v>
      </c>
      <c r="C50" s="229">
        <v>11.016923298504491</v>
      </c>
      <c r="D50" s="229">
        <v>10.38427916909793</v>
      </c>
      <c r="E50" s="229">
        <v>10.11771402148675</v>
      </c>
      <c r="F50" s="229">
        <v>9.5723247129497455</v>
      </c>
      <c r="G50" s="229">
        <v>10.16209057192664</v>
      </c>
      <c r="H50" s="229">
        <v>6.3886597921350718</v>
      </c>
      <c r="I50" s="229">
        <v>7.4873835744317709</v>
      </c>
      <c r="J50" s="229">
        <v>5.6218877859870453</v>
      </c>
      <c r="K50" s="229">
        <v>4.9327791381350412</v>
      </c>
      <c r="L50" s="229">
        <v>4.7705983820950237</v>
      </c>
      <c r="M50" s="229">
        <v>4.1282189418304949</v>
      </c>
      <c r="N50" s="229">
        <v>3.5742699677705452</v>
      </c>
      <c r="O50" s="229">
        <v>2.533127287078583</v>
      </c>
      <c r="P50" s="229">
        <v>2.564524759742377</v>
      </c>
      <c r="Q50" s="229">
        <v>2.7903639892214702</v>
      </c>
      <c r="R50" s="229">
        <v>2.6725739665248631</v>
      </c>
      <c r="S50" s="229">
        <v>2.405755160704889</v>
      </c>
      <c r="T50" s="229">
        <v>2.2080129554891812</v>
      </c>
      <c r="U50" s="229">
        <v>2.1116398196764412</v>
      </c>
      <c r="V50" s="229">
        <v>1.990177322798744</v>
      </c>
      <c r="W50" s="229">
        <v>2.327551442055769</v>
      </c>
      <c r="X50" s="229">
        <v>1.5561464263949361</v>
      </c>
      <c r="Y50" s="229">
        <v>1.4622836093322009</v>
      </c>
      <c r="DA50" s="73" t="s">
        <v>2803</v>
      </c>
    </row>
    <row r="51" spans="1:105" ht="12" customHeight="1" x14ac:dyDescent="0.25">
      <c r="A51" s="64" t="s">
        <v>32</v>
      </c>
      <c r="B51" s="229">
        <v>28.316759538622978</v>
      </c>
      <c r="C51" s="229">
        <v>23.89759034422454</v>
      </c>
      <c r="D51" s="229">
        <v>23.193117917450099</v>
      </c>
      <c r="E51" s="229">
        <v>22.39913156175567</v>
      </c>
      <c r="F51" s="229">
        <v>18.627709138093241</v>
      </c>
      <c r="G51" s="229">
        <v>12.707886548866201</v>
      </c>
      <c r="H51" s="229">
        <v>12.110745605546949</v>
      </c>
      <c r="I51" s="229">
        <v>12.47786089429751</v>
      </c>
      <c r="J51" s="229">
        <v>10.31686789953303</v>
      </c>
      <c r="K51" s="229">
        <v>7.3222116336179948</v>
      </c>
      <c r="L51" s="229">
        <v>5.1588108523258871</v>
      </c>
      <c r="M51" s="229">
        <v>2.940035067603131</v>
      </c>
      <c r="N51" s="229">
        <v>3.2054003151733852</v>
      </c>
      <c r="O51" s="229">
        <v>2.3979026984708161</v>
      </c>
      <c r="P51" s="229">
        <v>1.946989383186172</v>
      </c>
      <c r="Q51" s="229">
        <v>2.0189689260135499</v>
      </c>
      <c r="R51" s="229">
        <v>2.1426524994916409</v>
      </c>
      <c r="S51" s="229">
        <v>1.5047973333104061</v>
      </c>
      <c r="T51" s="229">
        <v>1.4418775055437809</v>
      </c>
      <c r="U51" s="229">
        <v>0.78108178340850698</v>
      </c>
      <c r="V51" s="229">
        <v>0.41535210085379037</v>
      </c>
      <c r="W51" s="229">
        <v>0.68718485503821658</v>
      </c>
      <c r="X51" s="229">
        <v>0.82040081431012291</v>
      </c>
      <c r="Y51" s="229">
        <v>0.65137522506586798</v>
      </c>
      <c r="DA51" s="73" t="s">
        <v>2804</v>
      </c>
    </row>
    <row r="52" spans="1:105" ht="12" customHeight="1" x14ac:dyDescent="0.25">
      <c r="A52" s="64" t="s">
        <v>33</v>
      </c>
      <c r="B52" s="229">
        <v>0.20613799914843289</v>
      </c>
      <c r="C52" s="229">
        <v>0.28425274096646991</v>
      </c>
      <c r="D52" s="229">
        <v>0.23732362558186951</v>
      </c>
      <c r="E52" s="229">
        <v>0.1577868432275609</v>
      </c>
      <c r="F52" s="229">
        <v>0.1515190680901996</v>
      </c>
      <c r="G52" s="229">
        <v>5.2143187848024047E-2</v>
      </c>
      <c r="H52" s="229">
        <v>0.19074300397803359</v>
      </c>
      <c r="I52" s="229">
        <v>4.4250332838766983E-2</v>
      </c>
      <c r="J52" s="229">
        <v>4.3356341734483772E-2</v>
      </c>
      <c r="K52" s="229">
        <v>6.2603654683956291E-3</v>
      </c>
      <c r="L52" s="229">
        <v>4.146185836140058E-2</v>
      </c>
      <c r="M52" s="229">
        <v>2.563879607791955E-3</v>
      </c>
      <c r="N52" s="229">
        <v>2.8683668719168371E-3</v>
      </c>
      <c r="O52" s="229">
        <v>3.0768460979712811E-3</v>
      </c>
      <c r="P52" s="229">
        <v>3.1446578272083291E-3</v>
      </c>
      <c r="Q52" s="229">
        <v>2.0689279490601108E-3</v>
      </c>
      <c r="R52" s="229">
        <v>3.3896043572905488E-2</v>
      </c>
      <c r="S52" s="229">
        <v>1.035627958536633E-2</v>
      </c>
      <c r="T52" s="229">
        <v>1.0307135411662159E-2</v>
      </c>
      <c r="U52" s="229">
        <v>1.3592707377116211E-2</v>
      </c>
      <c r="V52" s="229">
        <v>1.416119667779348E-2</v>
      </c>
      <c r="W52" s="229">
        <v>6.9376658547029513E-2</v>
      </c>
      <c r="X52" s="229">
        <v>5.3721773289865653E-2</v>
      </c>
      <c r="Y52" s="229">
        <v>8.1393320910197811E-2</v>
      </c>
      <c r="DA52" s="73" t="s">
        <v>2805</v>
      </c>
    </row>
    <row r="53" spans="1:105" ht="12" customHeight="1" x14ac:dyDescent="0.25">
      <c r="A53" s="64" t="s">
        <v>35</v>
      </c>
      <c r="B53" s="229">
        <v>129.20427420184299</v>
      </c>
      <c r="C53" s="229">
        <v>129.18020198947849</v>
      </c>
      <c r="D53" s="229">
        <v>131.75842331864669</v>
      </c>
      <c r="E53" s="229">
        <v>134.96008451201749</v>
      </c>
      <c r="F53" s="229">
        <v>124.9467964843263</v>
      </c>
      <c r="G53" s="229">
        <v>90.965151861878368</v>
      </c>
      <c r="H53" s="229">
        <v>85.893793401595303</v>
      </c>
      <c r="I53" s="229">
        <v>71.629827144194039</v>
      </c>
      <c r="J53" s="229">
        <v>63.538283453820171</v>
      </c>
      <c r="K53" s="229">
        <v>58.226344371562583</v>
      </c>
      <c r="L53" s="229">
        <v>54.960753237001519</v>
      </c>
      <c r="M53" s="229">
        <v>54.460205989500281</v>
      </c>
      <c r="N53" s="229">
        <v>52.881173793478602</v>
      </c>
      <c r="O53" s="229">
        <v>53.996356882489231</v>
      </c>
      <c r="P53" s="229">
        <v>51.30584642296391</v>
      </c>
      <c r="Q53" s="229">
        <v>49.961867924149402</v>
      </c>
      <c r="R53" s="229">
        <v>51.538867608550333</v>
      </c>
      <c r="S53" s="229">
        <v>53.591332947956737</v>
      </c>
      <c r="T53" s="229">
        <v>51.259143889477258</v>
      </c>
      <c r="U53" s="229">
        <v>50.168000442462422</v>
      </c>
      <c r="V53" s="229">
        <v>45.940071264129642</v>
      </c>
      <c r="W53" s="229">
        <v>51.593850041219532</v>
      </c>
      <c r="X53" s="229">
        <v>45.141181855788993</v>
      </c>
      <c r="Y53" s="229">
        <v>42.181070482646511</v>
      </c>
      <c r="DA53" s="73" t="s">
        <v>2806</v>
      </c>
    </row>
    <row r="54" spans="1:105" ht="12" customHeight="1" x14ac:dyDescent="0.25">
      <c r="A54" s="64" t="s">
        <v>36</v>
      </c>
      <c r="B54" s="229">
        <v>0.27475701948198622</v>
      </c>
      <c r="C54" s="229">
        <v>0.2449640896587077</v>
      </c>
      <c r="D54" s="229">
        <v>0.23503311305074451</v>
      </c>
      <c r="E54" s="229">
        <v>0</v>
      </c>
      <c r="F54" s="229">
        <v>0</v>
      </c>
      <c r="G54" s="229">
        <v>0</v>
      </c>
      <c r="H54" s="229">
        <v>7.4449155062341768E-3</v>
      </c>
      <c r="I54" s="229">
        <v>7.4360600128238318E-3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2.1277171329626881</v>
      </c>
      <c r="C55" s="229">
        <v>2.2699199038475029</v>
      </c>
      <c r="D55" s="229">
        <v>2.0771251641020889</v>
      </c>
      <c r="E55" s="229">
        <v>2.5323214725181309</v>
      </c>
      <c r="F55" s="229">
        <v>2.305999734930833</v>
      </c>
      <c r="G55" s="229">
        <v>2.319754741480192</v>
      </c>
      <c r="H55" s="229">
        <v>2.7674219839507388</v>
      </c>
      <c r="I55" s="229">
        <v>2.394108859549231</v>
      </c>
      <c r="J55" s="229">
        <v>2.4070048529598922</v>
      </c>
      <c r="K55" s="229">
        <v>2.2852538815158181</v>
      </c>
      <c r="L55" s="229">
        <v>2.5362093526102769</v>
      </c>
      <c r="M55" s="229">
        <v>2.6015906338689692</v>
      </c>
      <c r="N55" s="229">
        <v>0.47727990974503193</v>
      </c>
      <c r="O55" s="229">
        <v>0.68148425738817342</v>
      </c>
      <c r="P55" s="229">
        <v>0.56045209912449578</v>
      </c>
      <c r="Q55" s="229">
        <v>0.55366262453723325</v>
      </c>
      <c r="R55" s="229">
        <v>0.61515657259085732</v>
      </c>
      <c r="S55" s="229">
        <v>0.69078511805680853</v>
      </c>
      <c r="T55" s="229">
        <v>0.92976774254062367</v>
      </c>
      <c r="U55" s="229">
        <v>0.95828910485363583</v>
      </c>
      <c r="V55" s="229">
        <v>0.92785350866357719</v>
      </c>
      <c r="W55" s="229">
        <v>0.8957129687188452</v>
      </c>
      <c r="X55" s="229">
        <v>1.4179849860098379</v>
      </c>
      <c r="Y55" s="229">
        <v>1.409209673448796</v>
      </c>
      <c r="DA55" s="73" t="s">
        <v>2808</v>
      </c>
    </row>
    <row r="56" spans="1:105" ht="12" customHeight="1" x14ac:dyDescent="0.25">
      <c r="A56" s="64" t="s">
        <v>39</v>
      </c>
      <c r="B56" s="229">
        <v>10.39936234770397</v>
      </c>
      <c r="C56" s="229">
        <v>10.896217846802029</v>
      </c>
      <c r="D56" s="229">
        <v>9.7444780193605052</v>
      </c>
      <c r="E56" s="229">
        <v>11.42911481656993</v>
      </c>
      <c r="F56" s="229">
        <v>13.67210467949276</v>
      </c>
      <c r="G56" s="229">
        <v>13.49993938203615</v>
      </c>
      <c r="H56" s="229">
        <v>11.230551945692479</v>
      </c>
      <c r="I56" s="229">
        <v>9.6290274111917835</v>
      </c>
      <c r="J56" s="229">
        <v>9.5505071138576909</v>
      </c>
      <c r="K56" s="229">
        <v>6.8392790885742833</v>
      </c>
      <c r="L56" s="229">
        <v>9.4691300788702826</v>
      </c>
      <c r="M56" s="229">
        <v>8.9512777883807448</v>
      </c>
      <c r="N56" s="229">
        <v>9.710022876128269</v>
      </c>
      <c r="O56" s="229">
        <v>6.6823804658062844</v>
      </c>
      <c r="P56" s="229">
        <v>6.6079040269357554</v>
      </c>
      <c r="Q56" s="229">
        <v>7.6822388768566032</v>
      </c>
      <c r="R56" s="229">
        <v>6.1354150859656462</v>
      </c>
      <c r="S56" s="229">
        <v>6.1030238084538233</v>
      </c>
      <c r="T56" s="229">
        <v>6.5428387241936434</v>
      </c>
      <c r="U56" s="229">
        <v>6.3003810708810404</v>
      </c>
      <c r="V56" s="229">
        <v>5.2243803969902576</v>
      </c>
      <c r="W56" s="229">
        <v>4.7525201744951504</v>
      </c>
      <c r="X56" s="229">
        <v>3.7692718338497588</v>
      </c>
      <c r="Y56" s="229">
        <v>3.4397324068731172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526.1993176204013</v>
      </c>
      <c r="C58" s="329">
        <v>527.15588695978749</v>
      </c>
      <c r="D58" s="329">
        <v>524.57680423394595</v>
      </c>
      <c r="E58" s="329">
        <v>492.24336912577468</v>
      </c>
      <c r="F58" s="329">
        <v>468.16664706566638</v>
      </c>
      <c r="G58" s="329">
        <v>434.41011290514791</v>
      </c>
      <c r="H58" s="329">
        <v>399.41843144555702</v>
      </c>
      <c r="I58" s="329">
        <v>389.89344035808722</v>
      </c>
      <c r="J58" s="329">
        <v>350.5412890123622</v>
      </c>
      <c r="K58" s="329">
        <v>288.08813683463768</v>
      </c>
      <c r="L58" s="329">
        <v>297.4488362672061</v>
      </c>
      <c r="M58" s="329">
        <v>284.28687549995777</v>
      </c>
      <c r="N58" s="329">
        <v>269.76270164619427</v>
      </c>
      <c r="O58" s="329">
        <v>264.71195999550798</v>
      </c>
      <c r="P58" s="329">
        <v>257.9349836858961</v>
      </c>
      <c r="Q58" s="329">
        <v>257.95628002065013</v>
      </c>
      <c r="R58" s="329">
        <v>254.28284898319851</v>
      </c>
      <c r="S58" s="329">
        <v>252.28387024026571</v>
      </c>
      <c r="T58" s="329">
        <v>259.40745773439659</v>
      </c>
      <c r="U58" s="329">
        <v>257.16343849922879</v>
      </c>
      <c r="V58" s="329">
        <v>226.09968120049629</v>
      </c>
      <c r="W58" s="329">
        <v>228.58168831911439</v>
      </c>
      <c r="X58" s="329">
        <v>222.95331635060029</v>
      </c>
      <c r="Y58" s="329">
        <v>199.5502662295759</v>
      </c>
      <c r="DA58" s="72" t="s">
        <v>2811</v>
      </c>
    </row>
    <row r="59" spans="1:105" ht="12" customHeight="1" x14ac:dyDescent="0.25">
      <c r="A59" s="132" t="s">
        <v>2757</v>
      </c>
      <c r="B59" s="316">
        <v>132.4559624940789</v>
      </c>
      <c r="C59" s="316">
        <v>132.6967520738026</v>
      </c>
      <c r="D59" s="316">
        <v>132.0475401243306</v>
      </c>
      <c r="E59" s="316">
        <v>123.9085020743378</v>
      </c>
      <c r="F59" s="316">
        <v>117.84786062653821</v>
      </c>
      <c r="G59" s="316">
        <v>109.3505971885775</v>
      </c>
      <c r="H59" s="316">
        <v>100.5424199602674</v>
      </c>
      <c r="I59" s="316">
        <v>98.144769830381662</v>
      </c>
      <c r="J59" s="316">
        <v>88.238966253359749</v>
      </c>
      <c r="K59" s="316">
        <v>72.518131760645161</v>
      </c>
      <c r="L59" s="316">
        <v>74.874426060998246</v>
      </c>
      <c r="M59" s="316">
        <v>71.561270525907148</v>
      </c>
      <c r="N59" s="316">
        <v>67.905215942006279</v>
      </c>
      <c r="O59" s="316">
        <v>66.633832980743705</v>
      </c>
      <c r="P59" s="316">
        <v>64.927918720062763</v>
      </c>
      <c r="Q59" s="316">
        <v>64.933279476762706</v>
      </c>
      <c r="R59" s="316">
        <v>64.008595944443343</v>
      </c>
      <c r="S59" s="316">
        <v>63.505408949451102</v>
      </c>
      <c r="T59" s="316">
        <v>65.298572882488699</v>
      </c>
      <c r="U59" s="316">
        <v>64.733703796391154</v>
      </c>
      <c r="V59" s="316">
        <v>56.914271627050482</v>
      </c>
      <c r="W59" s="316">
        <v>57.539047507225362</v>
      </c>
      <c r="X59" s="316">
        <v>56.122262267488473</v>
      </c>
      <c r="Y59" s="316">
        <v>50.231198890409559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0.99999999999999989</v>
      </c>
      <c r="D63" s="232">
        <f t="shared" si="1"/>
        <v>0.99999999999999989</v>
      </c>
      <c r="E63" s="232">
        <f t="shared" si="1"/>
        <v>0.99999999999999989</v>
      </c>
      <c r="F63" s="232">
        <f t="shared" si="1"/>
        <v>0.99999999999999978</v>
      </c>
      <c r="G63" s="232">
        <f t="shared" si="1"/>
        <v>1.0000000000000002</v>
      </c>
      <c r="H63" s="232">
        <f t="shared" si="1"/>
        <v>0.99999999999999978</v>
      </c>
      <c r="I63" s="232">
        <f t="shared" si="1"/>
        <v>1.0000000000000002</v>
      </c>
      <c r="J63" s="232">
        <f t="shared" si="1"/>
        <v>0.99999999999999978</v>
      </c>
      <c r="K63" s="232">
        <f t="shared" si="1"/>
        <v>1.0000000000000002</v>
      </c>
      <c r="L63" s="232">
        <f t="shared" si="1"/>
        <v>1</v>
      </c>
      <c r="M63" s="232">
        <f t="shared" si="1"/>
        <v>1.0000000000000002</v>
      </c>
      <c r="N63" s="232">
        <f t="shared" si="1"/>
        <v>1.0000000000000002</v>
      </c>
      <c r="O63" s="232">
        <f t="shared" si="1"/>
        <v>1</v>
      </c>
      <c r="P63" s="232">
        <f t="shared" si="1"/>
        <v>1.0000000000000002</v>
      </c>
      <c r="Q63" s="232">
        <f t="shared" si="1"/>
        <v>0.99999999999999978</v>
      </c>
      <c r="R63" s="232">
        <f t="shared" si="1"/>
        <v>1.0000000000000002</v>
      </c>
      <c r="S63" s="232">
        <f t="shared" si="1"/>
        <v>1</v>
      </c>
      <c r="T63" s="232">
        <f t="shared" si="1"/>
        <v>1</v>
      </c>
      <c r="U63" s="232">
        <f t="shared" si="1"/>
        <v>1.0000000000000002</v>
      </c>
      <c r="V63" s="232">
        <f t="shared" si="1"/>
        <v>1</v>
      </c>
      <c r="W63" s="232">
        <f t="shared" si="1"/>
        <v>1</v>
      </c>
      <c r="X63" s="232">
        <f t="shared" si="1"/>
        <v>0.99999999999999956</v>
      </c>
      <c r="Y63" s="232">
        <f t="shared" si="1"/>
        <v>1.0000000000000004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2.1853498590304277E-2</v>
      </c>
      <c r="C64" s="299">
        <f t="shared" si="2"/>
        <v>2.2093576089771787E-2</v>
      </c>
      <c r="D64" s="299">
        <f t="shared" si="2"/>
        <v>2.2096809596131688E-2</v>
      </c>
      <c r="E64" s="299">
        <f t="shared" si="2"/>
        <v>2.0933161598920762E-2</v>
      </c>
      <c r="F64" s="299">
        <f t="shared" si="2"/>
        <v>2.1322402649459074E-2</v>
      </c>
      <c r="G64" s="299">
        <f t="shared" si="2"/>
        <v>2.4322844467400927E-2</v>
      </c>
      <c r="H64" s="299">
        <f t="shared" si="2"/>
        <v>2.4445772574804642E-2</v>
      </c>
      <c r="I64" s="299">
        <f t="shared" si="2"/>
        <v>2.6253337257674224E-2</v>
      </c>
      <c r="J64" s="299">
        <f t="shared" si="2"/>
        <v>2.6638717936403572E-2</v>
      </c>
      <c r="K64" s="299">
        <f t="shared" si="2"/>
        <v>2.5783957972326257E-2</v>
      </c>
      <c r="L64" s="299">
        <f t="shared" si="2"/>
        <v>2.6867501812038029E-2</v>
      </c>
      <c r="M64" s="299">
        <f t="shared" si="2"/>
        <v>2.7017596541324632E-2</v>
      </c>
      <c r="N64" s="299">
        <f t="shared" si="2"/>
        <v>2.6887417853318243E-2</v>
      </c>
      <c r="O64" s="299">
        <f t="shared" si="2"/>
        <v>2.7348542344203065E-2</v>
      </c>
      <c r="P64" s="299">
        <f t="shared" si="2"/>
        <v>2.7726854760564537E-2</v>
      </c>
      <c r="Q64" s="299">
        <f t="shared" si="2"/>
        <v>2.7835651770409628E-2</v>
      </c>
      <c r="R64" s="299">
        <f t="shared" si="2"/>
        <v>2.7495943776796247E-2</v>
      </c>
      <c r="S64" s="299">
        <f t="shared" si="2"/>
        <v>2.7100725043879156E-2</v>
      </c>
      <c r="T64" s="299">
        <f t="shared" si="2"/>
        <v>2.7892484386599636E-2</v>
      </c>
      <c r="U64" s="299">
        <f t="shared" si="2"/>
        <v>2.826739975434972E-2</v>
      </c>
      <c r="V64" s="299">
        <f t="shared" si="2"/>
        <v>2.7868989370047531E-2</v>
      </c>
      <c r="W64" s="299">
        <f t="shared" si="2"/>
        <v>2.65039793683709E-2</v>
      </c>
      <c r="X64" s="299">
        <f t="shared" si="2"/>
        <v>2.8201951018280453E-2</v>
      </c>
      <c r="Y64" s="299">
        <f t="shared" si="2"/>
        <v>2.7472239133972728E-2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4.606076006198119E-3</v>
      </c>
      <c r="C65" s="233">
        <f t="shared" si="3"/>
        <v>4.6566772957516321E-3</v>
      </c>
      <c r="D65" s="233">
        <f t="shared" si="3"/>
        <v>4.657358823974618E-3</v>
      </c>
      <c r="E65" s="233">
        <f t="shared" si="3"/>
        <v>4.4120959843672444E-3</v>
      </c>
      <c r="F65" s="233">
        <f t="shared" si="3"/>
        <v>4.4941365718779011E-3</v>
      </c>
      <c r="G65" s="233">
        <f t="shared" si="3"/>
        <v>5.1265416308896904E-3</v>
      </c>
      <c r="H65" s="233">
        <f t="shared" si="3"/>
        <v>5.1524512674478761E-3</v>
      </c>
      <c r="I65" s="233">
        <f t="shared" si="3"/>
        <v>5.5334328425953273E-3</v>
      </c>
      <c r="J65" s="233">
        <f t="shared" si="3"/>
        <v>5.6146597770476061E-3</v>
      </c>
      <c r="K65" s="233">
        <f t="shared" si="3"/>
        <v>5.4345014675976884E-3</v>
      </c>
      <c r="L65" s="233">
        <f t="shared" si="3"/>
        <v>5.6628807022148188E-3</v>
      </c>
      <c r="M65" s="233">
        <f t="shared" si="3"/>
        <v>5.6945162652056597E-3</v>
      </c>
      <c r="N65" s="233">
        <f t="shared" si="3"/>
        <v>5.6670784190929729E-3</v>
      </c>
      <c r="O65" s="233">
        <f t="shared" si="3"/>
        <v>5.7642699257324298E-3</v>
      </c>
      <c r="P65" s="233">
        <f t="shared" si="3"/>
        <v>5.8440070779622582E-3</v>
      </c>
      <c r="Q65" s="233">
        <f t="shared" si="3"/>
        <v>5.8669382939651677E-3</v>
      </c>
      <c r="R65" s="233">
        <f t="shared" si="3"/>
        <v>5.7953378208404427E-3</v>
      </c>
      <c r="S65" s="233">
        <f t="shared" si="3"/>
        <v>5.7120373133556978E-3</v>
      </c>
      <c r="T65" s="233">
        <f t="shared" si="3"/>
        <v>5.8789169411698943E-3</v>
      </c>
      <c r="U65" s="233">
        <f t="shared" si="3"/>
        <v>5.9579380952708115E-3</v>
      </c>
      <c r="V65" s="233">
        <f t="shared" si="3"/>
        <v>5.8739648813631445E-3</v>
      </c>
      <c r="W65" s="233">
        <f t="shared" si="3"/>
        <v>5.586260842077982E-3</v>
      </c>
      <c r="X65" s="233">
        <f t="shared" si="3"/>
        <v>5.9441434229166833E-3</v>
      </c>
      <c r="Y65" s="233">
        <f t="shared" si="3"/>
        <v>5.7903415779691344E-3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1.784820122316097E-2</v>
      </c>
      <c r="C66" s="233">
        <f t="shared" si="4"/>
        <v>1.8044277448756741E-2</v>
      </c>
      <c r="D66" s="233">
        <f t="shared" si="4"/>
        <v>1.8046918319825023E-2</v>
      </c>
      <c r="E66" s="233">
        <f t="shared" si="4"/>
        <v>1.7096543096319004E-2</v>
      </c>
      <c r="F66" s="233">
        <f t="shared" si="4"/>
        <v>1.7414444258259488E-2</v>
      </c>
      <c r="G66" s="233">
        <f t="shared" si="4"/>
        <v>1.986496672740649E-2</v>
      </c>
      <c r="H66" s="233">
        <f t="shared" si="4"/>
        <v>1.9965364637967928E-2</v>
      </c>
      <c r="I66" s="233">
        <f t="shared" si="4"/>
        <v>2.1441639846279389E-2</v>
      </c>
      <c r="J66" s="233">
        <f t="shared" si="4"/>
        <v>2.1756388163261978E-2</v>
      </c>
      <c r="K66" s="233">
        <f t="shared" si="4"/>
        <v>2.1058288141733959E-2</v>
      </c>
      <c r="L66" s="233">
        <f t="shared" si="4"/>
        <v>2.1943240654274561E-2</v>
      </c>
      <c r="M66" s="233">
        <f t="shared" si="4"/>
        <v>2.2065826102996795E-2</v>
      </c>
      <c r="N66" s="233">
        <f t="shared" si="4"/>
        <v>2.1959506494312445E-2</v>
      </c>
      <c r="O66" s="233">
        <f t="shared" si="4"/>
        <v>2.2336116338646097E-2</v>
      </c>
      <c r="P66" s="233">
        <f t="shared" si="4"/>
        <v>2.2645091860553388E-2</v>
      </c>
      <c r="Q66" s="233">
        <f t="shared" si="4"/>
        <v>2.2733948613451301E-2</v>
      </c>
      <c r="R66" s="233">
        <f t="shared" si="4"/>
        <v>2.2456502116631888E-2</v>
      </c>
      <c r="S66" s="233">
        <f t="shared" si="4"/>
        <v>2.2133718858696413E-2</v>
      </c>
      <c r="T66" s="233">
        <f t="shared" si="4"/>
        <v>2.2780364978575007E-2</v>
      </c>
      <c r="U66" s="233">
        <f t="shared" si="4"/>
        <v>2.3086566061097682E-2</v>
      </c>
      <c r="V66" s="233">
        <f t="shared" si="4"/>
        <v>2.2761176115911632E-2</v>
      </c>
      <c r="W66" s="233">
        <f t="shared" si="4"/>
        <v>2.1646344406889041E-2</v>
      </c>
      <c r="X66" s="233">
        <f t="shared" si="4"/>
        <v>2.3033112733872346E-2</v>
      </c>
      <c r="Y66" s="233">
        <f t="shared" si="4"/>
        <v>2.2437142047886421E-2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2.5103054023000622E-2</v>
      </c>
      <c r="C67" s="233">
        <f t="shared" si="5"/>
        <v>2.5378830389605523E-2</v>
      </c>
      <c r="D67" s="233">
        <f t="shared" si="5"/>
        <v>2.5382544709511835E-2</v>
      </c>
      <c r="E67" s="233">
        <f t="shared" si="5"/>
        <v>2.4045865439735688E-2</v>
      </c>
      <c r="F67" s="233">
        <f t="shared" si="5"/>
        <v>2.4492985569231469E-2</v>
      </c>
      <c r="G67" s="233">
        <f t="shared" si="5"/>
        <v>2.7939584874025689E-2</v>
      </c>
      <c r="H67" s="233">
        <f t="shared" si="5"/>
        <v>2.808079205457617E-2</v>
      </c>
      <c r="I67" s="233">
        <f t="shared" si="5"/>
        <v>3.0157136658925922E-2</v>
      </c>
      <c r="J67" s="233">
        <f t="shared" si="5"/>
        <v>3.0599822389889637E-2</v>
      </c>
      <c r="K67" s="233">
        <f t="shared" si="5"/>
        <v>2.9617961958423027E-2</v>
      </c>
      <c r="L67" s="233">
        <f t="shared" si="5"/>
        <v>3.0862625801705415E-2</v>
      </c>
      <c r="M67" s="233">
        <f t="shared" si="5"/>
        <v>3.1035039206464353E-2</v>
      </c>
      <c r="N67" s="233">
        <f t="shared" si="5"/>
        <v>3.0885503303818659E-2</v>
      </c>
      <c r="O67" s="233">
        <f t="shared" si="5"/>
        <v>3.141519574451309E-2</v>
      </c>
      <c r="P67" s="233">
        <f t="shared" si="5"/>
        <v>3.184976218183893E-2</v>
      </c>
      <c r="Q67" s="233">
        <f t="shared" si="5"/>
        <v>3.197473700929717E-2</v>
      </c>
      <c r="R67" s="233">
        <f t="shared" si="5"/>
        <v>3.1584515366731188E-2</v>
      </c>
      <c r="S67" s="233">
        <f t="shared" si="5"/>
        <v>3.1130528689846369E-2</v>
      </c>
      <c r="T67" s="233">
        <f t="shared" si="5"/>
        <v>3.2040020479977657E-2</v>
      </c>
      <c r="U67" s="233">
        <f t="shared" si="5"/>
        <v>3.2470684736860496E-2</v>
      </c>
      <c r="V67" s="233">
        <f t="shared" si="5"/>
        <v>3.2013031818764359E-2</v>
      </c>
      <c r="W67" s="233">
        <f t="shared" si="5"/>
        <v>3.0445048565537022E-2</v>
      </c>
      <c r="X67" s="233">
        <f t="shared" si="5"/>
        <v>3.2395503952854912E-2</v>
      </c>
      <c r="Y67" s="233">
        <f t="shared" si="5"/>
        <v>3.1557285908393629E-2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0.13765849917116083</v>
      </c>
      <c r="C68" s="300">
        <f t="shared" si="6"/>
        <v>0.1384353722497329</v>
      </c>
      <c r="D68" s="300">
        <f t="shared" si="6"/>
        <v>0.13956859252821333</v>
      </c>
      <c r="E68" s="300">
        <f t="shared" si="6"/>
        <v>0.14190544235506272</v>
      </c>
      <c r="F68" s="300">
        <f t="shared" si="6"/>
        <v>0.14050154377138505</v>
      </c>
      <c r="G68" s="300">
        <f t="shared" si="6"/>
        <v>0.1298667224801443</v>
      </c>
      <c r="H68" s="300">
        <f t="shared" si="6"/>
        <v>0.13022292485779233</v>
      </c>
      <c r="I68" s="300">
        <f t="shared" si="6"/>
        <v>0.12629361821150137</v>
      </c>
      <c r="J68" s="300">
        <f t="shared" si="6"/>
        <v>0.12466886405749641</v>
      </c>
      <c r="K68" s="300">
        <f t="shared" si="6"/>
        <v>0.12761166064284352</v>
      </c>
      <c r="L68" s="300">
        <f t="shared" si="6"/>
        <v>0.1245140882476969</v>
      </c>
      <c r="M68" s="300">
        <f t="shared" si="6"/>
        <v>0.12496256106257767</v>
      </c>
      <c r="N68" s="300">
        <f t="shared" si="6"/>
        <v>0.12549566222779943</v>
      </c>
      <c r="O68" s="300">
        <f t="shared" si="6"/>
        <v>0.12518125470954461</v>
      </c>
      <c r="P68" s="300">
        <f t="shared" si="6"/>
        <v>0.12506641464494317</v>
      </c>
      <c r="Q68" s="300">
        <f t="shared" si="6"/>
        <v>0.12457444737197139</v>
      </c>
      <c r="R68" s="300">
        <f t="shared" si="6"/>
        <v>0.12601025628756923</v>
      </c>
      <c r="S68" s="300">
        <f t="shared" si="6"/>
        <v>0.12675381673931455</v>
      </c>
      <c r="T68" s="300">
        <f t="shared" si="6"/>
        <v>0.12694988653481487</v>
      </c>
      <c r="U68" s="300">
        <f t="shared" si="6"/>
        <v>0.12583853341615839</v>
      </c>
      <c r="V68" s="300">
        <f t="shared" si="6"/>
        <v>0.12738241796629332</v>
      </c>
      <c r="W68" s="300">
        <f t="shared" si="6"/>
        <v>0.1288775286044839</v>
      </c>
      <c r="X68" s="300">
        <f t="shared" si="6"/>
        <v>0.12577791413444245</v>
      </c>
      <c r="Y68" s="300">
        <f t="shared" si="6"/>
        <v>0.12744167143147386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5.3295018353997331E-2</v>
      </c>
      <c r="C69" s="301">
        <f t="shared" si="7"/>
        <v>5.289996512621601E-2</v>
      </c>
      <c r="D69" s="301">
        <f t="shared" si="7"/>
        <v>5.2776453477208794E-2</v>
      </c>
      <c r="E69" s="301">
        <f t="shared" si="7"/>
        <v>5.4129478862456767E-2</v>
      </c>
      <c r="F69" s="301">
        <f t="shared" si="7"/>
        <v>5.3760001992081537E-2</v>
      </c>
      <c r="G69" s="301">
        <f t="shared" si="7"/>
        <v>5.0761483046693728E-2</v>
      </c>
      <c r="H69" s="301">
        <f t="shared" si="7"/>
        <v>5.0548238963001223E-2</v>
      </c>
      <c r="I69" s="301">
        <f t="shared" si="7"/>
        <v>4.8486036993926056E-2</v>
      </c>
      <c r="J69" s="301">
        <f t="shared" si="7"/>
        <v>4.8134688823787394E-2</v>
      </c>
      <c r="K69" s="301">
        <f t="shared" si="7"/>
        <v>4.89934763475246E-2</v>
      </c>
      <c r="L69" s="301">
        <f t="shared" si="7"/>
        <v>4.7862850429453388E-2</v>
      </c>
      <c r="M69" s="301">
        <f t="shared" si="7"/>
        <v>4.7614375334340313E-2</v>
      </c>
      <c r="N69" s="301">
        <f t="shared" si="7"/>
        <v>4.7745288387866083E-2</v>
      </c>
      <c r="O69" s="301">
        <f t="shared" si="7"/>
        <v>4.7109038079832875E-2</v>
      </c>
      <c r="P69" s="301">
        <f t="shared" si="7"/>
        <v>4.6612665056420192E-2</v>
      </c>
      <c r="Q69" s="301">
        <f t="shared" si="7"/>
        <v>4.6532779611262703E-2</v>
      </c>
      <c r="R69" s="301">
        <f t="shared" si="7"/>
        <v>4.6828535908334482E-2</v>
      </c>
      <c r="S69" s="301">
        <f t="shared" si="7"/>
        <v>4.728734296641441E-2</v>
      </c>
      <c r="T69" s="301">
        <f t="shared" si="7"/>
        <v>4.6209757647077736E-2</v>
      </c>
      <c r="U69" s="301">
        <f t="shared" si="7"/>
        <v>4.5809934943561954E-2</v>
      </c>
      <c r="V69" s="301">
        <f t="shared" si="7"/>
        <v>4.6194539458672322E-2</v>
      </c>
      <c r="W69" s="301">
        <f t="shared" si="7"/>
        <v>4.7875927582753462E-2</v>
      </c>
      <c r="X69" s="301">
        <f t="shared" si="7"/>
        <v>4.5873257484825236E-2</v>
      </c>
      <c r="Y69" s="301">
        <f t="shared" si="7"/>
        <v>4.6699140493032983E-2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0.40073754185409538</v>
      </c>
      <c r="C70" s="301">
        <f t="shared" si="8"/>
        <v>0.3977670454682779</v>
      </c>
      <c r="D70" s="301">
        <f t="shared" si="8"/>
        <v>0.39683833287670445</v>
      </c>
      <c r="E70" s="301">
        <f t="shared" si="8"/>
        <v>0.40701204298501142</v>
      </c>
      <c r="F70" s="301">
        <f t="shared" si="8"/>
        <v>0.40423386113276699</v>
      </c>
      <c r="G70" s="301">
        <f t="shared" si="8"/>
        <v>0.38168730521648542</v>
      </c>
      <c r="H70" s="301">
        <f t="shared" si="8"/>
        <v>0.3800838737410282</v>
      </c>
      <c r="I70" s="301">
        <f t="shared" si="8"/>
        <v>0.36457770124279021</v>
      </c>
      <c r="J70" s="301">
        <f t="shared" si="8"/>
        <v>0.36193583327117057</v>
      </c>
      <c r="K70" s="301">
        <f t="shared" si="8"/>
        <v>0.36839325484388696</v>
      </c>
      <c r="L70" s="301">
        <f t="shared" si="8"/>
        <v>0.35989181765223599</v>
      </c>
      <c r="M70" s="301">
        <f t="shared" si="8"/>
        <v>0.35802347607167423</v>
      </c>
      <c r="N70" s="301">
        <f t="shared" si="8"/>
        <v>0.35900784153183923</v>
      </c>
      <c r="O70" s="301">
        <f t="shared" si="8"/>
        <v>0.3542237286387433</v>
      </c>
      <c r="P70" s="301">
        <f t="shared" si="8"/>
        <v>0.35049138532808249</v>
      </c>
      <c r="Q70" s="301">
        <f t="shared" si="8"/>
        <v>0.34989070823084062</v>
      </c>
      <c r="R70" s="301">
        <f t="shared" si="8"/>
        <v>0.3521145680799766</v>
      </c>
      <c r="S70" s="301">
        <f t="shared" si="8"/>
        <v>0.3555644442282313</v>
      </c>
      <c r="T70" s="301">
        <f t="shared" si="8"/>
        <v>0.34746183153860366</v>
      </c>
      <c r="U70" s="301">
        <f t="shared" si="8"/>
        <v>0.34445547236409085</v>
      </c>
      <c r="V70" s="301">
        <f t="shared" si="8"/>
        <v>0.34734740246809392</v>
      </c>
      <c r="W70" s="301">
        <f t="shared" si="8"/>
        <v>0.35999014778570387</v>
      </c>
      <c r="X70" s="301">
        <f t="shared" si="8"/>
        <v>0.34493160916474352</v>
      </c>
      <c r="Y70" s="301">
        <f t="shared" si="8"/>
        <v>0.35114161409184419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9.7239633630605032E-2</v>
      </c>
      <c r="C71" s="301">
        <f t="shared" si="9"/>
        <v>9.8307885837211881E-2</v>
      </c>
      <c r="D71" s="301">
        <f t="shared" si="9"/>
        <v>9.8322273692432391E-2</v>
      </c>
      <c r="E71" s="301">
        <f t="shared" si="9"/>
        <v>9.3144489254110008E-2</v>
      </c>
      <c r="F71" s="301">
        <f t="shared" si="9"/>
        <v>9.4876461688268895E-2</v>
      </c>
      <c r="G71" s="301">
        <f t="shared" si="9"/>
        <v>0.10822726965620028</v>
      </c>
      <c r="H71" s="301">
        <f t="shared" si="9"/>
        <v>0.10877425228588984</v>
      </c>
      <c r="I71" s="301">
        <f t="shared" si="9"/>
        <v>0.11681721743398937</v>
      </c>
      <c r="J71" s="301">
        <f t="shared" si="9"/>
        <v>0.11853201270363931</v>
      </c>
      <c r="K71" s="301">
        <f t="shared" si="9"/>
        <v>0.11472866078698719</v>
      </c>
      <c r="L71" s="301">
        <f t="shared" si="9"/>
        <v>0.11955001264334483</v>
      </c>
      <c r="M71" s="301">
        <f t="shared" si="9"/>
        <v>0.12021787625453746</v>
      </c>
      <c r="N71" s="301">
        <f t="shared" si="9"/>
        <v>0.11963863133977264</v>
      </c>
      <c r="O71" s="301">
        <f t="shared" si="9"/>
        <v>0.12169045733763065</v>
      </c>
      <c r="P71" s="301">
        <f t="shared" si="9"/>
        <v>0.12337380156797825</v>
      </c>
      <c r="Q71" s="301">
        <f t="shared" si="9"/>
        <v>0.12385790626790646</v>
      </c>
      <c r="R71" s="301">
        <f t="shared" si="9"/>
        <v>0.12234633681810644</v>
      </c>
      <c r="S71" s="301">
        <f t="shared" si="9"/>
        <v>0.12058776600465053</v>
      </c>
      <c r="T71" s="301">
        <f t="shared" si="9"/>
        <v>0.12411078947348335</v>
      </c>
      <c r="U71" s="301">
        <f t="shared" si="9"/>
        <v>0.12577901814871603</v>
      </c>
      <c r="V71" s="301">
        <f t="shared" si="9"/>
        <v>0.12400624571852205</v>
      </c>
      <c r="W71" s="301">
        <f t="shared" si="9"/>
        <v>0.11793247808279729</v>
      </c>
      <c r="X71" s="301">
        <f t="shared" si="9"/>
        <v>0.12548779653535908</v>
      </c>
      <c r="Y71" s="301">
        <f t="shared" si="9"/>
        <v>0.12224086030714969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0.21342885399889788</v>
      </c>
      <c r="C72" s="301">
        <f t="shared" si="10"/>
        <v>0.21387662281158193</v>
      </c>
      <c r="D72" s="301">
        <f t="shared" si="10"/>
        <v>0.21376679175685842</v>
      </c>
      <c r="E72" s="301">
        <f t="shared" si="10"/>
        <v>0.21028011801226995</v>
      </c>
      <c r="F72" s="301">
        <f t="shared" si="10"/>
        <v>0.21136059130278684</v>
      </c>
      <c r="G72" s="301">
        <f t="shared" si="10"/>
        <v>0.22078383982016717</v>
      </c>
      <c r="H72" s="301">
        <f t="shared" si="10"/>
        <v>0.22114809309344177</v>
      </c>
      <c r="I72" s="301">
        <f t="shared" si="10"/>
        <v>0.22652669100777742</v>
      </c>
      <c r="J72" s="301">
        <f t="shared" si="10"/>
        <v>0.22770800242062425</v>
      </c>
      <c r="K72" s="301">
        <f t="shared" si="10"/>
        <v>0.22507137789449785</v>
      </c>
      <c r="L72" s="301">
        <f t="shared" si="10"/>
        <v>0.22813843619375168</v>
      </c>
      <c r="M72" s="301">
        <f t="shared" si="10"/>
        <v>0.22846829991490236</v>
      </c>
      <c r="N72" s="301">
        <f t="shared" si="10"/>
        <v>0.22798079769870686</v>
      </c>
      <c r="O72" s="301">
        <f t="shared" si="10"/>
        <v>0.22960345884644695</v>
      </c>
      <c r="P72" s="301">
        <f t="shared" si="10"/>
        <v>0.23057338808121558</v>
      </c>
      <c r="Q72" s="301">
        <f t="shared" si="10"/>
        <v>0.23077571302915101</v>
      </c>
      <c r="R72" s="301">
        <f t="shared" si="10"/>
        <v>0.22984965751876751</v>
      </c>
      <c r="S72" s="301">
        <f t="shared" si="10"/>
        <v>0.22872180427292249</v>
      </c>
      <c r="T72" s="301">
        <f t="shared" si="10"/>
        <v>0.23064536373326777</v>
      </c>
      <c r="U72" s="301">
        <f t="shared" si="10"/>
        <v>0.23181956498222006</v>
      </c>
      <c r="V72" s="301">
        <f t="shared" si="10"/>
        <v>0.23055199799739484</v>
      </c>
      <c r="W72" s="301">
        <f t="shared" si="10"/>
        <v>0.22690532510867492</v>
      </c>
      <c r="X72" s="301">
        <f t="shared" si="10"/>
        <v>0.23192436855700846</v>
      </c>
      <c r="Y72" s="301">
        <f t="shared" si="10"/>
        <v>0.22973197957177524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6.0177347309975676E-2</v>
      </c>
      <c r="C73" s="302">
        <f t="shared" si="11"/>
        <v>5.9697803302631115E-2</v>
      </c>
      <c r="D73" s="302">
        <f t="shared" si="11"/>
        <v>5.9666641119639215E-2</v>
      </c>
      <c r="E73" s="302">
        <f t="shared" si="11"/>
        <v>6.1107917806396787E-2</v>
      </c>
      <c r="F73" s="302">
        <f t="shared" si="11"/>
        <v>6.0475886250893757E-2</v>
      </c>
      <c r="G73" s="302">
        <f t="shared" si="11"/>
        <v>5.6814414095450641E-2</v>
      </c>
      <c r="H73" s="302">
        <f t="shared" si="11"/>
        <v>5.6712306189186157E-2</v>
      </c>
      <c r="I73" s="302">
        <f t="shared" si="11"/>
        <v>5.4405529302834717E-2</v>
      </c>
      <c r="J73" s="302">
        <f t="shared" si="11"/>
        <v>5.3880163872211555E-2</v>
      </c>
      <c r="K73" s="302">
        <f t="shared" si="11"/>
        <v>5.4967559956864989E-2</v>
      </c>
      <c r="L73" s="302">
        <f t="shared" si="11"/>
        <v>5.3346207140690521E-2</v>
      </c>
      <c r="M73" s="302">
        <f t="shared" si="11"/>
        <v>5.3097471257291834E-2</v>
      </c>
      <c r="N73" s="302">
        <f t="shared" si="11"/>
        <v>5.3177038609262858E-2</v>
      </c>
      <c r="O73" s="302">
        <f t="shared" si="11"/>
        <v>5.2924066853078391E-2</v>
      </c>
      <c r="P73" s="302">
        <f t="shared" si="11"/>
        <v>5.2335446647529787E-2</v>
      </c>
      <c r="Q73" s="302">
        <f t="shared" si="11"/>
        <v>5.2041070114557761E-2</v>
      </c>
      <c r="R73" s="302">
        <f t="shared" si="11"/>
        <v>5.2630189072041596E-2</v>
      </c>
      <c r="S73" s="302">
        <f t="shared" si="11"/>
        <v>5.3176617688500155E-2</v>
      </c>
      <c r="T73" s="302">
        <f t="shared" si="11"/>
        <v>5.186821284113604E-2</v>
      </c>
      <c r="U73" s="302">
        <f t="shared" si="11"/>
        <v>5.1426829820152758E-2</v>
      </c>
      <c r="V73" s="302">
        <f t="shared" si="11"/>
        <v>5.1907154445482342E-2</v>
      </c>
      <c r="W73" s="302">
        <f t="shared" si="11"/>
        <v>5.3968504940987233E-2</v>
      </c>
      <c r="X73" s="302">
        <f t="shared" si="11"/>
        <v>5.1818658382859518E-2</v>
      </c>
      <c r="Y73" s="302">
        <f t="shared" si="11"/>
        <v>5.2733957054174781E-2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4.1105491079185659E-2</v>
      </c>
      <c r="C74" s="302">
        <f t="shared" si="12"/>
        <v>4.080079361529685E-2</v>
      </c>
      <c r="D74" s="302">
        <f t="shared" si="12"/>
        <v>4.0705531297293346E-2</v>
      </c>
      <c r="E74" s="302">
        <f t="shared" si="12"/>
        <v>4.1749095491864112E-2</v>
      </c>
      <c r="F74" s="302">
        <f t="shared" si="12"/>
        <v>4.1464124613379824E-2</v>
      </c>
      <c r="G74" s="302">
        <f t="shared" si="12"/>
        <v>3.9151420770373015E-2</v>
      </c>
      <c r="H74" s="302">
        <f t="shared" si="12"/>
        <v>3.8986949436078902E-2</v>
      </c>
      <c r="I74" s="302">
        <f t="shared" si="12"/>
        <v>3.7396410071212721E-2</v>
      </c>
      <c r="J74" s="302">
        <f t="shared" si="12"/>
        <v>3.7125421533833976E-2</v>
      </c>
      <c r="K74" s="302">
        <f t="shared" si="12"/>
        <v>3.7787788936757452E-2</v>
      </c>
      <c r="L74" s="302">
        <f t="shared" si="12"/>
        <v>3.6915757459434824E-2</v>
      </c>
      <c r="M74" s="302">
        <f t="shared" si="12"/>
        <v>3.6724113078383511E-2</v>
      </c>
      <c r="N74" s="302">
        <f t="shared" si="12"/>
        <v>3.6825083966846472E-2</v>
      </c>
      <c r="O74" s="302">
        <f t="shared" si="12"/>
        <v>3.6334355524137774E-2</v>
      </c>
      <c r="P74" s="302">
        <f t="shared" si="12"/>
        <v>3.5951511920438953E-2</v>
      </c>
      <c r="Q74" s="302">
        <f t="shared" si="12"/>
        <v>3.5889897710430316E-2</v>
      </c>
      <c r="R74" s="302">
        <f t="shared" si="12"/>
        <v>3.6118009233915421E-2</v>
      </c>
      <c r="S74" s="302">
        <f t="shared" si="12"/>
        <v>3.6471878882813988E-2</v>
      </c>
      <c r="T74" s="302">
        <f t="shared" si="12"/>
        <v>3.564075666728457E-2</v>
      </c>
      <c r="U74" s="302">
        <f t="shared" si="12"/>
        <v>3.5332380592367797E-2</v>
      </c>
      <c r="V74" s="302">
        <f t="shared" si="12"/>
        <v>3.5629019151714458E-2</v>
      </c>
      <c r="W74" s="302">
        <f t="shared" si="12"/>
        <v>3.692584363305703E-2</v>
      </c>
      <c r="X74" s="302">
        <f t="shared" si="12"/>
        <v>3.5381220131885723E-2</v>
      </c>
      <c r="Y74" s="302">
        <f t="shared" si="12"/>
        <v>3.6018208872575182E-2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0.11214601560973655</v>
      </c>
      <c r="C76" s="302">
        <f t="shared" si="14"/>
        <v>0.11337802589365398</v>
      </c>
      <c r="D76" s="302">
        <f t="shared" si="14"/>
        <v>0.11339461933992587</v>
      </c>
      <c r="E76" s="302">
        <f t="shared" si="14"/>
        <v>0.10742310471400904</v>
      </c>
      <c r="F76" s="302">
        <f t="shared" si="14"/>
        <v>0.10942058043851326</v>
      </c>
      <c r="G76" s="302">
        <f t="shared" si="14"/>
        <v>0.1248180049543435</v>
      </c>
      <c r="H76" s="302">
        <f t="shared" si="14"/>
        <v>0.12544883746817673</v>
      </c>
      <c r="I76" s="302">
        <f t="shared" si="14"/>
        <v>0.13472475163372999</v>
      </c>
      <c r="J76" s="302">
        <f t="shared" si="14"/>
        <v>0.13670241701457875</v>
      </c>
      <c r="K76" s="302">
        <f t="shared" si="14"/>
        <v>0.13231602900087541</v>
      </c>
      <c r="L76" s="302">
        <f t="shared" si="14"/>
        <v>0.13787647159362634</v>
      </c>
      <c r="M76" s="302">
        <f t="shared" si="14"/>
        <v>0.13864671557922703</v>
      </c>
      <c r="N76" s="302">
        <f t="shared" si="14"/>
        <v>0.13797867512259751</v>
      </c>
      <c r="O76" s="302">
        <f t="shared" si="14"/>
        <v>0.14034503646923077</v>
      </c>
      <c r="P76" s="302">
        <f t="shared" si="14"/>
        <v>0.14228642951324683</v>
      </c>
      <c r="Q76" s="302">
        <f t="shared" si="14"/>
        <v>0.14284474520416293</v>
      </c>
      <c r="R76" s="302">
        <f t="shared" si="14"/>
        <v>0.14110145921281048</v>
      </c>
      <c r="S76" s="302">
        <f t="shared" si="14"/>
        <v>0.13907330770160833</v>
      </c>
      <c r="T76" s="302">
        <f t="shared" si="14"/>
        <v>0.14313639422484717</v>
      </c>
      <c r="U76" s="302">
        <f t="shared" si="14"/>
        <v>0.14506035456969951</v>
      </c>
      <c r="V76" s="302">
        <f t="shared" si="14"/>
        <v>0.14301582440019805</v>
      </c>
      <c r="W76" s="302">
        <f t="shared" si="14"/>
        <v>0.13601097653463065</v>
      </c>
      <c r="X76" s="302">
        <f t="shared" si="14"/>
        <v>0.1447244900422632</v>
      </c>
      <c r="Y76" s="302">
        <f t="shared" si="14"/>
        <v>0.14097981364502529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2.8229623148579568E-2</v>
      </c>
      <c r="C77" s="235">
        <f t="shared" si="15"/>
        <v>2.8539747283093563E-2</v>
      </c>
      <c r="D77" s="235">
        <f t="shared" si="15"/>
        <v>2.8543924219139358E-2</v>
      </c>
      <c r="E77" s="235">
        <f t="shared" si="15"/>
        <v>2.7040762411746275E-2</v>
      </c>
      <c r="F77" s="235">
        <f t="shared" si="15"/>
        <v>2.7543571063882593E-2</v>
      </c>
      <c r="G77" s="235">
        <f t="shared" si="15"/>
        <v>3.1419442080586384E-2</v>
      </c>
      <c r="H77" s="235">
        <f t="shared" si="15"/>
        <v>3.1578236524049758E-2</v>
      </c>
      <c r="I77" s="235">
        <f t="shared" si="15"/>
        <v>3.391318850454085E-2</v>
      </c>
      <c r="J77" s="235">
        <f t="shared" si="15"/>
        <v>3.4411010456678985E-2</v>
      </c>
      <c r="K77" s="235">
        <f t="shared" si="15"/>
        <v>3.3306859944179264E-2</v>
      </c>
      <c r="L77" s="235">
        <f t="shared" si="15"/>
        <v>3.4706545863284199E-2</v>
      </c>
      <c r="M77" s="235">
        <f t="shared" si="15"/>
        <v>3.4900433245976713E-2</v>
      </c>
      <c r="N77" s="235">
        <f t="shared" si="15"/>
        <v>3.4732272743473597E-2</v>
      </c>
      <c r="O77" s="235">
        <f t="shared" si="15"/>
        <v>3.5327938034706866E-2</v>
      </c>
      <c r="P77" s="235">
        <f t="shared" si="15"/>
        <v>3.5816629440441367E-2</v>
      </c>
      <c r="Q77" s="235">
        <f t="shared" si="15"/>
        <v>3.5957169801744508E-2</v>
      </c>
      <c r="R77" s="235">
        <f t="shared" si="15"/>
        <v>3.551834630624616E-2</v>
      </c>
      <c r="S77" s="235">
        <f t="shared" si="15"/>
        <v>3.5007815882689239E-2</v>
      </c>
      <c r="T77" s="235">
        <f t="shared" si="15"/>
        <v>3.6030584286430439E-2</v>
      </c>
      <c r="U77" s="235">
        <f t="shared" si="15"/>
        <v>3.6514887497674231E-2</v>
      </c>
      <c r="V77" s="235">
        <f t="shared" si="15"/>
        <v>3.6000234204936858E-2</v>
      </c>
      <c r="W77" s="235">
        <f t="shared" si="15"/>
        <v>3.4236959652711639E-2</v>
      </c>
      <c r="X77" s="235">
        <f t="shared" si="15"/>
        <v>3.6430342995696599E-2</v>
      </c>
      <c r="Y77" s="235">
        <f t="shared" si="15"/>
        <v>3.5487725436502374E-2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0.48077092583016373</v>
      </c>
      <c r="C81" s="322">
        <f>IF(C$5=0,0,C$5/TEL_fec!C$5)</f>
        <v>0.48222573265936997</v>
      </c>
      <c r="D81" s="322">
        <f>IF(D$5=0,0,D$5/TEL_fec!D$5)</f>
        <v>0.48286237031345647</v>
      </c>
      <c r="E81" s="322">
        <f>IF(E$5=0,0,E$5/TEL_fec!E$5)</f>
        <v>0.48337049614686461</v>
      </c>
      <c r="F81" s="322">
        <f>IF(F$5=0,0,F$5/TEL_fec!F$5)</f>
        <v>0.48408893443168294</v>
      </c>
      <c r="G81" s="322">
        <f>IF(G$5=0,0,G$5/TEL_fec!G$5)</f>
        <v>0.48366952584688322</v>
      </c>
      <c r="H81" s="322">
        <f>IF(H$5=0,0,H$5/TEL_fec!H$5)</f>
        <v>0.48395750148253375</v>
      </c>
      <c r="I81" s="322">
        <f>IF(I$5=0,0,I$5/TEL_fec!I$5)</f>
        <v>0.48316639931410121</v>
      </c>
      <c r="J81" s="322">
        <f>IF(J$5=0,0,J$5/TEL_fec!J$5)</f>
        <v>0.48351018562803033</v>
      </c>
      <c r="K81" s="322">
        <f>IF(K$5=0,0,K$5/TEL_fec!K$5)</f>
        <v>0.48461548634935137</v>
      </c>
      <c r="L81" s="322">
        <f>IF(L$5=0,0,L$5/TEL_fec!L$5)</f>
        <v>0.48592441123359553</v>
      </c>
      <c r="M81" s="322">
        <f>IF(M$5=0,0,M$5/TEL_fec!M$5)</f>
        <v>0.48734408054056072</v>
      </c>
      <c r="N81" s="322">
        <f>IF(N$5=0,0,N$5/TEL_fec!N$5)</f>
        <v>0.48868097460430615</v>
      </c>
      <c r="O81" s="322">
        <f>IF(O$5=0,0,O$5/TEL_fec!O$5)</f>
        <v>0.4888159494663234</v>
      </c>
      <c r="P81" s="322">
        <f>IF(P$5=0,0,P$5/TEL_fec!P$5)</f>
        <v>0.48940737968826892</v>
      </c>
      <c r="Q81" s="322">
        <f>IF(Q$5=0,0,Q$5/TEL_fec!Q$5)</f>
        <v>0.48950644712316732</v>
      </c>
      <c r="R81" s="322">
        <f>IF(R$5=0,0,R$5/TEL_fec!R$5)</f>
        <v>0.48927485348765393</v>
      </c>
      <c r="S81" s="322">
        <f>IF(S$5=0,0,S$5/TEL_fec!S$5)</f>
        <v>0.48982814089606735</v>
      </c>
      <c r="T81" s="322">
        <f>IF(T$5=0,0,T$5/TEL_fec!T$5)</f>
        <v>0.48995510535270237</v>
      </c>
      <c r="U81" s="322">
        <f>IF(U$5=0,0,U$5/TEL_fec!U$5)</f>
        <v>0.49029287184643416</v>
      </c>
      <c r="V81" s="322">
        <f>IF(V$5=0,0,V$5/TEL_fec!V$5)</f>
        <v>0.49063012500675163</v>
      </c>
      <c r="W81" s="322">
        <f>IF(W$5=0,0,W$5/TEL_fec!W$5)</f>
        <v>0.4902227915591027</v>
      </c>
      <c r="X81" s="322">
        <f>IF(X$5=0,0,X$5/TEL_fec!X$5)</f>
        <v>0.48997894785381602</v>
      </c>
      <c r="Y81" s="322">
        <f>IF(Y$5=0,0,Y$5/TEL_fec!Y$5)</f>
        <v>0.48999727690302525</v>
      </c>
      <c r="DA81" s="95"/>
    </row>
    <row r="82" spans="1:105" ht="12" customHeight="1" x14ac:dyDescent="0.25">
      <c r="A82" s="55" t="s">
        <v>91</v>
      </c>
      <c r="B82" s="334">
        <f>IF(B$6=0,0,B$6/TEL_fec!B$6)</f>
        <v>0.48381274378579375</v>
      </c>
      <c r="C82" s="334">
        <f>IF(C$6=0,0,C$6/TEL_fec!C$6)</f>
        <v>0.48375117596453726</v>
      </c>
      <c r="D82" s="334">
        <f>IF(D$6=0,0,D$6/TEL_fec!D$6)</f>
        <v>0.4837268005203762</v>
      </c>
      <c r="E82" s="334">
        <f>IF(E$6=0,0,E$6/TEL_fec!E$6)</f>
        <v>0.48369087262583255</v>
      </c>
      <c r="F82" s="334">
        <f>IF(F$6=0,0,F$6/TEL_fec!F$6)</f>
        <v>0.48366738677500054</v>
      </c>
      <c r="G82" s="334">
        <f>IF(G$6=0,0,G$6/TEL_fec!G$6)</f>
        <v>0.48372260630692049</v>
      </c>
      <c r="H82" s="334">
        <f>IF(H$6=0,0,H$6/TEL_fec!H$6)</f>
        <v>0.48376057616772328</v>
      </c>
      <c r="I82" s="334">
        <f>IF(I$6=0,0,I$6/TEL_fec!I$6)</f>
        <v>0.48374887290352941</v>
      </c>
      <c r="J82" s="334">
        <f>IF(J$6=0,0,J$6/TEL_fec!J$6)</f>
        <v>0.4836333890511772</v>
      </c>
      <c r="K82" s="334">
        <f>IF(K$6=0,0,K$6/TEL_fec!K$6)</f>
        <v>0.48366414774211991</v>
      </c>
      <c r="L82" s="334">
        <f>IF(L$6=0,0,L$6/TEL_fec!L$6)</f>
        <v>0.48365975894473257</v>
      </c>
      <c r="M82" s="334">
        <f>IF(M$6=0,0,M$6/TEL_fec!M$6)</f>
        <v>0.48366756721877002</v>
      </c>
      <c r="N82" s="334">
        <f>IF(N$6=0,0,N$6/TEL_fec!N$6)</f>
        <v>0.48368480393018237</v>
      </c>
      <c r="O82" s="334">
        <f>IF(O$6=0,0,O$6/TEL_fec!O$6)</f>
        <v>0.48370953864724742</v>
      </c>
      <c r="P82" s="334">
        <f>IF(P$6=0,0,P$6/TEL_fec!P$6)</f>
        <v>0.48375510887558082</v>
      </c>
      <c r="Q82" s="334">
        <f>IF(Q$6=0,0,Q$6/TEL_fec!Q$6)</f>
        <v>0.48373920716087809</v>
      </c>
      <c r="R82" s="334">
        <f>IF(R$6=0,0,R$6/TEL_fec!R$6)</f>
        <v>0.48371444038084932</v>
      </c>
      <c r="S82" s="334">
        <f>IF(S$6=0,0,S$6/TEL_fec!S$6)</f>
        <v>0.48375038395602055</v>
      </c>
      <c r="T82" s="334">
        <f>IF(T$6=0,0,T$6/TEL_fec!T$6)</f>
        <v>0.48362175990557721</v>
      </c>
      <c r="U82" s="334">
        <f>IF(U$6=0,0,U$6/TEL_fec!U$6)</f>
        <v>0.48360256268939827</v>
      </c>
      <c r="V82" s="334">
        <f>IF(V$6=0,0,V$6/TEL_fec!V$6)</f>
        <v>0.48354095643398382</v>
      </c>
      <c r="W82" s="334">
        <f>IF(W$6=0,0,W$6/TEL_fec!W$6)</f>
        <v>0.483765476494319</v>
      </c>
      <c r="X82" s="334">
        <f>IF(X$6=0,0,X$6/TEL_fec!X$6)</f>
        <v>0.48376859740582651</v>
      </c>
      <c r="Y82" s="334">
        <f>IF(Y$6=0,0,Y$6/TEL_fec!Y$6)</f>
        <v>0.48371665873799985</v>
      </c>
      <c r="DA82" s="67"/>
    </row>
    <row r="83" spans="1:105" ht="12" customHeight="1" x14ac:dyDescent="0.25">
      <c r="A83" s="173" t="s">
        <v>92</v>
      </c>
      <c r="B83" s="335">
        <f>IF(B$7=0,0,B$7/TEL_fec!B$7)</f>
        <v>0.12428023280231751</v>
      </c>
      <c r="C83" s="335">
        <f>IF(C$7=0,0,C$7/TEL_fec!C$7)</f>
        <v>0.12426441746207033</v>
      </c>
      <c r="D83" s="335">
        <f>IF(D$7=0,0,D$7/TEL_fec!D$7)</f>
        <v>0.12425815597782068</v>
      </c>
      <c r="E83" s="335">
        <f>IF(E$7=0,0,E$7/TEL_fec!E$7)</f>
        <v>0.12424892693795898</v>
      </c>
      <c r="F83" s="335">
        <f>IF(F$7=0,0,F$7/TEL_fec!F$7)</f>
        <v>0.1242428939695297</v>
      </c>
      <c r="G83" s="335">
        <f>IF(G$7=0,0,G$7/TEL_fec!G$7)</f>
        <v>0.12425707858200723</v>
      </c>
      <c r="H83" s="335">
        <f>IF(H$7=0,0,H$7/TEL_fec!H$7)</f>
        <v>0.1242668321554726</v>
      </c>
      <c r="I83" s="335">
        <f>IF(I$7=0,0,I$7/TEL_fec!I$7)</f>
        <v>0.12426382585930285</v>
      </c>
      <c r="J83" s="335">
        <f>IF(J$7=0,0,J$7/TEL_fec!J$7)</f>
        <v>0.12423416074560009</v>
      </c>
      <c r="K83" s="335">
        <f>IF(K$7=0,0,K$7/TEL_fec!K$7)</f>
        <v>0.12424206193737332</v>
      </c>
      <c r="L83" s="335">
        <f>IF(L$7=0,0,L$7/TEL_fec!L$7)</f>
        <v>0.1242409345574769</v>
      </c>
      <c r="M83" s="335">
        <f>IF(M$7=0,0,M$7/TEL_fec!M$7)</f>
        <v>0.12424294032133415</v>
      </c>
      <c r="N83" s="335">
        <f>IF(N$7=0,0,N$7/TEL_fec!N$7)</f>
        <v>0.1242473680312996</v>
      </c>
      <c r="O83" s="335">
        <f>IF(O$7=0,0,O$7/TEL_fec!O$7)</f>
        <v>0.12425372180439594</v>
      </c>
      <c r="P83" s="335">
        <f>IF(P$7=0,0,P$7/TEL_fec!P$7)</f>
        <v>0.12426542773537623</v>
      </c>
      <c r="Q83" s="335">
        <f>IF(Q$7=0,0,Q$7/TEL_fec!Q$7)</f>
        <v>0.12426134295499251</v>
      </c>
      <c r="R83" s="335">
        <f>IF(R$7=0,0,R$7/TEL_fec!R$7)</f>
        <v>0.12425498094566703</v>
      </c>
      <c r="S83" s="335">
        <f>IF(S$7=0,0,S$7/TEL_fec!S$7)</f>
        <v>0.12426421401351695</v>
      </c>
      <c r="T83" s="335">
        <f>IF(T$7=0,0,T$7/TEL_fec!T$7)</f>
        <v>0.12423117348877175</v>
      </c>
      <c r="U83" s="335">
        <f>IF(U$7=0,0,U$7/TEL_fec!U$7)</f>
        <v>0.1242262421707639</v>
      </c>
      <c r="V83" s="335">
        <f>IF(V$7=0,0,V$7/TEL_fec!V$7)</f>
        <v>0.12421041695767615</v>
      </c>
      <c r="W83" s="335">
        <f>IF(W$7=0,0,W$7/TEL_fec!W$7)</f>
        <v>0.12426809093531656</v>
      </c>
      <c r="X83" s="335">
        <f>IF(X$7=0,0,X$7/TEL_fec!X$7)</f>
        <v>0.12426889262484142</v>
      </c>
      <c r="Y83" s="335">
        <f>IF(Y$7=0,0,Y$7/TEL_fec!Y$7)</f>
        <v>0.12425555078998518</v>
      </c>
      <c r="DA83" s="177"/>
    </row>
    <row r="84" spans="1:105" ht="12" customHeight="1" x14ac:dyDescent="0.25">
      <c r="A84" s="173" t="s">
        <v>93</v>
      </c>
      <c r="B84" s="335">
        <f>IF(B$8=0,0,B$8/TEL_fec!B$8)</f>
        <v>0.67001967197646983</v>
      </c>
      <c r="C84" s="335">
        <f>IF(C$8=0,0,C$8/TEL_fec!C$8)</f>
        <v>0.66993440830383566</v>
      </c>
      <c r="D84" s="335">
        <f>IF(D$8=0,0,D$8/TEL_fec!D$8)</f>
        <v>0.66990065138587307</v>
      </c>
      <c r="E84" s="335">
        <f>IF(E$8=0,0,E$8/TEL_fec!E$8)</f>
        <v>0.66985089578016366</v>
      </c>
      <c r="F84" s="335">
        <f>IF(F$8=0,0,F$8/TEL_fec!F$8)</f>
        <v>0.66981837083684115</v>
      </c>
      <c r="G84" s="335">
        <f>IF(G$8=0,0,G$8/TEL_fec!G$8)</f>
        <v>0.66989484292886226</v>
      </c>
      <c r="H84" s="335">
        <f>IF(H$8=0,0,H$8/TEL_fec!H$8)</f>
        <v>0.66994742640047755</v>
      </c>
      <c r="I84" s="335">
        <f>IF(I$8=0,0,I$8/TEL_fec!I$8)</f>
        <v>0.66993121885461027</v>
      </c>
      <c r="J84" s="335">
        <f>IF(J$8=0,0,J$8/TEL_fec!J$8)</f>
        <v>0.66977128827430732</v>
      </c>
      <c r="K84" s="335">
        <f>IF(K$8=0,0,K$8/TEL_fec!K$8)</f>
        <v>0.66981388518453799</v>
      </c>
      <c r="L84" s="335">
        <f>IF(L$8=0,0,L$8/TEL_fec!L$8)</f>
        <v>0.66980780725330624</v>
      </c>
      <c r="M84" s="335">
        <f>IF(M$8=0,0,M$8/TEL_fec!M$8)</f>
        <v>0.66981862072871912</v>
      </c>
      <c r="N84" s="335">
        <f>IF(N$8=0,0,N$8/TEL_fec!N$8)</f>
        <v>0.66984249140156671</v>
      </c>
      <c r="O84" s="335">
        <f>IF(O$8=0,0,O$8/TEL_fec!O$8)</f>
        <v>0.66987674586721957</v>
      </c>
      <c r="P84" s="335">
        <f>IF(P$8=0,0,P$8/TEL_fec!P$8)</f>
        <v>0.66993985488993935</v>
      </c>
      <c r="Q84" s="335">
        <f>IF(Q$8=0,0,Q$8/TEL_fec!Q$8)</f>
        <v>0.66991783301927621</v>
      </c>
      <c r="R84" s="335">
        <f>IF(R$8=0,0,R$8/TEL_fec!R$8)</f>
        <v>0.66988353415045965</v>
      </c>
      <c r="S84" s="335">
        <f>IF(S$8=0,0,S$8/TEL_fec!S$8)</f>
        <v>0.66993331147186264</v>
      </c>
      <c r="T84" s="335">
        <f>IF(T$8=0,0,T$8/TEL_fec!T$8)</f>
        <v>0.66975518337335005</v>
      </c>
      <c r="U84" s="335">
        <f>IF(U$8=0,0,U$8/TEL_fec!U$8)</f>
        <v>0.66972859764849635</v>
      </c>
      <c r="V84" s="335">
        <f>IF(V$8=0,0,V$8/TEL_fec!V$8)</f>
        <v>0.66964328074939716</v>
      </c>
      <c r="W84" s="335">
        <f>IF(W$8=0,0,W$8/TEL_fec!W$8)</f>
        <v>0.6699542127351914</v>
      </c>
      <c r="X84" s="335">
        <f>IF(X$8=0,0,X$8/TEL_fec!X$8)</f>
        <v>0.6699585348042798</v>
      </c>
      <c r="Y84" s="335">
        <f>IF(Y$8=0,0,Y$8/TEL_fec!Y$8)</f>
        <v>0.66988660629551888</v>
      </c>
      <c r="DA84" s="177"/>
    </row>
    <row r="85" spans="1:105" ht="12" customHeight="1" x14ac:dyDescent="0.25">
      <c r="A85" s="173" t="s">
        <v>94</v>
      </c>
      <c r="B85" s="335">
        <f>IF(B$9=0,0,B$9/TEL_fec!B$9)</f>
        <v>0.48165379141495729</v>
      </c>
      <c r="C85" s="335">
        <f>IF(C$9=0,0,C$9/TEL_fec!C$9)</f>
        <v>0.48159249833221329</v>
      </c>
      <c r="D85" s="335">
        <f>IF(D$9=0,0,D$9/TEL_fec!D$9)</f>
        <v>0.4815682316603484</v>
      </c>
      <c r="E85" s="335">
        <f>IF(E$9=0,0,E$9/TEL_fec!E$9)</f>
        <v>0.48153246408943018</v>
      </c>
      <c r="F85" s="335">
        <f>IF(F$9=0,0,F$9/TEL_fec!F$9)</f>
        <v>0.48150908304119805</v>
      </c>
      <c r="G85" s="335">
        <f>IF(G$9=0,0,G$9/TEL_fec!G$9)</f>
        <v>0.48156405616303283</v>
      </c>
      <c r="H85" s="335">
        <f>IF(H$9=0,0,H$9/TEL_fec!H$9)</f>
        <v>0.48160185658819754</v>
      </c>
      <c r="I85" s="335">
        <f>IF(I$9=0,0,I$9/TEL_fec!I$9)</f>
        <v>0.48159020554832038</v>
      </c>
      <c r="J85" s="335">
        <f>IF(J$9=0,0,J$9/TEL_fec!J$9)</f>
        <v>0.48147523702786083</v>
      </c>
      <c r="K85" s="335">
        <f>IF(K$9=0,0,K$9/TEL_fec!K$9)</f>
        <v>0.48150585846208616</v>
      </c>
      <c r="L85" s="335">
        <f>IF(L$9=0,0,L$9/TEL_fec!L$9)</f>
        <v>0.48150148924914499</v>
      </c>
      <c r="M85" s="335">
        <f>IF(M$9=0,0,M$9/TEL_fec!M$9)</f>
        <v>0.48150926267975996</v>
      </c>
      <c r="N85" s="335">
        <f>IF(N$9=0,0,N$9/TEL_fec!N$9)</f>
        <v>0.48152642247455668</v>
      </c>
      <c r="O85" s="335">
        <f>IF(O$9=0,0,O$9/TEL_fec!O$9)</f>
        <v>0.48155104681611632</v>
      </c>
      <c r="P85" s="335">
        <f>IF(P$9=0,0,P$9/TEL_fec!P$9)</f>
        <v>0.48159641369314549</v>
      </c>
      <c r="Q85" s="335">
        <f>IF(Q$9=0,0,Q$9/TEL_fec!Q$9)</f>
        <v>0.48158058293780703</v>
      </c>
      <c r="R85" s="335">
        <f>IF(R$9=0,0,R$9/TEL_fec!R$9)</f>
        <v>0.48155592667636021</v>
      </c>
      <c r="S85" s="335">
        <f>IF(S$9=0,0,S$9/TEL_fec!S$9)</f>
        <v>0.48159170985793365</v>
      </c>
      <c r="T85" s="335">
        <f>IF(T$9=0,0,T$9/TEL_fec!T$9)</f>
        <v>0.48146365977583255</v>
      </c>
      <c r="U85" s="335">
        <f>IF(U$9=0,0,U$9/TEL_fec!U$9)</f>
        <v>0.48144454822477079</v>
      </c>
      <c r="V85" s="335">
        <f>IF(V$9=0,0,V$9/TEL_fec!V$9)</f>
        <v>0.48138321687937641</v>
      </c>
      <c r="W85" s="335">
        <f>IF(W$9=0,0,W$9/TEL_fec!W$9)</f>
        <v>0.48160673504771351</v>
      </c>
      <c r="X85" s="335">
        <f>IF(X$9=0,0,X$9/TEL_fec!X$9)</f>
        <v>0.48160984203255341</v>
      </c>
      <c r="Y85" s="335">
        <f>IF(Y$9=0,0,Y$9/TEL_fec!Y$9)</f>
        <v>0.48155813513437629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0.68632605986544515</v>
      </c>
      <c r="C86" s="336">
        <f>IF(C$10=0,0,C$10/TEL_fec!C$10)</f>
        <v>0.68654961370397127</v>
      </c>
      <c r="D86" s="336">
        <f>IF(D$10=0,0,D$10/TEL_fec!D$10)</f>
        <v>0.68706427681993565</v>
      </c>
      <c r="E86" s="336">
        <f>IF(E$10=0,0,E$10/TEL_fec!E$10)</f>
        <v>0.68263870978958485</v>
      </c>
      <c r="F86" s="336">
        <f>IF(F$10=0,0,F$10/TEL_fec!F$10)</f>
        <v>0.68329771304198805</v>
      </c>
      <c r="G86" s="336">
        <f>IF(G$10=0,0,G$10/TEL_fec!G$10)</f>
        <v>0.68769194001799938</v>
      </c>
      <c r="H86" s="336">
        <f>IF(H$10=0,0,H$10/TEL_fec!H$10)</f>
        <v>0.69010662538140355</v>
      </c>
      <c r="I86" s="336">
        <f>IF(I$10=0,0,I$10/TEL_fec!I$10)</f>
        <v>0.69638928844891523</v>
      </c>
      <c r="J86" s="336">
        <f>IF(J$10=0,0,J$10/TEL_fec!J$10)</f>
        <v>0.69763903509409053</v>
      </c>
      <c r="K86" s="336">
        <f>IF(K$10=0,0,K$10/TEL_fec!K$10)</f>
        <v>0.69430985933914935</v>
      </c>
      <c r="L86" s="336">
        <f>IF(L$10=0,0,L$10/TEL_fec!L$10)</f>
        <v>0.69904485853077558</v>
      </c>
      <c r="M86" s="336">
        <f>IF(M$10=0,0,M$10/TEL_fec!M$10)</f>
        <v>0.6999815085128761</v>
      </c>
      <c r="N86" s="336">
        <f>IF(N$10=0,0,N$10/TEL_fec!N$10)</f>
        <v>0.69981504728281807</v>
      </c>
      <c r="O86" s="336">
        <f>IF(O$10=0,0,O$10/TEL_fec!O$10)</f>
        <v>0.70143795981577095</v>
      </c>
      <c r="P86" s="336">
        <f>IF(P$10=0,0,P$10/TEL_fec!P$10)</f>
        <v>0.70485794698114568</v>
      </c>
      <c r="Q86" s="336">
        <f>IF(Q$10=0,0,Q$10/TEL_fec!Q$10)</f>
        <v>0.70570465025092743</v>
      </c>
      <c r="R86" s="336">
        <f>IF(R$10=0,0,R$10/TEL_fec!R$10)</f>
        <v>0.70442124479213719</v>
      </c>
      <c r="S86" s="336">
        <f>IF(S$10=0,0,S$10/TEL_fec!S$10)</f>
        <v>0.70247777480027884</v>
      </c>
      <c r="T86" s="336">
        <f>IF(T$10=0,0,T$10/TEL_fec!T$10)</f>
        <v>0.70861148952053588</v>
      </c>
      <c r="U86" s="336">
        <f>IF(U$10=0,0,U$10/TEL_fec!U$10)</f>
        <v>0.71079649607894035</v>
      </c>
      <c r="V86" s="336">
        <f>IF(V$10=0,0,V$10/TEL_fec!V$10)</f>
        <v>0.70956543146400253</v>
      </c>
      <c r="W86" s="336">
        <f>IF(W$10=0,0,W$10/TEL_fec!W$10)</f>
        <v>0.70117975681900169</v>
      </c>
      <c r="X86" s="336">
        <f>IF(X$10=0,0,X$10/TEL_fec!X$10)</f>
        <v>0.71106173184596744</v>
      </c>
      <c r="Y86" s="336">
        <f>IF(Y$10=0,0,Y$10/TEL_fec!Y$10)</f>
        <v>0.70878257539491063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0.52566060195293274</v>
      </c>
      <c r="C87" s="349">
        <f>IF(C$16=0,0,C$16/TEL_fec!C$16)</f>
        <v>0.52794827790305554</v>
      </c>
      <c r="D87" s="349">
        <f>IF(D$16=0,0,D$16/TEL_fec!D$16)</f>
        <v>0.52868880177905841</v>
      </c>
      <c r="E87" s="349">
        <f>IF(E$16=0,0,E$16/TEL_fec!E$16)</f>
        <v>0.53011697890252829</v>
      </c>
      <c r="F87" s="349">
        <f>IF(F$16=0,0,F$16/TEL_fec!F$16)</f>
        <v>0.53165442535930363</v>
      </c>
      <c r="G87" s="349">
        <f>IF(G$16=0,0,G$16/TEL_fec!G$16)</f>
        <v>0.53216480151935597</v>
      </c>
      <c r="H87" s="349">
        <f>IF(H$16=0,0,H$16/TEL_fec!H$16)</f>
        <v>0.53206982394496116</v>
      </c>
      <c r="I87" s="349">
        <f>IF(I$16=0,0,I$16/TEL_fec!I$16)</f>
        <v>0.53013326073787903</v>
      </c>
      <c r="J87" s="349">
        <f>IF(J$16=0,0,J$16/TEL_fec!J$16)</f>
        <v>0.53107985277780001</v>
      </c>
      <c r="K87" s="349">
        <f>IF(K$16=0,0,K$16/TEL_fec!K$16)</f>
        <v>0.53309330130218113</v>
      </c>
      <c r="L87" s="349">
        <f>IF(L$16=0,0,L$16/TEL_fec!L$16)</f>
        <v>0.53573786620395436</v>
      </c>
      <c r="M87" s="349">
        <f>IF(M$16=0,0,M$16/TEL_fec!M$16)</f>
        <v>0.53832310788003501</v>
      </c>
      <c r="N87" s="349">
        <f>IF(N$16=0,0,N$16/TEL_fec!N$16)</f>
        <v>0.54136962017068491</v>
      </c>
      <c r="O87" s="349">
        <f>IF(O$16=0,0,O$16/TEL_fec!O$16)</f>
        <v>0.5412706959770367</v>
      </c>
      <c r="P87" s="349">
        <f>IF(P$16=0,0,P$16/TEL_fec!P$16)</f>
        <v>0.54200792436844236</v>
      </c>
      <c r="Q87" s="349">
        <f>IF(Q$16=0,0,Q$16/TEL_fec!Q$16)</f>
        <v>0.54231418614120841</v>
      </c>
      <c r="R87" s="349">
        <f>IF(R$16=0,0,R$16/TEL_fec!R$16)</f>
        <v>0.54150704584079734</v>
      </c>
      <c r="S87" s="349">
        <f>IF(S$16=0,0,S$16/TEL_fec!S$16)</f>
        <v>0.54272467274810443</v>
      </c>
      <c r="T87" s="349">
        <f>IF(T$16=0,0,T$16/TEL_fec!T$16)</f>
        <v>0.54194186912245057</v>
      </c>
      <c r="U87" s="349">
        <f>IF(U$16=0,0,U$16/TEL_fec!U$16)</f>
        <v>0.54270921962729957</v>
      </c>
      <c r="V87" s="349">
        <f>IF(V$16=0,0,V$16/TEL_fec!V$16)</f>
        <v>0.54313569586647437</v>
      </c>
      <c r="W87" s="349">
        <f>IF(W$16=0,0,W$16/TEL_fec!W$16)</f>
        <v>0.5429936156189471</v>
      </c>
      <c r="X87" s="349">
        <f>IF(X$16=0,0,X$16/TEL_fec!X$16)</f>
        <v>0.54169254248830812</v>
      </c>
      <c r="Y87" s="349">
        <f>IF(Y$16=0,0,Y$16/TEL_fec!Y$16)</f>
        <v>0.54162162025522953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0.46500745557374817</v>
      </c>
      <c r="C88" s="349">
        <f>IF(C$27=0,0,C$27/TEL_fec!C$27)</f>
        <v>0.46703116891424112</v>
      </c>
      <c r="D88" s="349">
        <f>IF(D$27=0,0,D$27/TEL_fec!D$27)</f>
        <v>0.4676862477276284</v>
      </c>
      <c r="E88" s="349">
        <f>IF(E$27=0,0,E$27/TEL_fec!E$27)</f>
        <v>0.46894963518300559</v>
      </c>
      <c r="F88" s="349">
        <f>IF(F$27=0,0,F$27/TEL_fec!F$27)</f>
        <v>0.47030968397169176</v>
      </c>
      <c r="G88" s="349">
        <f>IF(G$27=0,0,G$27/TEL_fec!G$27)</f>
        <v>0.47076117057481465</v>
      </c>
      <c r="H88" s="349">
        <f>IF(H$27=0,0,H$27/TEL_fec!H$27)</f>
        <v>0.47067715195131143</v>
      </c>
      <c r="I88" s="349">
        <f>IF(I$27=0,0,I$27/TEL_fec!I$27)</f>
        <v>0.46896403834504674</v>
      </c>
      <c r="J88" s="349">
        <f>IF(J$27=0,0,J$27/TEL_fec!J$27)</f>
        <v>0.46980140822651512</v>
      </c>
      <c r="K88" s="349">
        <f>IF(K$27=0,0,K$27/TEL_fec!K$27)</f>
        <v>0.47158253576731418</v>
      </c>
      <c r="L88" s="349">
        <f>IF(L$27=0,0,L$27/TEL_fec!L$27)</f>
        <v>0.47392195856503649</v>
      </c>
      <c r="M88" s="349">
        <f>IF(M$27=0,0,M$27/TEL_fec!M$27)</f>
        <v>0.47620890312464642</v>
      </c>
      <c r="N88" s="349">
        <f>IF(N$27=0,0,N$27/TEL_fec!N$27)</f>
        <v>0.47890389476637507</v>
      </c>
      <c r="O88" s="349">
        <f>IF(O$27=0,0,O$27/TEL_fec!O$27)</f>
        <v>0.47881638490276318</v>
      </c>
      <c r="P88" s="349">
        <f>IF(P$27=0,0,P$27/TEL_fec!P$27)</f>
        <v>0.47946854847977571</v>
      </c>
      <c r="Q88" s="349">
        <f>IF(Q$27=0,0,Q$27/TEL_fec!Q$27)</f>
        <v>0.47973947235568437</v>
      </c>
      <c r="R88" s="349">
        <f>IF(R$27=0,0,R$27/TEL_fec!R$27)</f>
        <v>0.47902546362839787</v>
      </c>
      <c r="S88" s="349">
        <f>IF(S$27=0,0,S$27/TEL_fec!S$27)</f>
        <v>0.48010259512332298</v>
      </c>
      <c r="T88" s="349">
        <f>IF(T$27=0,0,T$27/TEL_fec!T$27)</f>
        <v>0.47941011499293718</v>
      </c>
      <c r="U88" s="349">
        <f>IF(U$27=0,0,U$27/TEL_fec!U$27)</f>
        <v>0.48008892505491851</v>
      </c>
      <c r="V88" s="349">
        <f>IF(V$27=0,0,V$27/TEL_fec!V$27)</f>
        <v>0.48046619249726602</v>
      </c>
      <c r="W88" s="349">
        <f>IF(W$27=0,0,W$27/TEL_fec!W$27)</f>
        <v>0.48034050612445317</v>
      </c>
      <c r="X88" s="349">
        <f>IF(X$27=0,0,X$27/TEL_fec!X$27)</f>
        <v>0.4791895568165801</v>
      </c>
      <c r="Y88" s="349">
        <f>IF(Y$27=0,0,Y$27/TEL_fec!Y$27)</f>
        <v>0.47912681791808759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0.59125646952681699</v>
      </c>
      <c r="C89" s="349">
        <f>IF(C$38=0,0,C$38/TEL_fec!C$38)</f>
        <v>0.59118122890304237</v>
      </c>
      <c r="D89" s="349">
        <f>IF(D$38=0,0,D$38/TEL_fec!D$38)</f>
        <v>0.59115144023119992</v>
      </c>
      <c r="E89" s="349">
        <f>IF(E$38=0,0,E$38/TEL_fec!E$38)</f>
        <v>0.59110753357442358</v>
      </c>
      <c r="F89" s="349">
        <f>IF(F$38=0,0,F$38/TEL_fec!F$38)</f>
        <v>0.59107883205420708</v>
      </c>
      <c r="G89" s="349">
        <f>IF(G$38=0,0,G$38/TEL_fec!G$38)</f>
        <v>0.59114631457902944</v>
      </c>
      <c r="H89" s="349">
        <f>IF(H$38=0,0,H$38/TEL_fec!H$38)</f>
        <v>0.59119271667598761</v>
      </c>
      <c r="I89" s="349">
        <f>IF(I$38=0,0,I$38/TEL_fec!I$38)</f>
        <v>0.59117841438495056</v>
      </c>
      <c r="J89" s="349">
        <f>IF(J$38=0,0,J$38/TEL_fec!J$38)</f>
        <v>0.59103728421484625</v>
      </c>
      <c r="K89" s="349">
        <f>IF(K$38=0,0,K$38/TEL_fec!K$38)</f>
        <v>0.59107487370633283</v>
      </c>
      <c r="L89" s="349">
        <f>IF(L$38=0,0,L$38/TEL_fec!L$38)</f>
        <v>0.59106951025759813</v>
      </c>
      <c r="M89" s="349">
        <f>IF(M$38=0,0,M$38/TEL_fec!M$38)</f>
        <v>0.59107905257040361</v>
      </c>
      <c r="N89" s="349">
        <f>IF(N$38=0,0,N$38/TEL_fec!N$38)</f>
        <v>0.59110011716050959</v>
      </c>
      <c r="O89" s="349">
        <f>IF(O$38=0,0,O$38/TEL_fec!O$38)</f>
        <v>0.5911303448915366</v>
      </c>
      <c r="P89" s="349">
        <f>IF(P$38=0,0,P$38/TEL_fec!P$38)</f>
        <v>0.59118603522352153</v>
      </c>
      <c r="Q89" s="349">
        <f>IF(Q$38=0,0,Q$38/TEL_fec!Q$38)</f>
        <v>0.59116660210230809</v>
      </c>
      <c r="R89" s="349">
        <f>IF(R$38=0,0,R$38/TEL_fec!R$38)</f>
        <v>0.59113633518786779</v>
      </c>
      <c r="S89" s="349">
        <f>IF(S$38=0,0,S$38/TEL_fec!S$38)</f>
        <v>0.59118026100758014</v>
      </c>
      <c r="T89" s="349">
        <f>IF(T$38=0,0,T$38/TEL_fec!T$38)</f>
        <v>0.59102307250244368</v>
      </c>
      <c r="U89" s="349">
        <f>IF(U$38=0,0,U$38/TEL_fec!U$38)</f>
        <v>0.59099961202437989</v>
      </c>
      <c r="V89" s="349">
        <f>IF(V$38=0,0,V$38/TEL_fec!V$38)</f>
        <v>0.59092432443110143</v>
      </c>
      <c r="W89" s="349">
        <f>IF(W$38=0,0,W$38/TEL_fec!W$38)</f>
        <v>0.59119870525284846</v>
      </c>
      <c r="X89" s="349">
        <f>IF(X$38=0,0,X$38/TEL_fec!X$38)</f>
        <v>0.59120251924729839</v>
      </c>
      <c r="Y89" s="349">
        <f>IF(Y$38=0,0,Y$38/TEL_fec!Y$38)</f>
        <v>0.5911390461913163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0.40235902464642437</v>
      </c>
      <c r="C90" s="349">
        <f>IF(C$39=0,0,C$39/TEL_fec!C$39)</f>
        <v>0.40346712384442723</v>
      </c>
      <c r="D90" s="349">
        <f>IF(D$39=0,0,D$39/TEL_fec!D$39)</f>
        <v>0.40383626680085383</v>
      </c>
      <c r="E90" s="349">
        <f>IF(E$39=0,0,E$39/TEL_fec!E$39)</f>
        <v>0.40341497824845279</v>
      </c>
      <c r="F90" s="349">
        <f>IF(F$39=0,0,F$39/TEL_fec!F$39)</f>
        <v>0.40416942589393873</v>
      </c>
      <c r="G90" s="349">
        <f>IF(G$39=0,0,G$39/TEL_fec!G$39)</f>
        <v>0.40657525030319713</v>
      </c>
      <c r="H90" s="349">
        <f>IF(H$39=0,0,H$39/TEL_fec!H$39)</f>
        <v>0.4069288069663286</v>
      </c>
      <c r="I90" s="349">
        <f>IF(I$39=0,0,I$39/TEL_fec!I$39)</f>
        <v>0.40748303309019646</v>
      </c>
      <c r="J90" s="349">
        <f>IF(J$39=0,0,J$39/TEL_fec!J$39)</f>
        <v>0.4080671697130126</v>
      </c>
      <c r="K90" s="349">
        <f>IF(K$39=0,0,K$39/TEL_fec!K$39)</f>
        <v>0.40827344832917573</v>
      </c>
      <c r="L90" s="349">
        <f>IF(L$39=0,0,L$39/TEL_fec!L$39)</f>
        <v>0.40986872949431802</v>
      </c>
      <c r="M90" s="349">
        <f>IF(M$39=0,0,M$39/TEL_fec!M$39)</f>
        <v>0.4108889836100984</v>
      </c>
      <c r="N90" s="349">
        <f>IF(N$39=0,0,N$39/TEL_fec!N$39)</f>
        <v>0.4112479050820248</v>
      </c>
      <c r="O90" s="349">
        <f>IF(O$39=0,0,O$39/TEL_fec!O$39)</f>
        <v>0.41180247300492445</v>
      </c>
      <c r="P90" s="349">
        <f>IF(P$39=0,0,P$39/TEL_fec!P$39)</f>
        <v>0.41225011217402169</v>
      </c>
      <c r="Q90" s="349">
        <f>IF(Q$39=0,0,Q$39/TEL_fec!Q$39)</f>
        <v>0.41230211006440304</v>
      </c>
      <c r="R90" s="349">
        <f>IF(R$39=0,0,R$39/TEL_fec!R$39)</f>
        <v>0.411989682105805</v>
      </c>
      <c r="S90" s="349">
        <f>IF(S$39=0,0,S$39/TEL_fec!S$39)</f>
        <v>0.41221108624621533</v>
      </c>
      <c r="T90" s="349">
        <f>IF(T$39=0,0,T$39/TEL_fec!T$39)</f>
        <v>0.41245200093716283</v>
      </c>
      <c r="U90" s="349">
        <f>IF(U$39=0,0,U$39/TEL_fec!U$39)</f>
        <v>0.41291905714400751</v>
      </c>
      <c r="V90" s="349">
        <f>IF(V$39=0,0,V$39/TEL_fec!V$39)</f>
        <v>0.41287378979687617</v>
      </c>
      <c r="W90" s="349">
        <f>IF(W$39=0,0,W$39/TEL_fec!W$39)</f>
        <v>0.41216347062121161</v>
      </c>
      <c r="X90" s="349">
        <f>IF(X$39=0,0,X$39/TEL_fec!X$39)</f>
        <v>0.41298115094453552</v>
      </c>
      <c r="Y90" s="349">
        <f>IF(Y$39=0,0,Y$39/TEL_fec!Y$39)</f>
        <v>0.41256851583663995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0.4677581194160626</v>
      </c>
      <c r="C91" s="337">
        <f>IF(C$59=0,0,C$59/TEL_fec!C$59)</f>
        <v>0.46769859463368052</v>
      </c>
      <c r="D91" s="337">
        <f>IF(D$59=0,0,D$59/TEL_fec!D$59)</f>
        <v>0.46767502805328937</v>
      </c>
      <c r="E91" s="337">
        <f>IF(E$59=0,0,E$59/TEL_fec!E$59)</f>
        <v>0.46764029237383026</v>
      </c>
      <c r="F91" s="337">
        <f>IF(F$59=0,0,F$59/TEL_fec!F$59)</f>
        <v>0.46761758586690344</v>
      </c>
      <c r="G91" s="337">
        <f>IF(G$59=0,0,G$59/TEL_fec!G$59)</f>
        <v>0.46767097301872573</v>
      </c>
      <c r="H91" s="337">
        <f>IF(H$59=0,0,H$59/TEL_fec!H$59)</f>
        <v>0.4677076829047544</v>
      </c>
      <c r="I91" s="337">
        <f>IF(I$59=0,0,I$59/TEL_fec!I$59)</f>
        <v>0.4676963679964129</v>
      </c>
      <c r="J91" s="337">
        <f>IF(J$59=0,0,J$59/TEL_fec!J$59)</f>
        <v>0.4675847163082486</v>
      </c>
      <c r="K91" s="337">
        <f>IF(K$59=0,0,K$59/TEL_fec!K$59)</f>
        <v>0.46761445431663207</v>
      </c>
      <c r="L91" s="337">
        <f>IF(L$59=0,0,L$59/TEL_fec!L$59)</f>
        <v>0.46761021115512258</v>
      </c>
      <c r="M91" s="337">
        <f>IF(M$59=0,0,M$59/TEL_fec!M$59)</f>
        <v>0.46761776032290792</v>
      </c>
      <c r="N91" s="337">
        <f>IF(N$59=0,0,N$59/TEL_fec!N$59)</f>
        <v>0.46763442505904562</v>
      </c>
      <c r="O91" s="337">
        <f>IF(O$59=0,0,O$59/TEL_fec!O$59)</f>
        <v>0.46765833899039039</v>
      </c>
      <c r="P91" s="337">
        <f>IF(P$59=0,0,P$59/TEL_fec!P$59)</f>
        <v>0.46770239703677374</v>
      </c>
      <c r="Q91" s="337">
        <f>IF(Q$59=0,0,Q$59/TEL_fec!Q$59)</f>
        <v>0.46768702299741599</v>
      </c>
      <c r="R91" s="337">
        <f>IF(R$59=0,0,R$59/TEL_fec!R$59)</f>
        <v>0.46766307806707036</v>
      </c>
      <c r="S91" s="337">
        <f>IF(S$59=0,0,S$59/TEL_fec!S$59)</f>
        <v>0.46769782890681838</v>
      </c>
      <c r="T91" s="337">
        <f>IF(T$59=0,0,T$59/TEL_fec!T$59)</f>
        <v>0.46757347305898256</v>
      </c>
      <c r="U91" s="337">
        <f>IF(U$59=0,0,U$59/TEL_fec!U$59)</f>
        <v>0.46755491287458656</v>
      </c>
      <c r="V91" s="337">
        <f>IF(V$59=0,0,V$59/TEL_fec!V$59)</f>
        <v>0.46749535093342848</v>
      </c>
      <c r="W91" s="337">
        <f>IF(W$59=0,0,W$59/TEL_fec!W$59)</f>
        <v>0.46771242062111756</v>
      </c>
      <c r="X91" s="337">
        <f>IF(X$59=0,0,X$59/TEL_fec!X$59)</f>
        <v>0.46771543796970194</v>
      </c>
      <c r="Y91" s="337">
        <f>IF(Y$59=0,0,Y$59/TEL_fec!Y$59)</f>
        <v>0.46766522281125567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EU27: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16519.667891569439</v>
      </c>
      <c r="C5" s="223">
        <v>15995.167360993881</v>
      </c>
      <c r="D5" s="223">
        <v>15871.6958656521</v>
      </c>
      <c r="E5" s="223">
        <v>15900.77796046418</v>
      </c>
      <c r="F5" s="223">
        <v>14448.036189774821</v>
      </c>
      <c r="G5" s="223">
        <v>10820.0972395024</v>
      </c>
      <c r="H5" s="223">
        <v>9813.9823127793243</v>
      </c>
      <c r="I5" s="223">
        <v>8613.4804866130962</v>
      </c>
      <c r="J5" s="223">
        <v>7413.3709146469209</v>
      </c>
      <c r="K5" s="223">
        <v>6393.7975180665126</v>
      </c>
      <c r="L5" s="223">
        <v>5881.1557172931107</v>
      </c>
      <c r="M5" s="223">
        <v>5437.684847798535</v>
      </c>
      <c r="N5" s="223">
        <v>5248.4844329618263</v>
      </c>
      <c r="O5" s="223">
        <v>5094.8387104838957</v>
      </c>
      <c r="P5" s="223">
        <v>4815.0993286105013</v>
      </c>
      <c r="Q5" s="223">
        <v>4721.3813552783631</v>
      </c>
      <c r="R5" s="223">
        <v>4846.8204551612689</v>
      </c>
      <c r="S5" s="223">
        <v>4891.4352162015402</v>
      </c>
      <c r="T5" s="223">
        <v>4730.353609366457</v>
      </c>
      <c r="U5" s="223">
        <v>4550.3598635632497</v>
      </c>
      <c r="V5" s="223">
        <v>4097.157709473403</v>
      </c>
      <c r="W5" s="223">
        <v>4599.388520063867</v>
      </c>
      <c r="X5" s="223">
        <v>3980.83694776536</v>
      </c>
      <c r="Y5" s="223">
        <v>3718.4902295058678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2014.7445736590851</v>
      </c>
      <c r="C10" s="260">
        <v>2003.986604081457</v>
      </c>
      <c r="D10" s="260">
        <v>2003.568897609252</v>
      </c>
      <c r="E10" s="260">
        <v>2090.7563431498879</v>
      </c>
      <c r="F10" s="260">
        <v>1922.6349321629641</v>
      </c>
      <c r="G10" s="260">
        <v>1394.0484880076849</v>
      </c>
      <c r="H10" s="260">
        <v>1257.045278285912</v>
      </c>
      <c r="I10" s="260">
        <v>1048.933244584761</v>
      </c>
      <c r="J10" s="260">
        <v>907.36460452713118</v>
      </c>
      <c r="K10" s="260">
        <v>811.85187111503228</v>
      </c>
      <c r="L10" s="260">
        <v>754.04320658844415</v>
      </c>
      <c r="M10" s="260">
        <v>713.34591605192998</v>
      </c>
      <c r="N10" s="260">
        <v>684.60316505458718</v>
      </c>
      <c r="O10" s="260">
        <v>650.94571714754898</v>
      </c>
      <c r="P10" s="260">
        <v>609.95463402657799</v>
      </c>
      <c r="Q10" s="260">
        <v>600.96714311317874</v>
      </c>
      <c r="R10" s="260">
        <v>614.4246595947784</v>
      </c>
      <c r="S10" s="260">
        <v>633.24329929486305</v>
      </c>
      <c r="T10" s="260">
        <v>600.14999260787215</v>
      </c>
      <c r="U10" s="260">
        <v>571.87023115107434</v>
      </c>
      <c r="V10" s="260">
        <v>523.25103983904285</v>
      </c>
      <c r="W10" s="260">
        <v>604.960611911456</v>
      </c>
      <c r="X10" s="260">
        <v>497.55477702977942</v>
      </c>
      <c r="Y10" s="260">
        <v>473.88651566064232</v>
      </c>
      <c r="DA10" s="68" t="s">
        <v>2818</v>
      </c>
    </row>
    <row r="11" spans="1:105" ht="12" customHeight="1" x14ac:dyDescent="0.25">
      <c r="A11" s="37" t="s">
        <v>159</v>
      </c>
      <c r="B11" s="226">
        <v>215.69070277985099</v>
      </c>
      <c r="C11" s="226">
        <v>223.81379804117691</v>
      </c>
      <c r="D11" s="226">
        <v>199.7734300305855</v>
      </c>
      <c r="E11" s="226">
        <v>207.35927089864509</v>
      </c>
      <c r="F11" s="226">
        <v>186.07116107178601</v>
      </c>
      <c r="G11" s="226">
        <v>182.3529954842306</v>
      </c>
      <c r="H11" s="226">
        <v>119.12546544435079</v>
      </c>
      <c r="I11" s="226">
        <v>130.1203900082966</v>
      </c>
      <c r="J11" s="226">
        <v>97.053155135887593</v>
      </c>
      <c r="K11" s="226">
        <v>84.456117785116533</v>
      </c>
      <c r="L11" s="226">
        <v>80.281184872532279</v>
      </c>
      <c r="M11" s="226">
        <v>67.824621779676008</v>
      </c>
      <c r="N11" s="226">
        <v>59.078934195450991</v>
      </c>
      <c r="O11" s="226">
        <v>40.863885946690672</v>
      </c>
      <c r="P11" s="226">
        <v>41.186366815587768</v>
      </c>
      <c r="Q11" s="226">
        <v>43.667251627622733</v>
      </c>
      <c r="R11" s="226">
        <v>41.396360445497947</v>
      </c>
      <c r="S11" s="226">
        <v>35.756967267649379</v>
      </c>
      <c r="T11" s="226">
        <v>33.315473678531902</v>
      </c>
      <c r="U11" s="226">
        <v>29.426020480045011</v>
      </c>
      <c r="V11" s="226">
        <v>27.666147563390808</v>
      </c>
      <c r="W11" s="226">
        <v>34.451931286718057</v>
      </c>
      <c r="X11" s="226">
        <v>21.812067864713541</v>
      </c>
      <c r="Y11" s="226">
        <v>21.29183393082927</v>
      </c>
      <c r="DA11" s="69" t="s">
        <v>2819</v>
      </c>
    </row>
    <row r="12" spans="1:105" ht="12" customHeight="1" x14ac:dyDescent="0.25">
      <c r="A12" s="37" t="s">
        <v>35</v>
      </c>
      <c r="B12" s="226">
        <v>1799.053870879234</v>
      </c>
      <c r="C12" s="226">
        <v>1780.1728060402811</v>
      </c>
      <c r="D12" s="226">
        <v>1803.7954675786671</v>
      </c>
      <c r="E12" s="226">
        <v>1883.3970722512429</v>
      </c>
      <c r="F12" s="226">
        <v>1736.5637710911781</v>
      </c>
      <c r="G12" s="226">
        <v>1211.695492523454</v>
      </c>
      <c r="H12" s="226">
        <v>1137.919812841561</v>
      </c>
      <c r="I12" s="226">
        <v>918.81285457646482</v>
      </c>
      <c r="J12" s="226">
        <v>810.31144939124363</v>
      </c>
      <c r="K12" s="226">
        <v>727.39575332991581</v>
      </c>
      <c r="L12" s="226">
        <v>673.76202171591183</v>
      </c>
      <c r="M12" s="226">
        <v>645.52129427225395</v>
      </c>
      <c r="N12" s="226">
        <v>625.5242308591362</v>
      </c>
      <c r="O12" s="226">
        <v>610.08183120085835</v>
      </c>
      <c r="P12" s="226">
        <v>568.76826721099019</v>
      </c>
      <c r="Q12" s="226">
        <v>557.29989148555603</v>
      </c>
      <c r="R12" s="226">
        <v>573.02829914928043</v>
      </c>
      <c r="S12" s="226">
        <v>597.48633202721362</v>
      </c>
      <c r="T12" s="226">
        <v>566.83451892934022</v>
      </c>
      <c r="U12" s="226">
        <v>542.44421067102928</v>
      </c>
      <c r="V12" s="226">
        <v>495.58489227565201</v>
      </c>
      <c r="W12" s="226">
        <v>570.50868062473796</v>
      </c>
      <c r="X12" s="226">
        <v>475.74270916506578</v>
      </c>
      <c r="Y12" s="226">
        <v>452.59468172981298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1182.254250923866</v>
      </c>
      <c r="C16" s="261">
        <v>1139.8564039342209</v>
      </c>
      <c r="D16" s="261">
        <v>1130.807201832547</v>
      </c>
      <c r="E16" s="261">
        <v>1124.716248892953</v>
      </c>
      <c r="F16" s="261">
        <v>1017.910834952752</v>
      </c>
      <c r="G16" s="261">
        <v>763.72569380713753</v>
      </c>
      <c r="H16" s="261">
        <v>693.94562210588253</v>
      </c>
      <c r="I16" s="261">
        <v>613.2123178820857</v>
      </c>
      <c r="J16" s="261">
        <v>526.47869742886121</v>
      </c>
      <c r="K16" s="261">
        <v>452.43698256339508</v>
      </c>
      <c r="L16" s="261">
        <v>413.43120033579112</v>
      </c>
      <c r="M16" s="261">
        <v>380.64650248355338</v>
      </c>
      <c r="N16" s="261">
        <v>368.56357124394441</v>
      </c>
      <c r="O16" s="261">
        <v>360.45847925622348</v>
      </c>
      <c r="P16" s="261">
        <v>341.00023058278327</v>
      </c>
      <c r="Q16" s="261">
        <v>333.34994160091981</v>
      </c>
      <c r="R16" s="261">
        <v>343.49059861986012</v>
      </c>
      <c r="S16" s="261">
        <v>345.62243428440217</v>
      </c>
      <c r="T16" s="261">
        <v>334.69894893650059</v>
      </c>
      <c r="U16" s="261">
        <v>322.41084609232792</v>
      </c>
      <c r="V16" s="261">
        <v>289.87915232706291</v>
      </c>
      <c r="W16" s="261">
        <v>324.76349093994912</v>
      </c>
      <c r="X16" s="261">
        <v>282.92187544515048</v>
      </c>
      <c r="Y16" s="261">
        <v>263.52377953314289</v>
      </c>
      <c r="DA16" s="70" t="s">
        <v>2824</v>
      </c>
    </row>
    <row r="17" spans="1:105" ht="12" customHeight="1" x14ac:dyDescent="0.25">
      <c r="A17" s="46" t="s">
        <v>28</v>
      </c>
      <c r="B17" s="229">
        <v>101.97068991326741</v>
      </c>
      <c r="C17" s="229">
        <v>84.066664618966442</v>
      </c>
      <c r="D17" s="229">
        <v>75.521457921621973</v>
      </c>
      <c r="E17" s="229">
        <v>60.013691628433762</v>
      </c>
      <c r="F17" s="229">
        <v>54.66027261069754</v>
      </c>
      <c r="G17" s="229">
        <v>44.234891827364521</v>
      </c>
      <c r="H17" s="229">
        <v>35.983173870915657</v>
      </c>
      <c r="I17" s="229">
        <v>29.130404325681351</v>
      </c>
      <c r="J17" s="229">
        <v>23.937265148018849</v>
      </c>
      <c r="K17" s="229">
        <v>13.413253752918839</v>
      </c>
      <c r="L17" s="229">
        <v>12.23765677421099</v>
      </c>
      <c r="M17" s="229">
        <v>8.6317351185574918</v>
      </c>
      <c r="N17" s="229">
        <v>6.8356499336504477</v>
      </c>
      <c r="O17" s="229">
        <v>7.9005319092421278</v>
      </c>
      <c r="P17" s="229">
        <v>7.0264697361487851</v>
      </c>
      <c r="Q17" s="229">
        <v>6.88045502625938</v>
      </c>
      <c r="R17" s="229">
        <v>6.6016344260725841</v>
      </c>
      <c r="S17" s="229">
        <v>5.596332451337334</v>
      </c>
      <c r="T17" s="229">
        <v>9.8731745673340825</v>
      </c>
      <c r="U17" s="229">
        <v>9.3985960639648685</v>
      </c>
      <c r="V17" s="229">
        <v>6.7972878732492141</v>
      </c>
      <c r="W17" s="229">
        <v>4.6526954618303984</v>
      </c>
      <c r="X17" s="229">
        <v>2.7942277517267362</v>
      </c>
      <c r="Y17" s="229">
        <v>2.154597945950488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22.00385377745226</v>
      </c>
      <c r="C19" s="229">
        <v>29.543051349286429</v>
      </c>
      <c r="D19" s="229">
        <v>26.432048500222169</v>
      </c>
      <c r="E19" s="229">
        <v>28.90273630353942</v>
      </c>
      <c r="F19" s="229">
        <v>21.74765760056021</v>
      </c>
      <c r="G19" s="229">
        <v>17.380540956063079</v>
      </c>
      <c r="H19" s="229">
        <v>15.54981732659539</v>
      </c>
      <c r="I19" s="229">
        <v>13.03654558831189</v>
      </c>
      <c r="J19" s="229">
        <v>10.65838261920695</v>
      </c>
      <c r="K19" s="229">
        <v>9.6382142639185648</v>
      </c>
      <c r="L19" s="229">
        <v>10.550355589552071</v>
      </c>
      <c r="M19" s="229">
        <v>9.4639925913455976</v>
      </c>
      <c r="N19" s="229">
        <v>10.03418294523955</v>
      </c>
      <c r="O19" s="229">
        <v>10.06802149360187</v>
      </c>
      <c r="P19" s="229">
        <v>10.195096968274459</v>
      </c>
      <c r="Q19" s="229">
        <v>7.8144206677364156</v>
      </c>
      <c r="R19" s="229">
        <v>8.9652801695806641</v>
      </c>
      <c r="S19" s="229">
        <v>8.9035170144627127</v>
      </c>
      <c r="T19" s="229">
        <v>8.6873020614216792</v>
      </c>
      <c r="U19" s="229">
        <v>9.6530544158832718</v>
      </c>
      <c r="V19" s="229">
        <v>7.8998795595448854</v>
      </c>
      <c r="W19" s="229">
        <v>8.5716883628287839</v>
      </c>
      <c r="X19" s="229">
        <v>9.7408482795754985</v>
      </c>
      <c r="Y19" s="229">
        <v>10.15989496102984</v>
      </c>
      <c r="DA19" s="73" t="s">
        <v>2827</v>
      </c>
    </row>
    <row r="20" spans="1:105" ht="12" customHeight="1" x14ac:dyDescent="0.25">
      <c r="A20" s="46" t="s">
        <v>159</v>
      </c>
      <c r="B20" s="229">
        <v>78.666350591611391</v>
      </c>
      <c r="C20" s="229">
        <v>86.173490289205787</v>
      </c>
      <c r="D20" s="229">
        <v>81.200104436541963</v>
      </c>
      <c r="E20" s="229">
        <v>79.119696128407668</v>
      </c>
      <c r="F20" s="229">
        <v>74.86424292390862</v>
      </c>
      <c r="G20" s="229">
        <v>79.46151562658747</v>
      </c>
      <c r="H20" s="229">
        <v>49.929483339777221</v>
      </c>
      <c r="I20" s="229">
        <v>58.511861759107269</v>
      </c>
      <c r="J20" s="229">
        <v>43.939571846596728</v>
      </c>
      <c r="K20" s="229">
        <v>38.54209854839889</v>
      </c>
      <c r="L20" s="229">
        <v>37.296385158586787</v>
      </c>
      <c r="M20" s="229">
        <v>32.276269974916438</v>
      </c>
      <c r="N20" s="229">
        <v>27.941903174851621</v>
      </c>
      <c r="O20" s="229">
        <v>19.787593088708231</v>
      </c>
      <c r="P20" s="229">
        <v>20.023881154848841</v>
      </c>
      <c r="Q20" s="229">
        <v>21.79541487211478</v>
      </c>
      <c r="R20" s="229">
        <v>20.849312824509749</v>
      </c>
      <c r="S20" s="229">
        <v>18.731322358760139</v>
      </c>
      <c r="T20" s="229">
        <v>17.178016613141569</v>
      </c>
      <c r="U20" s="229">
        <v>16.444922646135861</v>
      </c>
      <c r="V20" s="229">
        <v>15.503021979401099</v>
      </c>
      <c r="W20" s="229">
        <v>18.08812089601841</v>
      </c>
      <c r="X20" s="229">
        <v>12.10415479069505</v>
      </c>
      <c r="Y20" s="229">
        <v>11.336966094203181</v>
      </c>
      <c r="DA20" s="73" t="s">
        <v>2828</v>
      </c>
    </row>
    <row r="21" spans="1:105" ht="12" customHeight="1" x14ac:dyDescent="0.25">
      <c r="A21" s="46" t="s">
        <v>32</v>
      </c>
      <c r="B21" s="229">
        <v>255.66289486612681</v>
      </c>
      <c r="C21" s="229">
        <v>215.86816770255481</v>
      </c>
      <c r="D21" s="229">
        <v>209.47264914510629</v>
      </c>
      <c r="E21" s="229">
        <v>202.2965715257252</v>
      </c>
      <c r="F21" s="229">
        <v>168.30084700378731</v>
      </c>
      <c r="G21" s="229">
        <v>114.8271144634223</v>
      </c>
      <c r="H21" s="229">
        <v>109.4329677731848</v>
      </c>
      <c r="I21" s="229">
        <v>112.7098424343143</v>
      </c>
      <c r="J21" s="229">
        <v>93.193739980441137</v>
      </c>
      <c r="K21" s="229">
        <v>66.123861435292966</v>
      </c>
      <c r="L21" s="229">
        <v>46.625756059442558</v>
      </c>
      <c r="M21" s="229">
        <v>26.619184306016319</v>
      </c>
      <c r="N21" s="229">
        <v>28.939597428718471</v>
      </c>
      <c r="O21" s="229">
        <v>21.64098216588398</v>
      </c>
      <c r="P21" s="229">
        <v>17.569813237528709</v>
      </c>
      <c r="Q21" s="229">
        <v>18.200812445819491</v>
      </c>
      <c r="R21" s="229">
        <v>19.319969235222981</v>
      </c>
      <c r="S21" s="229">
        <v>13.576627443811409</v>
      </c>
      <c r="T21" s="229">
        <v>13.003625358660759</v>
      </c>
      <c r="U21" s="229">
        <v>7.0458517983639108</v>
      </c>
      <c r="V21" s="229">
        <v>3.7459786954532022</v>
      </c>
      <c r="W21" s="229">
        <v>6.1939773004902676</v>
      </c>
      <c r="X21" s="229">
        <v>7.4081587885767393</v>
      </c>
      <c r="Y21" s="229">
        <v>5.8734057336558969</v>
      </c>
      <c r="DA21" s="73" t="s">
        <v>2829</v>
      </c>
    </row>
    <row r="22" spans="1:105" ht="12" customHeight="1" x14ac:dyDescent="0.25">
      <c r="A22" s="46" t="s">
        <v>33</v>
      </c>
      <c r="B22" s="229">
        <v>1.669806806300745</v>
      </c>
      <c r="C22" s="229">
        <v>2.3312310700116492</v>
      </c>
      <c r="D22" s="229">
        <v>1.955515661814772</v>
      </c>
      <c r="E22" s="229">
        <v>1.2915170119776369</v>
      </c>
      <c r="F22" s="229">
        <v>1.240971444785083</v>
      </c>
      <c r="G22" s="229">
        <v>0.41797400251847788</v>
      </c>
      <c r="H22" s="229">
        <v>1.55507728200566</v>
      </c>
      <c r="I22" s="229">
        <v>0.3542699810872933</v>
      </c>
      <c r="J22" s="229">
        <v>0.34669400251153742</v>
      </c>
      <c r="K22" s="229">
        <v>5.0852430279906963E-2</v>
      </c>
      <c r="L22" s="229">
        <v>0.33135493627327928</v>
      </c>
      <c r="M22" s="229">
        <v>2.1031381702074799E-2</v>
      </c>
      <c r="N22" s="229">
        <v>2.347538422508031E-2</v>
      </c>
      <c r="O22" s="229">
        <v>2.498721387791613E-2</v>
      </c>
      <c r="P22" s="229">
        <v>2.5536140061849989E-2</v>
      </c>
      <c r="Q22" s="229">
        <v>1.6818018925742549E-2</v>
      </c>
      <c r="R22" s="229">
        <v>0.28416592050332978</v>
      </c>
      <c r="S22" s="229">
        <v>8.2746601889993124E-2</v>
      </c>
      <c r="T22" s="229">
        <v>8.2413777916582734E-2</v>
      </c>
      <c r="U22" s="229">
        <v>0.1079483507872548</v>
      </c>
      <c r="V22" s="229">
        <v>0.1135000277555467</v>
      </c>
      <c r="W22" s="229">
        <v>0.56692746624151513</v>
      </c>
      <c r="X22" s="229">
        <v>0.44099241387612409</v>
      </c>
      <c r="Y22" s="229">
        <v>0.66002643027578245</v>
      </c>
      <c r="DA22" s="73" t="s">
        <v>2830</v>
      </c>
    </row>
    <row r="23" spans="1:105" ht="12" customHeight="1" x14ac:dyDescent="0.25">
      <c r="A23" s="46" t="s">
        <v>35</v>
      </c>
      <c r="B23" s="229">
        <v>720.80862110160217</v>
      </c>
      <c r="C23" s="229">
        <v>720.55709205460801</v>
      </c>
      <c r="D23" s="229">
        <v>734.90509161014836</v>
      </c>
      <c r="E23" s="229">
        <v>752.7991232180616</v>
      </c>
      <c r="F23" s="229">
        <v>696.95502439337997</v>
      </c>
      <c r="G23" s="229">
        <v>507.27727769326498</v>
      </c>
      <c r="H23" s="229">
        <v>478.92978671028021</v>
      </c>
      <c r="I23" s="229">
        <v>399.41236297970448</v>
      </c>
      <c r="J23" s="229">
        <v>354.39373845669178</v>
      </c>
      <c r="K23" s="229">
        <v>324.66870213258602</v>
      </c>
      <c r="L23" s="229">
        <v>306.38969181772541</v>
      </c>
      <c r="M23" s="229">
        <v>303.63156083341289</v>
      </c>
      <c r="N23" s="229">
        <v>294.70136130470479</v>
      </c>
      <c r="O23" s="229">
        <v>300.9217757256045</v>
      </c>
      <c r="P23" s="229">
        <v>285.89566736485091</v>
      </c>
      <c r="Q23" s="229">
        <v>278.48636258899251</v>
      </c>
      <c r="R23" s="229">
        <v>287.25333797457142</v>
      </c>
      <c r="S23" s="229">
        <v>298.58641275483598</v>
      </c>
      <c r="T23" s="229">
        <v>285.5270824404584</v>
      </c>
      <c r="U23" s="229">
        <v>279.3682619348582</v>
      </c>
      <c r="V23" s="229">
        <v>255.6120856628938</v>
      </c>
      <c r="W23" s="229">
        <v>286.47094229797091</v>
      </c>
      <c r="X23" s="229">
        <v>250.08048930694869</v>
      </c>
      <c r="Y23" s="229">
        <v>233.31033889168719</v>
      </c>
      <c r="DA23" s="73" t="s">
        <v>2831</v>
      </c>
    </row>
    <row r="24" spans="1:105" ht="12" customHeight="1" x14ac:dyDescent="0.25">
      <c r="A24" s="46" t="s">
        <v>36</v>
      </c>
      <c r="B24" s="229">
        <v>1.255525552048792</v>
      </c>
      <c r="C24" s="229">
        <v>1.119384227128156</v>
      </c>
      <c r="D24" s="229">
        <v>1.074003785487013</v>
      </c>
      <c r="E24" s="229">
        <v>0</v>
      </c>
      <c r="F24" s="229">
        <v>0</v>
      </c>
      <c r="G24" s="229">
        <v>0</v>
      </c>
      <c r="H24" s="229">
        <v>3.4035331229648753E-2</v>
      </c>
      <c r="I24" s="229">
        <v>3.4035331229549763E-2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0.216508315456515</v>
      </c>
      <c r="C25" s="229">
        <v>0.19732262246024901</v>
      </c>
      <c r="D25" s="229">
        <v>0.24633077160429551</v>
      </c>
      <c r="E25" s="229">
        <v>0.29291307680771328</v>
      </c>
      <c r="F25" s="229">
        <v>0.1418189756331405</v>
      </c>
      <c r="G25" s="229">
        <v>0.1263792379166003</v>
      </c>
      <c r="H25" s="229">
        <v>2.5312804718939241</v>
      </c>
      <c r="I25" s="229">
        <v>2.2995482649587499E-2</v>
      </c>
      <c r="J25" s="229">
        <v>9.3053753941820857E-3</v>
      </c>
      <c r="K25" s="229">
        <v>0</v>
      </c>
      <c r="L25" s="229">
        <v>0</v>
      </c>
      <c r="M25" s="229">
        <v>2.728277602510207E-3</v>
      </c>
      <c r="N25" s="229">
        <v>8.7401072554452883E-2</v>
      </c>
      <c r="O25" s="229">
        <v>0.11458765930487699</v>
      </c>
      <c r="P25" s="229">
        <v>0.26376598106980709</v>
      </c>
      <c r="Q25" s="229">
        <v>0.15565798107150769</v>
      </c>
      <c r="R25" s="229">
        <v>0.21689806939940121</v>
      </c>
      <c r="S25" s="229">
        <v>0.14547565930460199</v>
      </c>
      <c r="T25" s="229">
        <v>0.3473341175674971</v>
      </c>
      <c r="U25" s="229">
        <v>0.39221088233457962</v>
      </c>
      <c r="V25" s="229">
        <v>0.2073985287651989</v>
      </c>
      <c r="W25" s="229">
        <v>0.21913915456895591</v>
      </c>
      <c r="X25" s="229">
        <v>0.35300411375165169</v>
      </c>
      <c r="Y25" s="229">
        <v>2.854947634053686E-2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10049.16113285286</v>
      </c>
      <c r="C27" s="261">
        <v>9688.7794334408827</v>
      </c>
      <c r="D27" s="261">
        <v>9611.8612155766459</v>
      </c>
      <c r="E27" s="261">
        <v>9560.0881155901025</v>
      </c>
      <c r="F27" s="261">
        <v>8652.2420970983912</v>
      </c>
      <c r="G27" s="261">
        <v>6491.6683973606687</v>
      </c>
      <c r="H27" s="261">
        <v>5898.5377879000016</v>
      </c>
      <c r="I27" s="261">
        <v>5212.3047019977294</v>
      </c>
      <c r="J27" s="261">
        <v>4475.0689281453206</v>
      </c>
      <c r="K27" s="261">
        <v>3845.7143517888599</v>
      </c>
      <c r="L27" s="261">
        <v>3514.1652028542248</v>
      </c>
      <c r="M27" s="261">
        <v>3235.4952711102042</v>
      </c>
      <c r="N27" s="261">
        <v>3132.790355573527</v>
      </c>
      <c r="O27" s="261">
        <v>3063.8970736778988</v>
      </c>
      <c r="P27" s="261">
        <v>2898.501959953659</v>
      </c>
      <c r="Q27" s="261">
        <v>2833.474503607818</v>
      </c>
      <c r="R27" s="261">
        <v>2919.670088268811</v>
      </c>
      <c r="S27" s="261">
        <v>2937.79069141742</v>
      </c>
      <c r="T27" s="261">
        <v>2844.941065960254</v>
      </c>
      <c r="U27" s="261">
        <v>2740.4921917847878</v>
      </c>
      <c r="V27" s="261">
        <v>2463.9727947800352</v>
      </c>
      <c r="W27" s="261">
        <v>2760.489672989569</v>
      </c>
      <c r="X27" s="261">
        <v>2404.835941283779</v>
      </c>
      <c r="Y27" s="261">
        <v>2239.952126031716</v>
      </c>
      <c r="DA27" s="70" t="s">
        <v>2835</v>
      </c>
    </row>
    <row r="28" spans="1:105" ht="12" customHeight="1" x14ac:dyDescent="0.25">
      <c r="A28" s="46" t="s">
        <v>28</v>
      </c>
      <c r="B28" s="229">
        <v>866.75086426277346</v>
      </c>
      <c r="C28" s="229">
        <v>714.56664926121471</v>
      </c>
      <c r="D28" s="229">
        <v>641.93239233378677</v>
      </c>
      <c r="E28" s="229">
        <v>510.11637884168709</v>
      </c>
      <c r="F28" s="229">
        <v>464.6123171909291</v>
      </c>
      <c r="G28" s="229">
        <v>375.99658053259839</v>
      </c>
      <c r="H28" s="229">
        <v>305.85697790278323</v>
      </c>
      <c r="I28" s="229">
        <v>247.60843676829151</v>
      </c>
      <c r="J28" s="229">
        <v>203.46675375816031</v>
      </c>
      <c r="K28" s="229">
        <v>114.0126568998102</v>
      </c>
      <c r="L28" s="229">
        <v>104.0200825807935</v>
      </c>
      <c r="M28" s="229">
        <v>73.369748507738677</v>
      </c>
      <c r="N28" s="229">
        <v>58.103024436028811</v>
      </c>
      <c r="O28" s="229">
        <v>67.15452122855811</v>
      </c>
      <c r="P28" s="229">
        <v>59.724992757264673</v>
      </c>
      <c r="Q28" s="229">
        <v>58.48386772320476</v>
      </c>
      <c r="R28" s="229">
        <v>56.113892621616984</v>
      </c>
      <c r="S28" s="229">
        <v>47.568825836367353</v>
      </c>
      <c r="T28" s="229">
        <v>83.921983822339698</v>
      </c>
      <c r="U28" s="229">
        <v>79.888066543701385</v>
      </c>
      <c r="V28" s="229">
        <v>57.776946922618322</v>
      </c>
      <c r="W28" s="229">
        <v>39.547911425558382</v>
      </c>
      <c r="X28" s="229">
        <v>23.750935889677251</v>
      </c>
      <c r="Y28" s="229">
        <v>18.31408254057914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187.03275710834421</v>
      </c>
      <c r="C30" s="229">
        <v>251.11593646893471</v>
      </c>
      <c r="D30" s="229">
        <v>224.6724122518884</v>
      </c>
      <c r="E30" s="229">
        <v>245.6732585800851</v>
      </c>
      <c r="F30" s="229">
        <v>184.85508960476179</v>
      </c>
      <c r="G30" s="229">
        <v>147.73459812653621</v>
      </c>
      <c r="H30" s="229">
        <v>132.17344727606081</v>
      </c>
      <c r="I30" s="229">
        <v>110.8106375006511</v>
      </c>
      <c r="J30" s="229">
        <v>90.596252263259103</v>
      </c>
      <c r="K30" s="229">
        <v>81.924821243307804</v>
      </c>
      <c r="L30" s="229">
        <v>89.678022511192623</v>
      </c>
      <c r="M30" s="229">
        <v>80.443937026437595</v>
      </c>
      <c r="N30" s="229">
        <v>85.290555034536141</v>
      </c>
      <c r="O30" s="229">
        <v>85.578182695615936</v>
      </c>
      <c r="P30" s="229">
        <v>86.658324230332894</v>
      </c>
      <c r="Q30" s="229">
        <v>66.422575675759532</v>
      </c>
      <c r="R30" s="229">
        <v>76.204881441435646</v>
      </c>
      <c r="S30" s="229">
        <v>75.679894622933077</v>
      </c>
      <c r="T30" s="229">
        <v>73.842067522084264</v>
      </c>
      <c r="U30" s="229">
        <v>82.050962535007827</v>
      </c>
      <c r="V30" s="229">
        <v>67.148976256131533</v>
      </c>
      <c r="W30" s="229">
        <v>72.85935108404469</v>
      </c>
      <c r="X30" s="229">
        <v>82.797210376391732</v>
      </c>
      <c r="Y30" s="229">
        <v>86.359107168753667</v>
      </c>
      <c r="DA30" s="73" t="s">
        <v>2838</v>
      </c>
    </row>
    <row r="31" spans="1:105" ht="12" customHeight="1" x14ac:dyDescent="0.25">
      <c r="A31" s="46" t="s">
        <v>159</v>
      </c>
      <c r="B31" s="229">
        <v>668.66398002869698</v>
      </c>
      <c r="C31" s="229">
        <v>732.4746674582492</v>
      </c>
      <c r="D31" s="229">
        <v>690.20088771060671</v>
      </c>
      <c r="E31" s="229">
        <v>672.51741709146529</v>
      </c>
      <c r="F31" s="229">
        <v>636.34606485322342</v>
      </c>
      <c r="G31" s="229">
        <v>675.42288282599361</v>
      </c>
      <c r="H31" s="229">
        <v>424.40060838810632</v>
      </c>
      <c r="I31" s="229">
        <v>497.35082495241193</v>
      </c>
      <c r="J31" s="229">
        <v>373.48636069607232</v>
      </c>
      <c r="K31" s="229">
        <v>327.60783766139059</v>
      </c>
      <c r="L31" s="229">
        <v>317.01927384798768</v>
      </c>
      <c r="M31" s="229">
        <v>274.34829478678972</v>
      </c>
      <c r="N31" s="229">
        <v>237.50617698623881</v>
      </c>
      <c r="O31" s="229">
        <v>168.19454125402001</v>
      </c>
      <c r="P31" s="229">
        <v>170.20298981621519</v>
      </c>
      <c r="Q31" s="229">
        <v>185.2610264129757</v>
      </c>
      <c r="R31" s="229">
        <v>177.21915900833289</v>
      </c>
      <c r="S31" s="229">
        <v>159.21624004946119</v>
      </c>
      <c r="T31" s="229">
        <v>146.01314121170341</v>
      </c>
      <c r="U31" s="229">
        <v>139.78184249215479</v>
      </c>
      <c r="V31" s="229">
        <v>131.7756868249094</v>
      </c>
      <c r="W31" s="229">
        <v>153.7490276161565</v>
      </c>
      <c r="X31" s="229">
        <v>102.885315720908</v>
      </c>
      <c r="Y31" s="229">
        <v>96.364211800727006</v>
      </c>
      <c r="DA31" s="73" t="s">
        <v>2839</v>
      </c>
    </row>
    <row r="32" spans="1:105" ht="12" customHeight="1" x14ac:dyDescent="0.25">
      <c r="A32" s="46" t="s">
        <v>32</v>
      </c>
      <c r="B32" s="229">
        <v>2173.134606362079</v>
      </c>
      <c r="C32" s="229">
        <v>1834.8794254717161</v>
      </c>
      <c r="D32" s="229">
        <v>1780.517517733404</v>
      </c>
      <c r="E32" s="229">
        <v>1719.520857968665</v>
      </c>
      <c r="F32" s="229">
        <v>1430.557199532192</v>
      </c>
      <c r="G32" s="229">
        <v>976.0304729390898</v>
      </c>
      <c r="H32" s="229">
        <v>930.18022607207104</v>
      </c>
      <c r="I32" s="229">
        <v>958.03366069167134</v>
      </c>
      <c r="J32" s="229">
        <v>792.14678983374995</v>
      </c>
      <c r="K32" s="229">
        <v>562.05282219999026</v>
      </c>
      <c r="L32" s="229">
        <v>396.3189265052618</v>
      </c>
      <c r="M32" s="229">
        <v>226.26306660113869</v>
      </c>
      <c r="N32" s="229">
        <v>245.986578144107</v>
      </c>
      <c r="O32" s="229">
        <v>183.94834841001381</v>
      </c>
      <c r="P32" s="229">
        <v>149.343412518994</v>
      </c>
      <c r="Q32" s="229">
        <v>154.70690578946559</v>
      </c>
      <c r="R32" s="229">
        <v>164.21973849939539</v>
      </c>
      <c r="S32" s="229">
        <v>115.401333272397</v>
      </c>
      <c r="T32" s="229">
        <v>110.5308155486164</v>
      </c>
      <c r="U32" s="229">
        <v>59.88974028609325</v>
      </c>
      <c r="V32" s="229">
        <v>31.84081891135223</v>
      </c>
      <c r="W32" s="229">
        <v>52.648807054167278</v>
      </c>
      <c r="X32" s="229">
        <v>62.969349702902257</v>
      </c>
      <c r="Y32" s="229">
        <v>49.92394873607514</v>
      </c>
      <c r="DA32" s="73" t="s">
        <v>2840</v>
      </c>
    </row>
    <row r="33" spans="1:105" ht="12" customHeight="1" x14ac:dyDescent="0.25">
      <c r="A33" s="46" t="s">
        <v>33</v>
      </c>
      <c r="B33" s="229">
        <v>14.193357853556339</v>
      </c>
      <c r="C33" s="229">
        <v>19.815464095099021</v>
      </c>
      <c r="D33" s="229">
        <v>16.621883125425551</v>
      </c>
      <c r="E33" s="229">
        <v>10.97789460180991</v>
      </c>
      <c r="F33" s="229">
        <v>10.54825728067321</v>
      </c>
      <c r="G33" s="229">
        <v>3.5527790214070629</v>
      </c>
      <c r="H33" s="229">
        <v>13.218156897048109</v>
      </c>
      <c r="I33" s="229">
        <v>3.011294839241994</v>
      </c>
      <c r="J33" s="229">
        <v>2.9468990213480679</v>
      </c>
      <c r="K33" s="229">
        <v>0.43224565737920922</v>
      </c>
      <c r="L33" s="229">
        <v>2.8165169583228749</v>
      </c>
      <c r="M33" s="229">
        <v>0.1787667444676358</v>
      </c>
      <c r="N33" s="229">
        <v>0.1995407659131827</v>
      </c>
      <c r="O33" s="229">
        <v>0.21239131796228711</v>
      </c>
      <c r="P33" s="229">
        <v>0.21705719052572489</v>
      </c>
      <c r="Q33" s="229">
        <v>0.1429531608688116</v>
      </c>
      <c r="R33" s="229">
        <v>2.4154103242783029</v>
      </c>
      <c r="S33" s="229">
        <v>0.70334611606494157</v>
      </c>
      <c r="T33" s="229">
        <v>0.70051711229095326</v>
      </c>
      <c r="U33" s="229">
        <v>0.91756098169166622</v>
      </c>
      <c r="V33" s="229">
        <v>0.96475023592214659</v>
      </c>
      <c r="W33" s="229">
        <v>4.8188834630528801</v>
      </c>
      <c r="X33" s="229">
        <v>3.7484355179470561</v>
      </c>
      <c r="Y33" s="229">
        <v>5.6102246573441503</v>
      </c>
      <c r="DA33" s="73" t="s">
        <v>2841</v>
      </c>
    </row>
    <row r="34" spans="1:105" ht="12" customHeight="1" x14ac:dyDescent="0.25">
      <c r="A34" s="46" t="s">
        <v>35</v>
      </c>
      <c r="B34" s="229">
        <v>6126.87327936362</v>
      </c>
      <c r="C34" s="229">
        <v>6124.7352824641684</v>
      </c>
      <c r="D34" s="229">
        <v>6246.6932786862599</v>
      </c>
      <c r="E34" s="229">
        <v>6398.7925473535252</v>
      </c>
      <c r="F34" s="229">
        <v>5924.1177073437302</v>
      </c>
      <c r="G34" s="229">
        <v>4311.8568603927524</v>
      </c>
      <c r="H34" s="229">
        <v>4070.903187037381</v>
      </c>
      <c r="I34" s="229">
        <v>3395.0050853274888</v>
      </c>
      <c r="J34" s="229">
        <v>3012.3467768818819</v>
      </c>
      <c r="K34" s="229">
        <v>2759.6839681269821</v>
      </c>
      <c r="L34" s="229">
        <v>2604.3123804506658</v>
      </c>
      <c r="M34" s="229">
        <v>2580.8682670840099</v>
      </c>
      <c r="N34" s="229">
        <v>2504.9615710899911</v>
      </c>
      <c r="O34" s="229">
        <v>2557.8350936676379</v>
      </c>
      <c r="P34" s="229">
        <v>2430.1131726012318</v>
      </c>
      <c r="Q34" s="229">
        <v>2367.1340820064361</v>
      </c>
      <c r="R34" s="229">
        <v>2441.6533727838569</v>
      </c>
      <c r="S34" s="229">
        <v>2537.984508416107</v>
      </c>
      <c r="T34" s="229">
        <v>2426.9802007438961</v>
      </c>
      <c r="U34" s="229">
        <v>2374.6302264462952</v>
      </c>
      <c r="V34" s="229">
        <v>2172.7027281345968</v>
      </c>
      <c r="W34" s="229">
        <v>2435.003009532752</v>
      </c>
      <c r="X34" s="229">
        <v>2125.6841591090629</v>
      </c>
      <c r="Y34" s="229">
        <v>1983.137880579342</v>
      </c>
      <c r="DA34" s="73" t="s">
        <v>2842</v>
      </c>
    </row>
    <row r="35" spans="1:105" ht="12" customHeight="1" x14ac:dyDescent="0.25">
      <c r="A35" s="46" t="s">
        <v>36</v>
      </c>
      <c r="B35" s="229">
        <v>10.671967192414741</v>
      </c>
      <c r="C35" s="229">
        <v>9.5147659305893271</v>
      </c>
      <c r="D35" s="229">
        <v>9.1290321766396172</v>
      </c>
      <c r="E35" s="229">
        <v>0</v>
      </c>
      <c r="F35" s="229">
        <v>0</v>
      </c>
      <c r="G35" s="229">
        <v>0</v>
      </c>
      <c r="H35" s="229">
        <v>0.28930031545201451</v>
      </c>
      <c r="I35" s="229">
        <v>0.28930031545117307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1.8403206813803781</v>
      </c>
      <c r="C36" s="229">
        <v>1.677242290912117</v>
      </c>
      <c r="D36" s="229">
        <v>2.0938115586365131</v>
      </c>
      <c r="E36" s="229">
        <v>2.489761152865563</v>
      </c>
      <c r="F36" s="229">
        <v>1.205461292881695</v>
      </c>
      <c r="G36" s="229">
        <v>1.074223522291103</v>
      </c>
      <c r="H36" s="229">
        <v>21.51588401109835</v>
      </c>
      <c r="I36" s="229">
        <v>0.19546160252149369</v>
      </c>
      <c r="J36" s="229">
        <v>7.9095690850547754E-2</v>
      </c>
      <c r="K36" s="229">
        <v>0</v>
      </c>
      <c r="L36" s="229">
        <v>0</v>
      </c>
      <c r="M36" s="229">
        <v>2.319035962133676E-2</v>
      </c>
      <c r="N36" s="229">
        <v>0.74290911671284965</v>
      </c>
      <c r="O36" s="229">
        <v>0.97399510409145473</v>
      </c>
      <c r="P36" s="229">
        <v>2.2420108390933611</v>
      </c>
      <c r="Q36" s="229">
        <v>1.3230928391078149</v>
      </c>
      <c r="R36" s="229">
        <v>1.843633589894911</v>
      </c>
      <c r="S36" s="229">
        <v>1.2365431040891171</v>
      </c>
      <c r="T36" s="229">
        <v>2.9523399993237249</v>
      </c>
      <c r="U36" s="229">
        <v>3.3337924998439279</v>
      </c>
      <c r="V36" s="229">
        <v>1.762887494504191</v>
      </c>
      <c r="W36" s="229">
        <v>1.8626828138361251</v>
      </c>
      <c r="X36" s="229">
        <v>3.00053496688904</v>
      </c>
      <c r="Y36" s="229">
        <v>0.24267054889456341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3273.5079341336213</v>
      </c>
      <c r="C39" s="261">
        <f t="shared" si="0"/>
        <v>3162.5449195373189</v>
      </c>
      <c r="D39" s="261">
        <f t="shared" si="0"/>
        <v>3125.4585506336539</v>
      </c>
      <c r="E39" s="261">
        <f t="shared" si="0"/>
        <v>3125.2172528312349</v>
      </c>
      <c r="F39" s="261">
        <f t="shared" si="0"/>
        <v>2855.2483255607158</v>
      </c>
      <c r="G39" s="261">
        <f t="shared" si="0"/>
        <v>2170.6546603269062</v>
      </c>
      <c r="H39" s="261">
        <f t="shared" si="0"/>
        <v>1964.4536244875271</v>
      </c>
      <c r="I39" s="261">
        <f t="shared" si="0"/>
        <v>1739.0302221485188</v>
      </c>
      <c r="J39" s="261">
        <f t="shared" si="0"/>
        <v>1504.4586845456074</v>
      </c>
      <c r="K39" s="261">
        <f t="shared" si="0"/>
        <v>1283.7943125992251</v>
      </c>
      <c r="L39" s="261">
        <f t="shared" si="0"/>
        <v>1199.5161075146509</v>
      </c>
      <c r="M39" s="261">
        <f t="shared" si="0"/>
        <v>1108.1971581528487</v>
      </c>
      <c r="N39" s="261">
        <f t="shared" si="0"/>
        <v>1062.5273410897667</v>
      </c>
      <c r="O39" s="261">
        <f t="shared" si="0"/>
        <v>1019.5374404022232</v>
      </c>
      <c r="P39" s="261">
        <f t="shared" si="0"/>
        <v>965.64250404748179</v>
      </c>
      <c r="Q39" s="261">
        <f t="shared" si="0"/>
        <v>953.58976695644674</v>
      </c>
      <c r="R39" s="261">
        <f t="shared" si="0"/>
        <v>969.23510867781886</v>
      </c>
      <c r="S39" s="261">
        <f t="shared" si="0"/>
        <v>974.77879120485557</v>
      </c>
      <c r="T39" s="261">
        <f t="shared" si="0"/>
        <v>950.56360186183031</v>
      </c>
      <c r="U39" s="261">
        <f t="shared" si="0"/>
        <v>915.5865945350597</v>
      </c>
      <c r="V39" s="261">
        <f t="shared" si="0"/>
        <v>820.05472252726213</v>
      </c>
      <c r="W39" s="261">
        <f t="shared" si="0"/>
        <v>909.17474422289365</v>
      </c>
      <c r="X39" s="261">
        <f t="shared" si="0"/>
        <v>795.52435400665161</v>
      </c>
      <c r="Y39" s="261">
        <f t="shared" si="0"/>
        <v>741.12780828036739</v>
      </c>
      <c r="DA39" s="70"/>
    </row>
    <row r="40" spans="1:105" ht="12" customHeight="1" x14ac:dyDescent="0.25">
      <c r="A40" s="60" t="s">
        <v>2734</v>
      </c>
      <c r="B40" s="329">
        <v>2012.4367331481631</v>
      </c>
      <c r="C40" s="329">
        <v>1946.6980886741489</v>
      </c>
      <c r="D40" s="329">
        <v>1919.264202012271</v>
      </c>
      <c r="E40" s="329">
        <v>1925.5199206787511</v>
      </c>
      <c r="F40" s="329">
        <v>1769.4767682777799</v>
      </c>
      <c r="G40" s="329">
        <v>1356.0139202659591</v>
      </c>
      <c r="H40" s="329">
        <v>1224.244960907919</v>
      </c>
      <c r="I40" s="329">
        <v>1084.9370830742939</v>
      </c>
      <c r="J40" s="329">
        <v>942.88140728815506</v>
      </c>
      <c r="K40" s="329">
        <v>801.19486453160346</v>
      </c>
      <c r="L40" s="329">
        <v>758.52282715647357</v>
      </c>
      <c r="M40" s="329">
        <v>702.17422217039166</v>
      </c>
      <c r="N40" s="329">
        <v>669.39286509622582</v>
      </c>
      <c r="O40" s="329">
        <v>635.04839586225125</v>
      </c>
      <c r="P40" s="329">
        <v>601.90892475917951</v>
      </c>
      <c r="Q40" s="329">
        <v>598.0164959154655</v>
      </c>
      <c r="R40" s="329">
        <v>602.84513681663464</v>
      </c>
      <c r="S40" s="329">
        <v>606.11486130149308</v>
      </c>
      <c r="T40" s="329">
        <v>593.55138966289633</v>
      </c>
      <c r="U40" s="329">
        <v>571.68169203657658</v>
      </c>
      <c r="V40" s="329">
        <v>510.85029337839501</v>
      </c>
      <c r="W40" s="329">
        <v>562.76035388694777</v>
      </c>
      <c r="X40" s="329">
        <v>493.74102019849101</v>
      </c>
      <c r="Y40" s="329">
        <v>460.03577677834801</v>
      </c>
      <c r="DA40" s="72" t="s">
        <v>2847</v>
      </c>
    </row>
    <row r="41" spans="1:105" ht="12" customHeight="1" x14ac:dyDescent="0.25">
      <c r="A41" s="59" t="s">
        <v>28</v>
      </c>
      <c r="B41" s="230">
        <v>197.80289846455329</v>
      </c>
      <c r="C41" s="230">
        <v>165.72396654071619</v>
      </c>
      <c r="D41" s="230">
        <v>149.90504986067091</v>
      </c>
      <c r="E41" s="230">
        <v>124.0824713801241</v>
      </c>
      <c r="F41" s="230">
        <v>112.2415723818583</v>
      </c>
      <c r="G41" s="230">
        <v>90.317869927974101</v>
      </c>
      <c r="H41" s="230">
        <v>72.467631775471489</v>
      </c>
      <c r="I41" s="230">
        <v>54.433388819783971</v>
      </c>
      <c r="J41" s="230">
        <v>45.129717169744737</v>
      </c>
      <c r="K41" s="230">
        <v>24.965215743418788</v>
      </c>
      <c r="L41" s="230">
        <v>24.14452480134819</v>
      </c>
      <c r="M41" s="230">
        <v>17.32536420896966</v>
      </c>
      <c r="N41" s="230">
        <v>14.71615726192622</v>
      </c>
      <c r="O41" s="230">
        <v>15.351092701086779</v>
      </c>
      <c r="P41" s="230">
        <v>13.703544418990059</v>
      </c>
      <c r="Q41" s="230">
        <v>14.563991171542369</v>
      </c>
      <c r="R41" s="230">
        <v>13.768580218613639</v>
      </c>
      <c r="S41" s="230">
        <v>11.080409092247351</v>
      </c>
      <c r="T41" s="230">
        <v>18.324532882694019</v>
      </c>
      <c r="U41" s="230">
        <v>17.22244046026913</v>
      </c>
      <c r="V41" s="230">
        <v>12.18966060376864</v>
      </c>
      <c r="W41" s="230">
        <v>8.6926025336671486</v>
      </c>
      <c r="X41" s="230">
        <v>5.6018175347302757</v>
      </c>
      <c r="Y41" s="230">
        <v>4.2625844567585141</v>
      </c>
      <c r="DA41" s="71" t="s">
        <v>2848</v>
      </c>
    </row>
    <row r="42" spans="1:105" ht="12" customHeight="1" x14ac:dyDescent="0.25">
      <c r="A42" s="59" t="s">
        <v>31</v>
      </c>
      <c r="B42" s="295">
        <v>37.100183669912639</v>
      </c>
      <c r="C42" s="295">
        <v>49.482363793547563</v>
      </c>
      <c r="D42" s="295">
        <v>45.420213698987197</v>
      </c>
      <c r="E42" s="295">
        <v>49.716373644395787</v>
      </c>
      <c r="F42" s="295">
        <v>38.520689032516572</v>
      </c>
      <c r="G42" s="295">
        <v>32.923141469560093</v>
      </c>
      <c r="H42" s="295">
        <v>28.80829314098386</v>
      </c>
      <c r="I42" s="295">
        <v>23.831528122680101</v>
      </c>
      <c r="J42" s="295">
        <v>20.055354976713009</v>
      </c>
      <c r="K42" s="295">
        <v>17.745720409602729</v>
      </c>
      <c r="L42" s="295">
        <v>19.6898611484005</v>
      </c>
      <c r="M42" s="295">
        <v>17.956562589444552</v>
      </c>
      <c r="N42" s="295">
        <v>18.067597103114551</v>
      </c>
      <c r="O42" s="295">
        <v>17.799537482367171</v>
      </c>
      <c r="P42" s="295">
        <v>17.75158530123057</v>
      </c>
      <c r="Q42" s="295">
        <v>13.64101244980556</v>
      </c>
      <c r="R42" s="295">
        <v>15.37700387480883</v>
      </c>
      <c r="S42" s="295">
        <v>15.44855926573339</v>
      </c>
      <c r="T42" s="295">
        <v>15.24560144685837</v>
      </c>
      <c r="U42" s="295">
        <v>16.968308352825328</v>
      </c>
      <c r="V42" s="295">
        <v>14.51325222821959</v>
      </c>
      <c r="W42" s="295">
        <v>15.15472237898185</v>
      </c>
      <c r="X42" s="295">
        <v>17.65186573996942</v>
      </c>
      <c r="Y42" s="295">
        <v>18.565152218871759</v>
      </c>
      <c r="DA42" s="122" t="s">
        <v>2849</v>
      </c>
    </row>
    <row r="43" spans="1:105" ht="12" customHeight="1" x14ac:dyDescent="0.25">
      <c r="A43" s="59" t="s">
        <v>159</v>
      </c>
      <c r="B43" s="295">
        <v>133.06504703251471</v>
      </c>
      <c r="C43" s="295">
        <v>146.44511996542849</v>
      </c>
      <c r="D43" s="295">
        <v>135.80761200642939</v>
      </c>
      <c r="E43" s="295">
        <v>135.1053359804414</v>
      </c>
      <c r="F43" s="295">
        <v>128.95887001439641</v>
      </c>
      <c r="G43" s="295">
        <v>135.8452921770795</v>
      </c>
      <c r="H43" s="295">
        <v>87.381570701397692</v>
      </c>
      <c r="I43" s="295">
        <v>102.5246553340811</v>
      </c>
      <c r="J43" s="295">
        <v>76.646722361630694</v>
      </c>
      <c r="K43" s="295">
        <v>66.00630929665293</v>
      </c>
      <c r="L43" s="295">
        <v>65.801876001541814</v>
      </c>
      <c r="M43" s="295">
        <v>57.326706428838577</v>
      </c>
      <c r="N43" s="295">
        <v>51.271000200922167</v>
      </c>
      <c r="O43" s="295">
        <v>35.525229426984048</v>
      </c>
      <c r="P43" s="295">
        <v>35.90282316688932</v>
      </c>
      <c r="Q43" s="295">
        <v>39.827789435589878</v>
      </c>
      <c r="R43" s="295">
        <v>36.40126774794134</v>
      </c>
      <c r="S43" s="295">
        <v>32.399423302870247</v>
      </c>
      <c r="T43" s="295">
        <v>30.5968200571205</v>
      </c>
      <c r="U43" s="295">
        <v>28.427802840073269</v>
      </c>
      <c r="V43" s="295">
        <v>26.669846414550211</v>
      </c>
      <c r="W43" s="295">
        <v>31.217439979467169</v>
      </c>
      <c r="X43" s="295">
        <v>22.750104020297162</v>
      </c>
      <c r="Y43" s="295">
        <v>20.461679500709739</v>
      </c>
      <c r="DA43" s="122" t="s">
        <v>2850</v>
      </c>
    </row>
    <row r="44" spans="1:105" ht="12" customHeight="1" x14ac:dyDescent="0.25">
      <c r="A44" s="59" t="s">
        <v>32</v>
      </c>
      <c r="B44" s="295">
        <v>447.93741738508231</v>
      </c>
      <c r="C44" s="295">
        <v>378.72272665377079</v>
      </c>
      <c r="D44" s="295">
        <v>362.11068477153691</v>
      </c>
      <c r="E44" s="295">
        <v>348.84805911143678</v>
      </c>
      <c r="F44" s="295">
        <v>298.85020638588799</v>
      </c>
      <c r="G44" s="295">
        <v>201.97915764223359</v>
      </c>
      <c r="H44" s="295">
        <v>190.68487278771721</v>
      </c>
      <c r="I44" s="295">
        <v>203.6935744590115</v>
      </c>
      <c r="J44" s="295">
        <v>168.1570218823471</v>
      </c>
      <c r="K44" s="295">
        <v>124.54700949613721</v>
      </c>
      <c r="L44" s="295">
        <v>85.509487314098237</v>
      </c>
      <c r="M44" s="295">
        <v>51.371629135941873</v>
      </c>
      <c r="N44" s="295">
        <v>51.722053060891447</v>
      </c>
      <c r="O44" s="295">
        <v>38.253486792226639</v>
      </c>
      <c r="P44" s="295">
        <v>31.263815082622418</v>
      </c>
      <c r="Q44" s="295">
        <v>32.199227821473428</v>
      </c>
      <c r="R44" s="295">
        <v>34.275377960139231</v>
      </c>
      <c r="S44" s="295">
        <v>24.582793182443591</v>
      </c>
      <c r="T44" s="295">
        <v>22.693210177015938</v>
      </c>
      <c r="U44" s="295">
        <v>12.59736186377279</v>
      </c>
      <c r="V44" s="295">
        <v>6.4989749845996831</v>
      </c>
      <c r="W44" s="295">
        <v>10.50729188415216</v>
      </c>
      <c r="X44" s="295">
        <v>12.52477322705049</v>
      </c>
      <c r="Y44" s="295">
        <v>10.404977414111359</v>
      </c>
      <c r="DA44" s="122" t="s">
        <v>2851</v>
      </c>
    </row>
    <row r="45" spans="1:105" ht="12" customHeight="1" x14ac:dyDescent="0.25">
      <c r="A45" s="59" t="s">
        <v>35</v>
      </c>
      <c r="B45" s="295">
        <v>1196.5311865961</v>
      </c>
      <c r="C45" s="295">
        <v>1206.3239117206861</v>
      </c>
      <c r="D45" s="295">
        <v>1226.020641674646</v>
      </c>
      <c r="E45" s="295">
        <v>1267.767680562353</v>
      </c>
      <c r="F45" s="295">
        <v>1190.9054304631211</v>
      </c>
      <c r="G45" s="295">
        <v>894.94845904911142</v>
      </c>
      <c r="H45" s="295">
        <v>844.90259250234919</v>
      </c>
      <c r="I45" s="295">
        <v>700.45393633873755</v>
      </c>
      <c r="J45" s="295">
        <v>632.89259089771951</v>
      </c>
      <c r="K45" s="295">
        <v>567.9306095857919</v>
      </c>
      <c r="L45" s="295">
        <v>563.37707789108481</v>
      </c>
      <c r="M45" s="295">
        <v>558.19395980719707</v>
      </c>
      <c r="N45" s="295">
        <v>533.61605746937141</v>
      </c>
      <c r="O45" s="295">
        <v>528.11904945958656</v>
      </c>
      <c r="P45" s="295">
        <v>503.28715678944718</v>
      </c>
      <c r="Q45" s="295">
        <v>497.78447503705422</v>
      </c>
      <c r="R45" s="295">
        <v>503.02290701513152</v>
      </c>
      <c r="S45" s="295">
        <v>522.60367645819849</v>
      </c>
      <c r="T45" s="295">
        <v>506.69122509920737</v>
      </c>
      <c r="U45" s="295">
        <v>496.46577851963599</v>
      </c>
      <c r="V45" s="295">
        <v>450.97855914725687</v>
      </c>
      <c r="W45" s="295">
        <v>497.18829711067951</v>
      </c>
      <c r="X45" s="295">
        <v>435.21245967644359</v>
      </c>
      <c r="Y45" s="295">
        <v>406.34138318789661</v>
      </c>
      <c r="DA45" s="122" t="s">
        <v>2852</v>
      </c>
    </row>
    <row r="46" spans="1:105" ht="12" customHeight="1" x14ac:dyDescent="0.25">
      <c r="A46" s="60" t="s">
        <v>2741</v>
      </c>
      <c r="B46" s="329">
        <v>1261.0712009854581</v>
      </c>
      <c r="C46" s="329">
        <v>1215.84683086317</v>
      </c>
      <c r="D46" s="329">
        <v>1206.1943486213829</v>
      </c>
      <c r="E46" s="329">
        <v>1199.697332152484</v>
      </c>
      <c r="F46" s="329">
        <v>1085.7715572829361</v>
      </c>
      <c r="G46" s="329">
        <v>814.640740060947</v>
      </c>
      <c r="H46" s="329">
        <v>740.20866357960813</v>
      </c>
      <c r="I46" s="329">
        <v>654.09313907422484</v>
      </c>
      <c r="J46" s="329">
        <v>561.57727725745224</v>
      </c>
      <c r="K46" s="329">
        <v>482.59944806762178</v>
      </c>
      <c r="L46" s="329">
        <v>440.99328035817729</v>
      </c>
      <c r="M46" s="329">
        <v>406.022935982457</v>
      </c>
      <c r="N46" s="329">
        <v>393.13447599354078</v>
      </c>
      <c r="O46" s="329">
        <v>384.48904453997193</v>
      </c>
      <c r="P46" s="329">
        <v>363.73357928830228</v>
      </c>
      <c r="Q46" s="329">
        <v>355.5732710409813</v>
      </c>
      <c r="R46" s="329">
        <v>366.38997186118422</v>
      </c>
      <c r="S46" s="329">
        <v>368.66392990336249</v>
      </c>
      <c r="T46" s="329">
        <v>357.01221219893398</v>
      </c>
      <c r="U46" s="329">
        <v>343.90490249848318</v>
      </c>
      <c r="V46" s="329">
        <v>309.20442914886718</v>
      </c>
      <c r="W46" s="329">
        <v>346.41439033594588</v>
      </c>
      <c r="X46" s="329">
        <v>301.78333380816059</v>
      </c>
      <c r="Y46" s="329">
        <v>281.09203150201932</v>
      </c>
      <c r="DA46" s="72" t="s">
        <v>2853</v>
      </c>
    </row>
    <row r="47" spans="1:105" ht="12" customHeight="1" x14ac:dyDescent="0.25">
      <c r="A47" s="64" t="s">
        <v>28</v>
      </c>
      <c r="B47" s="229">
        <v>108.76873590748529</v>
      </c>
      <c r="C47" s="229">
        <v>89.67110892689756</v>
      </c>
      <c r="D47" s="229">
        <v>80.556221783063464</v>
      </c>
      <c r="E47" s="229">
        <v>64.014604403662702</v>
      </c>
      <c r="F47" s="229">
        <v>58.304290784744062</v>
      </c>
      <c r="G47" s="229">
        <v>47.18388461585549</v>
      </c>
      <c r="H47" s="229">
        <v>38.382052128976717</v>
      </c>
      <c r="I47" s="229">
        <v>31.072431280726779</v>
      </c>
      <c r="J47" s="229">
        <v>25.53308282455345</v>
      </c>
      <c r="K47" s="229">
        <v>14.307470669780111</v>
      </c>
      <c r="L47" s="229">
        <v>13.05350055915839</v>
      </c>
      <c r="M47" s="229">
        <v>9.2071841264613266</v>
      </c>
      <c r="N47" s="229">
        <v>7.2913599292271467</v>
      </c>
      <c r="O47" s="229">
        <v>8.4272340365249399</v>
      </c>
      <c r="P47" s="229">
        <v>7.4949010518920396</v>
      </c>
      <c r="Q47" s="229">
        <v>7.3391520280100107</v>
      </c>
      <c r="R47" s="229">
        <v>7.0417433878107598</v>
      </c>
      <c r="S47" s="229">
        <v>5.9694212814264924</v>
      </c>
      <c r="T47" s="229">
        <v>10.531386205156361</v>
      </c>
      <c r="U47" s="229">
        <v>10.02516913489587</v>
      </c>
      <c r="V47" s="229">
        <v>7.2504403981324979</v>
      </c>
      <c r="W47" s="229">
        <v>4.9628751592857601</v>
      </c>
      <c r="X47" s="229">
        <v>2.9805096018418529</v>
      </c>
      <c r="Y47" s="229">
        <v>2.298237809013854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23.470777362615749</v>
      </c>
      <c r="C49" s="229">
        <v>31.512588105905539</v>
      </c>
      <c r="D49" s="229">
        <v>28.19418506690365</v>
      </c>
      <c r="E49" s="229">
        <v>30.82958539044207</v>
      </c>
      <c r="F49" s="229">
        <v>23.197501440597559</v>
      </c>
      <c r="G49" s="229">
        <v>18.539243686467291</v>
      </c>
      <c r="H49" s="229">
        <v>16.586471815035079</v>
      </c>
      <c r="I49" s="229">
        <v>13.90564862753269</v>
      </c>
      <c r="J49" s="229">
        <v>11.36894146048742</v>
      </c>
      <c r="K49" s="229">
        <v>10.28076188151314</v>
      </c>
      <c r="L49" s="229">
        <v>11.253712628855549</v>
      </c>
      <c r="M49" s="229">
        <v>10.09492543076864</v>
      </c>
      <c r="N49" s="229">
        <v>10.70312847492219</v>
      </c>
      <c r="O49" s="229">
        <v>10.73922292650867</v>
      </c>
      <c r="P49" s="229">
        <v>10.874770099492761</v>
      </c>
      <c r="Q49" s="229">
        <v>8.3353820455855132</v>
      </c>
      <c r="R49" s="229">
        <v>9.5629655142193783</v>
      </c>
      <c r="S49" s="229">
        <v>9.4970848154268968</v>
      </c>
      <c r="T49" s="229">
        <v>9.2664555321831266</v>
      </c>
      <c r="U49" s="229">
        <v>10.29659137694216</v>
      </c>
      <c r="V49" s="229">
        <v>8.426538196847881</v>
      </c>
      <c r="W49" s="229">
        <v>9.1431342536840408</v>
      </c>
      <c r="X49" s="229">
        <v>10.390238164880531</v>
      </c>
      <c r="Y49" s="229">
        <v>10.83722129176517</v>
      </c>
      <c r="DA49" s="73" t="s">
        <v>2856</v>
      </c>
    </row>
    <row r="50" spans="1:105" ht="12" customHeight="1" x14ac:dyDescent="0.25">
      <c r="A50" s="64" t="s">
        <v>159</v>
      </c>
      <c r="B50" s="229">
        <v>83.910773964385513</v>
      </c>
      <c r="C50" s="229">
        <v>91.918389641819545</v>
      </c>
      <c r="D50" s="229">
        <v>86.61344473231145</v>
      </c>
      <c r="E50" s="229">
        <v>84.394342536968225</v>
      </c>
      <c r="F50" s="229">
        <v>79.85519245216922</v>
      </c>
      <c r="G50" s="229">
        <v>84.758950001693321</v>
      </c>
      <c r="H50" s="229">
        <v>53.25811556242904</v>
      </c>
      <c r="I50" s="229">
        <v>62.412652543047777</v>
      </c>
      <c r="J50" s="229">
        <v>46.868876636369862</v>
      </c>
      <c r="K50" s="229">
        <v>41.111571784958826</v>
      </c>
      <c r="L50" s="229">
        <v>39.78281083582592</v>
      </c>
      <c r="M50" s="229">
        <v>34.428021306577541</v>
      </c>
      <c r="N50" s="229">
        <v>29.80469671984174</v>
      </c>
      <c r="O50" s="229">
        <v>21.10676596128879</v>
      </c>
      <c r="P50" s="229">
        <v>21.35880656517211</v>
      </c>
      <c r="Q50" s="229">
        <v>23.24844253025578</v>
      </c>
      <c r="R50" s="229">
        <v>22.239267012810409</v>
      </c>
      <c r="S50" s="229">
        <v>19.980077182677491</v>
      </c>
      <c r="T50" s="229">
        <v>18.323217720684351</v>
      </c>
      <c r="U50" s="229">
        <v>17.541250822544921</v>
      </c>
      <c r="V50" s="229">
        <v>16.536556778027851</v>
      </c>
      <c r="W50" s="229">
        <v>19.293995622419651</v>
      </c>
      <c r="X50" s="229">
        <v>12.91109844340806</v>
      </c>
      <c r="Y50" s="229">
        <v>12.09276383381672</v>
      </c>
      <c r="DA50" s="73" t="s">
        <v>2857</v>
      </c>
    </row>
    <row r="51" spans="1:105" ht="12" customHeight="1" x14ac:dyDescent="0.25">
      <c r="A51" s="64" t="s">
        <v>32</v>
      </c>
      <c r="B51" s="229">
        <v>272.70708785720211</v>
      </c>
      <c r="C51" s="229">
        <v>230.25937888272529</v>
      </c>
      <c r="D51" s="229">
        <v>223.43749242144679</v>
      </c>
      <c r="E51" s="229">
        <v>215.78300962744029</v>
      </c>
      <c r="F51" s="229">
        <v>179.52090347070649</v>
      </c>
      <c r="G51" s="229">
        <v>122.4822554276505</v>
      </c>
      <c r="H51" s="229">
        <v>116.7284989580638</v>
      </c>
      <c r="I51" s="229">
        <v>120.2238319299353</v>
      </c>
      <c r="J51" s="229">
        <v>99.406655979137241</v>
      </c>
      <c r="K51" s="229">
        <v>70.532118864312523</v>
      </c>
      <c r="L51" s="229">
        <v>49.734139796738752</v>
      </c>
      <c r="M51" s="229">
        <v>28.393796593084069</v>
      </c>
      <c r="N51" s="229">
        <v>30.868903923966378</v>
      </c>
      <c r="O51" s="229">
        <v>23.08371431027625</v>
      </c>
      <c r="P51" s="229">
        <v>18.74113412003063</v>
      </c>
      <c r="Q51" s="229">
        <v>19.41419994220746</v>
      </c>
      <c r="R51" s="229">
        <v>20.607967184237861</v>
      </c>
      <c r="S51" s="229">
        <v>14.48173594006551</v>
      </c>
      <c r="T51" s="229">
        <v>13.870533715904809</v>
      </c>
      <c r="U51" s="229">
        <v>7.5155752515881744</v>
      </c>
      <c r="V51" s="229">
        <v>3.9957106084834182</v>
      </c>
      <c r="W51" s="229">
        <v>6.6069091205229533</v>
      </c>
      <c r="X51" s="229">
        <v>7.9020360411485226</v>
      </c>
      <c r="Y51" s="229">
        <v>6.2649661158996279</v>
      </c>
      <c r="DA51" s="73" t="s">
        <v>2858</v>
      </c>
    </row>
    <row r="52" spans="1:105" ht="12" customHeight="1" x14ac:dyDescent="0.25">
      <c r="A52" s="64" t="s">
        <v>33</v>
      </c>
      <c r="B52" s="229">
        <v>1.781127260054129</v>
      </c>
      <c r="C52" s="229">
        <v>2.4866464746790928</v>
      </c>
      <c r="D52" s="229">
        <v>2.085883372602424</v>
      </c>
      <c r="E52" s="229">
        <v>1.3776181461094801</v>
      </c>
      <c r="F52" s="229">
        <v>1.323702874437422</v>
      </c>
      <c r="G52" s="229">
        <v>0.44583893601970997</v>
      </c>
      <c r="H52" s="229">
        <v>1.658749100806038</v>
      </c>
      <c r="I52" s="229">
        <v>0.37788797982644617</v>
      </c>
      <c r="J52" s="229">
        <v>0.36980693601230669</v>
      </c>
      <c r="K52" s="229">
        <v>5.4242592298567427E-2</v>
      </c>
      <c r="L52" s="229">
        <v>0.35344526535816467</v>
      </c>
      <c r="M52" s="229">
        <v>2.2433473815546449E-2</v>
      </c>
      <c r="N52" s="229">
        <v>2.5040409840085681E-2</v>
      </c>
      <c r="O52" s="229">
        <v>2.6653028136443879E-2</v>
      </c>
      <c r="P52" s="229">
        <v>2.7238549399306661E-2</v>
      </c>
      <c r="Q52" s="229">
        <v>1.7939220187458721E-2</v>
      </c>
      <c r="R52" s="229">
        <v>0.30311031520355203</v>
      </c>
      <c r="S52" s="229">
        <v>8.8263042015992679E-2</v>
      </c>
      <c r="T52" s="229">
        <v>8.7908029777688274E-2</v>
      </c>
      <c r="U52" s="229">
        <v>0.1151449075064052</v>
      </c>
      <c r="V52" s="229">
        <v>0.1210666962725831</v>
      </c>
      <c r="W52" s="229">
        <v>0.60472263065761644</v>
      </c>
      <c r="X52" s="229">
        <v>0.47039190813453258</v>
      </c>
      <c r="Y52" s="229">
        <v>0.70402819229416791</v>
      </c>
      <c r="DA52" s="73" t="s">
        <v>2859</v>
      </c>
    </row>
    <row r="53" spans="1:105" ht="12" customHeight="1" x14ac:dyDescent="0.25">
      <c r="A53" s="64" t="s">
        <v>35</v>
      </c>
      <c r="B53" s="229">
        <v>768.8625291750426</v>
      </c>
      <c r="C53" s="229">
        <v>768.59423152491547</v>
      </c>
      <c r="D53" s="229">
        <v>783.89876438415831</v>
      </c>
      <c r="E53" s="229">
        <v>802.98573143259944</v>
      </c>
      <c r="F53" s="229">
        <v>743.41869268627227</v>
      </c>
      <c r="G53" s="229">
        <v>541.09576287281618</v>
      </c>
      <c r="H53" s="229">
        <v>510.85843915763229</v>
      </c>
      <c r="I53" s="229">
        <v>426.03985384501817</v>
      </c>
      <c r="J53" s="229">
        <v>378.0199876871381</v>
      </c>
      <c r="K53" s="229">
        <v>346.31328227475859</v>
      </c>
      <c r="L53" s="229">
        <v>326.81567127224048</v>
      </c>
      <c r="M53" s="229">
        <v>323.87366488897379</v>
      </c>
      <c r="N53" s="229">
        <v>314.34811872501848</v>
      </c>
      <c r="O53" s="229">
        <v>320.9832274406449</v>
      </c>
      <c r="P53" s="229">
        <v>304.95537852250771</v>
      </c>
      <c r="Q53" s="229">
        <v>297.05212009492539</v>
      </c>
      <c r="R53" s="229">
        <v>306.4035605062096</v>
      </c>
      <c r="S53" s="229">
        <v>318.4921736051586</v>
      </c>
      <c r="T53" s="229">
        <v>304.56222126982232</v>
      </c>
      <c r="U53" s="229">
        <v>297.99281273051548</v>
      </c>
      <c r="V53" s="229">
        <v>272.65289137375339</v>
      </c>
      <c r="W53" s="229">
        <v>305.56900511783567</v>
      </c>
      <c r="X53" s="229">
        <v>266.75252192741198</v>
      </c>
      <c r="Y53" s="229">
        <v>248.86436148446651</v>
      </c>
      <c r="DA53" s="73" t="s">
        <v>2860</v>
      </c>
    </row>
    <row r="54" spans="1:105" ht="12" customHeight="1" x14ac:dyDescent="0.25">
      <c r="A54" s="64" t="s">
        <v>36</v>
      </c>
      <c r="B54" s="229">
        <v>1.339227255518713</v>
      </c>
      <c r="C54" s="229">
        <v>1.194009842270034</v>
      </c>
      <c r="D54" s="229">
        <v>1.1456040378528149</v>
      </c>
      <c r="E54" s="229">
        <v>0</v>
      </c>
      <c r="F54" s="229">
        <v>0</v>
      </c>
      <c r="G54" s="229">
        <v>0</v>
      </c>
      <c r="H54" s="229">
        <v>3.6304353311625362E-2</v>
      </c>
      <c r="I54" s="229">
        <v>3.6304353311519773E-2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0.23094220315361599</v>
      </c>
      <c r="C55" s="229">
        <v>0.21047746395759889</v>
      </c>
      <c r="D55" s="229">
        <v>0.26275282304458192</v>
      </c>
      <c r="E55" s="229">
        <v>0.31244061526156103</v>
      </c>
      <c r="F55" s="229">
        <v>0.15127357400868319</v>
      </c>
      <c r="G55" s="229">
        <v>0.13480452044437369</v>
      </c>
      <c r="H55" s="229">
        <v>2.7000325033535191</v>
      </c>
      <c r="I55" s="229">
        <v>2.4528514826226661E-2</v>
      </c>
      <c r="J55" s="229">
        <v>9.9257337537942292E-3</v>
      </c>
      <c r="K55" s="229">
        <v>0</v>
      </c>
      <c r="L55" s="229">
        <v>0</v>
      </c>
      <c r="M55" s="229">
        <v>2.9101627760108901E-3</v>
      </c>
      <c r="N55" s="229">
        <v>9.3227810724749768E-2</v>
      </c>
      <c r="O55" s="229">
        <v>0.1222268365918688</v>
      </c>
      <c r="P55" s="229">
        <v>0.28135037980779432</v>
      </c>
      <c r="Q55" s="229">
        <v>0.16603517980960819</v>
      </c>
      <c r="R55" s="229">
        <v>0.23135794069269469</v>
      </c>
      <c r="S55" s="229">
        <v>0.15517403659157561</v>
      </c>
      <c r="T55" s="229">
        <v>0.37048972540533037</v>
      </c>
      <c r="U55" s="229">
        <v>0.4183582744902184</v>
      </c>
      <c r="V55" s="229">
        <v>0.2212250973495456</v>
      </c>
      <c r="W55" s="229">
        <v>0.23374843154021971</v>
      </c>
      <c r="X55" s="229">
        <v>0.37653772133509528</v>
      </c>
      <c r="Y55" s="229">
        <v>3.0452774763239331E-2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0.99999999999999956</v>
      </c>
      <c r="C63" s="232">
        <f t="shared" si="1"/>
        <v>0.99999999999999989</v>
      </c>
      <c r="D63" s="232">
        <f t="shared" si="1"/>
        <v>1</v>
      </c>
      <c r="E63" s="232">
        <f t="shared" si="1"/>
        <v>0.99999999999999989</v>
      </c>
      <c r="F63" s="232">
        <f t="shared" si="1"/>
        <v>1.0000000000000002</v>
      </c>
      <c r="G63" s="232">
        <f t="shared" si="1"/>
        <v>0.99999999999999978</v>
      </c>
      <c r="H63" s="232">
        <f t="shared" si="1"/>
        <v>1</v>
      </c>
      <c r="I63" s="232">
        <f t="shared" si="1"/>
        <v>0.99999999999999989</v>
      </c>
      <c r="J63" s="232">
        <f t="shared" si="1"/>
        <v>0.99999999999999989</v>
      </c>
      <c r="K63" s="232">
        <f t="shared" si="1"/>
        <v>1</v>
      </c>
      <c r="L63" s="232">
        <f t="shared" si="1"/>
        <v>1</v>
      </c>
      <c r="M63" s="232">
        <f t="shared" si="1"/>
        <v>1.0000000000000002</v>
      </c>
      <c r="N63" s="232">
        <f t="shared" si="1"/>
        <v>0.99999999999999978</v>
      </c>
      <c r="O63" s="232">
        <f t="shared" si="1"/>
        <v>0.99999999999999967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1.0000000000000002</v>
      </c>
      <c r="T63" s="232">
        <f t="shared" si="1"/>
        <v>1</v>
      </c>
      <c r="U63" s="232">
        <f t="shared" si="1"/>
        <v>1</v>
      </c>
      <c r="V63" s="232">
        <f t="shared" si="1"/>
        <v>1</v>
      </c>
      <c r="W63" s="232">
        <f t="shared" si="1"/>
        <v>1.0000000000000002</v>
      </c>
      <c r="X63" s="232">
        <f t="shared" si="1"/>
        <v>1.0000000000000002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0.12196035579427594</v>
      </c>
      <c r="C68" s="300">
        <f t="shared" si="6"/>
        <v>0.12528700443412782</v>
      </c>
      <c r="D68" s="300">
        <f t="shared" si="6"/>
        <v>0.12623533833868192</v>
      </c>
      <c r="E68" s="300">
        <f t="shared" si="6"/>
        <v>0.13148767615951629</v>
      </c>
      <c r="F68" s="300">
        <f t="shared" si="6"/>
        <v>0.13307240561341155</v>
      </c>
      <c r="G68" s="300">
        <f t="shared" si="6"/>
        <v>0.12883881328887162</v>
      </c>
      <c r="H68" s="300">
        <f t="shared" si="6"/>
        <v>0.128087175850016</v>
      </c>
      <c r="I68" s="300">
        <f t="shared" si="6"/>
        <v>0.12177809495418172</v>
      </c>
      <c r="J68" s="300">
        <f t="shared" si="6"/>
        <v>0.12239568409215992</v>
      </c>
      <c r="K68" s="300">
        <f t="shared" si="6"/>
        <v>0.12697491104793956</v>
      </c>
      <c r="L68" s="300">
        <f t="shared" si="6"/>
        <v>0.12821344015279768</v>
      </c>
      <c r="M68" s="300">
        <f t="shared" si="6"/>
        <v>0.13118559387286494</v>
      </c>
      <c r="N68" s="300">
        <f t="shared" si="6"/>
        <v>0.13043825771018849</v>
      </c>
      <c r="O68" s="300">
        <f t="shared" si="6"/>
        <v>0.12776571627440658</v>
      </c>
      <c r="P68" s="300">
        <f t="shared" si="6"/>
        <v>0.12667540011113193</v>
      </c>
      <c r="Q68" s="300">
        <f t="shared" si="6"/>
        <v>0.12728629566034005</v>
      </c>
      <c r="R68" s="300">
        <f t="shared" si="6"/>
        <v>0.12676860330992692</v>
      </c>
      <c r="S68" s="300">
        <f t="shared" si="6"/>
        <v>0.12945961079018647</v>
      </c>
      <c r="T68" s="300">
        <f t="shared" si="6"/>
        <v>0.12687212038853288</v>
      </c>
      <c r="U68" s="300">
        <f t="shared" si="6"/>
        <v>0.12567582527489596</v>
      </c>
      <c r="V68" s="300">
        <f t="shared" si="6"/>
        <v>0.12771073923495491</v>
      </c>
      <c r="W68" s="300">
        <f t="shared" si="6"/>
        <v>0.13153066092860874</v>
      </c>
      <c r="X68" s="300">
        <f t="shared" si="6"/>
        <v>0.12498747965778438</v>
      </c>
      <c r="Y68" s="300">
        <f t="shared" si="6"/>
        <v>0.12744057034233885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7.1566466026064091E-2</v>
      </c>
      <c r="C69" s="301">
        <f t="shared" si="7"/>
        <v>7.1262549381877455E-2</v>
      </c>
      <c r="D69" s="301">
        <f t="shared" si="7"/>
        <v>7.1246778630614016E-2</v>
      </c>
      <c r="E69" s="301">
        <f t="shared" si="7"/>
        <v>7.0733410131847405E-2</v>
      </c>
      <c r="F69" s="301">
        <f t="shared" si="7"/>
        <v>7.0453231261501742E-2</v>
      </c>
      <c r="G69" s="301">
        <f t="shared" si="7"/>
        <v>7.0583995402453525E-2</v>
      </c>
      <c r="H69" s="301">
        <f t="shared" si="7"/>
        <v>7.0709891254058799E-2</v>
      </c>
      <c r="I69" s="301">
        <f t="shared" si="7"/>
        <v>7.1192164286565496E-2</v>
      </c>
      <c r="J69" s="301">
        <f t="shared" si="7"/>
        <v>7.1017449887563866E-2</v>
      </c>
      <c r="K69" s="301">
        <f t="shared" si="7"/>
        <v>7.0761856515627081E-2</v>
      </c>
      <c r="L69" s="301">
        <f t="shared" si="7"/>
        <v>7.0297611593606799E-2</v>
      </c>
      <c r="M69" s="301">
        <f t="shared" si="7"/>
        <v>7.0001574776379222E-2</v>
      </c>
      <c r="N69" s="301">
        <f t="shared" si="7"/>
        <v>7.0222856893557839E-2</v>
      </c>
      <c r="O69" s="301">
        <f t="shared" si="7"/>
        <v>7.0749733159263833E-2</v>
      </c>
      <c r="P69" s="301">
        <f t="shared" si="7"/>
        <v>7.0818940028218716E-2</v>
      </c>
      <c r="Q69" s="301">
        <f t="shared" si="7"/>
        <v>7.0604324564514265E-2</v>
      </c>
      <c r="R69" s="301">
        <f t="shared" si="7"/>
        <v>7.0869264045893179E-2</v>
      </c>
      <c r="S69" s="301">
        <f t="shared" si="7"/>
        <v>7.0658696069330007E-2</v>
      </c>
      <c r="T69" s="301">
        <f t="shared" si="7"/>
        <v>7.0755587547148988E-2</v>
      </c>
      <c r="U69" s="301">
        <f t="shared" si="7"/>
        <v>7.0853922713676909E-2</v>
      </c>
      <c r="V69" s="301">
        <f t="shared" si="7"/>
        <v>7.0751280004869604E-2</v>
      </c>
      <c r="W69" s="301">
        <f t="shared" si="7"/>
        <v>7.0610145136301608E-2</v>
      </c>
      <c r="X69" s="301">
        <f t="shared" si="7"/>
        <v>7.1070952957259015E-2</v>
      </c>
      <c r="Y69" s="301">
        <f t="shared" si="7"/>
        <v>7.0868487818552442E-2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0.6083149612215446</v>
      </c>
      <c r="C70" s="301">
        <f t="shared" si="8"/>
        <v>0.60573166974595871</v>
      </c>
      <c r="D70" s="301">
        <f t="shared" si="8"/>
        <v>0.60559761836021897</v>
      </c>
      <c r="E70" s="301">
        <f t="shared" si="8"/>
        <v>0.60123398612070311</v>
      </c>
      <c r="F70" s="301">
        <f t="shared" si="8"/>
        <v>0.59885246572276485</v>
      </c>
      <c r="G70" s="301">
        <f t="shared" si="8"/>
        <v>0.59996396092085502</v>
      </c>
      <c r="H70" s="301">
        <f t="shared" si="8"/>
        <v>0.60103407565949984</v>
      </c>
      <c r="I70" s="301">
        <f t="shared" si="8"/>
        <v>0.60513339643580688</v>
      </c>
      <c r="J70" s="301">
        <f t="shared" si="8"/>
        <v>0.60364832404429292</v>
      </c>
      <c r="K70" s="301">
        <f t="shared" si="8"/>
        <v>0.60147578038283045</v>
      </c>
      <c r="L70" s="301">
        <f t="shared" si="8"/>
        <v>0.59752969854565785</v>
      </c>
      <c r="M70" s="301">
        <f t="shared" si="8"/>
        <v>0.59501338559922345</v>
      </c>
      <c r="N70" s="301">
        <f t="shared" si="8"/>
        <v>0.59689428359524155</v>
      </c>
      <c r="O70" s="301">
        <f t="shared" si="8"/>
        <v>0.6013727318537424</v>
      </c>
      <c r="P70" s="301">
        <f t="shared" si="8"/>
        <v>0.60196099023985927</v>
      </c>
      <c r="Q70" s="301">
        <f t="shared" si="8"/>
        <v>0.60013675879837125</v>
      </c>
      <c r="R70" s="301">
        <f t="shared" si="8"/>
        <v>0.60238874439009205</v>
      </c>
      <c r="S70" s="301">
        <f t="shared" si="8"/>
        <v>0.60059891658930542</v>
      </c>
      <c r="T70" s="301">
        <f t="shared" si="8"/>
        <v>0.60142249415076621</v>
      </c>
      <c r="U70" s="301">
        <f t="shared" si="8"/>
        <v>0.60225834306625381</v>
      </c>
      <c r="V70" s="301">
        <f t="shared" si="8"/>
        <v>0.60138588004139171</v>
      </c>
      <c r="W70" s="301">
        <f t="shared" si="8"/>
        <v>0.60018623365856405</v>
      </c>
      <c r="X70" s="301">
        <f t="shared" si="8"/>
        <v>0.60410310013670165</v>
      </c>
      <c r="Y70" s="301">
        <f t="shared" si="8"/>
        <v>0.60238214645769617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0.19815821695811489</v>
      </c>
      <c r="C72" s="301">
        <f t="shared" si="10"/>
        <v>0.19771877643803598</v>
      </c>
      <c r="D72" s="301">
        <f t="shared" si="10"/>
        <v>0.19692026467048498</v>
      </c>
      <c r="E72" s="301">
        <f t="shared" si="10"/>
        <v>0.1965449275879331</v>
      </c>
      <c r="F72" s="301">
        <f t="shared" si="10"/>
        <v>0.19762189740232206</v>
      </c>
      <c r="G72" s="301">
        <f t="shared" si="10"/>
        <v>0.20061323038781964</v>
      </c>
      <c r="H72" s="301">
        <f t="shared" si="10"/>
        <v>0.20016885723642525</v>
      </c>
      <c r="I72" s="301">
        <f t="shared" si="10"/>
        <v>0.20189634432344575</v>
      </c>
      <c r="J72" s="301">
        <f t="shared" si="10"/>
        <v>0.20293854197598324</v>
      </c>
      <c r="K72" s="301">
        <f t="shared" si="10"/>
        <v>0.20078745205360291</v>
      </c>
      <c r="L72" s="301">
        <f t="shared" si="10"/>
        <v>0.20395924970793769</v>
      </c>
      <c r="M72" s="301">
        <f t="shared" si="10"/>
        <v>0.20379944575153267</v>
      </c>
      <c r="N72" s="301">
        <f t="shared" si="10"/>
        <v>0.2024446018010119</v>
      </c>
      <c r="O72" s="301">
        <f t="shared" si="10"/>
        <v>0.20011181871258688</v>
      </c>
      <c r="P72" s="301">
        <f t="shared" si="10"/>
        <v>0.20054466962079023</v>
      </c>
      <c r="Q72" s="301">
        <f t="shared" si="10"/>
        <v>0.20197262097677449</v>
      </c>
      <c r="R72" s="301">
        <f t="shared" si="10"/>
        <v>0.19997338825408778</v>
      </c>
      <c r="S72" s="301">
        <f t="shared" si="10"/>
        <v>0.19928277655117821</v>
      </c>
      <c r="T72" s="301">
        <f t="shared" si="10"/>
        <v>0.20094979791355189</v>
      </c>
      <c r="U72" s="301">
        <f t="shared" si="10"/>
        <v>0.20121190894517327</v>
      </c>
      <c r="V72" s="301">
        <f t="shared" si="10"/>
        <v>0.20015210071878381</v>
      </c>
      <c r="W72" s="301">
        <f t="shared" si="10"/>
        <v>0.19767296027652581</v>
      </c>
      <c r="X72" s="301">
        <f t="shared" si="10"/>
        <v>0.19983846724825508</v>
      </c>
      <c r="Y72" s="301">
        <f t="shared" si="10"/>
        <v>0.19930879538141272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0.12182065319697979</v>
      </c>
      <c r="C73" s="302">
        <f t="shared" si="11"/>
        <v>0.12170539043069996</v>
      </c>
      <c r="D73" s="302">
        <f t="shared" si="11"/>
        <v>0.12092370079783006</v>
      </c>
      <c r="E73" s="302">
        <f t="shared" si="11"/>
        <v>0.12109595678062916</v>
      </c>
      <c r="F73" s="302">
        <f t="shared" si="11"/>
        <v>0.12247178405672017</v>
      </c>
      <c r="G73" s="302">
        <f t="shared" si="11"/>
        <v>0.12532363529186916</v>
      </c>
      <c r="H73" s="302">
        <f t="shared" si="11"/>
        <v>0.12474497323209585</v>
      </c>
      <c r="I73" s="302">
        <f t="shared" si="11"/>
        <v>0.1259580357511092</v>
      </c>
      <c r="J73" s="302">
        <f t="shared" si="11"/>
        <v>0.1271865954292484</v>
      </c>
      <c r="K73" s="302">
        <f t="shared" si="11"/>
        <v>0.12530813843693397</v>
      </c>
      <c r="L73" s="302">
        <f t="shared" si="11"/>
        <v>0.12897513067475708</v>
      </c>
      <c r="M73" s="302">
        <f t="shared" si="11"/>
        <v>0.12913109932339481</v>
      </c>
      <c r="N73" s="302">
        <f t="shared" si="11"/>
        <v>0.12754022111455018</v>
      </c>
      <c r="O73" s="302">
        <f t="shared" si="11"/>
        <v>0.12464543667603874</v>
      </c>
      <c r="P73" s="302">
        <f t="shared" si="11"/>
        <v>0.12500446692402356</v>
      </c>
      <c r="Q73" s="302">
        <f t="shared" si="11"/>
        <v>0.1266613414412926</v>
      </c>
      <c r="R73" s="302">
        <f t="shared" si="11"/>
        <v>0.12437950660513504</v>
      </c>
      <c r="S73" s="302">
        <f t="shared" si="11"/>
        <v>0.12391350074389282</v>
      </c>
      <c r="T73" s="302">
        <f t="shared" si="11"/>
        <v>0.12547717119659296</v>
      </c>
      <c r="U73" s="302">
        <f t="shared" si="11"/>
        <v>0.12563439138391791</v>
      </c>
      <c r="V73" s="302">
        <f t="shared" si="11"/>
        <v>0.12468406871358957</v>
      </c>
      <c r="W73" s="302">
        <f t="shared" si="11"/>
        <v>0.1223554721311374</v>
      </c>
      <c r="X73" s="302">
        <f t="shared" si="11"/>
        <v>0.1240294507605121</v>
      </c>
      <c r="Y73" s="302">
        <f t="shared" si="11"/>
        <v>0.12371574170829001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7.6337563761135083E-2</v>
      </c>
      <c r="C74" s="302">
        <f t="shared" si="12"/>
        <v>7.6013386007336009E-2</v>
      </c>
      <c r="D74" s="302">
        <f t="shared" si="12"/>
        <v>7.5996563872654924E-2</v>
      </c>
      <c r="E74" s="302">
        <f t="shared" si="12"/>
        <v>7.544897080730395E-2</v>
      </c>
      <c r="F74" s="302">
        <f t="shared" si="12"/>
        <v>7.5150113345601913E-2</v>
      </c>
      <c r="G74" s="302">
        <f t="shared" si="12"/>
        <v>7.5289595095950457E-2</v>
      </c>
      <c r="H74" s="302">
        <f t="shared" si="12"/>
        <v>7.5423884004329395E-2</v>
      </c>
      <c r="I74" s="302">
        <f t="shared" si="12"/>
        <v>7.5938308572336549E-2</v>
      </c>
      <c r="J74" s="302">
        <f t="shared" si="12"/>
        <v>7.5751946546734825E-2</v>
      </c>
      <c r="K74" s="302">
        <f t="shared" si="12"/>
        <v>7.5479313616668944E-2</v>
      </c>
      <c r="L74" s="302">
        <f t="shared" si="12"/>
        <v>7.4984119033180613E-2</v>
      </c>
      <c r="M74" s="302">
        <f t="shared" si="12"/>
        <v>7.4668346428137841E-2</v>
      </c>
      <c r="N74" s="302">
        <f t="shared" si="12"/>
        <v>7.4904380686461713E-2</v>
      </c>
      <c r="O74" s="302">
        <f t="shared" si="12"/>
        <v>7.5466382036548138E-2</v>
      </c>
      <c r="P74" s="302">
        <f t="shared" si="12"/>
        <v>7.5540202696766645E-2</v>
      </c>
      <c r="Q74" s="302">
        <f t="shared" si="12"/>
        <v>7.5311279535481918E-2</v>
      </c>
      <c r="R74" s="302">
        <f t="shared" si="12"/>
        <v>7.559388164895274E-2</v>
      </c>
      <c r="S74" s="302">
        <f t="shared" si="12"/>
        <v>7.5369275807285377E-2</v>
      </c>
      <c r="T74" s="302">
        <f t="shared" si="12"/>
        <v>7.5472626716958938E-2</v>
      </c>
      <c r="U74" s="302">
        <f t="shared" si="12"/>
        <v>7.5577517561255386E-2</v>
      </c>
      <c r="V74" s="302">
        <f t="shared" si="12"/>
        <v>7.5468032005194252E-2</v>
      </c>
      <c r="W74" s="302">
        <f t="shared" si="12"/>
        <v>7.5317488145388412E-2</v>
      </c>
      <c r="X74" s="302">
        <f t="shared" si="12"/>
        <v>7.5809016487742978E-2</v>
      </c>
      <c r="Y74" s="302">
        <f t="shared" si="12"/>
        <v>7.5593053673122676E-2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1.6926730363056224</v>
      </c>
      <c r="C81" s="322">
        <f>IF(C$5=0,0,C$5/TEL_fec!C$5)</f>
        <v>1.658933587865083</v>
      </c>
      <c r="D81" s="322">
        <f>IF(D$5=0,0,D$5/TEL_fec!D$5)</f>
        <v>1.6566473086519351</v>
      </c>
      <c r="E81" s="322">
        <f>IF(E$5=0,0,E$5/TEL_fec!E$5)</f>
        <v>1.6773215899629366</v>
      </c>
      <c r="F81" s="322">
        <f>IF(F$5=0,0,F$5/TEL_fec!F$5)</f>
        <v>1.6346791367893401</v>
      </c>
      <c r="G81" s="322">
        <f>IF(G$5=0,0,G$5/TEL_fec!G$5)</f>
        <v>1.5036861464928566</v>
      </c>
      <c r="H81" s="322">
        <f>IF(H$5=0,0,H$5/TEL_fec!H$5)</f>
        <v>1.491732790003812</v>
      </c>
      <c r="I81" s="322">
        <f>IF(I$5=0,0,I$5/TEL_fec!I$5)</f>
        <v>1.4380595213628948</v>
      </c>
      <c r="J81" s="322">
        <f>IF(J$5=0,0,J$5/TEL_fec!J$5)</f>
        <v>1.3978429202153564</v>
      </c>
      <c r="K81" s="322">
        <f>IF(K$5=0,0,K$5/TEL_fec!K$5)</f>
        <v>1.4231256645005701</v>
      </c>
      <c r="L81" s="322">
        <f>IF(L$5=0,0,L$5/TEL_fec!L$5)</f>
        <v>1.3246748236195642</v>
      </c>
      <c r="M81" s="322">
        <f>IF(M$5=0,0,M$5/TEL_fec!M$5)</f>
        <v>1.2924165315230751</v>
      </c>
      <c r="N81" s="322">
        <f>IF(N$5=0,0,N$5/TEL_fec!N$5)</f>
        <v>1.3118658079451138</v>
      </c>
      <c r="O81" s="322">
        <f>IF(O$5=0,0,O$5/TEL_fec!O$5)</f>
        <v>1.3203811082649479</v>
      </c>
      <c r="P81" s="322">
        <f>IF(P$5=0,0,P$5/TEL_fec!P$5)</f>
        <v>1.2999570276497223</v>
      </c>
      <c r="Q81" s="322">
        <f>IF(Q$5=0,0,Q$5/TEL_fec!Q$5)</f>
        <v>1.2798104740822447</v>
      </c>
      <c r="R81" s="322">
        <f>IF(R$5=0,0,R$5/TEL_fec!R$5)</f>
        <v>1.3159041728189498</v>
      </c>
      <c r="S81" s="322">
        <f>IF(S$5=0,0,S$5/TEL_fec!S$5)</f>
        <v>1.3207917182111388</v>
      </c>
      <c r="T81" s="322">
        <f>IF(T$5=0,0,T$5/TEL_fec!T$5)</f>
        <v>1.2788438208642146</v>
      </c>
      <c r="U81" s="322">
        <f>IF(U$5=0,0,U$5/TEL_fec!U$5)</f>
        <v>1.2584641085301864</v>
      </c>
      <c r="V81" s="322">
        <f>IF(V$5=0,0,V$5/TEL_fec!V$5)</f>
        <v>1.2715136765794923</v>
      </c>
      <c r="W81" s="322">
        <f>IF(W$5=0,0,W$5/TEL_fec!W$5)</f>
        <v>1.3416094796211113</v>
      </c>
      <c r="X81" s="322">
        <f>IF(X$5=0,0,X$5/TEL_fec!X$5)</f>
        <v>1.2661346715657527</v>
      </c>
      <c r="Y81" s="322">
        <f>IF(Y$5=0,0,Y$5/TEL_fec!Y$5)</f>
        <v>1.2872560208567596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2.1408242798408983</v>
      </c>
      <c r="C86" s="336">
        <f>IF(C$10=0,0,C$10/TEL_fec!C$10)</f>
        <v>2.1375166113541684</v>
      </c>
      <c r="D86" s="336">
        <f>IF(D$10=0,0,D$10/TEL_fec!D$10)</f>
        <v>2.1320496558288311</v>
      </c>
      <c r="E86" s="336">
        <f>IF(E$10=0,0,E$10/TEL_fec!E$10)</f>
        <v>2.1948917621995685</v>
      </c>
      <c r="F86" s="336">
        <f>IF(F$10=0,0,F$10/TEL_fec!F$10)</f>
        <v>2.1853663085981503</v>
      </c>
      <c r="G86" s="336">
        <f>IF(G$10=0,0,G$10/TEL_fec!G$10)</f>
        <v>2.1210516473485943</v>
      </c>
      <c r="H86" s="336">
        <f>IF(H$10=0,0,H$10/TEL_fec!H$10)</f>
        <v>2.092272330290367</v>
      </c>
      <c r="I86" s="336">
        <f>IF(I$10=0,0,I$10/TEL_fec!I$10)</f>
        <v>1.9985728798001439</v>
      </c>
      <c r="J86" s="336">
        <f>IF(J$10=0,0,J$10/TEL_fec!J$10)</f>
        <v>1.9801204919354618</v>
      </c>
      <c r="K86" s="336">
        <f>IF(K$10=0,0,K$10/TEL_fec!K$10)</f>
        <v>2.0287421471101559</v>
      </c>
      <c r="L86" s="336">
        <f>IF(L$10=0,0,L$10/TEL_fec!L$10)</f>
        <v>1.9622786167244739</v>
      </c>
      <c r="M86" s="336">
        <f>IF(M$10=0,0,M$10/TEL_fec!M$10)</f>
        <v>1.9487656005242566</v>
      </c>
      <c r="N86" s="336">
        <f>IF(N$10=0,0,N$10/TEL_fec!N$10)</f>
        <v>1.9526460736628721</v>
      </c>
      <c r="O86" s="336">
        <f>IF(O$10=0,0,O$10/TEL_fec!O$10)</f>
        <v>1.9338297302535707</v>
      </c>
      <c r="P86" s="336">
        <f>IF(P$10=0,0,P$10/TEL_fec!P$10)</f>
        <v>1.8963201854242442</v>
      </c>
      <c r="Q86" s="336">
        <f>IF(Q$10=0,0,Q$10/TEL_fec!Q$10)</f>
        <v>1.8852237469485438</v>
      </c>
      <c r="R86" s="336">
        <f>IF(R$10=0,0,R$10/TEL_fec!R$10)</f>
        <v>1.90594175504156</v>
      </c>
      <c r="S86" s="336">
        <f>IF(S$10=0,0,S$10/TEL_fec!S$10)</f>
        <v>1.9346234389682111</v>
      </c>
      <c r="T86" s="336">
        <f>IF(T$10=0,0,T$10/TEL_fec!T$10)</f>
        <v>1.8484312105290548</v>
      </c>
      <c r="U86" s="336">
        <f>IF(U$10=0,0,U$10/TEL_fec!U$10)</f>
        <v>1.8220849902532663</v>
      </c>
      <c r="V86" s="336">
        <f>IF(V$10=0,0,V$10/TEL_fec!V$10)</f>
        <v>1.8436445971335285</v>
      </c>
      <c r="W86" s="336">
        <f>IF(W$10=0,0,W$10/TEL_fec!W$10)</f>
        <v>1.9584468603623981</v>
      </c>
      <c r="X86" s="336">
        <f>IF(X$10=0,0,X$10/TEL_fec!X$10)</f>
        <v>1.825878646138551</v>
      </c>
      <c r="Y86" s="336">
        <f>IF(Y$10=0,0,Y$10/TEL_fec!Y$10)</f>
        <v>1.8620037247313108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2.4852109813062153</v>
      </c>
      <c r="C87" s="349">
        <f>IF(C$16=0,0,C$16/TEL_fec!C$16)</f>
        <v>2.4466732033485621</v>
      </c>
      <c r="D87" s="349">
        <f>IF(D$16=0,0,D$16/TEL_fec!D$16)</f>
        <v>2.4486789006423684</v>
      </c>
      <c r="E87" s="349">
        <f>IF(E$16=0,0,E$16/TEL_fec!E$16)</f>
        <v>2.40380184059123</v>
      </c>
      <c r="F87" s="349">
        <f>IF(F$16=0,0,F$16/TEL_fec!F$16)</f>
        <v>2.3527643870879942</v>
      </c>
      <c r="G87" s="349">
        <f>IF(G$16=0,0,G$16/TEL_fec!G$16)</f>
        <v>2.3005228727576488</v>
      </c>
      <c r="H87" s="349">
        <f>IF(H$16=0,0,H$16/TEL_fec!H$16)</f>
        <v>2.2941751879307541</v>
      </c>
      <c r="I87" s="349">
        <f>IF(I$16=0,0,I$16/TEL_fec!I$16)</f>
        <v>2.316758139703909</v>
      </c>
      <c r="J87" s="349">
        <f>IF(J$16=0,0,J$16/TEL_fec!J$16)</f>
        <v>2.2652673996048081</v>
      </c>
      <c r="K87" s="349">
        <f>IF(K$16=0,0,K$16/TEL_fec!K$16)</f>
        <v>2.2610499168271767</v>
      </c>
      <c r="L87" s="349">
        <f>IF(L$16=0,0,L$16/TEL_fec!L$16)</f>
        <v>2.1450376508369553</v>
      </c>
      <c r="M87" s="349">
        <f>IF(M$16=0,0,M$16/TEL_fec!M$16)</f>
        <v>2.098841055437533</v>
      </c>
      <c r="N87" s="349">
        <f>IF(N$16=0,0,N$16/TEL_fec!N$16)</f>
        <v>2.1374985837735823</v>
      </c>
      <c r="O87" s="349">
        <f>IF(O$16=0,0,O$16/TEL_fec!O$16)</f>
        <v>2.195780980704511</v>
      </c>
      <c r="P87" s="349">
        <f>IF(P$16=0,0,P$16/TEL_fec!P$16)</f>
        <v>2.1873063140332509</v>
      </c>
      <c r="Q87" s="349">
        <f>IF(Q$16=0,0,Q$16/TEL_fec!Q$16)</f>
        <v>2.1513472521693204</v>
      </c>
      <c r="R87" s="349">
        <f>IF(R$16=0,0,R$16/TEL_fec!R$16)</f>
        <v>2.2040570079530344</v>
      </c>
      <c r="S87" s="349">
        <f>IF(S$16=0,0,S$16/TEL_fec!S$16)</f>
        <v>2.1867084200541238</v>
      </c>
      <c r="T87" s="349">
        <f>IF(T$16=0,0,T$16/TEL_fec!T$16)</f>
        <v>2.1659128489493362</v>
      </c>
      <c r="U87" s="349">
        <f>IF(U$16=0,0,U$16/TEL_fec!U$16)</f>
        <v>2.1545505027969787</v>
      </c>
      <c r="V87" s="349">
        <f>IF(V$16=0,0,V$16/TEL_fec!V$16)</f>
        <v>2.1558514447105153</v>
      </c>
      <c r="W87" s="349">
        <f>IF(W$16=0,0,W$16/TEL_fec!W$16)</f>
        <v>2.191680510216762</v>
      </c>
      <c r="X87" s="349">
        <f>IF(X$16=0,0,X$16/TEL_fec!X$16)</f>
        <v>2.168642154801935</v>
      </c>
      <c r="Y87" s="349">
        <f>IF(Y$16=0,0,Y$16/TEL_fec!Y$16)</f>
        <v>2.1592927965226396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2.4852109813062144</v>
      </c>
      <c r="C88" s="349">
        <f>IF(C$27=0,0,C$27/TEL_fec!C$27)</f>
        <v>2.446673203348563</v>
      </c>
      <c r="D88" s="349">
        <f>IF(D$27=0,0,D$27/TEL_fec!D$27)</f>
        <v>2.448678900642367</v>
      </c>
      <c r="E88" s="349">
        <f>IF(E$27=0,0,E$27/TEL_fec!E$27)</f>
        <v>2.40380184059123</v>
      </c>
      <c r="F88" s="349">
        <f>IF(F$27=0,0,F$27/TEL_fec!F$27)</f>
        <v>2.3527643870879937</v>
      </c>
      <c r="G88" s="349">
        <f>IF(G$27=0,0,G$27/TEL_fec!G$27)</f>
        <v>2.3005228727576479</v>
      </c>
      <c r="H88" s="349">
        <f>IF(H$27=0,0,H$27/TEL_fec!H$27)</f>
        <v>2.2941751879307537</v>
      </c>
      <c r="I88" s="349">
        <f>IF(I$27=0,0,I$27/TEL_fec!I$27)</f>
        <v>2.3167581397039085</v>
      </c>
      <c r="J88" s="349">
        <f>IF(J$27=0,0,J$27/TEL_fec!J$27)</f>
        <v>2.2652673996048067</v>
      </c>
      <c r="K88" s="349">
        <f>IF(K$27=0,0,K$27/TEL_fec!K$27)</f>
        <v>2.2610499168271776</v>
      </c>
      <c r="L88" s="349">
        <f>IF(L$27=0,0,L$27/TEL_fec!L$27)</f>
        <v>2.1450376508369557</v>
      </c>
      <c r="M88" s="349">
        <f>IF(M$27=0,0,M$27/TEL_fec!M$27)</f>
        <v>2.0988410554375334</v>
      </c>
      <c r="N88" s="349">
        <f>IF(N$27=0,0,N$27/TEL_fec!N$27)</f>
        <v>2.1374985837735814</v>
      </c>
      <c r="O88" s="349">
        <f>IF(O$27=0,0,O$27/TEL_fec!O$27)</f>
        <v>2.1957809807045101</v>
      </c>
      <c r="P88" s="349">
        <f>IF(P$27=0,0,P$27/TEL_fec!P$27)</f>
        <v>2.1873063140332514</v>
      </c>
      <c r="Q88" s="349">
        <f>IF(Q$27=0,0,Q$27/TEL_fec!Q$27)</f>
        <v>2.1513472521693204</v>
      </c>
      <c r="R88" s="349">
        <f>IF(R$27=0,0,R$27/TEL_fec!R$27)</f>
        <v>2.2040570079530353</v>
      </c>
      <c r="S88" s="349">
        <f>IF(S$27=0,0,S$27/TEL_fec!S$27)</f>
        <v>2.1867084200541251</v>
      </c>
      <c r="T88" s="349">
        <f>IF(T$27=0,0,T$27/TEL_fec!T$27)</f>
        <v>2.1659128489493362</v>
      </c>
      <c r="U88" s="349">
        <f>IF(U$27=0,0,U$27/TEL_fec!U$27)</f>
        <v>2.1545505027969778</v>
      </c>
      <c r="V88" s="349">
        <f>IF(V$27=0,0,V$27/TEL_fec!V$27)</f>
        <v>2.1558514447105157</v>
      </c>
      <c r="W88" s="349">
        <f>IF(W$27=0,0,W$27/TEL_fec!W$27)</f>
        <v>2.1916805102167629</v>
      </c>
      <c r="X88" s="349">
        <f>IF(X$27=0,0,X$27/TEL_fec!X$27)</f>
        <v>2.1686421548019346</v>
      </c>
      <c r="Y88" s="349">
        <f>IF(Y$27=0,0,Y$27/TEL_fec!Y$27)</f>
        <v>2.1592927965226405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1.3152477874955637</v>
      </c>
      <c r="C90" s="349">
        <f>IF(C$39=0,0,C$39/TEL_fec!C$39)</f>
        <v>1.2831320929998165</v>
      </c>
      <c r="D90" s="349">
        <f>IF(D$39=0,0,D$39/TEL_fec!D$39)</f>
        <v>1.2763276780014499</v>
      </c>
      <c r="E90" s="349">
        <f>IF(E$39=0,0,E$39/TEL_fec!E$39)</f>
        <v>1.3084340743447553</v>
      </c>
      <c r="F90" s="349">
        <f>IF(F$39=0,0,F$39/TEL_fec!F$39)</f>
        <v>1.2760916629338184</v>
      </c>
      <c r="G90" s="349">
        <f>IF(G$39=0,0,G$39/TEL_fec!G$39)</f>
        <v>1.1485282995286286</v>
      </c>
      <c r="H90" s="349">
        <f>IF(H$39=0,0,H$39/TEL_fec!H$39)</f>
        <v>1.1353128573296456</v>
      </c>
      <c r="I90" s="349">
        <f>IF(I$39=0,0,I$39/TEL_fec!I$39)</f>
        <v>1.0809329153600835</v>
      </c>
      <c r="J90" s="349">
        <f>IF(J$39=0,0,J$39/TEL_fec!J$39)</f>
        <v>1.0514064623488564</v>
      </c>
      <c r="K90" s="349">
        <f>IF(K$39=0,0,K$39/TEL_fec!K$39)</f>
        <v>1.0695803073770966</v>
      </c>
      <c r="L90" s="349">
        <f>IF(L$39=0,0,L$39/TEL_fec!L$39)</f>
        <v>0.99891905150383986</v>
      </c>
      <c r="M90" s="349">
        <f>IF(M$39=0,0,M$39/TEL_fec!M$39)</f>
        <v>0.97200467836544968</v>
      </c>
      <c r="N90" s="349">
        <f>IF(N$39=0,0,N$39/TEL_fec!N$39)</f>
        <v>0.98033749189844888</v>
      </c>
      <c r="O90" s="349">
        <f>IF(O$39=0,0,O$39/TEL_fec!O$39)</f>
        <v>0.96947630110960115</v>
      </c>
      <c r="P90" s="349">
        <f>IF(P$39=0,0,P$39/TEL_fec!P$39)</f>
        <v>0.95240399157135069</v>
      </c>
      <c r="Q90" s="349">
        <f>IF(Q$39=0,0,Q$39/TEL_fec!Q$39)</f>
        <v>0.9434202660129406</v>
      </c>
      <c r="R90" s="349">
        <f>IF(R$39=0,0,R$39/TEL_fec!R$39)</f>
        <v>0.96402001845030427</v>
      </c>
      <c r="S90" s="349">
        <f>IF(S$39=0,0,S$39/TEL_fec!S$39)</f>
        <v>0.96843944484592859</v>
      </c>
      <c r="T90" s="349">
        <f>IF(T$39=0,0,T$39/TEL_fec!T$39)</f>
        <v>0.93794523510113303</v>
      </c>
      <c r="U90" s="349">
        <f>IF(U$39=0,0,U$39/TEL_fec!U$39)</f>
        <v>0.91992787025020695</v>
      </c>
      <c r="V90" s="349">
        <f>IF(V$39=0,0,V$39/TEL_fec!V$39)</f>
        <v>0.92891377116118778</v>
      </c>
      <c r="W90" s="349">
        <f>IF(W$39=0,0,W$39/TEL_fec!W$39)</f>
        <v>0.9826632078746611</v>
      </c>
      <c r="X90" s="349">
        <f>IF(X$39=0,0,X$39/TEL_fec!X$39)</f>
        <v>0.9195289740149164</v>
      </c>
      <c r="Y90" s="349">
        <f>IF(Y$39=0,0,Y$39/TEL_fec!Y$39)</f>
        <v>0.94031282066501287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EU27: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52106.28550313013</v>
      </c>
      <c r="C3" s="203">
        <v>51943.009086562553</v>
      </c>
      <c r="D3" s="203">
        <v>50352.989306053802</v>
      </c>
      <c r="E3" s="203">
        <v>50085.282240698478</v>
      </c>
      <c r="F3" s="203">
        <v>50992.44639135513</v>
      </c>
      <c r="G3" s="203">
        <v>50046.23051933531</v>
      </c>
      <c r="H3" s="203">
        <v>51864.109826268381</v>
      </c>
      <c r="I3" s="203">
        <v>54543.246449205828</v>
      </c>
      <c r="J3" s="203">
        <v>49124.619189451827</v>
      </c>
      <c r="K3" s="203">
        <v>42256.09791466836</v>
      </c>
      <c r="L3" s="203">
        <v>44880.316317512203</v>
      </c>
      <c r="M3" s="203">
        <v>44599.21898352023</v>
      </c>
      <c r="N3" s="203">
        <v>40992.838524960192</v>
      </c>
      <c r="O3" s="203">
        <v>39864.523528536498</v>
      </c>
      <c r="P3" s="203">
        <v>40687.096198845727</v>
      </c>
      <c r="Q3" s="203">
        <v>42702.757366000013</v>
      </c>
      <c r="R3" s="203">
        <v>42700.030914103052</v>
      </c>
      <c r="S3" s="203">
        <v>44154.434262483817</v>
      </c>
      <c r="T3" s="203">
        <v>44826.10094847202</v>
      </c>
      <c r="U3" s="203">
        <v>45895.340566263963</v>
      </c>
      <c r="V3" s="203">
        <v>45226.237905856433</v>
      </c>
      <c r="W3" s="203">
        <v>54804.037618772032</v>
      </c>
      <c r="X3" s="203">
        <v>57395.878326785787</v>
      </c>
      <c r="Y3" s="203">
        <v>53113.930089706133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52106.285503130137</v>
      </c>
      <c r="C5" s="203">
        <v>51943.009086562561</v>
      </c>
      <c r="D5" s="203">
        <v>50352.989306053809</v>
      </c>
      <c r="E5" s="203">
        <v>50085.282240698478</v>
      </c>
      <c r="F5" s="203">
        <v>50992.446391355137</v>
      </c>
      <c r="G5" s="203">
        <v>50046.23051933531</v>
      </c>
      <c r="H5" s="203">
        <v>51864.109826268403</v>
      </c>
      <c r="I5" s="203">
        <v>54543.246449205821</v>
      </c>
      <c r="J5" s="203">
        <v>49124.619189451827</v>
      </c>
      <c r="K5" s="203">
        <v>42256.09791466836</v>
      </c>
      <c r="L5" s="203">
        <v>44880.316317512203</v>
      </c>
      <c r="M5" s="203">
        <v>44599.218983520237</v>
      </c>
      <c r="N5" s="203">
        <v>40992.8385249602</v>
      </c>
      <c r="O5" s="203">
        <v>39864.523528536498</v>
      </c>
      <c r="P5" s="203">
        <v>40687.096198845727</v>
      </c>
      <c r="Q5" s="203">
        <v>42702.757366000013</v>
      </c>
      <c r="R5" s="203">
        <v>42700.030914103038</v>
      </c>
      <c r="S5" s="203">
        <v>44154.434262483817</v>
      </c>
      <c r="T5" s="203">
        <v>44826.10094847202</v>
      </c>
      <c r="U5" s="203">
        <v>45895.340566263971</v>
      </c>
      <c r="V5" s="203">
        <v>45226.23790585644</v>
      </c>
      <c r="W5" s="203">
        <v>54804.037618772032</v>
      </c>
      <c r="X5" s="203">
        <v>57395.878326785787</v>
      </c>
      <c r="Y5" s="203">
        <v>53113.930089706133</v>
      </c>
      <c r="DA5" s="112" t="s">
        <v>2868</v>
      </c>
    </row>
    <row r="6" spans="1:105" ht="12" customHeight="1" x14ac:dyDescent="0.25">
      <c r="A6" s="154" t="s">
        <v>2112</v>
      </c>
      <c r="B6" s="338">
        <v>65132.856878912651</v>
      </c>
      <c r="C6" s="338">
        <v>62877.247430578762</v>
      </c>
      <c r="D6" s="338">
        <v>62660.615975509871</v>
      </c>
      <c r="E6" s="338">
        <v>63996.371109683852</v>
      </c>
      <c r="F6" s="338">
        <v>63504.404828580198</v>
      </c>
      <c r="G6" s="338">
        <v>65829.206385767669</v>
      </c>
      <c r="H6" s="338">
        <v>66479.958939259945</v>
      </c>
      <c r="I6" s="338">
        <v>68231.974001136099</v>
      </c>
      <c r="J6" s="338">
        <v>66729.23862869307</v>
      </c>
      <c r="K6" s="338">
        <v>65635.574427992193</v>
      </c>
      <c r="L6" s="338">
        <v>63452.665304427537</v>
      </c>
      <c r="M6" s="338">
        <v>63732.730776049168</v>
      </c>
      <c r="N6" s="338">
        <v>61753.99672218143</v>
      </c>
      <c r="O6" s="338">
        <v>58539.225085732607</v>
      </c>
      <c r="P6" s="338">
        <v>58170.748773492887</v>
      </c>
      <c r="Q6" s="338">
        <v>57118.407437612572</v>
      </c>
      <c r="R6" s="338">
        <v>54328.704586667118</v>
      </c>
      <c r="S6" s="338">
        <v>54777.040609916512</v>
      </c>
      <c r="T6" s="338">
        <v>53549.618444763633</v>
      </c>
      <c r="U6" s="338">
        <v>53109.057067568778</v>
      </c>
      <c r="V6" s="338">
        <v>52947.438315720632</v>
      </c>
      <c r="W6" s="338">
        <v>59484.442393236342</v>
      </c>
      <c r="X6" s="338">
        <v>62716.848479439017</v>
      </c>
      <c r="Y6" s="338">
        <v>61982.697065190427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1001.033395611745</v>
      </c>
      <c r="D7" s="340">
        <v>1360.9436223009311</v>
      </c>
      <c r="E7" s="340">
        <v>3014.822900749793</v>
      </c>
      <c r="F7" s="340">
        <v>2764.6765628419812</v>
      </c>
      <c r="G7" s="340">
        <v>4003.0408141300882</v>
      </c>
      <c r="H7" s="340">
        <v>2229.1561404952909</v>
      </c>
      <c r="I7" s="340">
        <v>5008.6579058217758</v>
      </c>
      <c r="J7" s="340">
        <v>367.14481832395779</v>
      </c>
      <c r="K7" s="340">
        <v>293.098452477774</v>
      </c>
      <c r="L7" s="340">
        <v>1073.7337203809809</v>
      </c>
      <c r="M7" s="340">
        <v>1516.1030542026949</v>
      </c>
      <c r="N7" s="340">
        <v>41.871207496824859</v>
      </c>
      <c r="O7" s="340">
        <v>41.871207496824859</v>
      </c>
      <c r="P7" s="340">
        <v>771.50044231593142</v>
      </c>
      <c r="Q7" s="340">
        <v>1064.324753509658</v>
      </c>
      <c r="R7" s="340">
        <v>466.93999300017839</v>
      </c>
      <c r="S7" s="340">
        <v>1286.4270622746949</v>
      </c>
      <c r="T7" s="340">
        <v>1191.12963976744</v>
      </c>
      <c r="U7" s="340">
        <v>2816.0814667507898</v>
      </c>
      <c r="V7" s="340">
        <v>1027.6000525693121</v>
      </c>
      <c r="W7" s="340">
        <v>8604.4281170438735</v>
      </c>
      <c r="X7" s="340">
        <v>6489.0489301483221</v>
      </c>
      <c r="Y7" s="340">
        <v>1106.5314854061951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3256.6428439456358</v>
      </c>
      <c r="D8" s="342">
        <f t="shared" si="0"/>
        <v>1577.5750773698237</v>
      </c>
      <c r="E8" s="342">
        <f t="shared" si="0"/>
        <v>1679.0677665758121</v>
      </c>
      <c r="F8" s="342">
        <f t="shared" si="0"/>
        <v>3256.6428439456358</v>
      </c>
      <c r="G8" s="342">
        <f t="shared" si="0"/>
        <v>1678.2392569426156</v>
      </c>
      <c r="H8" s="342">
        <f t="shared" si="0"/>
        <v>1578.4035870030202</v>
      </c>
      <c r="I8" s="342">
        <f t="shared" si="0"/>
        <v>3256.6428439456213</v>
      </c>
      <c r="J8" s="342">
        <f t="shared" si="0"/>
        <v>1869.880190766984</v>
      </c>
      <c r="K8" s="342">
        <f t="shared" si="0"/>
        <v>1386.7626531786518</v>
      </c>
      <c r="L8" s="342">
        <f t="shared" si="0"/>
        <v>3256.6428439456431</v>
      </c>
      <c r="M8" s="342">
        <f t="shared" si="0"/>
        <v>1236.0375825810625</v>
      </c>
      <c r="N8" s="342">
        <f t="shared" si="0"/>
        <v>2020.6052613645661</v>
      </c>
      <c r="O8" s="342">
        <f t="shared" si="0"/>
        <v>3256.6428439456504</v>
      </c>
      <c r="P8" s="342">
        <f t="shared" si="0"/>
        <v>1139.9767545556533</v>
      </c>
      <c r="Q8" s="342">
        <f t="shared" si="0"/>
        <v>2116.6660893899752</v>
      </c>
      <c r="R8" s="342">
        <f t="shared" si="0"/>
        <v>3256.6428439456358</v>
      </c>
      <c r="S8" s="342">
        <f t="shared" si="0"/>
        <v>838.0910390252975</v>
      </c>
      <c r="T8" s="342">
        <f t="shared" si="0"/>
        <v>2418.5518049203165</v>
      </c>
      <c r="U8" s="342">
        <f t="shared" si="0"/>
        <v>3256.6428439456431</v>
      </c>
      <c r="V8" s="342">
        <f t="shared" si="0"/>
        <v>1189.2188044174545</v>
      </c>
      <c r="W8" s="342">
        <f t="shared" si="0"/>
        <v>2067.4240395281668</v>
      </c>
      <c r="X8" s="342">
        <f t="shared" si="0"/>
        <v>3256.6428439456431</v>
      </c>
      <c r="Y8" s="342">
        <f t="shared" si="0"/>
        <v>1840.6828996547847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13026.571375782514</v>
      </c>
      <c r="C9" s="343">
        <f t="shared" si="1"/>
        <v>10934.238344016201</v>
      </c>
      <c r="D9" s="343">
        <f t="shared" si="1"/>
        <v>12307.626669456062</v>
      </c>
      <c r="E9" s="343">
        <f t="shared" si="1"/>
        <v>13911.088868985375</v>
      </c>
      <c r="F9" s="343">
        <f t="shared" si="1"/>
        <v>12511.958437225061</v>
      </c>
      <c r="G9" s="343">
        <f t="shared" si="1"/>
        <v>15782.97586643236</v>
      </c>
      <c r="H9" s="343">
        <f t="shared" si="1"/>
        <v>14615.849112991542</v>
      </c>
      <c r="I9" s="343">
        <f t="shared" si="1"/>
        <v>13688.727551930278</v>
      </c>
      <c r="J9" s="343">
        <f t="shared" si="1"/>
        <v>17604.619439241244</v>
      </c>
      <c r="K9" s="343">
        <f t="shared" si="1"/>
        <v>23379.476513323832</v>
      </c>
      <c r="L9" s="343">
        <f t="shared" si="1"/>
        <v>18572.348986915335</v>
      </c>
      <c r="M9" s="343">
        <f t="shared" si="1"/>
        <v>19133.511792528931</v>
      </c>
      <c r="N9" s="343">
        <f t="shared" si="1"/>
        <v>20761.15819722123</v>
      </c>
      <c r="O9" s="343">
        <f t="shared" si="1"/>
        <v>18674.701557196109</v>
      </c>
      <c r="P9" s="343">
        <f t="shared" si="1"/>
        <v>17483.65257464716</v>
      </c>
      <c r="Q9" s="343">
        <f t="shared" si="1"/>
        <v>14415.650071612559</v>
      </c>
      <c r="R9" s="343">
        <f t="shared" si="1"/>
        <v>11628.67367256408</v>
      </c>
      <c r="S9" s="343">
        <f t="shared" si="1"/>
        <v>10622.606347432695</v>
      </c>
      <c r="T9" s="343">
        <f t="shared" si="1"/>
        <v>8723.5174962916135</v>
      </c>
      <c r="U9" s="343">
        <f t="shared" si="1"/>
        <v>7213.716501304807</v>
      </c>
      <c r="V9" s="343">
        <f t="shared" si="1"/>
        <v>7721.2004098641919</v>
      </c>
      <c r="W9" s="343">
        <f t="shared" si="1"/>
        <v>4680.4047744643103</v>
      </c>
      <c r="X9" s="343">
        <f t="shared" si="1"/>
        <v>5320.9701526532299</v>
      </c>
      <c r="Y9" s="343">
        <f t="shared" si="1"/>
        <v>8868.7669754842937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6469.8473463442851</v>
      </c>
      <c r="C12" s="210">
        <v>6171.8208040327318</v>
      </c>
      <c r="D12" s="210">
        <v>6282.4204468101998</v>
      </c>
      <c r="E12" s="210">
        <v>6887.4801757134755</v>
      </c>
      <c r="F12" s="210">
        <v>7628.9264947758329</v>
      </c>
      <c r="G12" s="210">
        <v>7283.7062027356797</v>
      </c>
      <c r="H12" s="210">
        <v>7009.8872687832236</v>
      </c>
      <c r="I12" s="210">
        <v>7574.1838597241886</v>
      </c>
      <c r="J12" s="210">
        <v>7442.4105502192406</v>
      </c>
      <c r="K12" s="210">
        <v>7172.5980715261521</v>
      </c>
      <c r="L12" s="210">
        <v>7748.697193420091</v>
      </c>
      <c r="M12" s="210">
        <v>7895.8097310914054</v>
      </c>
      <c r="N12" s="210">
        <v>7876.8237494599516</v>
      </c>
      <c r="O12" s="210">
        <v>7989.1980510631392</v>
      </c>
      <c r="P12" s="210">
        <v>7832.1819006924134</v>
      </c>
      <c r="Q12" s="210">
        <v>8084.8389887539633</v>
      </c>
      <c r="R12" s="210">
        <v>8496.5843618914005</v>
      </c>
      <c r="S12" s="210">
        <v>8646.1667178000407</v>
      </c>
      <c r="T12" s="210">
        <v>8770.8337579888866</v>
      </c>
      <c r="U12" s="210">
        <v>8572.9339634524913</v>
      </c>
      <c r="V12" s="210">
        <v>8644.0087833452508</v>
      </c>
      <c r="W12" s="210">
        <v>9200.412961560025</v>
      </c>
      <c r="X12" s="210">
        <v>8952.2274142525639</v>
      </c>
      <c r="Y12" s="210">
        <v>8626.0024426285781</v>
      </c>
      <c r="DA12" s="109" t="s">
        <v>2871</v>
      </c>
    </row>
    <row r="13" spans="1:105" ht="12" customHeight="1" x14ac:dyDescent="0.25">
      <c r="A13" s="24" t="s">
        <v>28</v>
      </c>
      <c r="B13" s="213">
        <v>168.37403267411861</v>
      </c>
      <c r="C13" s="213">
        <v>153.8566638005158</v>
      </c>
      <c r="D13" s="213">
        <v>143.88847807394669</v>
      </c>
      <c r="E13" s="213">
        <v>153.87102321582111</v>
      </c>
      <c r="F13" s="213">
        <v>157.97583834909719</v>
      </c>
      <c r="G13" s="213">
        <v>144.8722269991402</v>
      </c>
      <c r="H13" s="213">
        <v>149.74522785898529</v>
      </c>
      <c r="I13" s="213">
        <v>155.10730868443679</v>
      </c>
      <c r="J13" s="213">
        <v>125.09363714531381</v>
      </c>
      <c r="K13" s="213">
        <v>93.450042992261388</v>
      </c>
      <c r="L13" s="213">
        <v>103.2023215821152</v>
      </c>
      <c r="M13" s="213">
        <v>100.2459157351677</v>
      </c>
      <c r="N13" s="213">
        <v>43.221582115219263</v>
      </c>
      <c r="O13" s="213">
        <v>38.846861564918321</v>
      </c>
      <c r="P13" s="213">
        <v>45.338779019776439</v>
      </c>
      <c r="Q13" s="213">
        <v>41.126311263972482</v>
      </c>
      <c r="R13" s="213">
        <v>38.311607910576093</v>
      </c>
      <c r="S13" s="213">
        <v>44.428546861564911</v>
      </c>
      <c r="T13" s="213">
        <v>45.206362854686162</v>
      </c>
      <c r="U13" s="213">
        <v>36.311435941530533</v>
      </c>
      <c r="V13" s="213">
        <v>30.351848667239889</v>
      </c>
      <c r="W13" s="213">
        <v>35.249957007738608</v>
      </c>
      <c r="X13" s="213">
        <v>45.008426483233023</v>
      </c>
      <c r="Y13" s="213">
        <v>23.608082545141869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571.74006878761816</v>
      </c>
      <c r="C14" s="204">
        <f t="shared" si="2"/>
        <v>548.70851246775578</v>
      </c>
      <c r="D14" s="204">
        <f t="shared" si="2"/>
        <v>441.09793637145305</v>
      </c>
      <c r="E14" s="204">
        <f t="shared" si="2"/>
        <v>420.51375752364578</v>
      </c>
      <c r="F14" s="204">
        <f t="shared" si="2"/>
        <v>470.83250214961299</v>
      </c>
      <c r="G14" s="204">
        <f t="shared" si="2"/>
        <v>413.52244196044717</v>
      </c>
      <c r="H14" s="204">
        <f t="shared" si="2"/>
        <v>428.61814273430775</v>
      </c>
      <c r="I14" s="204">
        <f t="shared" si="2"/>
        <v>390.90877042132411</v>
      </c>
      <c r="J14" s="204">
        <f t="shared" si="2"/>
        <v>286.60696474634568</v>
      </c>
      <c r="K14" s="204">
        <f t="shared" si="2"/>
        <v>252.28142734307824</v>
      </c>
      <c r="L14" s="204">
        <f t="shared" si="2"/>
        <v>267.02347377472051</v>
      </c>
      <c r="M14" s="204">
        <f t="shared" si="2"/>
        <v>228.79114359415303</v>
      </c>
      <c r="N14" s="204">
        <f t="shared" si="2"/>
        <v>187.21358555460014</v>
      </c>
      <c r="O14" s="204">
        <f t="shared" si="2"/>
        <v>167.70859845227861</v>
      </c>
      <c r="P14" s="204">
        <f t="shared" si="2"/>
        <v>156.26715391229581</v>
      </c>
      <c r="Q14" s="204">
        <f t="shared" si="2"/>
        <v>164.68314703353397</v>
      </c>
      <c r="R14" s="204">
        <f t="shared" si="2"/>
        <v>177.38907996560613</v>
      </c>
      <c r="S14" s="204">
        <f t="shared" si="2"/>
        <v>185.13198624247639</v>
      </c>
      <c r="T14" s="204">
        <f t="shared" si="2"/>
        <v>203.72476354256236</v>
      </c>
      <c r="U14" s="204">
        <f t="shared" si="2"/>
        <v>213.44875322441962</v>
      </c>
      <c r="V14" s="204">
        <f t="shared" si="2"/>
        <v>196.4743766122098</v>
      </c>
      <c r="W14" s="204">
        <f t="shared" si="2"/>
        <v>205.57429062768702</v>
      </c>
      <c r="X14" s="204">
        <f t="shared" si="2"/>
        <v>208.63095442820298</v>
      </c>
      <c r="Y14" s="204">
        <f t="shared" si="2"/>
        <v>223.27790197764398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42.038435081685293</v>
      </c>
      <c r="C16" s="204">
        <v>41.596044711951848</v>
      </c>
      <c r="D16" s="204">
        <v>33.646345657781588</v>
      </c>
      <c r="E16" s="204">
        <v>29.044110060189158</v>
      </c>
      <c r="F16" s="204">
        <v>21.35786758383491</v>
      </c>
      <c r="G16" s="204">
        <v>29.661306964746341</v>
      </c>
      <c r="H16" s="204">
        <v>31.053310404127249</v>
      </c>
      <c r="I16" s="204">
        <v>29.44006878761822</v>
      </c>
      <c r="J16" s="204">
        <v>28.09312123817713</v>
      </c>
      <c r="K16" s="204">
        <v>30.27454858125537</v>
      </c>
      <c r="L16" s="204">
        <v>31.16629406706792</v>
      </c>
      <c r="M16" s="204">
        <v>26.541616509028369</v>
      </c>
      <c r="N16" s="204">
        <v>21.409630266552021</v>
      </c>
      <c r="O16" s="204">
        <v>19.503611349957001</v>
      </c>
      <c r="P16" s="204">
        <v>21.50920034393809</v>
      </c>
      <c r="Q16" s="204">
        <v>20.379621668099741</v>
      </c>
      <c r="R16" s="204">
        <v>19.220636285468611</v>
      </c>
      <c r="S16" s="204">
        <v>22.74651762682717</v>
      </c>
      <c r="T16" s="204">
        <v>19.78091143594153</v>
      </c>
      <c r="U16" s="204">
        <v>20.836715391229571</v>
      </c>
      <c r="V16" s="204">
        <v>26.123559759243339</v>
      </c>
      <c r="W16" s="204">
        <v>30.110404127257091</v>
      </c>
      <c r="X16" s="204">
        <v>29.502149613069651</v>
      </c>
      <c r="Y16" s="204">
        <v>30.340154772141009</v>
      </c>
      <c r="DA16" s="71" t="s">
        <v>2874</v>
      </c>
    </row>
    <row r="17" spans="1:105" ht="12" customHeight="1" x14ac:dyDescent="0.25">
      <c r="A17" s="18" t="s">
        <v>71</v>
      </c>
      <c r="B17" s="204">
        <v>181.23628546861559</v>
      </c>
      <c r="C17" s="204">
        <v>220.74479793637141</v>
      </c>
      <c r="D17" s="204">
        <v>153.0993121238177</v>
      </c>
      <c r="E17" s="204">
        <v>163.05846947549441</v>
      </c>
      <c r="F17" s="204">
        <v>214.70464316423039</v>
      </c>
      <c r="G17" s="204">
        <v>178.09828030954429</v>
      </c>
      <c r="H17" s="204">
        <v>171.60670679277729</v>
      </c>
      <c r="I17" s="204">
        <v>170.6648323301805</v>
      </c>
      <c r="J17" s="204">
        <v>132.55227858985381</v>
      </c>
      <c r="K17" s="204">
        <v>116.6561478933792</v>
      </c>
      <c r="L17" s="204">
        <v>136.93138435081681</v>
      </c>
      <c r="M17" s="204">
        <v>116.0312983662941</v>
      </c>
      <c r="N17" s="204">
        <v>109.6723989681857</v>
      </c>
      <c r="O17" s="204">
        <v>103.6489251934652</v>
      </c>
      <c r="P17" s="204">
        <v>102.4166809974205</v>
      </c>
      <c r="Q17" s="204">
        <v>119.4213241616509</v>
      </c>
      <c r="R17" s="204">
        <v>124.1327601031814</v>
      </c>
      <c r="S17" s="204">
        <v>133.07515047291491</v>
      </c>
      <c r="T17" s="204">
        <v>160.2791917454858</v>
      </c>
      <c r="U17" s="204">
        <v>169.5641444539983</v>
      </c>
      <c r="V17" s="204">
        <v>146.6292347377472</v>
      </c>
      <c r="W17" s="204">
        <v>155.58650042992261</v>
      </c>
      <c r="X17" s="204">
        <v>161.01908856405851</v>
      </c>
      <c r="Y17" s="204">
        <v>175.87592433361991</v>
      </c>
      <c r="DA17" s="71" t="s">
        <v>2875</v>
      </c>
    </row>
    <row r="18" spans="1:105" ht="12" customHeight="1" x14ac:dyDescent="0.25">
      <c r="A18" s="18" t="s">
        <v>32</v>
      </c>
      <c r="B18" s="204">
        <v>339.35889939810829</v>
      </c>
      <c r="C18" s="204">
        <v>276.21857265692171</v>
      </c>
      <c r="D18" s="204">
        <v>250.40352536543421</v>
      </c>
      <c r="E18" s="204">
        <v>223.41736887360281</v>
      </c>
      <c r="F18" s="204">
        <v>229.78718830610489</v>
      </c>
      <c r="G18" s="204">
        <v>203.16534823731729</v>
      </c>
      <c r="H18" s="204">
        <v>222.41573516766979</v>
      </c>
      <c r="I18" s="204">
        <v>184.74557179707651</v>
      </c>
      <c r="J18" s="204">
        <v>121.157437661221</v>
      </c>
      <c r="K18" s="204">
        <v>100.69802235597589</v>
      </c>
      <c r="L18" s="204">
        <v>95.290799656061907</v>
      </c>
      <c r="M18" s="204">
        <v>85.887704213241605</v>
      </c>
      <c r="N18" s="204">
        <v>54.770421324161653</v>
      </c>
      <c r="O18" s="204">
        <v>44.203611349957008</v>
      </c>
      <c r="P18" s="204">
        <v>31.954084264832321</v>
      </c>
      <c r="Q18" s="204">
        <v>24.603869303525361</v>
      </c>
      <c r="R18" s="204">
        <v>33.694926913155633</v>
      </c>
      <c r="S18" s="204">
        <v>27.781857265692171</v>
      </c>
      <c r="T18" s="204">
        <v>22.706104901117801</v>
      </c>
      <c r="U18" s="204">
        <v>21.574204643164229</v>
      </c>
      <c r="V18" s="204">
        <v>22.805503009458299</v>
      </c>
      <c r="W18" s="204">
        <v>18.9920894239037</v>
      </c>
      <c r="X18" s="204">
        <v>16.77583834909716</v>
      </c>
      <c r="Y18" s="204">
        <v>16.137231298366292</v>
      </c>
      <c r="DA18" s="71" t="s">
        <v>2876</v>
      </c>
    </row>
    <row r="19" spans="1:105" ht="12" customHeight="1" x14ac:dyDescent="0.25">
      <c r="A19" s="18" t="s">
        <v>33</v>
      </c>
      <c r="B19" s="204">
        <v>9.1064488392089409</v>
      </c>
      <c r="C19" s="204">
        <v>10.149097162510749</v>
      </c>
      <c r="D19" s="204">
        <v>3.9487532244196051</v>
      </c>
      <c r="E19" s="204">
        <v>4.993809114359415</v>
      </c>
      <c r="F19" s="204">
        <v>4.9828030954428204</v>
      </c>
      <c r="G19" s="204">
        <v>2.597506448839209</v>
      </c>
      <c r="H19" s="204">
        <v>3.5423903697334471</v>
      </c>
      <c r="I19" s="204">
        <v>6.0582975064488389</v>
      </c>
      <c r="J19" s="204">
        <v>4.8041272570937243</v>
      </c>
      <c r="K19" s="204">
        <v>4.6527085124677559</v>
      </c>
      <c r="L19" s="204">
        <v>3.6349957007738611</v>
      </c>
      <c r="M19" s="204">
        <v>0.33052450558899388</v>
      </c>
      <c r="N19" s="204">
        <v>1.3611349957007739</v>
      </c>
      <c r="O19" s="204">
        <v>0.35245055889939808</v>
      </c>
      <c r="P19" s="204">
        <v>0.38718830610490113</v>
      </c>
      <c r="Q19" s="204">
        <v>0.27833190025795362</v>
      </c>
      <c r="R19" s="204">
        <v>0.34075666380051578</v>
      </c>
      <c r="S19" s="204">
        <v>1.528460877042132</v>
      </c>
      <c r="T19" s="204">
        <v>0.95855546001719683</v>
      </c>
      <c r="U19" s="204">
        <v>1.473688736027515</v>
      </c>
      <c r="V19" s="204">
        <v>0.91607910576096296</v>
      </c>
      <c r="W19" s="204">
        <v>0.88529664660361129</v>
      </c>
      <c r="X19" s="204">
        <v>1.3338779019776441</v>
      </c>
      <c r="Y19" s="204">
        <v>0.92459157351676691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477.22941901141348</v>
      </c>
      <c r="C20" s="204">
        <f t="shared" si="3"/>
        <v>487.57506335623083</v>
      </c>
      <c r="D20" s="204">
        <f t="shared" si="3"/>
        <v>510.53872325956934</v>
      </c>
      <c r="E20" s="204">
        <f t="shared" si="3"/>
        <v>564.63192132494771</v>
      </c>
      <c r="F20" s="204">
        <f t="shared" si="3"/>
        <v>775.8443338177749</v>
      </c>
      <c r="G20" s="204">
        <f t="shared" si="3"/>
        <v>775.23118136568644</v>
      </c>
      <c r="H20" s="204">
        <f t="shared" si="3"/>
        <v>594.19243981652835</v>
      </c>
      <c r="I20" s="204">
        <f t="shared" si="3"/>
        <v>577.30099130122846</v>
      </c>
      <c r="J20" s="204">
        <f t="shared" si="3"/>
        <v>713.91934813048113</v>
      </c>
      <c r="K20" s="204">
        <f t="shared" si="3"/>
        <v>585.55908555681742</v>
      </c>
      <c r="L20" s="204">
        <f t="shared" si="3"/>
        <v>662.0335543675094</v>
      </c>
      <c r="M20" s="204">
        <f t="shared" si="3"/>
        <v>726.147488347376</v>
      </c>
      <c r="N20" s="204">
        <f t="shared" si="3"/>
        <v>646.3769672288397</v>
      </c>
      <c r="O20" s="204">
        <f t="shared" si="3"/>
        <v>636.24566030789981</v>
      </c>
      <c r="P20" s="204">
        <f t="shared" si="3"/>
        <v>543.83103835988561</v>
      </c>
      <c r="Q20" s="204">
        <f t="shared" si="3"/>
        <v>549.54616602188992</v>
      </c>
      <c r="R20" s="204">
        <f t="shared" si="3"/>
        <v>583.45803734480523</v>
      </c>
      <c r="S20" s="204">
        <f t="shared" si="3"/>
        <v>579.89835444113623</v>
      </c>
      <c r="T20" s="204">
        <f t="shared" si="3"/>
        <v>592.30664996974212</v>
      </c>
      <c r="U20" s="204">
        <f t="shared" si="3"/>
        <v>527.34397388187267</v>
      </c>
      <c r="V20" s="204">
        <f t="shared" si="3"/>
        <v>488.13835724522119</v>
      </c>
      <c r="W20" s="204">
        <f t="shared" si="3"/>
        <v>586.93165523246716</v>
      </c>
      <c r="X20" s="204">
        <f t="shared" si="3"/>
        <v>450.907888374001</v>
      </c>
      <c r="Y20" s="204">
        <f t="shared" si="3"/>
        <v>429.96867613611448</v>
      </c>
      <c r="DA20" s="71"/>
    </row>
    <row r="21" spans="1:105" ht="12" customHeight="1" x14ac:dyDescent="0.25">
      <c r="A21" s="18" t="s">
        <v>73</v>
      </c>
      <c r="B21" s="204">
        <v>456.42116449722602</v>
      </c>
      <c r="C21" s="204">
        <v>468.95941417308381</v>
      </c>
      <c r="D21" s="204">
        <v>492.67543865079892</v>
      </c>
      <c r="E21" s="204">
        <v>564.63192132494771</v>
      </c>
      <c r="F21" s="204">
        <v>775.8443338177749</v>
      </c>
      <c r="G21" s="204">
        <v>775.23118136568644</v>
      </c>
      <c r="H21" s="204">
        <v>594.19243981652835</v>
      </c>
      <c r="I21" s="204">
        <v>577.30099130122846</v>
      </c>
      <c r="J21" s="204">
        <v>713.91934813048113</v>
      </c>
      <c r="K21" s="204">
        <v>585.55908555681742</v>
      </c>
      <c r="L21" s="204">
        <v>662.0335543675094</v>
      </c>
      <c r="M21" s="204">
        <v>726.147488347376</v>
      </c>
      <c r="N21" s="204">
        <v>646.3769672288397</v>
      </c>
      <c r="O21" s="204">
        <v>636.24566030789981</v>
      </c>
      <c r="P21" s="204">
        <v>543.83103835988561</v>
      </c>
      <c r="Q21" s="204">
        <v>549.54616602188992</v>
      </c>
      <c r="R21" s="204">
        <v>583.45803734480523</v>
      </c>
      <c r="S21" s="204">
        <v>579.89835444113623</v>
      </c>
      <c r="T21" s="204">
        <v>592.30664996974212</v>
      </c>
      <c r="U21" s="204">
        <v>527.34397388187267</v>
      </c>
      <c r="V21" s="204">
        <v>488.13835724522119</v>
      </c>
      <c r="W21" s="204">
        <v>586.93165523246716</v>
      </c>
      <c r="X21" s="204">
        <v>450.907888374001</v>
      </c>
      <c r="Y21" s="204">
        <v>429.96867613611448</v>
      </c>
      <c r="DA21" s="71" t="s">
        <v>2878</v>
      </c>
    </row>
    <row r="22" spans="1:105" ht="12" customHeight="1" x14ac:dyDescent="0.25">
      <c r="A22" s="18" t="s">
        <v>36</v>
      </c>
      <c r="B22" s="204">
        <v>20.808254514187439</v>
      </c>
      <c r="C22" s="204">
        <v>18.615649183147031</v>
      </c>
      <c r="D22" s="204">
        <v>17.863284608770421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3264.8459582873002</v>
      </c>
      <c r="C23" s="204">
        <f t="shared" si="4"/>
        <v>2934.6009427401291</v>
      </c>
      <c r="D23" s="204">
        <f t="shared" si="4"/>
        <v>3076.6014999908716</v>
      </c>
      <c r="E23" s="204">
        <f t="shared" si="4"/>
        <v>3561.2588304848318</v>
      </c>
      <c r="F23" s="204">
        <f t="shared" si="4"/>
        <v>3889.8649640535004</v>
      </c>
      <c r="G23" s="204">
        <f t="shared" si="4"/>
        <v>3553.5589422642329</v>
      </c>
      <c r="H23" s="204">
        <f t="shared" si="4"/>
        <v>3386.7239777199202</v>
      </c>
      <c r="I23" s="204">
        <f t="shared" si="4"/>
        <v>3671.1306758176297</v>
      </c>
      <c r="J23" s="204">
        <f t="shared" si="4"/>
        <v>3595.3614514438777</v>
      </c>
      <c r="K23" s="204">
        <f t="shared" si="4"/>
        <v>3784.1396738455164</v>
      </c>
      <c r="L23" s="204">
        <f t="shared" si="4"/>
        <v>4163.7760208238633</v>
      </c>
      <c r="M23" s="204">
        <f t="shared" si="4"/>
        <v>4294.9561378429116</v>
      </c>
      <c r="N23" s="204">
        <f t="shared" si="4"/>
        <v>4429.7327667538984</v>
      </c>
      <c r="O23" s="204">
        <f t="shared" si="4"/>
        <v>4583.8799058025315</v>
      </c>
      <c r="P23" s="204">
        <f t="shared" si="4"/>
        <v>4648.9419199421573</v>
      </c>
      <c r="Q23" s="204">
        <f t="shared" si="4"/>
        <v>4827.7878356297524</v>
      </c>
      <c r="R23" s="204">
        <f t="shared" si="4"/>
        <v>5099.755215346252</v>
      </c>
      <c r="S23" s="204">
        <f t="shared" si="4"/>
        <v>5030.6670735910639</v>
      </c>
      <c r="T23" s="204">
        <f t="shared" si="4"/>
        <v>5066.4979592659211</v>
      </c>
      <c r="U23" s="204">
        <f t="shared" si="4"/>
        <v>4947.891967214643</v>
      </c>
      <c r="V23" s="204">
        <f t="shared" si="4"/>
        <v>4966.8997468222979</v>
      </c>
      <c r="W23" s="204">
        <f t="shared" si="4"/>
        <v>5343.8032323808693</v>
      </c>
      <c r="X23" s="204">
        <f t="shared" si="4"/>
        <v>5402.0675114550831</v>
      </c>
      <c r="Y23" s="204">
        <f t="shared" si="4"/>
        <v>5346.3346263376916</v>
      </c>
      <c r="DA23" s="71"/>
    </row>
    <row r="24" spans="1:105" ht="12" customHeight="1" x14ac:dyDescent="0.25">
      <c r="A24" s="18" t="s">
        <v>38</v>
      </c>
      <c r="B24" s="204">
        <v>3263.2080825451421</v>
      </c>
      <c r="C24" s="204">
        <v>2933.7439380911428</v>
      </c>
      <c r="D24" s="204">
        <v>3075.8572656921751</v>
      </c>
      <c r="E24" s="204">
        <v>3560.475752364574</v>
      </c>
      <c r="F24" s="204">
        <v>3889.0802235597589</v>
      </c>
      <c r="G24" s="204">
        <v>3552.449613069648</v>
      </c>
      <c r="H24" s="204">
        <v>3385.411779879621</v>
      </c>
      <c r="I24" s="204">
        <v>3668.723043852106</v>
      </c>
      <c r="J24" s="204">
        <v>3593.9526225279451</v>
      </c>
      <c r="K24" s="204">
        <v>3781.7981083404979</v>
      </c>
      <c r="L24" s="204">
        <v>4162.0101461736886</v>
      </c>
      <c r="M24" s="204">
        <v>4293.0567497850379</v>
      </c>
      <c r="N24" s="204">
        <v>4427.0269131556324</v>
      </c>
      <c r="O24" s="204">
        <v>4581.2373172828884</v>
      </c>
      <c r="P24" s="204">
        <v>4643.3909716251064</v>
      </c>
      <c r="Q24" s="204">
        <v>4819.5150472914866</v>
      </c>
      <c r="R24" s="204">
        <v>5084.1215821152182</v>
      </c>
      <c r="S24" s="204">
        <v>5013.6724849527081</v>
      </c>
      <c r="T24" s="204">
        <v>5044.1075666380048</v>
      </c>
      <c r="U24" s="204">
        <v>4925.8815133276012</v>
      </c>
      <c r="V24" s="204">
        <v>4945.6608770421317</v>
      </c>
      <c r="W24" s="204">
        <v>5318.4991401547713</v>
      </c>
      <c r="X24" s="204">
        <v>5372.2771281169389</v>
      </c>
      <c r="Y24" s="204">
        <v>5313.7584694754942</v>
      </c>
      <c r="DA24" s="71" t="s">
        <v>2880</v>
      </c>
    </row>
    <row r="25" spans="1:105" ht="12" customHeight="1" x14ac:dyDescent="0.25">
      <c r="A25" s="18" t="s">
        <v>74</v>
      </c>
      <c r="B25" s="204">
        <v>0.73077015453671967</v>
      </c>
      <c r="C25" s="204">
        <v>5.4181570967054308E-3</v>
      </c>
      <c r="D25" s="204">
        <v>5.0428625286666716E-3</v>
      </c>
      <c r="E25" s="204">
        <v>3.7622520083987429E-3</v>
      </c>
      <c r="F25" s="204">
        <v>4.6773602131119883E-3</v>
      </c>
      <c r="G25" s="204">
        <v>5.2760719747943401E-3</v>
      </c>
      <c r="H25" s="204">
        <v>5.0666323108135456E-3</v>
      </c>
      <c r="I25" s="204">
        <v>4.0817856159116204E-3</v>
      </c>
      <c r="J25" s="204">
        <v>1.4013864359780109E-2</v>
      </c>
      <c r="K25" s="204">
        <v>4.2806102683840379E-2</v>
      </c>
      <c r="L25" s="204">
        <v>4.9420696978945758E-2</v>
      </c>
      <c r="M25" s="204">
        <v>6.9364619089988616E-2</v>
      </c>
      <c r="N25" s="204">
        <v>0.34659253040364868</v>
      </c>
      <c r="O25" s="204">
        <v>0.6203758055996742</v>
      </c>
      <c r="P25" s="204">
        <v>0.32012243117204559</v>
      </c>
      <c r="Q25" s="204">
        <v>1.4952785180928669</v>
      </c>
      <c r="R25" s="204">
        <v>1.548583463449301</v>
      </c>
      <c r="S25" s="204">
        <v>0.68969371019640213</v>
      </c>
      <c r="T25" s="204">
        <v>1.6885348969819329</v>
      </c>
      <c r="U25" s="204">
        <v>1.447255696803164</v>
      </c>
      <c r="V25" s="204">
        <v>1.822605781433966</v>
      </c>
      <c r="W25" s="204">
        <v>3.90368440639782</v>
      </c>
      <c r="X25" s="204">
        <v>3.9900479974520962</v>
      </c>
      <c r="Y25" s="204">
        <v>4.2369128578665398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1.0920034393809111E-2</v>
      </c>
      <c r="H26" s="204">
        <v>6.1994840928632847E-2</v>
      </c>
      <c r="I26" s="204">
        <v>0.98452278589853826</v>
      </c>
      <c r="J26" s="204">
        <v>9.4067067927773002E-2</v>
      </c>
      <c r="K26" s="204">
        <v>0.8848667239896818</v>
      </c>
      <c r="L26" s="204">
        <v>0.1075666380051591</v>
      </c>
      <c r="M26" s="204">
        <v>0.14084264832330179</v>
      </c>
      <c r="N26" s="204">
        <v>0.66956147893379181</v>
      </c>
      <c r="O26" s="204">
        <v>0.20163370593293209</v>
      </c>
      <c r="P26" s="204">
        <v>0.35967325881341361</v>
      </c>
      <c r="Q26" s="204">
        <v>1.1560619088564059</v>
      </c>
      <c r="R26" s="204">
        <v>6.7800515907136711</v>
      </c>
      <c r="S26" s="204">
        <v>8.1780739466895955</v>
      </c>
      <c r="T26" s="204">
        <v>11.22596732588134</v>
      </c>
      <c r="U26" s="204">
        <v>10.3146173688736</v>
      </c>
      <c r="V26" s="204">
        <v>8.4161650902837479</v>
      </c>
      <c r="W26" s="204">
        <v>9.4398108340498705</v>
      </c>
      <c r="X26" s="204">
        <v>10.772570937231301</v>
      </c>
      <c r="Y26" s="204">
        <v>9.296302665520205</v>
      </c>
      <c r="DA26" s="71" t="s">
        <v>2882</v>
      </c>
    </row>
    <row r="27" spans="1:105" ht="12" customHeight="1" x14ac:dyDescent="0.25">
      <c r="A27" s="18" t="s">
        <v>76</v>
      </c>
      <c r="B27" s="204">
        <v>4.9871023215821153E-3</v>
      </c>
      <c r="C27" s="204">
        <v>4.9871023215821153E-3</v>
      </c>
      <c r="D27" s="204">
        <v>4.9871023215821153E-3</v>
      </c>
      <c r="E27" s="204">
        <v>6.964746345657781E-3</v>
      </c>
      <c r="F27" s="204">
        <v>9.630266552020636E-3</v>
      </c>
      <c r="G27" s="204">
        <v>9.630266552020636E-3</v>
      </c>
      <c r="H27" s="204">
        <v>1.023215821152192E-2</v>
      </c>
      <c r="I27" s="204">
        <v>5.3310404127257091E-3</v>
      </c>
      <c r="J27" s="204">
        <v>5.5889939810834051E-3</v>
      </c>
      <c r="K27" s="204">
        <v>5.5889939810834051E-3</v>
      </c>
      <c r="L27" s="204">
        <v>5.5889939810834051E-3</v>
      </c>
      <c r="M27" s="204">
        <v>6.2768701633705926E-3</v>
      </c>
      <c r="N27" s="204">
        <v>6.2768701633705926E-3</v>
      </c>
      <c r="O27" s="204">
        <v>6.2768701633705926E-3</v>
      </c>
      <c r="P27" s="204">
        <v>6.2768701633705926E-3</v>
      </c>
      <c r="Q27" s="204">
        <v>6.2768701633705926E-3</v>
      </c>
      <c r="R27" s="204">
        <v>6.5348237317282886E-3</v>
      </c>
      <c r="S27" s="204">
        <v>6.5348237317282886E-3</v>
      </c>
      <c r="T27" s="204">
        <v>6.5348237317282886E-3</v>
      </c>
      <c r="U27" s="204">
        <v>1.4101461736887359E-2</v>
      </c>
      <c r="V27" s="204">
        <v>1.4875322441960451E-2</v>
      </c>
      <c r="W27" s="204">
        <v>1.4875322441960451E-2</v>
      </c>
      <c r="X27" s="204">
        <v>9.6646603611349954E-2</v>
      </c>
      <c r="Y27" s="204">
        <v>8.2975064488392078E-2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4.7807394668959592E-2</v>
      </c>
      <c r="I28" s="204">
        <v>4.7807394668959592E-2</v>
      </c>
      <c r="J28" s="204">
        <v>0</v>
      </c>
      <c r="K28" s="204">
        <v>0</v>
      </c>
      <c r="L28" s="204">
        <v>4.7807394668959592E-2</v>
      </c>
      <c r="M28" s="204">
        <v>0</v>
      </c>
      <c r="N28" s="204">
        <v>2.3903697334479789E-2</v>
      </c>
      <c r="O28" s="204">
        <v>2.3903697334479789E-2</v>
      </c>
      <c r="P28" s="204">
        <v>2.3903697334479789E-2</v>
      </c>
      <c r="Q28" s="204">
        <v>2.3903697334479789E-2</v>
      </c>
      <c r="R28" s="204">
        <v>2.3903697334479789E-2</v>
      </c>
      <c r="S28" s="204">
        <v>2.5279449699054171E-2</v>
      </c>
      <c r="T28" s="204">
        <v>2.6999140154772141E-2</v>
      </c>
      <c r="U28" s="204">
        <v>1.2037833190025791E-3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0.90211848529973404</v>
      </c>
      <c r="C29" s="204">
        <v>0.84659938956794867</v>
      </c>
      <c r="D29" s="204">
        <v>0.73420433384613515</v>
      </c>
      <c r="E29" s="204">
        <v>0.77235112190356503</v>
      </c>
      <c r="F29" s="204">
        <v>0.77043286697655278</v>
      </c>
      <c r="G29" s="204">
        <v>1.0835028216644871</v>
      </c>
      <c r="H29" s="204">
        <v>1.187096814179373</v>
      </c>
      <c r="I29" s="204">
        <v>1.3658889589275161</v>
      </c>
      <c r="J29" s="204">
        <v>1.2951589896637989</v>
      </c>
      <c r="K29" s="204">
        <v>1.408303684364109</v>
      </c>
      <c r="L29" s="204">
        <v>1.555490926540871</v>
      </c>
      <c r="M29" s="204">
        <v>1.6829039202964211</v>
      </c>
      <c r="N29" s="204">
        <v>1.659519021430353</v>
      </c>
      <c r="O29" s="204">
        <v>1.790398440611733</v>
      </c>
      <c r="P29" s="204">
        <v>4.8409720595677657</v>
      </c>
      <c r="Q29" s="204">
        <v>5.5912673438175764</v>
      </c>
      <c r="R29" s="204">
        <v>7.2745596558044374</v>
      </c>
      <c r="S29" s="204">
        <v>8.0950067080383139</v>
      </c>
      <c r="T29" s="204">
        <v>9.4423564411661385</v>
      </c>
      <c r="U29" s="204">
        <v>10.233275576309349</v>
      </c>
      <c r="V29" s="204">
        <v>10.985223586007081</v>
      </c>
      <c r="W29" s="204">
        <v>11.945721663208101</v>
      </c>
      <c r="X29" s="204">
        <v>14.931117799848749</v>
      </c>
      <c r="Y29" s="204">
        <v>18.959966274322881</v>
      </c>
      <c r="DA29" s="71" t="s">
        <v>2885</v>
      </c>
    </row>
    <row r="30" spans="1:105" ht="12" customHeight="1" x14ac:dyDescent="0.25">
      <c r="A30" s="14" t="s">
        <v>39</v>
      </c>
      <c r="B30" s="204">
        <v>62.719604471195183</v>
      </c>
      <c r="C30" s="204">
        <v>56.948839208942388</v>
      </c>
      <c r="D30" s="204">
        <v>55.672141014617353</v>
      </c>
      <c r="E30" s="204">
        <v>99.954084264832318</v>
      </c>
      <c r="F30" s="204">
        <v>147.10980223559761</v>
      </c>
      <c r="G30" s="204">
        <v>170.84832330180569</v>
      </c>
      <c r="H30" s="204">
        <v>203.73860705073079</v>
      </c>
      <c r="I30" s="204">
        <v>466.94419604471187</v>
      </c>
      <c r="J30" s="204">
        <v>438.56895958727421</v>
      </c>
      <c r="K30" s="204">
        <v>415.51874462596732</v>
      </c>
      <c r="L30" s="204">
        <v>458.93190025795349</v>
      </c>
      <c r="M30" s="204">
        <v>473.29853826311262</v>
      </c>
      <c r="N30" s="204">
        <v>545.74299226139283</v>
      </c>
      <c r="O30" s="204">
        <v>549.41177987962158</v>
      </c>
      <c r="P30" s="204">
        <v>485.87033533963881</v>
      </c>
      <c r="Q30" s="204">
        <v>475.79845227858982</v>
      </c>
      <c r="R30" s="204">
        <v>507.92751504729142</v>
      </c>
      <c r="S30" s="204">
        <v>604.97179707652617</v>
      </c>
      <c r="T30" s="204">
        <v>631.39062768701626</v>
      </c>
      <c r="U30" s="204">
        <v>615.63508168529665</v>
      </c>
      <c r="V30" s="204">
        <v>735.31702493551165</v>
      </c>
      <c r="W30" s="204">
        <v>747.70980223559764</v>
      </c>
      <c r="X30" s="204">
        <v>738.25520206362842</v>
      </c>
      <c r="Y30" s="204">
        <v>631.67119518486675</v>
      </c>
      <c r="DA30" s="71" t="s">
        <v>2886</v>
      </c>
    </row>
    <row r="31" spans="1:105" ht="12" customHeight="1" x14ac:dyDescent="0.25">
      <c r="A31" s="21" t="s">
        <v>40</v>
      </c>
      <c r="B31" s="207">
        <v>1924.93826311264</v>
      </c>
      <c r="C31" s="207">
        <v>1990.130782459157</v>
      </c>
      <c r="D31" s="207">
        <v>2054.6216680997418</v>
      </c>
      <c r="E31" s="207">
        <v>2087.2505588993981</v>
      </c>
      <c r="F31" s="207">
        <v>2187.2990541702488</v>
      </c>
      <c r="G31" s="207">
        <v>2225.6730868443678</v>
      </c>
      <c r="H31" s="207">
        <v>2246.8688736027511</v>
      </c>
      <c r="I31" s="207">
        <v>2312.7919174548579</v>
      </c>
      <c r="J31" s="207">
        <v>2282.86018916595</v>
      </c>
      <c r="K31" s="207">
        <v>2041.649097162511</v>
      </c>
      <c r="L31" s="207">
        <v>2093.7299226139289</v>
      </c>
      <c r="M31" s="207">
        <v>2072.370507308684</v>
      </c>
      <c r="N31" s="207">
        <v>2024.535855546002</v>
      </c>
      <c r="O31" s="207">
        <v>2013.10524505589</v>
      </c>
      <c r="P31" s="207">
        <v>1951.932674118658</v>
      </c>
      <c r="Q31" s="207">
        <v>2025.897076526225</v>
      </c>
      <c r="R31" s="207">
        <v>2089.7429062768701</v>
      </c>
      <c r="S31" s="207">
        <v>2201.0689595872741</v>
      </c>
      <c r="T31" s="207">
        <v>2231.7073946689588</v>
      </c>
      <c r="U31" s="207">
        <v>2232.3027515047288</v>
      </c>
      <c r="V31" s="207">
        <v>2226.8274290627692</v>
      </c>
      <c r="W31" s="207">
        <v>2281.144024075666</v>
      </c>
      <c r="X31" s="207">
        <v>2107.3574314484149</v>
      </c>
      <c r="Y31" s="207">
        <v>1971.1419604471189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3884.3688382013452</v>
      </c>
      <c r="C33" s="203">
        <f>WWP_emi!C5</f>
        <v>3808.366238919351</v>
      </c>
      <c r="D33" s="203">
        <f>WWP_emi!D5</f>
        <v>3497.398810920216</v>
      </c>
      <c r="E33" s="203">
        <f>WWP_emi!E5</f>
        <v>3680.7825401074369</v>
      </c>
      <c r="F33" s="203">
        <f>WWP_emi!F5</f>
        <v>4281.7270416253978</v>
      </c>
      <c r="G33" s="203">
        <f>WWP_emi!G5</f>
        <v>4055.727757715978</v>
      </c>
      <c r="H33" s="203">
        <f>WWP_emi!H5</f>
        <v>4020.7128623748608</v>
      </c>
      <c r="I33" s="203">
        <f>WWP_emi!I5</f>
        <v>3491.6541863991092</v>
      </c>
      <c r="J33" s="203">
        <f>WWP_emi!J5</f>
        <v>3311.7037806797821</v>
      </c>
      <c r="K33" s="203">
        <f>WWP_emi!K5</f>
        <v>2802.3380204810769</v>
      </c>
      <c r="L33" s="203">
        <f>WWP_emi!L5</f>
        <v>2907.1287181815601</v>
      </c>
      <c r="M33" s="203">
        <f>WWP_emi!M5</f>
        <v>2953.041785177671</v>
      </c>
      <c r="N33" s="203">
        <f>WWP_emi!N5</f>
        <v>2380.809016830096</v>
      </c>
      <c r="O33" s="203">
        <f>WWP_emi!O5</f>
        <v>2234.873004304151</v>
      </c>
      <c r="P33" s="203">
        <f>WWP_emi!P5</f>
        <v>2017.87937703904</v>
      </c>
      <c r="Q33" s="203">
        <f>WWP_emi!Q5</f>
        <v>2032.822618763551</v>
      </c>
      <c r="R33" s="203">
        <f>WWP_emi!R5</f>
        <v>2163.555513796688</v>
      </c>
      <c r="S33" s="203">
        <f>WWP_emi!S5</f>
        <v>2200.3614082720001</v>
      </c>
      <c r="T33" s="203">
        <f>WWP_emi!T5</f>
        <v>2355.210806019832</v>
      </c>
      <c r="U33" s="203">
        <f>WWP_emi!U5</f>
        <v>2163.4113578050851</v>
      </c>
      <c r="V33" s="203">
        <f>WWP_emi!V5</f>
        <v>1960.6847549848551</v>
      </c>
      <c r="W33" s="203">
        <f>WWP_emi!W5</f>
        <v>2311.0175343268952</v>
      </c>
      <c r="X33" s="203">
        <f>WWP_emi!X5</f>
        <v>2056.1667301916609</v>
      </c>
      <c r="Y33" s="203">
        <f>WWP_emi!Y5</f>
        <v>1966.834242375161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124.16635121602802</v>
      </c>
      <c r="C35" s="284">
        <f t="shared" si="5"/>
        <v>118.81908485023361</v>
      </c>
      <c r="D35" s="284">
        <f t="shared" si="5"/>
        <v>124.7675765310498</v>
      </c>
      <c r="E35" s="284">
        <f t="shared" si="5"/>
        <v>137.51505167952956</v>
      </c>
      <c r="F35" s="284">
        <f t="shared" si="5"/>
        <v>149.60895259320569</v>
      </c>
      <c r="G35" s="284">
        <f t="shared" si="5"/>
        <v>145.53955666894089</v>
      </c>
      <c r="H35" s="284">
        <f t="shared" si="5"/>
        <v>135.15873100424491</v>
      </c>
      <c r="I35" s="284">
        <f t="shared" si="5"/>
        <v>138.86565895518808</v>
      </c>
      <c r="J35" s="284">
        <f t="shared" si="5"/>
        <v>151.50062581690801</v>
      </c>
      <c r="K35" s="284">
        <f t="shared" si="5"/>
        <v>169.74113620264799</v>
      </c>
      <c r="L35" s="284">
        <f t="shared" si="5"/>
        <v>172.65246391315131</v>
      </c>
      <c r="M35" s="284">
        <f t="shared" si="5"/>
        <v>177.03919286140348</v>
      </c>
      <c r="N35" s="284">
        <f t="shared" si="5"/>
        <v>192.15121550228389</v>
      </c>
      <c r="O35" s="284">
        <f t="shared" si="5"/>
        <v>200.40871792545511</v>
      </c>
      <c r="P35" s="284">
        <f t="shared" si="5"/>
        <v>192.49793257338939</v>
      </c>
      <c r="Q35" s="284">
        <f t="shared" si="5"/>
        <v>189.32826560729592</v>
      </c>
      <c r="R35" s="284">
        <f t="shared" si="5"/>
        <v>198.98309626481165</v>
      </c>
      <c r="S35" s="284">
        <f t="shared" si="5"/>
        <v>195.81649866469533</v>
      </c>
      <c r="T35" s="284">
        <f t="shared" si="5"/>
        <v>195.6635436142669</v>
      </c>
      <c r="U35" s="284">
        <f t="shared" si="5"/>
        <v>186.79312230126803</v>
      </c>
      <c r="V35" s="284">
        <f t="shared" si="5"/>
        <v>191.12818539845696</v>
      </c>
      <c r="W35" s="284">
        <f t="shared" si="5"/>
        <v>167.87837833336221</v>
      </c>
      <c r="X35" s="284">
        <f t="shared" si="5"/>
        <v>155.97334992040177</v>
      </c>
      <c r="Y35" s="284">
        <f t="shared" si="5"/>
        <v>162.40565192708948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</v>
      </c>
      <c r="C36" s="344">
        <f t="shared" si="6"/>
        <v>118.81908485023359</v>
      </c>
      <c r="D36" s="344">
        <f t="shared" si="6"/>
        <v>124.76757653104978</v>
      </c>
      <c r="E36" s="344">
        <f t="shared" si="6"/>
        <v>137.51505167952956</v>
      </c>
      <c r="F36" s="344">
        <f t="shared" si="6"/>
        <v>149.60895259320569</v>
      </c>
      <c r="G36" s="344">
        <f t="shared" si="6"/>
        <v>145.53955666894089</v>
      </c>
      <c r="H36" s="344">
        <f t="shared" si="6"/>
        <v>135.15873100424486</v>
      </c>
      <c r="I36" s="344">
        <f t="shared" si="6"/>
        <v>138.86565895518808</v>
      </c>
      <c r="J36" s="344">
        <f t="shared" si="6"/>
        <v>151.50062581690801</v>
      </c>
      <c r="K36" s="344">
        <f t="shared" si="6"/>
        <v>169.74113620264799</v>
      </c>
      <c r="L36" s="344">
        <f t="shared" si="6"/>
        <v>172.65246391315131</v>
      </c>
      <c r="M36" s="344">
        <f t="shared" si="6"/>
        <v>177.03919286140345</v>
      </c>
      <c r="N36" s="344">
        <f t="shared" si="6"/>
        <v>192.15121550228386</v>
      </c>
      <c r="O36" s="344">
        <f t="shared" si="6"/>
        <v>200.40871792545511</v>
      </c>
      <c r="P36" s="344">
        <f t="shared" si="6"/>
        <v>192.49793257338939</v>
      </c>
      <c r="Q36" s="344">
        <f t="shared" si="6"/>
        <v>189.32826560729592</v>
      </c>
      <c r="R36" s="344">
        <f t="shared" si="6"/>
        <v>198.98309626481171</v>
      </c>
      <c r="S36" s="344">
        <f t="shared" si="6"/>
        <v>195.81649866469533</v>
      </c>
      <c r="T36" s="344">
        <f t="shared" si="6"/>
        <v>195.6635436142669</v>
      </c>
      <c r="U36" s="344">
        <f t="shared" si="6"/>
        <v>186.793122301268</v>
      </c>
      <c r="V36" s="344">
        <f t="shared" si="6"/>
        <v>191.12818539845694</v>
      </c>
      <c r="W36" s="344">
        <f t="shared" si="6"/>
        <v>167.87837833336221</v>
      </c>
      <c r="X36" s="344">
        <f t="shared" si="6"/>
        <v>155.97334992040177</v>
      </c>
      <c r="Y36" s="344">
        <f t="shared" si="6"/>
        <v>162.40565192708948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53.827577235218762</v>
      </c>
      <c r="C37" s="344">
        <f>IF(WWP_ued!C$5=0,"",WWP_ued!C$5/C$5*1000)</f>
        <v>51.809266624982932</v>
      </c>
      <c r="D37" s="344">
        <f>IF(WWP_ued!D$5=0,"",WWP_ued!D$5/D$5*1000)</f>
        <v>54.405590850842017</v>
      </c>
      <c r="E37" s="344">
        <f>IF(WWP_ued!E$5=0,"",WWP_ued!E$5/E$5*1000)</f>
        <v>59.61589304155104</v>
      </c>
      <c r="F37" s="344">
        <f>IF(WWP_ued!F$5=0,"",WWP_ued!F$5/F$5*1000)</f>
        <v>64.88471885644752</v>
      </c>
      <c r="G37" s="344">
        <f>IF(WWP_ued!G$5=0,"",WWP_ued!G$5/G$5*1000)</f>
        <v>63.494096143016989</v>
      </c>
      <c r="H37" s="344">
        <f>IF(WWP_ued!H$5=0,"",WWP_ued!H$5/H$5*1000)</f>
        <v>59.049570769754467</v>
      </c>
      <c r="I37" s="344">
        <f>IF(WWP_ued!I$5=0,"",WWP_ued!I$5/I$5*1000)</f>
        <v>60.621514035148394</v>
      </c>
      <c r="J37" s="344">
        <f>IF(WWP_ued!J$5=0,"",WWP_ued!J$5/J$5*1000)</f>
        <v>66.278864290325274</v>
      </c>
      <c r="K37" s="344">
        <f>IF(WWP_ued!K$5=0,"",WWP_ued!K$5/K$5*1000)</f>
        <v>73.701942218603307</v>
      </c>
      <c r="L37" s="344">
        <f>IF(WWP_ued!L$5=0,"",WWP_ued!L$5/L$5*1000)</f>
        <v>74.869546864903398</v>
      </c>
      <c r="M37" s="344">
        <f>IF(WWP_ued!M$5=0,"",WWP_ued!M$5/M$5*1000)</f>
        <v>76.688073774849386</v>
      </c>
      <c r="N37" s="344">
        <f>IF(WWP_ued!N$5=0,"",WWP_ued!N$5/N$5*1000)</f>
        <v>83.182391293034058</v>
      </c>
      <c r="O37" s="344">
        <f>IF(WWP_ued!O$5=0,"",WWP_ued!O$5/O$5*1000)</f>
        <v>86.613485048389677</v>
      </c>
      <c r="P37" s="344">
        <f>IF(WWP_ued!P$5=0,"",WWP_ued!P$5/P$5*1000)</f>
        <v>82.979040418246839</v>
      </c>
      <c r="Q37" s="344">
        <f>IF(WWP_ued!Q$5=0,"",WWP_ued!Q$5/Q$5*1000)</f>
        <v>81.575743934750093</v>
      </c>
      <c r="R37" s="344">
        <f>IF(WWP_ued!R$5=0,"",WWP_ued!R$5/R$5*1000)</f>
        <v>85.777005563837562</v>
      </c>
      <c r="S37" s="344">
        <f>IF(WWP_ued!S$5=0,"",WWP_ued!S$5/S$5*1000)</f>
        <v>84.714044988739374</v>
      </c>
      <c r="T37" s="344">
        <f>IF(WWP_ued!T$5=0,"",WWP_ued!T$5/T$5*1000)</f>
        <v>84.648089398848782</v>
      </c>
      <c r="U37" s="344">
        <f>IF(WWP_ued!U$5=0,"",WWP_ued!U$5/U$5*1000)</f>
        <v>80.939530937585104</v>
      </c>
      <c r="V37" s="344">
        <f>IF(WWP_ued!V$5=0,"",WWP_ued!V$5/V$5*1000)</f>
        <v>82.955861407816784</v>
      </c>
      <c r="W37" s="344">
        <f>IF(WWP_ued!W$5=0,"",WWP_ued!W$5/W$5*1000)</f>
        <v>72.718573463369324</v>
      </c>
      <c r="X37" s="344">
        <f>IF(WWP_ued!X$5=0,"",WWP_ued!X$5/X$5*1000)</f>
        <v>67.250621495023523</v>
      </c>
      <c r="Y37" s="344">
        <f>IF(WWP_ued!Y$5=0,"",WWP_ued!Y$5/Y$5*1000)</f>
        <v>69.905843671485712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0.60038029187754549</v>
      </c>
      <c r="C38" s="345">
        <f t="shared" si="7"/>
        <v>0.61705716349232387</v>
      </c>
      <c r="D38" s="345">
        <f t="shared" si="7"/>
        <v>0.55669607606348048</v>
      </c>
      <c r="E38" s="345">
        <f t="shared" si="7"/>
        <v>0.53441642606632167</v>
      </c>
      <c r="F38" s="345">
        <f t="shared" si="7"/>
        <v>0.56124895744603853</v>
      </c>
      <c r="G38" s="345">
        <f t="shared" si="7"/>
        <v>0.55682198661344839</v>
      </c>
      <c r="H38" s="345">
        <f t="shared" si="7"/>
        <v>0.57357739264654051</v>
      </c>
      <c r="I38" s="345">
        <f t="shared" si="7"/>
        <v>0.46099411515028321</v>
      </c>
      <c r="J38" s="345">
        <f t="shared" si="7"/>
        <v>0.44497730383635248</v>
      </c>
      <c r="K38" s="345">
        <f t="shared" si="7"/>
        <v>0.39070055125573327</v>
      </c>
      <c r="L38" s="345">
        <f t="shared" si="7"/>
        <v>0.37517645168147584</v>
      </c>
      <c r="M38" s="345">
        <f t="shared" si="7"/>
        <v>0.37400113297429777</v>
      </c>
      <c r="N38" s="345">
        <f t="shared" si="7"/>
        <v>0.30225495612915398</v>
      </c>
      <c r="O38" s="345">
        <f t="shared" si="7"/>
        <v>0.27973683841856339</v>
      </c>
      <c r="P38" s="345">
        <f t="shared" si="7"/>
        <v>0.25763949339080683</v>
      </c>
      <c r="Q38" s="345">
        <f t="shared" si="7"/>
        <v>0.25143637635718086</v>
      </c>
      <c r="R38" s="345">
        <f t="shared" si="7"/>
        <v>0.25463826658399297</v>
      </c>
      <c r="S38" s="345">
        <f t="shared" si="7"/>
        <v>0.25448981960318562</v>
      </c>
      <c r="T38" s="345">
        <f t="shared" si="7"/>
        <v>0.26852758483474798</v>
      </c>
      <c r="U38" s="345">
        <f t="shared" si="7"/>
        <v>0.25235367110349655</v>
      </c>
      <c r="V38" s="345">
        <f t="shared" si="7"/>
        <v>0.22682586333815197</v>
      </c>
      <c r="W38" s="345">
        <f t="shared" si="7"/>
        <v>0.25118628304865115</v>
      </c>
      <c r="X38" s="345">
        <f t="shared" si="7"/>
        <v>0.22968213775692312</v>
      </c>
      <c r="Y38" s="345">
        <f t="shared" si="7"/>
        <v>0.22801225196219779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EU27: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6469.8473463442851</v>
      </c>
      <c r="C5" s="223">
        <v>6171.8208040327318</v>
      </c>
      <c r="D5" s="223">
        <v>6282.4204468101998</v>
      </c>
      <c r="E5" s="223">
        <v>6887.4801757134755</v>
      </c>
      <c r="F5" s="223">
        <v>7628.9264947758329</v>
      </c>
      <c r="G5" s="223">
        <v>7283.7062027356787</v>
      </c>
      <c r="H5" s="223">
        <v>7009.8872687832236</v>
      </c>
      <c r="I5" s="223">
        <v>7574.1838597241886</v>
      </c>
      <c r="J5" s="223">
        <v>7442.4105502192424</v>
      </c>
      <c r="K5" s="223">
        <v>7172.5980715261521</v>
      </c>
      <c r="L5" s="223">
        <v>7748.6971934200919</v>
      </c>
      <c r="M5" s="223">
        <v>7895.8097310914054</v>
      </c>
      <c r="N5" s="223">
        <v>7876.8237494599507</v>
      </c>
      <c r="O5" s="223">
        <v>7989.1980510631411</v>
      </c>
      <c r="P5" s="223">
        <v>7832.1819006924152</v>
      </c>
      <c r="Q5" s="223">
        <v>8084.8389887539633</v>
      </c>
      <c r="R5" s="223">
        <v>8496.5843618914005</v>
      </c>
      <c r="S5" s="223">
        <v>8646.1667178000425</v>
      </c>
      <c r="T5" s="223">
        <v>8770.8337579888866</v>
      </c>
      <c r="U5" s="223">
        <v>8572.9339634524913</v>
      </c>
      <c r="V5" s="223">
        <v>8644.0087833452471</v>
      </c>
      <c r="W5" s="223">
        <v>9200.4129615600286</v>
      </c>
      <c r="X5" s="223">
        <v>8952.2274142525639</v>
      </c>
      <c r="Y5" s="223">
        <v>8626.00244262858</v>
      </c>
      <c r="DA5" s="89" t="s">
        <v>2871</v>
      </c>
    </row>
    <row r="6" spans="1:105" ht="12" customHeight="1" x14ac:dyDescent="0.25">
      <c r="A6" s="55" t="s">
        <v>91</v>
      </c>
      <c r="B6" s="259">
        <v>79.915100881765341</v>
      </c>
      <c r="C6" s="259">
        <v>82.613845312383305</v>
      </c>
      <c r="D6" s="259">
        <v>85.262480228460646</v>
      </c>
      <c r="E6" s="259">
        <v>86.793680852067965</v>
      </c>
      <c r="F6" s="259">
        <v>91.282182241835301</v>
      </c>
      <c r="G6" s="259">
        <v>92.880062368697068</v>
      </c>
      <c r="H6" s="259">
        <v>93.465197306495099</v>
      </c>
      <c r="I6" s="259">
        <v>96.195937141487633</v>
      </c>
      <c r="J6" s="259">
        <v>95.076245907253238</v>
      </c>
      <c r="K6" s="259">
        <v>85.025766683025367</v>
      </c>
      <c r="L6" s="259">
        <v>87.383165310324955</v>
      </c>
      <c r="M6" s="259">
        <v>86.54316601689051</v>
      </c>
      <c r="N6" s="259">
        <v>84.47230601177786</v>
      </c>
      <c r="O6" s="259">
        <v>84.008083027338188</v>
      </c>
      <c r="P6" s="259">
        <v>81.359167568740631</v>
      </c>
      <c r="Q6" s="259">
        <v>84.401178078279671</v>
      </c>
      <c r="R6" s="259">
        <v>87.086526037280152</v>
      </c>
      <c r="S6" s="259">
        <v>91.703257952360218</v>
      </c>
      <c r="T6" s="259">
        <v>93.05674257183297</v>
      </c>
      <c r="U6" s="259">
        <v>92.948786972811263</v>
      </c>
      <c r="V6" s="259">
        <v>92.619655619843627</v>
      </c>
      <c r="W6" s="259">
        <v>95.07887556133592</v>
      </c>
      <c r="X6" s="259">
        <v>87.78509416453285</v>
      </c>
      <c r="Y6" s="259">
        <v>82.21845824528171</v>
      </c>
      <c r="DA6" s="67" t="s">
        <v>2888</v>
      </c>
    </row>
    <row r="7" spans="1:105" ht="12" customHeight="1" x14ac:dyDescent="0.25">
      <c r="A7" s="173" t="s">
        <v>92</v>
      </c>
      <c r="B7" s="224">
        <v>86.864240088875377</v>
      </c>
      <c r="C7" s="224">
        <v>89.797657948242716</v>
      </c>
      <c r="D7" s="224">
        <v>92.676608943978962</v>
      </c>
      <c r="E7" s="224">
        <v>94.340957447899967</v>
      </c>
      <c r="F7" s="224">
        <v>99.219763306342728</v>
      </c>
      <c r="G7" s="224">
        <v>100.95658953119251</v>
      </c>
      <c r="H7" s="224">
        <v>101.5926057679295</v>
      </c>
      <c r="I7" s="224">
        <v>104.5608012407474</v>
      </c>
      <c r="J7" s="224">
        <v>103.3437455513622</v>
      </c>
      <c r="K7" s="224">
        <v>92.419311611984114</v>
      </c>
      <c r="L7" s="224">
        <v>94.981701424266248</v>
      </c>
      <c r="M7" s="224">
        <v>94.068658714011434</v>
      </c>
      <c r="N7" s="224">
        <v>91.817723925845513</v>
      </c>
      <c r="O7" s="224">
        <v>91.313133725367607</v>
      </c>
      <c r="P7" s="224">
        <v>88.433877792109399</v>
      </c>
      <c r="Q7" s="224">
        <v>91.740410954651821</v>
      </c>
      <c r="R7" s="224">
        <v>94.659267431826251</v>
      </c>
      <c r="S7" s="224">
        <v>99.67745429604372</v>
      </c>
      <c r="T7" s="224">
        <v>101.1486332302532</v>
      </c>
      <c r="U7" s="224">
        <v>101.03129018783829</v>
      </c>
      <c r="V7" s="224">
        <v>100.67353871722131</v>
      </c>
      <c r="W7" s="224">
        <v>103.34660387101729</v>
      </c>
      <c r="X7" s="224">
        <v>95.41858061362268</v>
      </c>
      <c r="Y7" s="224">
        <v>89.367889397045346</v>
      </c>
      <c r="DA7" s="177" t="s">
        <v>2889</v>
      </c>
    </row>
    <row r="8" spans="1:105" ht="12" customHeight="1" x14ac:dyDescent="0.25">
      <c r="A8" s="173" t="s">
        <v>93</v>
      </c>
      <c r="B8" s="224">
        <v>215.42331542041089</v>
      </c>
      <c r="C8" s="224">
        <v>222.6981917116419</v>
      </c>
      <c r="D8" s="224">
        <v>229.83799018106779</v>
      </c>
      <c r="E8" s="224">
        <v>233.96557447079189</v>
      </c>
      <c r="F8" s="224">
        <v>246.06501299972999</v>
      </c>
      <c r="G8" s="224">
        <v>250.3723420373573</v>
      </c>
      <c r="H8" s="224">
        <v>251.94966230446511</v>
      </c>
      <c r="I8" s="224">
        <v>259.31078707705359</v>
      </c>
      <c r="J8" s="224">
        <v>256.29248896737829</v>
      </c>
      <c r="K8" s="224">
        <v>229.19989279772059</v>
      </c>
      <c r="L8" s="224">
        <v>235.55461953218031</v>
      </c>
      <c r="M8" s="224">
        <v>233.29027361074839</v>
      </c>
      <c r="N8" s="224">
        <v>227.70795533609689</v>
      </c>
      <c r="O8" s="224">
        <v>226.45657163891161</v>
      </c>
      <c r="P8" s="224">
        <v>219.3160169244313</v>
      </c>
      <c r="Q8" s="224">
        <v>227.51621916753649</v>
      </c>
      <c r="R8" s="224">
        <v>234.7549832309291</v>
      </c>
      <c r="S8" s="224">
        <v>247.2000866541884</v>
      </c>
      <c r="T8" s="224">
        <v>250.84861041102801</v>
      </c>
      <c r="U8" s="224">
        <v>250.55759966583909</v>
      </c>
      <c r="V8" s="224">
        <v>249.67037601870891</v>
      </c>
      <c r="W8" s="224">
        <v>256.29957760012292</v>
      </c>
      <c r="X8" s="224">
        <v>236.63807992178431</v>
      </c>
      <c r="Y8" s="224">
        <v>221.63236570467251</v>
      </c>
      <c r="DA8" s="177" t="s">
        <v>2890</v>
      </c>
    </row>
    <row r="9" spans="1:105" ht="12" customHeight="1" x14ac:dyDescent="0.25">
      <c r="A9" s="173" t="s">
        <v>94</v>
      </c>
      <c r="B9" s="224">
        <v>660.16822467545285</v>
      </c>
      <c r="C9" s="224">
        <v>682.46220040664457</v>
      </c>
      <c r="D9" s="224">
        <v>704.34222797424002</v>
      </c>
      <c r="E9" s="224">
        <v>716.99127660403974</v>
      </c>
      <c r="F9" s="224">
        <v>754.07020112820476</v>
      </c>
      <c r="G9" s="224">
        <v>767.2700804370628</v>
      </c>
      <c r="H9" s="224">
        <v>772.10380383626386</v>
      </c>
      <c r="I9" s="224">
        <v>794.66208942968046</v>
      </c>
      <c r="J9" s="224">
        <v>785.4124661903528</v>
      </c>
      <c r="K9" s="224">
        <v>702.38676825107927</v>
      </c>
      <c r="L9" s="224">
        <v>721.86093082442358</v>
      </c>
      <c r="M9" s="224">
        <v>714.92180622648686</v>
      </c>
      <c r="N9" s="224">
        <v>697.81470183642591</v>
      </c>
      <c r="O9" s="224">
        <v>693.97981631279367</v>
      </c>
      <c r="P9" s="224">
        <v>672.09747122003137</v>
      </c>
      <c r="Q9" s="224">
        <v>697.22712325535383</v>
      </c>
      <c r="R9" s="224">
        <v>719.41043248187952</v>
      </c>
      <c r="S9" s="224">
        <v>757.54865264993236</v>
      </c>
      <c r="T9" s="224">
        <v>768.72961254992458</v>
      </c>
      <c r="U9" s="224">
        <v>767.83780542757131</v>
      </c>
      <c r="V9" s="224">
        <v>765.11889425088214</v>
      </c>
      <c r="W9" s="224">
        <v>785.43418941973152</v>
      </c>
      <c r="X9" s="224">
        <v>725.18121266353239</v>
      </c>
      <c r="Y9" s="224">
        <v>679.19595941754449</v>
      </c>
      <c r="DA9" s="177" t="s">
        <v>2891</v>
      </c>
    </row>
    <row r="10" spans="1:105" ht="12" customHeight="1" x14ac:dyDescent="0.25">
      <c r="A10" s="56" t="s">
        <v>95</v>
      </c>
      <c r="B10" s="260">
        <v>143.45317511315039</v>
      </c>
      <c r="C10" s="260">
        <v>148.5657719769724</v>
      </c>
      <c r="D10" s="260">
        <v>150.7244618274903</v>
      </c>
      <c r="E10" s="260">
        <v>156.54030527081051</v>
      </c>
      <c r="F10" s="260">
        <v>165.86046627050899</v>
      </c>
      <c r="G10" s="260">
        <v>169.08244075003739</v>
      </c>
      <c r="H10" s="260">
        <v>168.34349966320249</v>
      </c>
      <c r="I10" s="260">
        <v>173.686554541508</v>
      </c>
      <c r="J10" s="260">
        <v>169.8825576162107</v>
      </c>
      <c r="K10" s="260">
        <v>154.0433675043744</v>
      </c>
      <c r="L10" s="260">
        <v>162.01823026273649</v>
      </c>
      <c r="M10" s="260">
        <v>159.05247110032539</v>
      </c>
      <c r="N10" s="260">
        <v>153.92227293937</v>
      </c>
      <c r="O10" s="260">
        <v>153.70637399387761</v>
      </c>
      <c r="P10" s="260">
        <v>149.60746881047541</v>
      </c>
      <c r="Q10" s="260">
        <v>154.95972022299549</v>
      </c>
      <c r="R10" s="260">
        <v>162.25004117672319</v>
      </c>
      <c r="S10" s="260">
        <v>168.19870931347171</v>
      </c>
      <c r="T10" s="260">
        <v>171.9340792030772</v>
      </c>
      <c r="U10" s="260">
        <v>171.02884025524011</v>
      </c>
      <c r="V10" s="260">
        <v>170.33121385442001</v>
      </c>
      <c r="W10" s="260">
        <v>173.53546530390619</v>
      </c>
      <c r="X10" s="260">
        <v>163.57502751056629</v>
      </c>
      <c r="Y10" s="260">
        <v>157.09281183818339</v>
      </c>
      <c r="DA10" s="68" t="s">
        <v>2892</v>
      </c>
    </row>
    <row r="11" spans="1:105" ht="12" customHeight="1" x14ac:dyDescent="0.25">
      <c r="A11" s="37" t="s">
        <v>159</v>
      </c>
      <c r="B11" s="226">
        <v>6.2475374591542367</v>
      </c>
      <c r="C11" s="226">
        <v>8.1764928776620334</v>
      </c>
      <c r="D11" s="226">
        <v>4.9172314506708128</v>
      </c>
      <c r="E11" s="226">
        <v>5.8302143737353829</v>
      </c>
      <c r="F11" s="226">
        <v>7.6393757904866746</v>
      </c>
      <c r="G11" s="226">
        <v>6.1230990300746049</v>
      </c>
      <c r="H11" s="226">
        <v>5.6643177639528384</v>
      </c>
      <c r="I11" s="226">
        <v>6.4704942766737288</v>
      </c>
      <c r="J11" s="226">
        <v>4.5647758113346519</v>
      </c>
      <c r="K11" s="226">
        <v>4.7005123055257334</v>
      </c>
      <c r="L11" s="226">
        <v>6.2026439692198743</v>
      </c>
      <c r="M11" s="226">
        <v>4.6284719751253736</v>
      </c>
      <c r="N11" s="226">
        <v>4.6562710857785961</v>
      </c>
      <c r="O11" s="226">
        <v>4.33968043135771</v>
      </c>
      <c r="P11" s="226">
        <v>4.4656775223875034</v>
      </c>
      <c r="Q11" s="226">
        <v>4.7398911797583807</v>
      </c>
      <c r="R11" s="226">
        <v>5.1369186950608352</v>
      </c>
      <c r="S11" s="226">
        <v>5.1547227698893119</v>
      </c>
      <c r="T11" s="226">
        <v>7.0759090279560164</v>
      </c>
      <c r="U11" s="226">
        <v>7.1890971055265993</v>
      </c>
      <c r="V11" s="226">
        <v>5.8845720354978619</v>
      </c>
      <c r="W11" s="226">
        <v>6.1883634268668626</v>
      </c>
      <c r="X11" s="226">
        <v>6.7520715515320946</v>
      </c>
      <c r="Y11" s="226">
        <v>7.3052504240388547</v>
      </c>
      <c r="DA11" s="69" t="s">
        <v>2893</v>
      </c>
    </row>
    <row r="12" spans="1:105" ht="12" customHeight="1" x14ac:dyDescent="0.25">
      <c r="A12" s="37" t="s">
        <v>35</v>
      </c>
      <c r="B12" s="226">
        <v>16.538160784082031</v>
      </c>
      <c r="C12" s="226">
        <v>15.54591856301735</v>
      </c>
      <c r="D12" s="226">
        <v>16.41458727067231</v>
      </c>
      <c r="E12" s="226">
        <v>23.236257429876179</v>
      </c>
      <c r="F12" s="226">
        <v>32.087406302134163</v>
      </c>
      <c r="G12" s="226">
        <v>34.232582787418231</v>
      </c>
      <c r="H12" s="226">
        <v>25.822067952388061</v>
      </c>
      <c r="I12" s="226">
        <v>25.945862477292529</v>
      </c>
      <c r="J12" s="226">
        <v>28.80522720385115</v>
      </c>
      <c r="K12" s="226">
        <v>26.901031549033078</v>
      </c>
      <c r="L12" s="226">
        <v>34.34850267701065</v>
      </c>
      <c r="M12" s="226">
        <v>35.261548954281317</v>
      </c>
      <c r="N12" s="226">
        <v>31.15965825422775</v>
      </c>
      <c r="O12" s="226">
        <v>32.073889324941661</v>
      </c>
      <c r="P12" s="226">
        <v>26.135439264431419</v>
      </c>
      <c r="Q12" s="226">
        <v>25.213828899367549</v>
      </c>
      <c r="R12" s="226">
        <v>27.23625008575992</v>
      </c>
      <c r="S12" s="226">
        <v>25.30519016925501</v>
      </c>
      <c r="T12" s="226">
        <v>25.705321436325981</v>
      </c>
      <c r="U12" s="226">
        <v>20.880270989446991</v>
      </c>
      <c r="V12" s="226">
        <v>18.776326053162581</v>
      </c>
      <c r="W12" s="226">
        <v>21.950263821619931</v>
      </c>
      <c r="X12" s="226">
        <v>17.388534982974441</v>
      </c>
      <c r="Y12" s="226">
        <v>16.810389919719501</v>
      </c>
      <c r="DA12" s="69" t="s">
        <v>2894</v>
      </c>
    </row>
    <row r="13" spans="1:105" ht="12" customHeight="1" x14ac:dyDescent="0.25">
      <c r="A13" s="37" t="s">
        <v>96</v>
      </c>
      <c r="B13" s="226">
        <v>4.987102321590324E-3</v>
      </c>
      <c r="C13" s="226">
        <v>4.9871023215936026E-3</v>
      </c>
      <c r="D13" s="226">
        <v>4.987102321595039E-3</v>
      </c>
      <c r="E13" s="226">
        <v>6.9647463456349373E-3</v>
      </c>
      <c r="F13" s="226">
        <v>9.6302665520286435E-3</v>
      </c>
      <c r="G13" s="226">
        <v>9.6302665520055508E-3</v>
      </c>
      <c r="H13" s="226">
        <v>5.8039552880757593E-2</v>
      </c>
      <c r="I13" s="226">
        <v>5.3138435081910962E-2</v>
      </c>
      <c r="J13" s="226">
        <v>5.5889939810960486E-3</v>
      </c>
      <c r="K13" s="226">
        <v>5.5889939811040422E-3</v>
      </c>
      <c r="L13" s="226">
        <v>5.3396388650323673E-2</v>
      </c>
      <c r="M13" s="226">
        <v>6.276870163380301E-3</v>
      </c>
      <c r="N13" s="226">
        <v>3.0180567497774619E-2</v>
      </c>
      <c r="O13" s="226">
        <v>3.0180567497686391E-2</v>
      </c>
      <c r="P13" s="226">
        <v>3.0180567497758819E-2</v>
      </c>
      <c r="Q13" s="226">
        <v>3.0180567497714882E-2</v>
      </c>
      <c r="R13" s="226">
        <v>3.0438521066310099E-2</v>
      </c>
      <c r="S13" s="226">
        <v>3.1814273430938643E-2</v>
      </c>
      <c r="T13" s="226">
        <v>3.353396388660921E-2</v>
      </c>
      <c r="U13" s="226">
        <v>1.5305245055918191E-2</v>
      </c>
      <c r="V13" s="226">
        <v>1.4875322441987851E-2</v>
      </c>
      <c r="W13" s="226">
        <v>1.487532244200284E-2</v>
      </c>
      <c r="X13" s="226">
        <v>9.6646603501012701E-2</v>
      </c>
      <c r="Y13" s="226">
        <v>8.2975064384812516E-2</v>
      </c>
      <c r="DA13" s="69" t="s">
        <v>2895</v>
      </c>
    </row>
    <row r="14" spans="1:105" ht="12" customHeight="1" x14ac:dyDescent="0.25">
      <c r="A14" s="37" t="s">
        <v>78</v>
      </c>
      <c r="B14" s="226">
        <v>0.90211848531083427</v>
      </c>
      <c r="C14" s="226">
        <v>0.84659938957800196</v>
      </c>
      <c r="D14" s="226">
        <v>0.7342043338349461</v>
      </c>
      <c r="E14" s="226">
        <v>0.77235112189095789</v>
      </c>
      <c r="F14" s="226">
        <v>0.77043286696585633</v>
      </c>
      <c r="G14" s="226">
        <v>1.0835028216519069</v>
      </c>
      <c r="H14" s="226">
        <v>1.1870968141619269</v>
      </c>
      <c r="I14" s="226">
        <v>1.3658889589535219</v>
      </c>
      <c r="J14" s="226">
        <v>1.295158989689726</v>
      </c>
      <c r="K14" s="226">
        <v>1.4083036843929631</v>
      </c>
      <c r="L14" s="226">
        <v>1.555490926577169</v>
      </c>
      <c r="M14" s="226">
        <v>1.682903920327762</v>
      </c>
      <c r="N14" s="226">
        <v>1.659519021404495</v>
      </c>
      <c r="O14" s="226">
        <v>1.7903984405722919</v>
      </c>
      <c r="P14" s="226">
        <v>4.8409720595312002</v>
      </c>
      <c r="Q14" s="226">
        <v>5.5912673437830449</v>
      </c>
      <c r="R14" s="226">
        <v>7.27455965586985</v>
      </c>
      <c r="S14" s="226">
        <v>8.0950067081057107</v>
      </c>
      <c r="T14" s="226">
        <v>9.4423564412311283</v>
      </c>
      <c r="U14" s="226">
        <v>10.23327557640844</v>
      </c>
      <c r="V14" s="226">
        <v>10.985223585982711</v>
      </c>
      <c r="W14" s="226">
        <v>11.945721663193041</v>
      </c>
      <c r="X14" s="226">
        <v>14.931117799819541</v>
      </c>
      <c r="Y14" s="226">
        <v>18.9599662743253</v>
      </c>
      <c r="DA14" s="69" t="s">
        <v>2896</v>
      </c>
    </row>
    <row r="15" spans="1:105" ht="12" customHeight="1" x14ac:dyDescent="0.25">
      <c r="A15" s="37" t="s">
        <v>40</v>
      </c>
      <c r="B15" s="226">
        <v>119.7603712822817</v>
      </c>
      <c r="C15" s="226">
        <v>123.9917740443934</v>
      </c>
      <c r="D15" s="226">
        <v>128.6534516699906</v>
      </c>
      <c r="E15" s="226">
        <v>126.69451759896231</v>
      </c>
      <c r="F15" s="226">
        <v>125.3536210443703</v>
      </c>
      <c r="G15" s="226">
        <v>127.6336258443407</v>
      </c>
      <c r="H15" s="226">
        <v>135.6119775798189</v>
      </c>
      <c r="I15" s="226">
        <v>139.85117039350641</v>
      </c>
      <c r="J15" s="226">
        <v>135.21180661735411</v>
      </c>
      <c r="K15" s="226">
        <v>121.02793097144161</v>
      </c>
      <c r="L15" s="226">
        <v>119.8581963012785</v>
      </c>
      <c r="M15" s="226">
        <v>117.4732693804275</v>
      </c>
      <c r="N15" s="226">
        <v>116.4166440104614</v>
      </c>
      <c r="O15" s="226">
        <v>115.4722252295082</v>
      </c>
      <c r="P15" s="226">
        <v>114.1351993966275</v>
      </c>
      <c r="Q15" s="226">
        <v>119.3845522325888</v>
      </c>
      <c r="R15" s="226">
        <v>122.5718742189662</v>
      </c>
      <c r="S15" s="226">
        <v>129.6119753927907</v>
      </c>
      <c r="T15" s="226">
        <v>129.67695833367739</v>
      </c>
      <c r="U15" s="226">
        <v>132.71089133880221</v>
      </c>
      <c r="V15" s="226">
        <v>134.67021685733491</v>
      </c>
      <c r="W15" s="226">
        <v>133.4362410697843</v>
      </c>
      <c r="X15" s="226">
        <v>124.40665657273919</v>
      </c>
      <c r="Y15" s="226">
        <v>113.9342301557149</v>
      </c>
      <c r="DA15" s="69" t="s">
        <v>2897</v>
      </c>
    </row>
    <row r="16" spans="1:105" ht="12" customHeight="1" x14ac:dyDescent="0.25">
      <c r="A16" s="57" t="s">
        <v>2898</v>
      </c>
      <c r="B16" s="261">
        <v>3981.378383479449</v>
      </c>
      <c r="C16" s="261">
        <v>3645.3579804090368</v>
      </c>
      <c r="D16" s="261">
        <v>3684.875497338267</v>
      </c>
      <c r="E16" s="261">
        <v>4152.9236812505278</v>
      </c>
      <c r="F16" s="261">
        <v>4698.4366657513156</v>
      </c>
      <c r="G16" s="261">
        <v>4336.3544725959628</v>
      </c>
      <c r="H16" s="261">
        <v>4091.809234737088</v>
      </c>
      <c r="I16" s="261">
        <v>4529.8227781387304</v>
      </c>
      <c r="J16" s="261">
        <v>4440.5653376195532</v>
      </c>
      <c r="K16" s="261">
        <v>4430.3828259332859</v>
      </c>
      <c r="L16" s="261">
        <v>4872.7428066085913</v>
      </c>
      <c r="M16" s="261">
        <v>5019.5602960537972</v>
      </c>
      <c r="N16" s="261">
        <v>5061.8130878410684</v>
      </c>
      <c r="O16" s="261">
        <v>5173.034374641953</v>
      </c>
      <c r="P16" s="261">
        <v>5104.6950653496961</v>
      </c>
      <c r="Q16" s="261">
        <v>5264.3914460251826</v>
      </c>
      <c r="R16" s="261">
        <v>5560.9203760625014</v>
      </c>
      <c r="S16" s="261">
        <v>5593.9944212415503</v>
      </c>
      <c r="T16" s="261">
        <v>5662.3612246242692</v>
      </c>
      <c r="U16" s="261">
        <v>5504.3103232498524</v>
      </c>
      <c r="V16" s="261">
        <v>5590.1186403804186</v>
      </c>
      <c r="W16" s="261">
        <v>6016.2389127493752</v>
      </c>
      <c r="X16" s="261">
        <v>5973.2980352272534</v>
      </c>
      <c r="Y16" s="261">
        <v>5814.5229105850303</v>
      </c>
      <c r="DA16" s="70" t="s">
        <v>2899</v>
      </c>
    </row>
    <row r="17" spans="1:105" ht="12" customHeight="1" x14ac:dyDescent="0.25">
      <c r="A17" s="46" t="s">
        <v>28</v>
      </c>
      <c r="B17" s="229">
        <v>132.73506157469251</v>
      </c>
      <c r="C17" s="229">
        <v>119.904787158245</v>
      </c>
      <c r="D17" s="229">
        <v>109.3876469431177</v>
      </c>
      <c r="E17" s="229">
        <v>117.7695719289252</v>
      </c>
      <c r="F17" s="229">
        <v>123.10803974795439</v>
      </c>
      <c r="G17" s="229">
        <v>112.0815829553833</v>
      </c>
      <c r="H17" s="229">
        <v>114.0468899056068</v>
      </c>
      <c r="I17" s="229">
        <v>112.955526721559</v>
      </c>
      <c r="J17" s="229">
        <v>88.956270465571549</v>
      </c>
      <c r="K17" s="229">
        <v>66.408959378495084</v>
      </c>
      <c r="L17" s="229">
        <v>71.471958723013984</v>
      </c>
      <c r="M17" s="229">
        <v>67.072352908485882</v>
      </c>
      <c r="N17" s="229">
        <v>25.14978734845004</v>
      </c>
      <c r="O17" s="229">
        <v>20.93331600632586</v>
      </c>
      <c r="P17" s="229">
        <v>21.821912190191629</v>
      </c>
      <c r="Q17" s="229">
        <v>18.175509829878379</v>
      </c>
      <c r="R17" s="229">
        <v>16.419336591841311</v>
      </c>
      <c r="S17" s="229">
        <v>19.522581036143059</v>
      </c>
      <c r="T17" s="229">
        <v>19.527725735087252</v>
      </c>
      <c r="U17" s="229">
        <v>14.287710090149339</v>
      </c>
      <c r="V17" s="229">
        <v>9.4529938418166388</v>
      </c>
      <c r="W17" s="229">
        <v>12.84181215780657</v>
      </c>
      <c r="X17" s="229">
        <v>13.75083165253961</v>
      </c>
      <c r="Y17" s="229">
        <v>6.7968580675654779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31.97636416663941</v>
      </c>
      <c r="C19" s="229">
        <v>32.636215947367873</v>
      </c>
      <c r="D19" s="229">
        <v>25.528808228363069</v>
      </c>
      <c r="E19" s="229">
        <v>16.305012933099139</v>
      </c>
      <c r="F19" s="229">
        <v>12.08967387797653</v>
      </c>
      <c r="G19" s="229">
        <v>19.174608132169151</v>
      </c>
      <c r="H19" s="229">
        <v>19.641233576720339</v>
      </c>
      <c r="I19" s="229">
        <v>17.79187649092059</v>
      </c>
      <c r="J19" s="229">
        <v>18.39312538787037</v>
      </c>
      <c r="K19" s="229">
        <v>16.666158619872839</v>
      </c>
      <c r="L19" s="229">
        <v>18.075033565574291</v>
      </c>
      <c r="M19" s="229">
        <v>14.920286021565079</v>
      </c>
      <c r="N19" s="229">
        <v>10.91275988390208</v>
      </c>
      <c r="O19" s="229">
        <v>9.6162647589011936</v>
      </c>
      <c r="P19" s="229">
        <v>10.706656939348999</v>
      </c>
      <c r="Q19" s="229">
        <v>9.8566770327240523</v>
      </c>
      <c r="R19" s="229">
        <v>8.4323332266228288</v>
      </c>
      <c r="S19" s="229">
        <v>11.59782451530381</v>
      </c>
      <c r="T19" s="229">
        <v>10.32292264764174</v>
      </c>
      <c r="U19" s="229">
        <v>10.14527020480053</v>
      </c>
      <c r="V19" s="229">
        <v>12.868538195848821</v>
      </c>
      <c r="W19" s="229">
        <v>13.87431814693551</v>
      </c>
      <c r="X19" s="229">
        <v>13.64061893853825</v>
      </c>
      <c r="Y19" s="229">
        <v>14.332057769974259</v>
      </c>
      <c r="DA19" s="73" t="s">
        <v>2902</v>
      </c>
    </row>
    <row r="20" spans="1:105" ht="12" customHeight="1" x14ac:dyDescent="0.25">
      <c r="A20" s="46" t="s">
        <v>159</v>
      </c>
      <c r="B20" s="229">
        <v>128.81994734594741</v>
      </c>
      <c r="C20" s="229">
        <v>155.86684864112539</v>
      </c>
      <c r="D20" s="229">
        <v>102.2831573098175</v>
      </c>
      <c r="E20" s="229">
        <v>96.78434793106662</v>
      </c>
      <c r="F20" s="229">
        <v>137.52949767110059</v>
      </c>
      <c r="G20" s="229">
        <v>108.0587563607356</v>
      </c>
      <c r="H20" s="229">
        <v>103.0202674335242</v>
      </c>
      <c r="I20" s="229">
        <v>96.969097117863456</v>
      </c>
      <c r="J20" s="229">
        <v>76.091042615110865</v>
      </c>
      <c r="K20" s="229">
        <v>61.809264630100429</v>
      </c>
      <c r="L20" s="229">
        <v>69.797149784432293</v>
      </c>
      <c r="M20" s="229">
        <v>61.795178717715039</v>
      </c>
      <c r="N20" s="229">
        <v>52.953864793701257</v>
      </c>
      <c r="O20" s="229">
        <v>45.9526231588898</v>
      </c>
      <c r="P20" s="229">
        <v>44.829452922252159</v>
      </c>
      <c r="Q20" s="229">
        <v>54.765319411903981</v>
      </c>
      <c r="R20" s="229">
        <v>56.325789508550159</v>
      </c>
      <c r="S20" s="229">
        <v>62.754651064666469</v>
      </c>
      <c r="T20" s="229">
        <v>76.360901172409598</v>
      </c>
      <c r="U20" s="229">
        <v>79.219675231171777</v>
      </c>
      <c r="V20" s="229">
        <v>65.092649513148288</v>
      </c>
      <c r="W20" s="229">
        <v>70.436226176888212</v>
      </c>
      <c r="X20" s="229">
        <v>69.47868536950304</v>
      </c>
      <c r="Y20" s="229">
        <v>77.95459139313418</v>
      </c>
      <c r="DA20" s="73" t="s">
        <v>2903</v>
      </c>
    </row>
    <row r="21" spans="1:105" ht="12" customHeight="1" x14ac:dyDescent="0.25">
      <c r="A21" s="46" t="s">
        <v>32</v>
      </c>
      <c r="B21" s="229">
        <v>246.82695759255719</v>
      </c>
      <c r="C21" s="229">
        <v>200.65592858930651</v>
      </c>
      <c r="D21" s="229">
        <v>172.95587409803321</v>
      </c>
      <c r="E21" s="229">
        <v>144.199272861867</v>
      </c>
      <c r="F21" s="229">
        <v>151.49971861656519</v>
      </c>
      <c r="G21" s="229">
        <v>132.89682117850589</v>
      </c>
      <c r="H21" s="229">
        <v>144.78315123622639</v>
      </c>
      <c r="I21" s="229">
        <v>114.11325720886281</v>
      </c>
      <c r="J21" s="229">
        <v>73.021241656051373</v>
      </c>
      <c r="K21" s="229">
        <v>59.683554789194993</v>
      </c>
      <c r="L21" s="229">
        <v>51.734938374700548</v>
      </c>
      <c r="M21" s="229">
        <v>46.490789090508763</v>
      </c>
      <c r="N21" s="229">
        <v>24.26728800468921</v>
      </c>
      <c r="O21" s="229">
        <v>21.621139004741689</v>
      </c>
      <c r="P21" s="229">
        <v>14.50391140780342</v>
      </c>
      <c r="Q21" s="229">
        <v>11.250996277591531</v>
      </c>
      <c r="R21" s="229">
        <v>16.480754754551729</v>
      </c>
      <c r="S21" s="229">
        <v>12.99281812553042</v>
      </c>
      <c r="T21" s="229">
        <v>10.4152347399706</v>
      </c>
      <c r="U21" s="229">
        <v>11.36552192270506</v>
      </c>
      <c r="V21" s="229">
        <v>12.6834347155253</v>
      </c>
      <c r="W21" s="229">
        <v>10.263963800511149</v>
      </c>
      <c r="X21" s="229">
        <v>8.810926605171165</v>
      </c>
      <c r="Y21" s="229">
        <v>6.806292343453169</v>
      </c>
      <c r="DA21" s="73" t="s">
        <v>2904</v>
      </c>
    </row>
    <row r="22" spans="1:105" ht="12" customHeight="1" x14ac:dyDescent="0.25">
      <c r="A22" s="46" t="s">
        <v>33</v>
      </c>
      <c r="B22" s="229">
        <v>8.4239821964391375</v>
      </c>
      <c r="C22" s="229">
        <v>9.3884910919698115</v>
      </c>
      <c r="D22" s="229">
        <v>3.6528209236966651</v>
      </c>
      <c r="E22" s="229">
        <v>4.6195569551216042</v>
      </c>
      <c r="F22" s="229">
        <v>4.6093757627492202</v>
      </c>
      <c r="G22" s="229">
        <v>2.402840939027008</v>
      </c>
      <c r="H22" s="229">
        <v>3.2769122117999872</v>
      </c>
      <c r="I22" s="229">
        <v>5.60426915431926</v>
      </c>
      <c r="J22" s="229">
        <v>4.4440904679583841</v>
      </c>
      <c r="K22" s="229">
        <v>4.3040195323774713</v>
      </c>
      <c r="L22" s="229">
        <v>3.3625774007122411</v>
      </c>
      <c r="M22" s="229">
        <v>0.30575393326272399</v>
      </c>
      <c r="N22" s="229">
        <v>1.25912714970429</v>
      </c>
      <c r="O22" s="229">
        <v>0.32603677743189202</v>
      </c>
      <c r="P22" s="229">
        <v>0.35817116584135461</v>
      </c>
      <c r="Q22" s="229">
        <v>0.25747281008680523</v>
      </c>
      <c r="R22" s="229">
        <v>0.31521926053716248</v>
      </c>
      <c r="S22" s="229">
        <v>1.413913089891661</v>
      </c>
      <c r="T22" s="229">
        <v>0.88671822266666611</v>
      </c>
      <c r="U22" s="229">
        <v>1.3632457497513371</v>
      </c>
      <c r="V22" s="229">
        <v>0.84742518337891737</v>
      </c>
      <c r="W22" s="229">
        <v>0.81894966097700661</v>
      </c>
      <c r="X22" s="229">
        <v>1.233912790475916</v>
      </c>
      <c r="Y22" s="229">
        <v>0.85529969934716898</v>
      </c>
      <c r="DA22" s="73" t="s">
        <v>2905</v>
      </c>
    </row>
    <row r="23" spans="1:105" ht="12" customHeight="1" x14ac:dyDescent="0.25">
      <c r="A23" s="46" t="s">
        <v>35</v>
      </c>
      <c r="B23" s="229">
        <v>336.67531318653079</v>
      </c>
      <c r="C23" s="229">
        <v>343.12456048782809</v>
      </c>
      <c r="D23" s="229">
        <v>357.70014306273953</v>
      </c>
      <c r="E23" s="229">
        <v>387.14049823003808</v>
      </c>
      <c r="F23" s="229">
        <v>535.89543083871115</v>
      </c>
      <c r="G23" s="229">
        <v>517.4778810124958</v>
      </c>
      <c r="H23" s="229">
        <v>386.87289784063881</v>
      </c>
      <c r="I23" s="229">
        <v>356.66175133120458</v>
      </c>
      <c r="J23" s="229">
        <v>449.34815647252549</v>
      </c>
      <c r="K23" s="229">
        <v>338.7544766145046</v>
      </c>
      <c r="L23" s="229">
        <v>383.66740104461138</v>
      </c>
      <c r="M23" s="229">
        <v>419.82668330837811</v>
      </c>
      <c r="N23" s="229">
        <v>347.17576829404908</v>
      </c>
      <c r="O23" s="229">
        <v>328.44328658554809</v>
      </c>
      <c r="P23" s="229">
        <v>267.61703710010801</v>
      </c>
      <c r="Q23" s="229">
        <v>271.61984123667958</v>
      </c>
      <c r="R23" s="229">
        <v>289.98403830960291</v>
      </c>
      <c r="S23" s="229">
        <v>288.14767305180658</v>
      </c>
      <c r="T23" s="229">
        <v>294.6896649823197</v>
      </c>
      <c r="U23" s="229">
        <v>261.71142911842799</v>
      </c>
      <c r="V23" s="229">
        <v>233.94650111500081</v>
      </c>
      <c r="W23" s="229">
        <v>296.41596105135147</v>
      </c>
      <c r="X23" s="229">
        <v>213.7937279459739</v>
      </c>
      <c r="Y23" s="229">
        <v>207.91781872247881</v>
      </c>
      <c r="DA23" s="73" t="s">
        <v>2906</v>
      </c>
    </row>
    <row r="24" spans="1:105" ht="12" customHeight="1" x14ac:dyDescent="0.25">
      <c r="A24" s="46" t="s">
        <v>36</v>
      </c>
      <c r="B24" s="229">
        <v>19.248816817869582</v>
      </c>
      <c r="C24" s="229">
        <v>17.22053240111503</v>
      </c>
      <c r="D24" s="229">
        <v>16.524552454191809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3018.6527455462988</v>
      </c>
      <c r="C25" s="229">
        <v>2713.879706543989</v>
      </c>
      <c r="D25" s="229">
        <v>2845.342603084594</v>
      </c>
      <c r="E25" s="229">
        <v>3293.642217555122</v>
      </c>
      <c r="F25" s="229">
        <v>3597.6200099840039</v>
      </c>
      <c r="G25" s="229">
        <v>3286.217583020702</v>
      </c>
      <c r="H25" s="229">
        <v>3131.6981037165542</v>
      </c>
      <c r="I25" s="229">
        <v>3393.777107936723</v>
      </c>
      <c r="J25" s="229">
        <v>3324.6102231091422</v>
      </c>
      <c r="K25" s="229">
        <v>3498.377962442592</v>
      </c>
      <c r="L25" s="229">
        <v>3850.095684040481</v>
      </c>
      <c r="M25" s="229">
        <v>3971.3212325756499</v>
      </c>
      <c r="N25" s="229">
        <v>4095.2512398736831</v>
      </c>
      <c r="O25" s="229">
        <v>4237.9046190141953</v>
      </c>
      <c r="P25" s="229">
        <v>4295.4002780638857</v>
      </c>
      <c r="Q25" s="229">
        <v>4458.325047530142</v>
      </c>
      <c r="R25" s="229">
        <v>4703.1011153207664</v>
      </c>
      <c r="S25" s="229">
        <v>4637.9317006854817</v>
      </c>
      <c r="T25" s="229">
        <v>4666.0858792032604</v>
      </c>
      <c r="U25" s="229">
        <v>4556.7200675873337</v>
      </c>
      <c r="V25" s="229">
        <v>4575.0171020008638</v>
      </c>
      <c r="W25" s="229">
        <v>4919.9136633357748</v>
      </c>
      <c r="X25" s="229">
        <v>4969.6613554527048</v>
      </c>
      <c r="Y25" s="229">
        <v>4915.5282738039141</v>
      </c>
      <c r="DA25" s="73" t="s">
        <v>2908</v>
      </c>
    </row>
    <row r="26" spans="1:105" ht="12" customHeight="1" x14ac:dyDescent="0.25">
      <c r="A26" s="46" t="s">
        <v>39</v>
      </c>
      <c r="B26" s="229">
        <v>58.019195052473052</v>
      </c>
      <c r="C26" s="229">
        <v>52.68090954809044</v>
      </c>
      <c r="D26" s="229">
        <v>51.499891233713619</v>
      </c>
      <c r="E26" s="229">
        <v>92.463202855289055</v>
      </c>
      <c r="F26" s="229">
        <v>136.0849192522542</v>
      </c>
      <c r="G26" s="229">
        <v>158.0443989969437</v>
      </c>
      <c r="H26" s="229">
        <v>188.4697788160172</v>
      </c>
      <c r="I26" s="229">
        <v>431.94989217727789</v>
      </c>
      <c r="J26" s="229">
        <v>405.70118744532351</v>
      </c>
      <c r="K26" s="229">
        <v>384.3784299261485</v>
      </c>
      <c r="L26" s="229">
        <v>424.53806367506479</v>
      </c>
      <c r="M26" s="229">
        <v>437.82801949823181</v>
      </c>
      <c r="N26" s="229">
        <v>504.84325249288958</v>
      </c>
      <c r="O26" s="229">
        <v>508.23708933591939</v>
      </c>
      <c r="P26" s="229">
        <v>449.45764556026438</v>
      </c>
      <c r="Q26" s="229">
        <v>440.14058189617629</v>
      </c>
      <c r="R26" s="229">
        <v>469.86178909003002</v>
      </c>
      <c r="S26" s="229">
        <v>559.63325967272704</v>
      </c>
      <c r="T26" s="229">
        <v>584.07217792091285</v>
      </c>
      <c r="U26" s="229">
        <v>569.49740334551325</v>
      </c>
      <c r="V26" s="229">
        <v>680.2099958148367</v>
      </c>
      <c r="W26" s="229">
        <v>691.67401841913056</v>
      </c>
      <c r="X26" s="229">
        <v>682.92797647234681</v>
      </c>
      <c r="Y26" s="229">
        <v>584.33171878516396</v>
      </c>
      <c r="DA26" s="73" t="s">
        <v>2909</v>
      </c>
    </row>
    <row r="27" spans="1:105" ht="12" customHeight="1" x14ac:dyDescent="0.25">
      <c r="A27" s="57" t="s">
        <v>2910</v>
      </c>
      <c r="B27" s="261">
        <v>406.5246436159369</v>
      </c>
      <c r="C27" s="261">
        <v>420.25303919777599</v>
      </c>
      <c r="D27" s="261">
        <v>433.72652985782162</v>
      </c>
      <c r="E27" s="261">
        <v>441.51568085617203</v>
      </c>
      <c r="F27" s="261">
        <v>464.34849227368409</v>
      </c>
      <c r="G27" s="261">
        <v>472.47683900598088</v>
      </c>
      <c r="H27" s="261">
        <v>475.45339499391002</v>
      </c>
      <c r="I27" s="261">
        <v>489.34454980669813</v>
      </c>
      <c r="J27" s="261">
        <v>483.64872918037531</v>
      </c>
      <c r="K27" s="261">
        <v>432.52237834408578</v>
      </c>
      <c r="L27" s="261">
        <v>444.51436266556618</v>
      </c>
      <c r="M27" s="261">
        <v>440.24132278157361</v>
      </c>
      <c r="N27" s="261">
        <v>429.7069479729571</v>
      </c>
      <c r="O27" s="261">
        <v>427.34546583472053</v>
      </c>
      <c r="P27" s="261">
        <v>413.87054806707198</v>
      </c>
      <c r="Q27" s="261">
        <v>429.34512326777059</v>
      </c>
      <c r="R27" s="261">
        <v>443.00537158094698</v>
      </c>
      <c r="S27" s="261">
        <v>466.49048610548471</v>
      </c>
      <c r="T27" s="261">
        <v>473.37560351758532</v>
      </c>
      <c r="U27" s="261">
        <v>472.82643807908357</v>
      </c>
      <c r="V27" s="261">
        <v>471.15216119659601</v>
      </c>
      <c r="W27" s="261">
        <v>483.66210611636109</v>
      </c>
      <c r="X27" s="261">
        <v>446.55895727175431</v>
      </c>
      <c r="Y27" s="261">
        <v>418.24172237817231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574.58359195626349</v>
      </c>
      <c r="C28" s="261">
        <f t="shared" si="0"/>
        <v>547.67710640881899</v>
      </c>
      <c r="D28" s="261">
        <f t="shared" si="0"/>
        <v>557.92291479184075</v>
      </c>
      <c r="E28" s="261">
        <f t="shared" si="0"/>
        <v>655.19653087202005</v>
      </c>
      <c r="F28" s="261">
        <f t="shared" si="0"/>
        <v>742.37183494945225</v>
      </c>
      <c r="G28" s="261">
        <f t="shared" si="0"/>
        <v>720.612464200727</v>
      </c>
      <c r="H28" s="261">
        <f t="shared" si="0"/>
        <v>679.11468066330315</v>
      </c>
      <c r="I28" s="261">
        <f t="shared" si="0"/>
        <v>739.55810047553302</v>
      </c>
      <c r="J28" s="261">
        <f t="shared" si="0"/>
        <v>725.65177065383318</v>
      </c>
      <c r="K28" s="261">
        <f t="shared" si="0"/>
        <v>704.51843653767628</v>
      </c>
      <c r="L28" s="261">
        <f t="shared" si="0"/>
        <v>778.05711079993932</v>
      </c>
      <c r="M28" s="261">
        <f t="shared" si="0"/>
        <v>799.92718949178709</v>
      </c>
      <c r="N28" s="261">
        <f t="shared" si="0"/>
        <v>789.69626671250012</v>
      </c>
      <c r="O28" s="261">
        <f t="shared" si="0"/>
        <v>801.34953609035631</v>
      </c>
      <c r="P28" s="261">
        <f t="shared" si="0"/>
        <v>775.45544292458578</v>
      </c>
      <c r="Q28" s="261">
        <f t="shared" si="0"/>
        <v>795.67146259245351</v>
      </c>
      <c r="R28" s="261">
        <f t="shared" si="0"/>
        <v>844.10661956366528</v>
      </c>
      <c r="S28" s="261">
        <f t="shared" si="0"/>
        <v>852.38758476477449</v>
      </c>
      <c r="T28" s="261">
        <f t="shared" si="0"/>
        <v>874.96747111581033</v>
      </c>
      <c r="U28" s="261">
        <f t="shared" si="0"/>
        <v>838.41545585495237</v>
      </c>
      <c r="V28" s="261">
        <f t="shared" si="0"/>
        <v>831.67113239149114</v>
      </c>
      <c r="W28" s="261">
        <f t="shared" si="0"/>
        <v>904.2694420492179</v>
      </c>
      <c r="X28" s="261">
        <f t="shared" si="0"/>
        <v>870.57100888013133</v>
      </c>
      <c r="Y28" s="261">
        <f t="shared" si="0"/>
        <v>832.92614567054522</v>
      </c>
      <c r="DA28" s="70"/>
    </row>
    <row r="29" spans="1:105" ht="12" customHeight="1" x14ac:dyDescent="0.25">
      <c r="A29" s="60" t="s">
        <v>2913</v>
      </c>
      <c r="B29" s="329">
        <v>217.28760135077439</v>
      </c>
      <c r="C29" s="329">
        <v>216.43035087232491</v>
      </c>
      <c r="D29" s="329">
        <v>222.3230778947005</v>
      </c>
      <c r="E29" s="329">
        <v>281.01215734965018</v>
      </c>
      <c r="F29" s="329">
        <v>322.04135195966461</v>
      </c>
      <c r="G29" s="329">
        <v>328.92124181950987</v>
      </c>
      <c r="H29" s="329">
        <v>306.98081819330667</v>
      </c>
      <c r="I29" s="329">
        <v>330.75141088288848</v>
      </c>
      <c r="J29" s="329">
        <v>324.56307077671232</v>
      </c>
      <c r="K29" s="329">
        <v>308.62444367079149</v>
      </c>
      <c r="L29" s="329">
        <v>345.30048763264642</v>
      </c>
      <c r="M29" s="329">
        <v>355.64140414912362</v>
      </c>
      <c r="N29" s="329">
        <v>342.88775676878572</v>
      </c>
      <c r="O29" s="329">
        <v>345.73229971186771</v>
      </c>
      <c r="P29" s="329">
        <v>326.52639960674378</v>
      </c>
      <c r="Q29" s="329">
        <v>332.48204685503379</v>
      </c>
      <c r="R29" s="329">
        <v>355.72645004577299</v>
      </c>
      <c r="S29" s="329">
        <v>359.3206556626306</v>
      </c>
      <c r="T29" s="329">
        <v>375.77335232632532</v>
      </c>
      <c r="U29" s="329">
        <v>352.07272537577842</v>
      </c>
      <c r="V29" s="329">
        <v>338.51976486068969</v>
      </c>
      <c r="W29" s="329">
        <v>375.52682966432309</v>
      </c>
      <c r="X29" s="329">
        <v>348.4784493945038</v>
      </c>
      <c r="Y29" s="329">
        <v>326.11698651735873</v>
      </c>
      <c r="DA29" s="72" t="s">
        <v>2914</v>
      </c>
    </row>
    <row r="30" spans="1:105" ht="12" customHeight="1" x14ac:dyDescent="0.25">
      <c r="A30" s="59" t="s">
        <v>28</v>
      </c>
      <c r="B30" s="230">
        <v>24.88547593086026</v>
      </c>
      <c r="C30" s="230">
        <v>24.237822690517319</v>
      </c>
      <c r="D30" s="230">
        <v>25.638820453490741</v>
      </c>
      <c r="E30" s="230">
        <v>26.560381220456001</v>
      </c>
      <c r="F30" s="230">
        <v>24.894234005959579</v>
      </c>
      <c r="G30" s="230">
        <v>23.71038486793281</v>
      </c>
      <c r="H30" s="230">
        <v>26.45885996583889</v>
      </c>
      <c r="I30" s="230">
        <v>33.000720468855882</v>
      </c>
      <c r="J30" s="230">
        <v>28.930598450390612</v>
      </c>
      <c r="K30" s="230">
        <v>21.660979703292089</v>
      </c>
      <c r="L30" s="230">
        <v>25.940081423938299</v>
      </c>
      <c r="M30" s="230">
        <v>27.739714268493401</v>
      </c>
      <c r="N30" s="230">
        <v>16.034291536374639</v>
      </c>
      <c r="O30" s="230">
        <v>16.217638615321629</v>
      </c>
      <c r="P30" s="230">
        <v>21.7489705064459</v>
      </c>
      <c r="Q30" s="230">
        <v>21.478317413471011</v>
      </c>
      <c r="R30" s="230">
        <v>20.562063198735132</v>
      </c>
      <c r="S30" s="230">
        <v>23.324349194790869</v>
      </c>
      <c r="T30" s="230">
        <v>24.096603692572341</v>
      </c>
      <c r="U30" s="230">
        <v>20.866210876794561</v>
      </c>
      <c r="V30" s="230">
        <v>20.133023082093271</v>
      </c>
      <c r="W30" s="230">
        <v>21.3677689058723</v>
      </c>
      <c r="X30" s="230">
        <v>30.14357491772304</v>
      </c>
      <c r="Y30" s="230">
        <v>16.26057885671754</v>
      </c>
      <c r="DA30" s="71" t="s">
        <v>2915</v>
      </c>
    </row>
    <row r="31" spans="1:105" ht="12" customHeight="1" x14ac:dyDescent="0.25">
      <c r="A31" s="59" t="s">
        <v>31</v>
      </c>
      <c r="B31" s="295">
        <v>7.4715144073711466</v>
      </c>
      <c r="C31" s="295">
        <v>6.3158145431095676</v>
      </c>
      <c r="D31" s="295">
        <v>6.0493279249566267</v>
      </c>
      <c r="E31" s="295">
        <v>11.418150907562209</v>
      </c>
      <c r="F31" s="295">
        <v>8.2887520414500173</v>
      </c>
      <c r="G31" s="295">
        <v>8.9332731329238317</v>
      </c>
      <c r="H31" s="295">
        <v>9.82084759335077</v>
      </c>
      <c r="I31" s="295">
        <v>10.20678822750393</v>
      </c>
      <c r="J31" s="295">
        <v>8.209881764029074</v>
      </c>
      <c r="K31" s="295">
        <v>12.258185621426319</v>
      </c>
      <c r="L31" s="295">
        <v>11.62691653828375</v>
      </c>
      <c r="M31" s="295">
        <v>10.412567544635539</v>
      </c>
      <c r="N31" s="295">
        <v>9.6127760876335895</v>
      </c>
      <c r="O31" s="295">
        <v>9.1082874985095668</v>
      </c>
      <c r="P31" s="295">
        <v>9.9351464840235497</v>
      </c>
      <c r="Q31" s="295">
        <v>9.7244086074085949</v>
      </c>
      <c r="R31" s="295">
        <v>10.105159859610531</v>
      </c>
      <c r="S31" s="295">
        <v>10.209098490495091</v>
      </c>
      <c r="T31" s="295">
        <v>8.6216799978254901</v>
      </c>
      <c r="U31" s="295">
        <v>9.8695288606351692</v>
      </c>
      <c r="V31" s="295">
        <v>12.21248041680713</v>
      </c>
      <c r="W31" s="295">
        <v>15.112061842539349</v>
      </c>
      <c r="X31" s="295">
        <v>14.75643961497029</v>
      </c>
      <c r="Y31" s="295">
        <v>14.846989212394829</v>
      </c>
      <c r="DA31" s="122" t="s">
        <v>2916</v>
      </c>
    </row>
    <row r="32" spans="1:105" ht="12" customHeight="1" x14ac:dyDescent="0.25">
      <c r="A32" s="59" t="s">
        <v>159</v>
      </c>
      <c r="B32" s="295">
        <v>35.732487417882297</v>
      </c>
      <c r="C32" s="295">
        <v>44.073945767028157</v>
      </c>
      <c r="D32" s="295">
        <v>37.612480995908157</v>
      </c>
      <c r="E32" s="295">
        <v>52.602949360031459</v>
      </c>
      <c r="F32" s="295">
        <v>58.393854588829527</v>
      </c>
      <c r="G32" s="295">
        <v>55.172993987929154</v>
      </c>
      <c r="H32" s="295">
        <v>54.637957290744211</v>
      </c>
      <c r="I32" s="295">
        <v>60.353838505049353</v>
      </c>
      <c r="J32" s="295">
        <v>45.826031962264253</v>
      </c>
      <c r="K32" s="295">
        <v>46.023776799288733</v>
      </c>
      <c r="L32" s="295">
        <v>55.384559994101281</v>
      </c>
      <c r="M32" s="295">
        <v>44.742170606009992</v>
      </c>
      <c r="N32" s="295">
        <v>48.441781511688689</v>
      </c>
      <c r="O32" s="295">
        <v>49.835415953765477</v>
      </c>
      <c r="P32" s="295">
        <v>49.849377789615147</v>
      </c>
      <c r="Q32" s="295">
        <v>56.635377916360397</v>
      </c>
      <c r="R32" s="295">
        <v>64.886884865062555</v>
      </c>
      <c r="S32" s="295">
        <v>68.259799476798392</v>
      </c>
      <c r="T32" s="295">
        <v>81.881991084365282</v>
      </c>
      <c r="U32" s="295">
        <v>87.05202889116012</v>
      </c>
      <c r="V32" s="295">
        <v>78.794714858060559</v>
      </c>
      <c r="W32" s="295">
        <v>82.695349818470959</v>
      </c>
      <c r="X32" s="295">
        <v>89.932105648852684</v>
      </c>
      <c r="Y32" s="295">
        <v>93.59691501293706</v>
      </c>
      <c r="DA32" s="122" t="s">
        <v>2917</v>
      </c>
    </row>
    <row r="33" spans="1:105" ht="12" customHeight="1" x14ac:dyDescent="0.25">
      <c r="A33" s="59" t="s">
        <v>32</v>
      </c>
      <c r="B33" s="295">
        <v>72.535322491213648</v>
      </c>
      <c r="C33" s="295">
        <v>59.306558199382692</v>
      </c>
      <c r="D33" s="295">
        <v>63.435677833586787</v>
      </c>
      <c r="E33" s="295">
        <v>67.535830861384028</v>
      </c>
      <c r="F33" s="295">
        <v>66.013760897724865</v>
      </c>
      <c r="G33" s="295">
        <v>59.501926979402789</v>
      </c>
      <c r="H33" s="295">
        <v>65.903016032235939</v>
      </c>
      <c r="I33" s="295">
        <v>61.387459871324317</v>
      </c>
      <c r="J33" s="295">
        <v>42.220399831901027</v>
      </c>
      <c r="K33" s="295">
        <v>36.179220493157018</v>
      </c>
      <c r="L33" s="295">
        <v>39.364569219836291</v>
      </c>
      <c r="M33" s="295">
        <v>35.630476399392393</v>
      </c>
      <c r="N33" s="295">
        <v>28.537125535103431</v>
      </c>
      <c r="O33" s="295">
        <v>20.830841607533049</v>
      </c>
      <c r="P33" s="295">
        <v>16.275142391097329</v>
      </c>
      <c r="Q33" s="295">
        <v>12.441376600805301</v>
      </c>
      <c r="R33" s="295">
        <v>15.878988262829671</v>
      </c>
      <c r="S33" s="295">
        <v>13.736429488393521</v>
      </c>
      <c r="T33" s="295">
        <v>11.44708273129126</v>
      </c>
      <c r="U33" s="295">
        <v>9.2879080311870297</v>
      </c>
      <c r="V33" s="295">
        <v>9.0945232557487063</v>
      </c>
      <c r="W33" s="295">
        <v>7.8965933680550444</v>
      </c>
      <c r="X33" s="295">
        <v>7.2510969045103586</v>
      </c>
      <c r="Y33" s="295">
        <v>8.7795290188271498</v>
      </c>
      <c r="DA33" s="122" t="s">
        <v>2918</v>
      </c>
    </row>
    <row r="34" spans="1:105" ht="12" customHeight="1" x14ac:dyDescent="0.25">
      <c r="A34" s="59" t="s">
        <v>35</v>
      </c>
      <c r="B34" s="295">
        <v>76.662801103447066</v>
      </c>
      <c r="C34" s="295">
        <v>82.496209672287151</v>
      </c>
      <c r="D34" s="295">
        <v>89.5867706867582</v>
      </c>
      <c r="E34" s="295">
        <v>122.89484500021651</v>
      </c>
      <c r="F34" s="295">
        <v>164.45075042570059</v>
      </c>
      <c r="G34" s="295">
        <v>181.6026628513213</v>
      </c>
      <c r="H34" s="295">
        <v>150.16013731113691</v>
      </c>
      <c r="I34" s="295">
        <v>165.80260381015501</v>
      </c>
      <c r="J34" s="295">
        <v>199.37615876812731</v>
      </c>
      <c r="K34" s="295">
        <v>192.50228105362731</v>
      </c>
      <c r="L34" s="295">
        <v>212.9843604564868</v>
      </c>
      <c r="M34" s="295">
        <v>237.11647533059241</v>
      </c>
      <c r="N34" s="295">
        <v>240.26178209798539</v>
      </c>
      <c r="O34" s="295">
        <v>249.7401160367379</v>
      </c>
      <c r="P34" s="295">
        <v>228.71776243556189</v>
      </c>
      <c r="Q34" s="295">
        <v>232.20256631698851</v>
      </c>
      <c r="R34" s="295">
        <v>244.2933538595351</v>
      </c>
      <c r="S34" s="295">
        <v>243.79097901215269</v>
      </c>
      <c r="T34" s="295">
        <v>249.72599482027101</v>
      </c>
      <c r="U34" s="295">
        <v>224.99704871600139</v>
      </c>
      <c r="V34" s="295">
        <v>218.28502324798001</v>
      </c>
      <c r="W34" s="295">
        <v>248.45505572938541</v>
      </c>
      <c r="X34" s="295">
        <v>206.3952323084475</v>
      </c>
      <c r="Y34" s="295">
        <v>192.6329744164822</v>
      </c>
      <c r="DA34" s="122" t="s">
        <v>2919</v>
      </c>
    </row>
    <row r="35" spans="1:105" ht="12" customHeight="1" x14ac:dyDescent="0.25">
      <c r="A35" s="60" t="s">
        <v>2920</v>
      </c>
      <c r="B35" s="329">
        <v>322.5502945699389</v>
      </c>
      <c r="C35" s="329">
        <v>295.32769235719701</v>
      </c>
      <c r="D35" s="329">
        <v>298.52919331954871</v>
      </c>
      <c r="E35" s="329">
        <v>336.44799054320981</v>
      </c>
      <c r="F35" s="329">
        <v>380.64257766725058</v>
      </c>
      <c r="G35" s="329">
        <v>351.30858656874011</v>
      </c>
      <c r="H35" s="329">
        <v>331.49682016282469</v>
      </c>
      <c r="I35" s="329">
        <v>366.98236909634562</v>
      </c>
      <c r="J35" s="329">
        <v>359.75120165657597</v>
      </c>
      <c r="K35" s="329">
        <v>358.92626822209121</v>
      </c>
      <c r="L35" s="329">
        <v>394.76394259758638</v>
      </c>
      <c r="M35" s="329">
        <v>406.65832185705892</v>
      </c>
      <c r="N35" s="329">
        <v>410.0814203733762</v>
      </c>
      <c r="O35" s="329">
        <v>419.09198288834159</v>
      </c>
      <c r="P35" s="329">
        <v>413.55549220099829</v>
      </c>
      <c r="Q35" s="329">
        <v>426.49325135555898</v>
      </c>
      <c r="R35" s="329">
        <v>450.5164625451618</v>
      </c>
      <c r="S35" s="329">
        <v>453.19594738372632</v>
      </c>
      <c r="T35" s="329">
        <v>458.73466549738362</v>
      </c>
      <c r="U35" s="329">
        <v>445.93021440403868</v>
      </c>
      <c r="V35" s="329">
        <v>452.88195204391297</v>
      </c>
      <c r="W35" s="329">
        <v>487.40397083648787</v>
      </c>
      <c r="X35" s="329">
        <v>483.92512724017848</v>
      </c>
      <c r="Y35" s="329">
        <v>471.06200339436839</v>
      </c>
      <c r="DA35" s="72" t="s">
        <v>2921</v>
      </c>
    </row>
    <row r="36" spans="1:105" ht="12" customHeight="1" x14ac:dyDescent="0.25">
      <c r="A36" s="64" t="s">
        <v>28</v>
      </c>
      <c r="B36" s="229">
        <v>10.75349516848982</v>
      </c>
      <c r="C36" s="229">
        <v>9.7140539514453845</v>
      </c>
      <c r="D36" s="229">
        <v>8.8620106770610914</v>
      </c>
      <c r="E36" s="229">
        <v>9.5410700662549868</v>
      </c>
      <c r="F36" s="229">
        <v>9.9735645949652127</v>
      </c>
      <c r="G36" s="229">
        <v>9.0802591755997906</v>
      </c>
      <c r="H36" s="229">
        <v>9.2394779874427773</v>
      </c>
      <c r="I36" s="229">
        <v>9.1510614938087862</v>
      </c>
      <c r="J36" s="229">
        <v>7.2067682292075146</v>
      </c>
      <c r="K36" s="229">
        <v>5.380103910369078</v>
      </c>
      <c r="L36" s="229">
        <v>5.790281435006861</v>
      </c>
      <c r="M36" s="229">
        <v>5.4338485580524569</v>
      </c>
      <c r="N36" s="229">
        <v>2.0375032303572449</v>
      </c>
      <c r="O36" s="229">
        <v>1.6959069432293461</v>
      </c>
      <c r="P36" s="229">
        <v>1.7678963231006311</v>
      </c>
      <c r="Q36" s="229">
        <v>1.472484020587528</v>
      </c>
      <c r="R36" s="229">
        <v>1.3302081199609579</v>
      </c>
      <c r="S36" s="229">
        <v>1.581616630587694</v>
      </c>
      <c r="T36" s="229">
        <v>1.5820334269833369</v>
      </c>
      <c r="U36" s="229">
        <v>1.1575149745702</v>
      </c>
      <c r="V36" s="229">
        <v>0.76583174332229731</v>
      </c>
      <c r="W36" s="229">
        <v>1.0403759440448861</v>
      </c>
      <c r="X36" s="229">
        <v>1.1140199129307871</v>
      </c>
      <c r="Y36" s="229">
        <v>0.55064562085841451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2.5905565077719328</v>
      </c>
      <c r="C38" s="229">
        <v>2.64401422159527</v>
      </c>
      <c r="D38" s="229">
        <v>2.0682095045891522</v>
      </c>
      <c r="E38" s="229">
        <v>1.320946219620962</v>
      </c>
      <c r="F38" s="229">
        <v>0.97944166441872049</v>
      </c>
      <c r="G38" s="229">
        <v>1.5534256997420191</v>
      </c>
      <c r="H38" s="229">
        <v>1.591229234120551</v>
      </c>
      <c r="I38" s="229">
        <v>1.4414040692317009</v>
      </c>
      <c r="J38" s="229">
        <v>1.490114086251364</v>
      </c>
      <c r="K38" s="229">
        <v>1.3502043399078649</v>
      </c>
      <c r="L38" s="229">
        <v>1.4643439631684581</v>
      </c>
      <c r="M38" s="229">
        <v>1.208762942827285</v>
      </c>
      <c r="N38" s="229">
        <v>0.8840942950133438</v>
      </c>
      <c r="O38" s="229">
        <v>0.77905909257873829</v>
      </c>
      <c r="P38" s="229">
        <v>0.86739692061829055</v>
      </c>
      <c r="Q38" s="229">
        <v>0.79853602801937895</v>
      </c>
      <c r="R38" s="229">
        <v>0.68314319921085109</v>
      </c>
      <c r="S38" s="229">
        <v>0.93959462112526781</v>
      </c>
      <c r="T38" s="229">
        <v>0.83630879060272689</v>
      </c>
      <c r="U38" s="229">
        <v>0.82191632592082886</v>
      </c>
      <c r="V38" s="229">
        <v>1.042541146799536</v>
      </c>
      <c r="W38" s="229">
        <v>1.1240241379268541</v>
      </c>
      <c r="X38" s="229">
        <v>1.1050910596688099</v>
      </c>
      <c r="Y38" s="229">
        <v>1.1611077898751649</v>
      </c>
      <c r="DA38" s="73" t="s">
        <v>2924</v>
      </c>
    </row>
    <row r="39" spans="1:105" ht="12" customHeight="1" x14ac:dyDescent="0.25">
      <c r="A39" s="64" t="s">
        <v>159</v>
      </c>
      <c r="B39" s="229">
        <v>10.436313246521109</v>
      </c>
      <c r="C39" s="229">
        <v>12.6275106509586</v>
      </c>
      <c r="D39" s="229">
        <v>8.2864423679803103</v>
      </c>
      <c r="E39" s="229">
        <v>7.8409578111093259</v>
      </c>
      <c r="F39" s="229">
        <v>11.141915114107171</v>
      </c>
      <c r="G39" s="229">
        <v>8.7543509653951102</v>
      </c>
      <c r="H39" s="229">
        <v>8.3461591455964825</v>
      </c>
      <c r="I39" s="229">
        <v>7.8559252165863196</v>
      </c>
      <c r="J39" s="229">
        <v>6.1644952691456441</v>
      </c>
      <c r="K39" s="229">
        <v>5.007460882471312</v>
      </c>
      <c r="L39" s="229">
        <v>5.6545972411283136</v>
      </c>
      <c r="M39" s="229">
        <v>5.0063197160832971</v>
      </c>
      <c r="N39" s="229">
        <v>4.2900430561181873</v>
      </c>
      <c r="O39" s="229">
        <v>3.7228393557529378</v>
      </c>
      <c r="P39" s="229">
        <v>3.631846022342851</v>
      </c>
      <c r="Q39" s="229">
        <v>4.4367975628301934</v>
      </c>
      <c r="R39" s="229">
        <v>4.5632186263064369</v>
      </c>
      <c r="S39" s="229">
        <v>5.0840511091669232</v>
      </c>
      <c r="T39" s="229">
        <v>6.186357787290139</v>
      </c>
      <c r="U39" s="229">
        <v>6.4179605956513956</v>
      </c>
      <c r="V39" s="229">
        <v>5.2734634220963024</v>
      </c>
      <c r="W39" s="229">
        <v>5.7063718424811247</v>
      </c>
      <c r="X39" s="229">
        <v>5.6287969325538469</v>
      </c>
      <c r="Y39" s="229">
        <v>6.3154701701475338</v>
      </c>
      <c r="DA39" s="73" t="s">
        <v>2925</v>
      </c>
    </row>
    <row r="40" spans="1:105" ht="12" customHeight="1" x14ac:dyDescent="0.25">
      <c r="A40" s="64" t="s">
        <v>32</v>
      </c>
      <c r="B40" s="229">
        <v>19.996619313963311</v>
      </c>
      <c r="C40" s="229">
        <v>16.256085867709778</v>
      </c>
      <c r="D40" s="229">
        <v>14.011973433474051</v>
      </c>
      <c r="E40" s="229">
        <v>11.682265150020321</v>
      </c>
      <c r="F40" s="229">
        <v>12.27370879135839</v>
      </c>
      <c r="G40" s="229">
        <v>10.766600079109731</v>
      </c>
      <c r="H40" s="229">
        <v>11.72956789884322</v>
      </c>
      <c r="I40" s="229">
        <v>9.2448547165936326</v>
      </c>
      <c r="J40" s="229">
        <v>5.9157961734444244</v>
      </c>
      <c r="K40" s="229">
        <v>4.8352470737563857</v>
      </c>
      <c r="L40" s="229">
        <v>4.1912920614528284</v>
      </c>
      <c r="M40" s="229">
        <v>3.766438723371822</v>
      </c>
      <c r="N40" s="229">
        <v>1.966007784340615</v>
      </c>
      <c r="O40" s="229">
        <v>1.751630737700022</v>
      </c>
      <c r="P40" s="229">
        <v>1.1750304659349751</v>
      </c>
      <c r="Q40" s="229">
        <v>0.91149642510766105</v>
      </c>
      <c r="R40" s="229">
        <v>1.3351838958270219</v>
      </c>
      <c r="S40" s="229">
        <v>1.052609651741008</v>
      </c>
      <c r="T40" s="229">
        <v>0.84378742983395205</v>
      </c>
      <c r="U40" s="229">
        <v>0.92077468931898621</v>
      </c>
      <c r="V40" s="229">
        <v>1.027545038328155</v>
      </c>
      <c r="W40" s="229">
        <v>0.83153225552422594</v>
      </c>
      <c r="X40" s="229">
        <v>0.71381483953514346</v>
      </c>
      <c r="Y40" s="229">
        <v>0.55140993617173795</v>
      </c>
      <c r="DA40" s="73" t="s">
        <v>2926</v>
      </c>
    </row>
    <row r="41" spans="1:105" ht="12" customHeight="1" x14ac:dyDescent="0.25">
      <c r="A41" s="64" t="s">
        <v>33</v>
      </c>
      <c r="B41" s="229">
        <v>0.68246664275570779</v>
      </c>
      <c r="C41" s="229">
        <v>0.76060607046236617</v>
      </c>
      <c r="D41" s="229">
        <v>0.29593230069228299</v>
      </c>
      <c r="E41" s="229">
        <v>0.37425215921197941</v>
      </c>
      <c r="F41" s="229">
        <v>0.37342733266135247</v>
      </c>
      <c r="G41" s="229">
        <v>0.19466550979024039</v>
      </c>
      <c r="H41" s="229">
        <v>0.26547815791178297</v>
      </c>
      <c r="I41" s="229">
        <v>0.4540283521093344</v>
      </c>
      <c r="J41" s="229">
        <v>0.36003678913901799</v>
      </c>
      <c r="K41" s="229">
        <v>0.34868898011896049</v>
      </c>
      <c r="L41" s="229">
        <v>0.27241830005770201</v>
      </c>
      <c r="M41" s="229">
        <v>2.477057233470515E-2</v>
      </c>
      <c r="N41" s="229">
        <v>0.1020078460071397</v>
      </c>
      <c r="O41" s="229">
        <v>2.6413781477706469E-2</v>
      </c>
      <c r="P41" s="229">
        <v>2.9017140276836429E-2</v>
      </c>
      <c r="Q41" s="229">
        <v>2.085909017888192E-2</v>
      </c>
      <c r="R41" s="229">
        <v>2.553740326774066E-2</v>
      </c>
      <c r="S41" s="229">
        <v>0.1145477871516157</v>
      </c>
      <c r="T41" s="229">
        <v>7.1837237351882105E-2</v>
      </c>
      <c r="U41" s="229">
        <v>0.110442986272817</v>
      </c>
      <c r="V41" s="229">
        <v>6.8653922385035052E-2</v>
      </c>
      <c r="W41" s="229">
        <v>6.634698562743345E-2</v>
      </c>
      <c r="X41" s="229">
        <v>9.9965111503367954E-2</v>
      </c>
      <c r="Y41" s="229">
        <v>6.9291874169696996E-2</v>
      </c>
      <c r="DA41" s="73" t="s">
        <v>2927</v>
      </c>
    </row>
    <row r="42" spans="1:105" ht="12" customHeight="1" x14ac:dyDescent="0.25">
      <c r="A42" s="64" t="s">
        <v>35</v>
      </c>
      <c r="B42" s="229">
        <v>27.275659578941539</v>
      </c>
      <c r="C42" s="229">
        <v>27.7981436074427</v>
      </c>
      <c r="D42" s="229">
        <v>28.978980493626199</v>
      </c>
      <c r="E42" s="229">
        <v>31.36408291716349</v>
      </c>
      <c r="F42" s="229">
        <v>43.415423611319483</v>
      </c>
      <c r="G42" s="229">
        <v>41.923330785791393</v>
      </c>
      <c r="H42" s="229">
        <v>31.342403343881539</v>
      </c>
      <c r="I42" s="229">
        <v>28.894855467912649</v>
      </c>
      <c r="J42" s="229">
        <v>36.403819550556477</v>
      </c>
      <c r="K42" s="229">
        <v>27.444102442582619</v>
      </c>
      <c r="L42" s="229">
        <v>31.08271088659291</v>
      </c>
      <c r="M42" s="229">
        <v>34.012145374410338</v>
      </c>
      <c r="N42" s="229">
        <v>28.12635111383868</v>
      </c>
      <c r="O42" s="229">
        <v>26.608744166914288</v>
      </c>
      <c r="P42" s="229">
        <v>21.680921990925281</v>
      </c>
      <c r="Q42" s="229">
        <v>22.00520808709598</v>
      </c>
      <c r="R42" s="229">
        <v>23.492978553723969</v>
      </c>
      <c r="S42" s="229">
        <v>23.34420591827238</v>
      </c>
      <c r="T42" s="229">
        <v>23.874203627863871</v>
      </c>
      <c r="U42" s="229">
        <v>21.202480755093589</v>
      </c>
      <c r="V42" s="229">
        <v>18.953112610789759</v>
      </c>
      <c r="W42" s="229">
        <v>24.014059037711782</v>
      </c>
      <c r="X42" s="229">
        <v>17.320441134739291</v>
      </c>
      <c r="Y42" s="229">
        <v>16.844405935781829</v>
      </c>
      <c r="DA42" s="73" t="s">
        <v>2928</v>
      </c>
    </row>
    <row r="43" spans="1:105" ht="12" customHeight="1" x14ac:dyDescent="0.25">
      <c r="A43" s="64" t="s">
        <v>36</v>
      </c>
      <c r="B43" s="229">
        <v>1.5594376963740499</v>
      </c>
      <c r="C43" s="229">
        <v>1.39511678208706</v>
      </c>
      <c r="D43" s="229">
        <v>1.3387321546358339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244.5553369959768</v>
      </c>
      <c r="C44" s="229">
        <v>219.86423154488949</v>
      </c>
      <c r="D44" s="229">
        <v>230.51466260668971</v>
      </c>
      <c r="E44" s="229">
        <v>266.83353481011221</v>
      </c>
      <c r="F44" s="229">
        <v>291.46021357480879</v>
      </c>
      <c r="G44" s="229">
        <v>266.23203004832209</v>
      </c>
      <c r="H44" s="229">
        <v>253.71367616034269</v>
      </c>
      <c r="I44" s="229">
        <v>274.94593591304061</v>
      </c>
      <c r="J44" s="229">
        <v>269.34239941718909</v>
      </c>
      <c r="K44" s="229">
        <v>283.42014589346701</v>
      </c>
      <c r="L44" s="229">
        <v>311.91446212766579</v>
      </c>
      <c r="M44" s="229">
        <v>321.73551720539228</v>
      </c>
      <c r="N44" s="229">
        <v>331.77567327945548</v>
      </c>
      <c r="O44" s="229">
        <v>343.3326982671075</v>
      </c>
      <c r="P44" s="229">
        <v>347.99069355836718</v>
      </c>
      <c r="Q44" s="229">
        <v>361.18999975898868</v>
      </c>
      <c r="R44" s="229">
        <v>381.02046678948921</v>
      </c>
      <c r="S44" s="229">
        <v>375.74078426175339</v>
      </c>
      <c r="T44" s="229">
        <v>378.02168743136082</v>
      </c>
      <c r="U44" s="229">
        <v>369.16144573743537</v>
      </c>
      <c r="V44" s="229">
        <v>370.64377503934998</v>
      </c>
      <c r="W44" s="229">
        <v>398.58547681689168</v>
      </c>
      <c r="X44" s="229">
        <v>402.61577265942532</v>
      </c>
      <c r="Y44" s="229">
        <v>398.23019566823859</v>
      </c>
      <c r="DA44" s="73" t="s">
        <v>2930</v>
      </c>
    </row>
    <row r="45" spans="1:105" ht="12" customHeight="1" x14ac:dyDescent="0.25">
      <c r="A45" s="64" t="s">
        <v>39</v>
      </c>
      <c r="B45" s="229">
        <v>4.7004094191447079</v>
      </c>
      <c r="C45" s="229">
        <v>4.2679296606063453</v>
      </c>
      <c r="D45" s="229">
        <v>4.1722497808000396</v>
      </c>
      <c r="E45" s="229">
        <v>7.490881409716545</v>
      </c>
      <c r="F45" s="229">
        <v>11.02488298361143</v>
      </c>
      <c r="G45" s="229">
        <v>12.80392430498971</v>
      </c>
      <c r="H45" s="229">
        <v>15.26882823468552</v>
      </c>
      <c r="I45" s="229">
        <v>34.994303867062612</v>
      </c>
      <c r="J45" s="229">
        <v>32.867772141642419</v>
      </c>
      <c r="K45" s="229">
        <v>31.140314699417932</v>
      </c>
      <c r="L45" s="229">
        <v>34.393836582513437</v>
      </c>
      <c r="M45" s="229">
        <v>35.4705187645867</v>
      </c>
      <c r="N45" s="229">
        <v>40.899739768245553</v>
      </c>
      <c r="O45" s="229">
        <v>41.174690543581043</v>
      </c>
      <c r="P45" s="229">
        <v>36.41268977943222</v>
      </c>
      <c r="Q45" s="229">
        <v>35.657870382750787</v>
      </c>
      <c r="R45" s="229">
        <v>38.065725957375577</v>
      </c>
      <c r="S45" s="229">
        <v>45.338537403927972</v>
      </c>
      <c r="T45" s="229">
        <v>47.318449766096869</v>
      </c>
      <c r="U45" s="229">
        <v>46.137678339775618</v>
      </c>
      <c r="V45" s="229">
        <v>55.107029120841929</v>
      </c>
      <c r="W45" s="229">
        <v>56.035783816279817</v>
      </c>
      <c r="X45" s="229">
        <v>55.327225589821893</v>
      </c>
      <c r="Y45" s="229">
        <v>47.339476399125402</v>
      </c>
      <c r="DA45" s="73" t="s">
        <v>2931</v>
      </c>
    </row>
    <row r="46" spans="1:105" ht="12" customHeight="1" x14ac:dyDescent="0.25">
      <c r="A46" s="60" t="s">
        <v>2932</v>
      </c>
      <c r="B46" s="329">
        <v>34.745696035550147</v>
      </c>
      <c r="C46" s="329">
        <v>35.919063179297083</v>
      </c>
      <c r="D46" s="329">
        <v>37.070643577591582</v>
      </c>
      <c r="E46" s="329">
        <v>37.736382979159977</v>
      </c>
      <c r="F46" s="329">
        <v>39.687905322537091</v>
      </c>
      <c r="G46" s="329">
        <v>40.382635812476977</v>
      </c>
      <c r="H46" s="329">
        <v>40.637042307171782</v>
      </c>
      <c r="I46" s="329">
        <v>41.824320496298967</v>
      </c>
      <c r="J46" s="329">
        <v>41.337498220544887</v>
      </c>
      <c r="K46" s="329">
        <v>36.967724644793641</v>
      </c>
      <c r="L46" s="329">
        <v>37.992680569706508</v>
      </c>
      <c r="M46" s="329">
        <v>37.627463485604572</v>
      </c>
      <c r="N46" s="329">
        <v>36.727089570338201</v>
      </c>
      <c r="O46" s="329">
        <v>36.525253490147037</v>
      </c>
      <c r="P46" s="329">
        <v>35.373551116843757</v>
      </c>
      <c r="Q46" s="329">
        <v>36.696164381860733</v>
      </c>
      <c r="R46" s="329">
        <v>37.863706972730498</v>
      </c>
      <c r="S46" s="329">
        <v>39.87098171841749</v>
      </c>
      <c r="T46" s="329">
        <v>40.459453292101287</v>
      </c>
      <c r="U46" s="329">
        <v>40.412516075135329</v>
      </c>
      <c r="V46" s="329">
        <v>40.269415486888533</v>
      </c>
      <c r="W46" s="329">
        <v>41.338641548406933</v>
      </c>
      <c r="X46" s="329">
        <v>38.167432245449071</v>
      </c>
      <c r="Y46" s="329">
        <v>35.747155758818131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321.53667111298131</v>
      </c>
      <c r="C48" s="316">
        <v>332.39501066121551</v>
      </c>
      <c r="D48" s="316">
        <v>343.05173566703269</v>
      </c>
      <c r="E48" s="316">
        <v>349.21248808914669</v>
      </c>
      <c r="F48" s="316">
        <v>367.27187585475849</v>
      </c>
      <c r="G48" s="316">
        <v>373.70091180866228</v>
      </c>
      <c r="H48" s="316">
        <v>376.05518951056791</v>
      </c>
      <c r="I48" s="316">
        <v>387.04226187275088</v>
      </c>
      <c r="J48" s="316">
        <v>382.53720853292259</v>
      </c>
      <c r="K48" s="316">
        <v>342.09932386292058</v>
      </c>
      <c r="L48" s="316">
        <v>351.58426599206422</v>
      </c>
      <c r="M48" s="316">
        <v>348.2045470957849</v>
      </c>
      <c r="N48" s="316">
        <v>339.87248688391003</v>
      </c>
      <c r="O48" s="316">
        <v>338.00469579782089</v>
      </c>
      <c r="P48" s="316">
        <v>327.34684203527229</v>
      </c>
      <c r="Q48" s="316">
        <v>339.58630518973939</v>
      </c>
      <c r="R48" s="316">
        <v>350.39074432564831</v>
      </c>
      <c r="S48" s="316">
        <v>368.96606482223569</v>
      </c>
      <c r="T48" s="316">
        <v>374.41178076510568</v>
      </c>
      <c r="U48" s="316">
        <v>373.97742375930272</v>
      </c>
      <c r="V48" s="316">
        <v>372.65317091566669</v>
      </c>
      <c r="W48" s="316">
        <v>382.547788888958</v>
      </c>
      <c r="X48" s="316">
        <v>353.20141799938602</v>
      </c>
      <c r="Y48" s="316">
        <v>330.80417939210332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1.0000000000000002</v>
      </c>
      <c r="D52" s="232">
        <f t="shared" si="1"/>
        <v>1</v>
      </c>
      <c r="E52" s="232">
        <f t="shared" si="1"/>
        <v>1.0000000000000002</v>
      </c>
      <c r="F52" s="232">
        <f t="shared" si="1"/>
        <v>1</v>
      </c>
      <c r="G52" s="232">
        <f t="shared" si="1"/>
        <v>1</v>
      </c>
      <c r="H52" s="232">
        <f t="shared" si="1"/>
        <v>1.0000000000000002</v>
      </c>
      <c r="I52" s="232">
        <f t="shared" si="1"/>
        <v>1.0000000000000002</v>
      </c>
      <c r="J52" s="232">
        <f t="shared" si="1"/>
        <v>0.99999999999999989</v>
      </c>
      <c r="K52" s="232">
        <f t="shared" si="1"/>
        <v>1</v>
      </c>
      <c r="L52" s="232">
        <f t="shared" si="1"/>
        <v>1</v>
      </c>
      <c r="M52" s="232">
        <f t="shared" si="1"/>
        <v>1</v>
      </c>
      <c r="N52" s="232">
        <f t="shared" si="1"/>
        <v>1.0000000000000002</v>
      </c>
      <c r="O52" s="232">
        <f t="shared" si="1"/>
        <v>0.99999999999999989</v>
      </c>
      <c r="P52" s="232">
        <f t="shared" si="1"/>
        <v>0.99999999999999967</v>
      </c>
      <c r="Q52" s="232">
        <f t="shared" si="1"/>
        <v>1</v>
      </c>
      <c r="R52" s="232">
        <f t="shared" si="1"/>
        <v>0.99999999999999989</v>
      </c>
      <c r="S52" s="232">
        <f t="shared" si="1"/>
        <v>0.99999999999999978</v>
      </c>
      <c r="T52" s="232">
        <f t="shared" si="1"/>
        <v>0.99999999999999989</v>
      </c>
      <c r="U52" s="232">
        <f t="shared" si="1"/>
        <v>1</v>
      </c>
      <c r="V52" s="232">
        <f t="shared" si="1"/>
        <v>1.0000000000000002</v>
      </c>
      <c r="W52" s="232">
        <f t="shared" si="1"/>
        <v>0.99999999999999978</v>
      </c>
      <c r="X52" s="232">
        <f t="shared" si="1"/>
        <v>1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1.2351929899384793E-2</v>
      </c>
      <c r="C53" s="299">
        <f t="shared" si="2"/>
        <v>1.338565197136031E-2</v>
      </c>
      <c r="D53" s="299">
        <f t="shared" si="2"/>
        <v>1.3571597276930317E-2</v>
      </c>
      <c r="E53" s="299">
        <f t="shared" si="2"/>
        <v>1.26016596255505E-2</v>
      </c>
      <c r="F53" s="299">
        <f t="shared" si="2"/>
        <v>1.1965272218095676E-2</v>
      </c>
      <c r="G53" s="299">
        <f t="shared" si="2"/>
        <v>1.2751758484411735E-2</v>
      </c>
      <c r="H53" s="299">
        <f t="shared" si="2"/>
        <v>1.3333338144069583E-2</v>
      </c>
      <c r="I53" s="299">
        <f t="shared" si="2"/>
        <v>1.270050198451224E-2</v>
      </c>
      <c r="J53" s="299">
        <f t="shared" si="2"/>
        <v>1.277492625080357E-2</v>
      </c>
      <c r="K53" s="299">
        <f t="shared" si="2"/>
        <v>1.1854249441434822E-2</v>
      </c>
      <c r="L53" s="299">
        <f t="shared" si="2"/>
        <v>1.1277142870485056E-2</v>
      </c>
      <c r="M53" s="299">
        <f t="shared" si="2"/>
        <v>1.0960644818492606E-2</v>
      </c>
      <c r="N53" s="299">
        <f t="shared" si="2"/>
        <v>1.0724158455058669E-2</v>
      </c>
      <c r="O53" s="299">
        <f t="shared" si="2"/>
        <v>1.0515208471538522E-2</v>
      </c>
      <c r="P53" s="299">
        <f t="shared" si="2"/>
        <v>1.0387803628711428E-2</v>
      </c>
      <c r="Q53" s="299">
        <f t="shared" si="2"/>
        <v>1.0439438335838472E-2</v>
      </c>
      <c r="R53" s="299">
        <f t="shared" si="2"/>
        <v>1.0249592345352065E-2</v>
      </c>
      <c r="S53" s="299">
        <f t="shared" si="2"/>
        <v>1.0606232905915268E-2</v>
      </c>
      <c r="T53" s="299">
        <f t="shared" si="2"/>
        <v>1.0609794363856518E-2</v>
      </c>
      <c r="U53" s="299">
        <f t="shared" si="2"/>
        <v>1.0842120955213672E-2</v>
      </c>
      <c r="V53" s="299">
        <f t="shared" si="2"/>
        <v>1.0714896055901467E-2</v>
      </c>
      <c r="W53" s="299">
        <f t="shared" si="2"/>
        <v>1.0334196514719734E-2</v>
      </c>
      <c r="X53" s="299">
        <f t="shared" si="2"/>
        <v>9.8059499722686801E-3</v>
      </c>
      <c r="Y53" s="299">
        <f t="shared" si="2"/>
        <v>9.5314670720435691E-3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1.3426010760200864E-2</v>
      </c>
      <c r="C54" s="233">
        <f t="shared" si="3"/>
        <v>1.4549621708000336E-2</v>
      </c>
      <c r="D54" s="233">
        <f t="shared" si="3"/>
        <v>1.4751736170576429E-2</v>
      </c>
      <c r="E54" s="233">
        <f t="shared" si="3"/>
        <v>1.3697456114728805E-2</v>
      </c>
      <c r="F54" s="233">
        <f t="shared" si="3"/>
        <v>1.3005730671843128E-2</v>
      </c>
      <c r="G54" s="233">
        <f t="shared" si="3"/>
        <v>1.386060704827363E-2</v>
      </c>
      <c r="H54" s="233">
        <f t="shared" si="3"/>
        <v>1.4492758852249552E-2</v>
      </c>
      <c r="I54" s="233">
        <f t="shared" si="3"/>
        <v>1.3804893461426344E-2</v>
      </c>
      <c r="J54" s="233">
        <f t="shared" si="3"/>
        <v>1.3885789403047357E-2</v>
      </c>
      <c r="K54" s="233">
        <f t="shared" si="3"/>
        <v>1.2885053740690025E-2</v>
      </c>
      <c r="L54" s="233">
        <f t="shared" si="3"/>
        <v>1.225776398965767E-2</v>
      </c>
      <c r="M54" s="233">
        <f t="shared" si="3"/>
        <v>1.1913744367926747E-2</v>
      </c>
      <c r="N54" s="233">
        <f t="shared" si="3"/>
        <v>1.165669397288986E-2</v>
      </c>
      <c r="O54" s="233">
        <f t="shared" si="3"/>
        <v>1.1429574425585351E-2</v>
      </c>
      <c r="P54" s="233">
        <f t="shared" si="3"/>
        <v>1.1291090900773293E-2</v>
      </c>
      <c r="Q54" s="233">
        <f t="shared" si="3"/>
        <v>1.1347215582433123E-2</v>
      </c>
      <c r="R54" s="233">
        <f t="shared" si="3"/>
        <v>1.1140861244947895E-2</v>
      </c>
      <c r="S54" s="233">
        <f t="shared" si="3"/>
        <v>1.152851402816877E-2</v>
      </c>
      <c r="T54" s="233">
        <f t="shared" si="3"/>
        <v>1.1532385178104907E-2</v>
      </c>
      <c r="U54" s="233">
        <f t="shared" si="3"/>
        <v>1.1784914081753988E-2</v>
      </c>
      <c r="V54" s="233">
        <f t="shared" si="3"/>
        <v>1.1646626147718983E-2</v>
      </c>
      <c r="W54" s="233">
        <f t="shared" si="3"/>
        <v>1.1232822298608405E-2</v>
      </c>
      <c r="X54" s="233">
        <f t="shared" si="3"/>
        <v>1.0658641274205089E-2</v>
      </c>
      <c r="Y54" s="233">
        <f t="shared" si="3"/>
        <v>1.0360290295699534E-2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3.3296506685298134E-2</v>
      </c>
      <c r="C55" s="233">
        <f t="shared" si="4"/>
        <v>3.6083061835840827E-2</v>
      </c>
      <c r="D55" s="233">
        <f t="shared" si="4"/>
        <v>3.6584305703029542E-2</v>
      </c>
      <c r="E55" s="233">
        <f t="shared" si="4"/>
        <v>3.396969116452743E-2</v>
      </c>
      <c r="F55" s="233">
        <f t="shared" si="4"/>
        <v>3.2254212066170962E-2</v>
      </c>
      <c r="G55" s="233">
        <f t="shared" si="4"/>
        <v>3.4374305479718585E-2</v>
      </c>
      <c r="H55" s="233">
        <f t="shared" si="4"/>
        <v>3.5942041953578883E-2</v>
      </c>
      <c r="I55" s="233">
        <f t="shared" si="4"/>
        <v>3.4236135784337339E-2</v>
      </c>
      <c r="J55" s="233">
        <f t="shared" si="4"/>
        <v>3.4436757719557447E-2</v>
      </c>
      <c r="K55" s="233">
        <f t="shared" si="4"/>
        <v>3.1954933276911263E-2</v>
      </c>
      <c r="L55" s="233">
        <f t="shared" si="4"/>
        <v>3.0399254694351022E-2</v>
      </c>
      <c r="M55" s="233">
        <f t="shared" si="4"/>
        <v>2.9546086032458337E-2</v>
      </c>
      <c r="N55" s="233">
        <f t="shared" si="4"/>
        <v>2.8908601052766852E-2</v>
      </c>
      <c r="O55" s="233">
        <f t="shared" si="4"/>
        <v>2.8345344575451663E-2</v>
      </c>
      <c r="P55" s="233">
        <f t="shared" si="4"/>
        <v>2.8001905433917763E-2</v>
      </c>
      <c r="Q55" s="233">
        <f t="shared" si="4"/>
        <v>2.814109464443414E-2</v>
      </c>
      <c r="R55" s="233">
        <f t="shared" si="4"/>
        <v>2.7629335887470782E-2</v>
      </c>
      <c r="S55" s="233">
        <f t="shared" si="4"/>
        <v>2.8590714789858546E-2</v>
      </c>
      <c r="T55" s="233">
        <f t="shared" si="4"/>
        <v>2.8600315241700178E-2</v>
      </c>
      <c r="U55" s="233">
        <f t="shared" si="4"/>
        <v>2.9226586922749903E-2</v>
      </c>
      <c r="V55" s="233">
        <f t="shared" si="4"/>
        <v>2.8883632846343085E-2</v>
      </c>
      <c r="W55" s="233">
        <f t="shared" si="4"/>
        <v>2.7857399300548851E-2</v>
      </c>
      <c r="X55" s="233">
        <f t="shared" si="4"/>
        <v>2.6433430360028629E-2</v>
      </c>
      <c r="Y55" s="233">
        <f t="shared" si="4"/>
        <v>2.5693519933334848E-2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0.10203768177752656</v>
      </c>
      <c r="C56" s="233">
        <f t="shared" si="5"/>
        <v>0.11057712498080254</v>
      </c>
      <c r="D56" s="233">
        <f t="shared" si="5"/>
        <v>0.11211319489638086</v>
      </c>
      <c r="E56" s="233">
        <f t="shared" si="5"/>
        <v>0.10410066647193891</v>
      </c>
      <c r="F56" s="233">
        <f t="shared" si="5"/>
        <v>9.8843553106007773E-2</v>
      </c>
      <c r="G56" s="233">
        <f t="shared" si="5"/>
        <v>0.10534061356687956</v>
      </c>
      <c r="H56" s="233">
        <f t="shared" si="5"/>
        <v>0.11014496727709655</v>
      </c>
      <c r="I56" s="233">
        <f t="shared" si="5"/>
        <v>0.10491719030684024</v>
      </c>
      <c r="J56" s="233">
        <f t="shared" si="5"/>
        <v>0.10553199946315991</v>
      </c>
      <c r="K56" s="233">
        <f t="shared" si="5"/>
        <v>9.7926408429244202E-2</v>
      </c>
      <c r="L56" s="233">
        <f t="shared" si="5"/>
        <v>9.3159006321398299E-2</v>
      </c>
      <c r="M56" s="233">
        <f t="shared" si="5"/>
        <v>9.0544457196243266E-2</v>
      </c>
      <c r="N56" s="233">
        <f t="shared" si="5"/>
        <v>8.8590874193962929E-2</v>
      </c>
      <c r="O56" s="233">
        <f t="shared" si="5"/>
        <v>8.6864765634448657E-2</v>
      </c>
      <c r="P56" s="233">
        <f t="shared" si="5"/>
        <v>8.5812290845877007E-2</v>
      </c>
      <c r="Q56" s="233">
        <f t="shared" si="5"/>
        <v>8.6238838426491729E-2</v>
      </c>
      <c r="R56" s="233">
        <f t="shared" si="5"/>
        <v>8.4670545461604005E-2</v>
      </c>
      <c r="S56" s="233">
        <f t="shared" si="5"/>
        <v>8.7616706614082662E-2</v>
      </c>
      <c r="T56" s="233">
        <f t="shared" si="5"/>
        <v>8.7646127353597322E-2</v>
      </c>
      <c r="U56" s="233">
        <f t="shared" si="5"/>
        <v>8.9565347021330344E-2</v>
      </c>
      <c r="V56" s="233">
        <f t="shared" si="5"/>
        <v>8.8514358722664291E-2</v>
      </c>
      <c r="W56" s="233">
        <f t="shared" si="5"/>
        <v>8.5369449469423903E-2</v>
      </c>
      <c r="X56" s="233">
        <f t="shared" si="5"/>
        <v>8.1005673683958682E-2</v>
      </c>
      <c r="Y56" s="233">
        <f t="shared" si="5"/>
        <v>7.8738206247316436E-2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2.2172574936286094E-2</v>
      </c>
      <c r="C57" s="300">
        <f t="shared" si="6"/>
        <v>2.4071627594874107E-2</v>
      </c>
      <c r="D57" s="300">
        <f t="shared" si="6"/>
        <v>2.3991463656976075E-2</v>
      </c>
      <c r="E57" s="300">
        <f t="shared" si="6"/>
        <v>2.2728240412625864E-2</v>
      </c>
      <c r="F57" s="300">
        <f t="shared" si="6"/>
        <v>2.1740996768560766E-2</v>
      </c>
      <c r="G57" s="300">
        <f t="shared" si="6"/>
        <v>2.3213791995966546E-2</v>
      </c>
      <c r="H57" s="300">
        <f t="shared" si="6"/>
        <v>2.4015150773233983E-2</v>
      </c>
      <c r="I57" s="300">
        <f t="shared" si="6"/>
        <v>2.2931388748705758E-2</v>
      </c>
      <c r="J57" s="300">
        <f t="shared" si="6"/>
        <v>2.2826281413782824E-2</v>
      </c>
      <c r="K57" s="300">
        <f t="shared" si="6"/>
        <v>2.1476648484723717E-2</v>
      </c>
      <c r="L57" s="300">
        <f t="shared" si="6"/>
        <v>2.0909093002152209E-2</v>
      </c>
      <c r="M57" s="300">
        <f t="shared" si="6"/>
        <v>2.0143908796842323E-2</v>
      </c>
      <c r="N57" s="300">
        <f t="shared" si="6"/>
        <v>1.9541159969451289E-2</v>
      </c>
      <c r="O57" s="300">
        <f t="shared" si="6"/>
        <v>1.9239274456767728E-2</v>
      </c>
      <c r="P57" s="300">
        <f t="shared" si="6"/>
        <v>1.9101633581473529E-2</v>
      </c>
      <c r="Q57" s="300">
        <f t="shared" si="6"/>
        <v>1.9166704548914944E-2</v>
      </c>
      <c r="R57" s="300">
        <f t="shared" si="6"/>
        <v>1.9095913636124385E-2</v>
      </c>
      <c r="S57" s="300">
        <f t="shared" si="6"/>
        <v>1.9453558415337694E-2</v>
      </c>
      <c r="T57" s="300">
        <f t="shared" si="6"/>
        <v>1.9602934446964246E-2</v>
      </c>
      <c r="U57" s="300">
        <f t="shared" si="6"/>
        <v>1.9949860920935331E-2</v>
      </c>
      <c r="V57" s="300">
        <f t="shared" si="6"/>
        <v>1.9705118090879766E-2</v>
      </c>
      <c r="W57" s="300">
        <f t="shared" si="6"/>
        <v>1.8861703928829014E-2</v>
      </c>
      <c r="X57" s="300">
        <f t="shared" si="6"/>
        <v>1.8271991979352933E-2</v>
      </c>
      <c r="Y57" s="300">
        <f t="shared" si="6"/>
        <v>1.8211542702776338E-2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0.61537439298766183</v>
      </c>
      <c r="C58" s="301">
        <f t="shared" si="7"/>
        <v>0.59064546689805419</v>
      </c>
      <c r="D58" s="301">
        <f t="shared" si="7"/>
        <v>0.58653755006308195</v>
      </c>
      <c r="E58" s="301">
        <f t="shared" si="7"/>
        <v>0.60296706129108035</v>
      </c>
      <c r="F58" s="301">
        <f t="shared" si="7"/>
        <v>0.61587127218603166</v>
      </c>
      <c r="G58" s="301">
        <f t="shared" si="7"/>
        <v>0.59534999791277643</v>
      </c>
      <c r="H58" s="301">
        <f t="shared" si="7"/>
        <v>0.58371969160744352</v>
      </c>
      <c r="I58" s="301">
        <f t="shared" si="7"/>
        <v>0.59806084220190592</v>
      </c>
      <c r="J58" s="301">
        <f t="shared" si="7"/>
        <v>0.59665686374809579</v>
      </c>
      <c r="K58" s="301">
        <f t="shared" si="7"/>
        <v>0.61768173564904771</v>
      </c>
      <c r="L58" s="301">
        <f t="shared" si="7"/>
        <v>0.62884671900023981</v>
      </c>
      <c r="M58" s="301">
        <f t="shared" si="7"/>
        <v>0.63572457632663393</v>
      </c>
      <c r="N58" s="301">
        <f t="shared" si="7"/>
        <v>0.64262109307550719</v>
      </c>
      <c r="O58" s="301">
        <f t="shared" si="7"/>
        <v>0.64750358441215072</v>
      </c>
      <c r="P58" s="301">
        <f t="shared" si="7"/>
        <v>0.65175900280079146</v>
      </c>
      <c r="Q58" s="301">
        <f t="shared" si="7"/>
        <v>0.65114363481424531</v>
      </c>
      <c r="R58" s="301">
        <f t="shared" si="7"/>
        <v>0.65448892628008937</v>
      </c>
      <c r="S58" s="301">
        <f t="shared" si="7"/>
        <v>0.64699127414754543</v>
      </c>
      <c r="T58" s="301">
        <f t="shared" si="7"/>
        <v>0.64558984708457445</v>
      </c>
      <c r="U58" s="301">
        <f t="shared" si="7"/>
        <v>0.64205677387874771</v>
      </c>
      <c r="V58" s="301">
        <f t="shared" si="7"/>
        <v>0.64670441464047568</v>
      </c>
      <c r="W58" s="301">
        <f t="shared" si="7"/>
        <v>0.65390966013000107</v>
      </c>
      <c r="X58" s="301">
        <f t="shared" si="7"/>
        <v>0.66724154322949292</v>
      </c>
      <c r="Y58" s="301">
        <f t="shared" si="7"/>
        <v>0.6740692399819429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6.2833730357740064E-2</v>
      </c>
      <c r="C59" s="301">
        <f t="shared" si="8"/>
        <v>6.8092229593441578E-2</v>
      </c>
      <c r="D59" s="301">
        <f t="shared" si="8"/>
        <v>6.903812527829771E-2</v>
      </c>
      <c r="E59" s="301">
        <f t="shared" si="8"/>
        <v>6.4104094616930826E-2</v>
      </c>
      <c r="F59" s="301">
        <f t="shared" si="8"/>
        <v>6.0866819544225854E-2</v>
      </c>
      <c r="G59" s="301">
        <f t="shared" si="8"/>
        <v>6.4867640985920585E-2</v>
      </c>
      <c r="H59" s="301">
        <f t="shared" si="8"/>
        <v>6.7826111428527902E-2</v>
      </c>
      <c r="I59" s="301">
        <f t="shared" si="8"/>
        <v>6.4606901399475322E-2</v>
      </c>
      <c r="J59" s="301">
        <f t="shared" si="8"/>
        <v>6.4985494406261654E-2</v>
      </c>
      <c r="K59" s="301">
        <f t="shared" si="8"/>
        <v>6.0302051506429338E-2</v>
      </c>
      <c r="L59" s="301">
        <f t="shared" si="8"/>
        <v>5.7366335471597911E-2</v>
      </c>
      <c r="M59" s="301">
        <f t="shared" si="8"/>
        <v>5.5756323641897192E-2</v>
      </c>
      <c r="N59" s="301">
        <f t="shared" si="8"/>
        <v>5.4553327793124558E-2</v>
      </c>
      <c r="O59" s="301">
        <f t="shared" si="8"/>
        <v>5.3490408311739457E-2</v>
      </c>
      <c r="P59" s="301">
        <f t="shared" si="8"/>
        <v>5.2842305415619011E-2</v>
      </c>
      <c r="Q59" s="301">
        <f t="shared" si="8"/>
        <v>5.3104968925787019E-2</v>
      </c>
      <c r="R59" s="301">
        <f t="shared" si="8"/>
        <v>5.213923062635617E-2</v>
      </c>
      <c r="S59" s="301">
        <f t="shared" si="8"/>
        <v>5.3953445651829857E-2</v>
      </c>
      <c r="T59" s="301">
        <f t="shared" si="8"/>
        <v>5.3971562633531006E-2</v>
      </c>
      <c r="U59" s="301">
        <f t="shared" si="8"/>
        <v>5.5153397902608703E-2</v>
      </c>
      <c r="V59" s="301">
        <f t="shared" si="8"/>
        <v>5.4506210371324873E-2</v>
      </c>
      <c r="W59" s="301">
        <f t="shared" si="8"/>
        <v>5.2569608357487356E-2</v>
      </c>
      <c r="X59" s="301">
        <f t="shared" si="8"/>
        <v>4.9882441163279834E-2</v>
      </c>
      <c r="Y59" s="301">
        <f t="shared" si="8"/>
        <v>4.8486158583873826E-2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8.8809451165942188E-2</v>
      </c>
      <c r="C60" s="301">
        <f t="shared" si="9"/>
        <v>8.8738335703292148E-2</v>
      </c>
      <c r="D60" s="301">
        <f t="shared" si="9"/>
        <v>8.8807000345721421E-2</v>
      </c>
      <c r="E60" s="301">
        <f t="shared" si="9"/>
        <v>9.512862674833733E-2</v>
      </c>
      <c r="F60" s="301">
        <f t="shared" si="9"/>
        <v>9.7310130784169516E-2</v>
      </c>
      <c r="G60" s="301">
        <f t="shared" si="9"/>
        <v>9.8934861476163469E-2</v>
      </c>
      <c r="H60" s="301">
        <f t="shared" si="9"/>
        <v>9.6879543796313278E-2</v>
      </c>
      <c r="I60" s="301">
        <f t="shared" si="9"/>
        <v>9.7641952475981189E-2</v>
      </c>
      <c r="J60" s="301">
        <f t="shared" si="9"/>
        <v>9.7502249540971184E-2</v>
      </c>
      <c r="K60" s="301">
        <f t="shared" si="9"/>
        <v>9.8223604544980747E-2</v>
      </c>
      <c r="L60" s="301">
        <f t="shared" si="9"/>
        <v>0.10041134546600126</v>
      </c>
      <c r="M60" s="301">
        <f t="shared" si="9"/>
        <v>0.10131034266718791</v>
      </c>
      <c r="N60" s="301">
        <f t="shared" si="9"/>
        <v>0.10025567307718966</v>
      </c>
      <c r="O60" s="301">
        <f t="shared" si="9"/>
        <v>0.10030412701857089</v>
      </c>
      <c r="P60" s="301">
        <f t="shared" si="9"/>
        <v>9.9008865314533942E-2</v>
      </c>
      <c r="Q60" s="301">
        <f t="shared" si="9"/>
        <v>9.8415251521920849E-2</v>
      </c>
      <c r="R60" s="301">
        <f t="shared" si="9"/>
        <v>9.9346582533756084E-2</v>
      </c>
      <c r="S60" s="301">
        <f t="shared" si="9"/>
        <v>9.8585605920592123E-2</v>
      </c>
      <c r="T60" s="301">
        <f t="shared" si="9"/>
        <v>9.9758756722398131E-2</v>
      </c>
      <c r="U60" s="301">
        <f t="shared" si="9"/>
        <v>9.7797960351639734E-2</v>
      </c>
      <c r="V60" s="301">
        <f t="shared" si="9"/>
        <v>9.6213591776295362E-2</v>
      </c>
      <c r="W60" s="301">
        <f t="shared" si="9"/>
        <v>9.8285744979852444E-2</v>
      </c>
      <c r="X60" s="301">
        <f t="shared" si="9"/>
        <v>9.7246301796815635E-2</v>
      </c>
      <c r="Y60" s="301">
        <f t="shared" si="9"/>
        <v>9.6559924624450927E-2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3.3584656595267326E-2</v>
      </c>
      <c r="C61" s="302">
        <f t="shared" si="10"/>
        <v>3.5067504022622799E-2</v>
      </c>
      <c r="D61" s="302">
        <f t="shared" si="10"/>
        <v>3.5388124653067683E-2</v>
      </c>
      <c r="E61" s="302">
        <f t="shared" si="10"/>
        <v>4.080043066266105E-2</v>
      </c>
      <c r="F61" s="302">
        <f t="shared" si="10"/>
        <v>4.2213193714763592E-2</v>
      </c>
      <c r="G61" s="302">
        <f t="shared" si="10"/>
        <v>4.5158499349681448E-2</v>
      </c>
      <c r="H61" s="302">
        <f t="shared" si="10"/>
        <v>4.3792547072813687E-2</v>
      </c>
      <c r="I61" s="302">
        <f t="shared" si="10"/>
        <v>4.3668257466215332E-2</v>
      </c>
      <c r="J61" s="302">
        <f t="shared" si="10"/>
        <v>4.3609939089849212E-2</v>
      </c>
      <c r="K61" s="302">
        <f t="shared" si="10"/>
        <v>4.3028264039493828E-2</v>
      </c>
      <c r="L61" s="302">
        <f t="shared" si="10"/>
        <v>4.4562392749824174E-2</v>
      </c>
      <c r="M61" s="302">
        <f t="shared" si="10"/>
        <v>4.5041790045764536E-2</v>
      </c>
      <c r="N61" s="302">
        <f t="shared" si="10"/>
        <v>4.3531221171769233E-2</v>
      </c>
      <c r="O61" s="302">
        <f t="shared" si="10"/>
        <v>4.327496921494646E-2</v>
      </c>
      <c r="P61" s="302">
        <f t="shared" si="10"/>
        <v>4.1690349349250526E-2</v>
      </c>
      <c r="Q61" s="302">
        <f t="shared" si="10"/>
        <v>4.1124139555223968E-2</v>
      </c>
      <c r="R61" s="302">
        <f t="shared" si="10"/>
        <v>4.1866994417340868E-2</v>
      </c>
      <c r="S61" s="302">
        <f t="shared" si="10"/>
        <v>4.1558376953672399E-2</v>
      </c>
      <c r="T61" s="302">
        <f t="shared" si="10"/>
        <v>4.284351553055641E-2</v>
      </c>
      <c r="U61" s="302">
        <f t="shared" si="10"/>
        <v>4.1067938570005236E-2</v>
      </c>
      <c r="V61" s="302">
        <f t="shared" si="10"/>
        <v>3.9162357807054647E-2</v>
      </c>
      <c r="W61" s="302">
        <f t="shared" si="10"/>
        <v>4.0816301532692126E-2</v>
      </c>
      <c r="X61" s="302">
        <f t="shared" si="10"/>
        <v>3.8926451850374362E-2</v>
      </c>
      <c r="Y61" s="302">
        <f t="shared" si="10"/>
        <v>3.7806271060825472E-2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4.9854390266594516E-2</v>
      </c>
      <c r="C62" s="302">
        <f t="shared" si="11"/>
        <v>4.7850982997469212E-2</v>
      </c>
      <c r="D62" s="302">
        <f t="shared" si="11"/>
        <v>4.7518181224423181E-2</v>
      </c>
      <c r="E62" s="302">
        <f t="shared" si="11"/>
        <v>4.8849213639784755E-2</v>
      </c>
      <c r="F62" s="302">
        <f t="shared" si="11"/>
        <v>4.9894644800668686E-2</v>
      </c>
      <c r="G62" s="302">
        <f t="shared" si="11"/>
        <v>4.8232119307172569E-2</v>
      </c>
      <c r="H62" s="302">
        <f t="shared" si="11"/>
        <v>4.7289893182599768E-2</v>
      </c>
      <c r="I62" s="302">
        <f t="shared" si="11"/>
        <v>4.8451737625195328E-2</v>
      </c>
      <c r="J62" s="302">
        <f t="shared" si="11"/>
        <v>4.8337994689903026E-2</v>
      </c>
      <c r="K62" s="302">
        <f t="shared" si="11"/>
        <v>5.0041319009210918E-2</v>
      </c>
      <c r="L62" s="302">
        <f t="shared" si="11"/>
        <v>5.0945847120314025E-2</v>
      </c>
      <c r="M62" s="302">
        <f t="shared" si="11"/>
        <v>5.1503054874252677E-2</v>
      </c>
      <c r="N62" s="302">
        <f t="shared" si="11"/>
        <v>5.2061774316264485E-2</v>
      </c>
      <c r="O62" s="302">
        <f t="shared" si="11"/>
        <v>5.2457328033390288E-2</v>
      </c>
      <c r="P62" s="302">
        <f t="shared" si="11"/>
        <v>5.28020796049741E-2</v>
      </c>
      <c r="Q62" s="302">
        <f t="shared" si="11"/>
        <v>5.275222573372363E-2</v>
      </c>
      <c r="R62" s="302">
        <f t="shared" si="11"/>
        <v>5.3023243618436057E-2</v>
      </c>
      <c r="S62" s="302">
        <f t="shared" si="11"/>
        <v>5.2415823355652216E-2</v>
      </c>
      <c r="T62" s="302">
        <f t="shared" si="11"/>
        <v>5.2302287120599748E-2</v>
      </c>
      <c r="U62" s="302">
        <f t="shared" si="11"/>
        <v>5.2016056148932906E-2</v>
      </c>
      <c r="V62" s="302">
        <f t="shared" si="11"/>
        <v>5.2392583510153128E-2</v>
      </c>
      <c r="W62" s="302">
        <f t="shared" si="11"/>
        <v>5.297631452771695E-2</v>
      </c>
      <c r="X62" s="302">
        <f t="shared" si="11"/>
        <v>5.4056393436759248E-2</v>
      </c>
      <c r="Y62" s="302">
        <f t="shared" si="11"/>
        <v>5.4609537445345642E-2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5.3704043040803447E-3</v>
      </c>
      <c r="C63" s="302">
        <f t="shared" si="12"/>
        <v>5.8198486832001335E-3</v>
      </c>
      <c r="D63" s="302">
        <f t="shared" si="12"/>
        <v>5.9006944682305712E-3</v>
      </c>
      <c r="E63" s="302">
        <f t="shared" si="12"/>
        <v>5.4789824458915202E-3</v>
      </c>
      <c r="F63" s="302">
        <f t="shared" si="12"/>
        <v>5.2022922687372511E-3</v>
      </c>
      <c r="G63" s="302">
        <f t="shared" si="12"/>
        <v>5.5442428193094489E-3</v>
      </c>
      <c r="H63" s="302">
        <f t="shared" si="12"/>
        <v>5.7971035408998185E-3</v>
      </c>
      <c r="I63" s="302">
        <f t="shared" si="12"/>
        <v>5.5219573845705387E-3</v>
      </c>
      <c r="J63" s="302">
        <f t="shared" si="12"/>
        <v>5.5543157612189436E-3</v>
      </c>
      <c r="K63" s="302">
        <f t="shared" si="12"/>
        <v>5.1540214962760098E-3</v>
      </c>
      <c r="L63" s="302">
        <f t="shared" si="12"/>
        <v>4.9031055958630686E-3</v>
      </c>
      <c r="M63" s="302">
        <f t="shared" si="12"/>
        <v>4.7654977471706991E-3</v>
      </c>
      <c r="N63" s="302">
        <f t="shared" si="12"/>
        <v>4.6626775891559433E-3</v>
      </c>
      <c r="O63" s="302">
        <f t="shared" si="12"/>
        <v>4.5718297702341398E-3</v>
      </c>
      <c r="P63" s="302">
        <f t="shared" si="12"/>
        <v>4.5164363603093166E-3</v>
      </c>
      <c r="Q63" s="302">
        <f t="shared" si="12"/>
        <v>4.5388862329732499E-3</v>
      </c>
      <c r="R63" s="302">
        <f t="shared" si="12"/>
        <v>4.456344497979158E-3</v>
      </c>
      <c r="S63" s="302">
        <f t="shared" si="12"/>
        <v>4.6114056112675078E-3</v>
      </c>
      <c r="T63" s="302">
        <f t="shared" si="12"/>
        <v>4.6129540712419636E-3</v>
      </c>
      <c r="U63" s="302">
        <f t="shared" si="12"/>
        <v>4.7139656327015965E-3</v>
      </c>
      <c r="V63" s="302">
        <f t="shared" si="12"/>
        <v>4.6586504590875946E-3</v>
      </c>
      <c r="W63" s="302">
        <f t="shared" si="12"/>
        <v>4.4931289194433642E-3</v>
      </c>
      <c r="X63" s="302">
        <f t="shared" si="12"/>
        <v>4.2634565096820358E-3</v>
      </c>
      <c r="Y63" s="302">
        <f t="shared" si="12"/>
        <v>4.1441161182798128E-3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4.9697721429959547E-2</v>
      </c>
      <c r="C65" s="235">
        <f t="shared" si="14"/>
        <v>5.3856879714334081E-2</v>
      </c>
      <c r="D65" s="235">
        <f t="shared" si="14"/>
        <v>5.4605026609005743E-2</v>
      </c>
      <c r="E65" s="235">
        <f t="shared" si="14"/>
        <v>5.0702503554280166E-2</v>
      </c>
      <c r="F65" s="235">
        <f t="shared" si="14"/>
        <v>4.8142012654894553E-2</v>
      </c>
      <c r="G65" s="235">
        <f t="shared" si="14"/>
        <v>5.1306423049889679E-2</v>
      </c>
      <c r="H65" s="235">
        <f t="shared" si="14"/>
        <v>5.3646396167486954E-2</v>
      </c>
      <c r="I65" s="235">
        <f t="shared" si="14"/>
        <v>5.1100193636815797E-2</v>
      </c>
      <c r="J65" s="235">
        <f t="shared" si="14"/>
        <v>5.1399638054320129E-2</v>
      </c>
      <c r="K65" s="235">
        <f t="shared" si="14"/>
        <v>4.7695314926538224E-2</v>
      </c>
      <c r="L65" s="235">
        <f t="shared" si="14"/>
        <v>4.5373339184116859E-2</v>
      </c>
      <c r="M65" s="235">
        <f t="shared" si="14"/>
        <v>4.4099916152317668E-2</v>
      </c>
      <c r="N65" s="235">
        <f t="shared" si="14"/>
        <v>4.3148418410049141E-2</v>
      </c>
      <c r="O65" s="235">
        <f t="shared" si="14"/>
        <v>4.2307712693746752E-2</v>
      </c>
      <c r="P65" s="235">
        <f t="shared" si="14"/>
        <v>4.1795102078302435E-2</v>
      </c>
      <c r="Q65" s="235">
        <f t="shared" si="14"/>
        <v>4.2002853199934471E-2</v>
      </c>
      <c r="R65" s="235">
        <f t="shared" si="14"/>
        <v>4.1239011984299162E-2</v>
      </c>
      <c r="S65" s="235">
        <f t="shared" si="14"/>
        <v>4.2673947526669552E-2</v>
      </c>
      <c r="T65" s="235">
        <f t="shared" si="14"/>
        <v>4.2688276975273172E-2</v>
      </c>
      <c r="U65" s="235">
        <f t="shared" si="14"/>
        <v>4.3623037965020622E-2</v>
      </c>
      <c r="V65" s="235">
        <f t="shared" si="14"/>
        <v>4.3111151348396624E-2</v>
      </c>
      <c r="W65" s="235">
        <f t="shared" si="14"/>
        <v>4.157941502052892E-2</v>
      </c>
      <c r="X65" s="235">
        <f t="shared" si="14"/>
        <v>3.9454026540597591E-2</v>
      </c>
      <c r="Y65" s="235">
        <f t="shared" si="14"/>
        <v>3.8349650558561425E-2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124.16635121602803</v>
      </c>
      <c r="C69" s="322">
        <f t="shared" si="15"/>
        <v>118.81908485023359</v>
      </c>
      <c r="D69" s="322">
        <f t="shared" si="15"/>
        <v>124.76757653104978</v>
      </c>
      <c r="E69" s="322">
        <f t="shared" si="15"/>
        <v>137.51505167952959</v>
      </c>
      <c r="F69" s="322">
        <f t="shared" si="15"/>
        <v>149.60895259320569</v>
      </c>
      <c r="G69" s="322">
        <f t="shared" si="15"/>
        <v>145.53955666894086</v>
      </c>
      <c r="H69" s="322">
        <f t="shared" si="15"/>
        <v>135.15873100424491</v>
      </c>
      <c r="I69" s="322">
        <f t="shared" si="15"/>
        <v>138.86565895518808</v>
      </c>
      <c r="J69" s="322">
        <f t="shared" si="15"/>
        <v>151.50062581690807</v>
      </c>
      <c r="K69" s="322">
        <f t="shared" si="15"/>
        <v>169.74113620264802</v>
      </c>
      <c r="L69" s="322">
        <f t="shared" si="15"/>
        <v>172.65246391315137</v>
      </c>
      <c r="M69" s="322">
        <f t="shared" si="15"/>
        <v>177.03919286140342</v>
      </c>
      <c r="N69" s="322">
        <f t="shared" si="15"/>
        <v>192.15121550228386</v>
      </c>
      <c r="O69" s="322">
        <f t="shared" si="15"/>
        <v>200.40871792545508</v>
      </c>
      <c r="P69" s="322">
        <f t="shared" si="15"/>
        <v>192.49793257338945</v>
      </c>
      <c r="Q69" s="322">
        <f t="shared" si="15"/>
        <v>189.32826560729595</v>
      </c>
      <c r="R69" s="322">
        <f t="shared" si="15"/>
        <v>198.98309626481171</v>
      </c>
      <c r="S69" s="322">
        <f t="shared" si="15"/>
        <v>195.81649866469536</v>
      </c>
      <c r="T69" s="322">
        <f t="shared" si="15"/>
        <v>195.66354361426693</v>
      </c>
      <c r="U69" s="322">
        <f t="shared" si="15"/>
        <v>186.79312230126797</v>
      </c>
      <c r="V69" s="322">
        <f t="shared" si="15"/>
        <v>191.12818539845691</v>
      </c>
      <c r="W69" s="322">
        <f t="shared" si="15"/>
        <v>167.87837833336221</v>
      </c>
      <c r="X69" s="322">
        <f t="shared" si="15"/>
        <v>155.9733499204018</v>
      </c>
      <c r="Y69" s="322">
        <f t="shared" si="15"/>
        <v>162.40565192708948</v>
      </c>
      <c r="DA69" s="95"/>
    </row>
    <row r="70" spans="1:105" ht="12" customHeight="1" x14ac:dyDescent="0.25">
      <c r="A70" s="55" t="s">
        <v>91</v>
      </c>
      <c r="B70" s="334">
        <f>IF(B$6=0,0,B$6/WWP!B$5*1000)</f>
        <v>1.5336940660827698</v>
      </c>
      <c r="C70" s="334">
        <f>IF(C$6=0,0,C$6/WWP!C$5*1000)</f>
        <v>1.5904709173607574</v>
      </c>
      <c r="D70" s="334">
        <f>IF(D$6=0,0,D$6/WWP!D$5*1000)</f>
        <v>1.6932953018979899</v>
      </c>
      <c r="E70" s="334">
        <f>IF(E$6=0,0,E$6/WWP!E$5*1000)</f>
        <v>1.7329178746554181</v>
      </c>
      <c r="F70" s="334">
        <f>IF(F$6=0,0,F$6/WWP!F$5*1000)</f>
        <v>1.7901118440418771</v>
      </c>
      <c r="G70" s="334">
        <f>IF(G$6=0,0,G$6/WWP!G$5*1000)</f>
        <v>1.855885276570689</v>
      </c>
      <c r="H70" s="334">
        <f>IF(H$6=0,0,H$6/WWP!H$5*1000)</f>
        <v>1.802117063602938</v>
      </c>
      <c r="I70" s="334">
        <f>IF(I$6=0,0,I$6/WWP!I$5*1000)</f>
        <v>1.7636635771409661</v>
      </c>
      <c r="J70" s="334">
        <f>IF(J$6=0,0,J$6/WWP!J$5*1000)</f>
        <v>1.9354093217615878</v>
      </c>
      <c r="K70" s="334">
        <f>IF(K$6=0,0,K$6/WWP!K$5*1000)</f>
        <v>2.0121537690187519</v>
      </c>
      <c r="L70" s="334">
        <f>IF(L$6=0,0,L$6/WWP!L$5*1000)</f>
        <v>1.947026502489873</v>
      </c>
      <c r="M70" s="334">
        <f>IF(M$6=0,0,M$6/WWP!M$5*1000)</f>
        <v>1.9404637119064549</v>
      </c>
      <c r="N70" s="334">
        <f>IF(N$6=0,0,N$6/WWP!N$5*1000)</f>
        <v>2.0606600823786176</v>
      </c>
      <c r="O70" s="334">
        <f>IF(O$6=0,0,O$6/WWP!O$5*1000)</f>
        <v>2.1073394484999199</v>
      </c>
      <c r="P70" s="334">
        <f>IF(P$6=0,0,P$6/WWP!P$5*1000)</f>
        <v>1.9996307225053027</v>
      </c>
      <c r="Q70" s="334">
        <f>IF(Q$6=0,0,Q$6/WWP!Q$5*1000)</f>
        <v>1.9764807540386138</v>
      </c>
      <c r="R70" s="334">
        <f>IF(R$6=0,0,R$6/WWP!R$5*1000)</f>
        <v>2.0394956203302668</v>
      </c>
      <c r="S70" s="334">
        <f>IF(S$6=0,0,S$6/WWP!S$5*1000)</f>
        <v>2.0768753916586054</v>
      </c>
      <c r="T70" s="334">
        <f>IF(T$6=0,0,T$6/WWP!T$5*1000)</f>
        <v>2.0759499622508431</v>
      </c>
      <c r="U70" s="334">
        <f>IF(U$6=0,0,U$6/WWP!U$5*1000)</f>
        <v>2.0252336255923677</v>
      </c>
      <c r="V70" s="334">
        <f>IF(V$6=0,0,V$6/WWP!V$5*1000)</f>
        <v>2.0479186398975298</v>
      </c>
      <c r="W70" s="334">
        <f>IF(W$6=0,0,W$6/WWP!W$5*1000)</f>
        <v>1.734888152269433</v>
      </c>
      <c r="X70" s="334">
        <f>IF(X$6=0,0,X$6/WWP!X$5*1000)</f>
        <v>1.5294668663266169</v>
      </c>
      <c r="Y70" s="334">
        <f>IF(Y$6=0,0,Y$6/WWP!Y$5*1000)</f>
        <v>1.5479641236568229</v>
      </c>
      <c r="DA70" s="67"/>
    </row>
    <row r="71" spans="1:105" ht="12" customHeight="1" x14ac:dyDescent="0.25">
      <c r="A71" s="173" t="s">
        <v>92</v>
      </c>
      <c r="B71" s="335">
        <f>IF(B$7=0,0,B$7/WWP!B$5*1000)</f>
        <v>1.6670587674812716</v>
      </c>
      <c r="C71" s="335">
        <f>IF(C$7=0,0,C$7/WWP!C$5*1000)</f>
        <v>1.7287727362616927</v>
      </c>
      <c r="D71" s="335">
        <f>IF(D$7=0,0,D$7/WWP!D$5*1000)</f>
        <v>1.84053837162825</v>
      </c>
      <c r="E71" s="335">
        <f>IF(E$7=0,0,E$7/WWP!E$5*1000)</f>
        <v>1.88360638549502</v>
      </c>
      <c r="F71" s="335">
        <f>IF(F$7=0,0,F$7/WWP!F$5*1000)</f>
        <v>1.9457737435237794</v>
      </c>
      <c r="G71" s="335">
        <f>IF(G$7=0,0,G$7/WWP!G$5*1000)</f>
        <v>2.0172666049681407</v>
      </c>
      <c r="H71" s="335">
        <f>IF(H$7=0,0,H$7/WWP!H$5*1000)</f>
        <v>1.9588228952205859</v>
      </c>
      <c r="I71" s="335">
        <f>IF(I$7=0,0,I$7/WWP!I$5*1000)</f>
        <v>1.9170256273271364</v>
      </c>
      <c r="J71" s="335">
        <f>IF(J$7=0,0,J$7/WWP!J$5*1000)</f>
        <v>2.103705784523465</v>
      </c>
      <c r="K71" s="335">
        <f>IF(K$7=0,0,K$7/WWP!K$5*1000)</f>
        <v>2.1871236619769046</v>
      </c>
      <c r="L71" s="335">
        <f>IF(L$7=0,0,L$7/WWP!L$5*1000)</f>
        <v>2.1163331548802962</v>
      </c>
      <c r="M71" s="335">
        <f>IF(M$7=0,0,M$7/WWP!M$5*1000)</f>
        <v>2.1091996868548426</v>
      </c>
      <c r="N71" s="335">
        <f>IF(N$7=0,0,N$7/WWP!N$5*1000)</f>
        <v>2.2398479156289324</v>
      </c>
      <c r="O71" s="335">
        <f>IF(O$7=0,0,O$7/WWP!O$5*1000)</f>
        <v>2.2905863570651306</v>
      </c>
      <c r="P71" s="335">
        <f>IF(P$7=0,0,P$7/WWP!P$5*1000)</f>
        <v>2.1735116548970685</v>
      </c>
      <c r="Q71" s="335">
        <f>IF(Q$7=0,0,Q$7/WWP!Q$5*1000)</f>
        <v>2.1483486456941452</v>
      </c>
      <c r="R71" s="335">
        <f>IF(R$7=0,0,R$7/WWP!R$5*1000)</f>
        <v>2.2168430655763771</v>
      </c>
      <c r="S71" s="335">
        <f>IF(S$7=0,0,S$7/WWP!S$5*1000)</f>
        <v>2.257473251802832</v>
      </c>
      <c r="T71" s="335">
        <f>IF(T$7=0,0,T$7/WWP!T$5*1000)</f>
        <v>2.2564673502726551</v>
      </c>
      <c r="U71" s="335">
        <f>IF(U$7=0,0,U$7/WWP!U$5*1000)</f>
        <v>2.2013408973830075</v>
      </c>
      <c r="V71" s="335">
        <f>IF(V$7=0,0,V$7/WWP!V$5*1000)</f>
        <v>2.2259985216277491</v>
      </c>
      <c r="W71" s="335">
        <f>IF(W$7=0,0,W$7/WWP!W$5*1000)</f>
        <v>1.8857479915972097</v>
      </c>
      <c r="X71" s="335">
        <f>IF(X$7=0,0,X$7/WWP!X$5*1000)</f>
        <v>1.6624639851376273</v>
      </c>
      <c r="Y71" s="335">
        <f>IF(Y$7=0,0,Y$7/WWP!Y$5*1000)</f>
        <v>1.6825696996269817</v>
      </c>
      <c r="DA71" s="177"/>
    </row>
    <row r="72" spans="1:105" ht="12" customHeight="1" x14ac:dyDescent="0.25">
      <c r="A72" s="173" t="s">
        <v>93</v>
      </c>
      <c r="B72" s="335">
        <f>IF(B$8=0,0,B$8/WWP!B$5*1000)</f>
        <v>4.1343057433535524</v>
      </c>
      <c r="C72" s="335">
        <f>IF(C$8=0,0,C$8/WWP!C$5*1000)</f>
        <v>4.2873563859289971</v>
      </c>
      <c r="D72" s="335">
        <f>IF(D$8=0,0,D$8/WWP!D$5*1000)</f>
        <v>4.5645351616380596</v>
      </c>
      <c r="E72" s="335">
        <f>IF(E$8=0,0,E$8/WWP!E$5*1000)</f>
        <v>4.6713438360276491</v>
      </c>
      <c r="F72" s="335">
        <f>IF(F$8=0,0,F$8/WWP!F$5*1000)</f>
        <v>4.8255188839389742</v>
      </c>
      <c r="G72" s="335">
        <f>IF(G$8=0,0,G$8/WWP!G$5*1000)</f>
        <v>5.0028211803209874</v>
      </c>
      <c r="H72" s="335">
        <f>IF(H$8=0,0,H$8/WWP!H$5*1000)</f>
        <v>4.8578807801470516</v>
      </c>
      <c r="I72" s="335">
        <f>IF(I$8=0,0,I$8/WWP!I$5*1000)</f>
        <v>4.7542235557712988</v>
      </c>
      <c r="J72" s="335">
        <f>IF(J$8=0,0,J$8/WWP!J$5*1000)</f>
        <v>5.2171903456181932</v>
      </c>
      <c r="K72" s="335">
        <f>IF(K$8=0,0,K$8/WWP!K$5*1000)</f>
        <v>5.4240666817027234</v>
      </c>
      <c r="L72" s="335">
        <f>IF(L$8=0,0,L$8/WWP!L$5*1000)</f>
        <v>5.2485062241031351</v>
      </c>
      <c r="M72" s="335">
        <f>IF(M$8=0,0,M$8/WWP!M$5*1000)</f>
        <v>5.2308152234000103</v>
      </c>
      <c r="N72" s="335">
        <f>IF(N$8=0,0,N$8/WWP!N$5*1000)</f>
        <v>5.554822830759754</v>
      </c>
      <c r="O72" s="335">
        <f>IF(O$8=0,0,O$8/WWP!O$5*1000)</f>
        <v>5.6806541655215232</v>
      </c>
      <c r="P72" s="335">
        <f>IF(P$8=0,0,P$8/WWP!P$5*1000)</f>
        <v>5.3903089041447299</v>
      </c>
      <c r="Q72" s="335">
        <f>IF(Q$8=0,0,Q$8/WWP!Q$5*1000)</f>
        <v>5.3279046413214797</v>
      </c>
      <c r="R72" s="335">
        <f>IF(R$8=0,0,R$8/WWP!R$5*1000)</f>
        <v>5.4977708026294154</v>
      </c>
      <c r="S72" s="335">
        <f>IF(S$8=0,0,S$8/WWP!S$5*1000)</f>
        <v>5.5985336644710229</v>
      </c>
      <c r="T72" s="335">
        <f>IF(T$8=0,0,T$8/WWP!T$5*1000)</f>
        <v>5.5960390286761852</v>
      </c>
      <c r="U72" s="335">
        <f>IF(U$8=0,0,U$8/WWP!U$5*1000)</f>
        <v>5.4593254255098618</v>
      </c>
      <c r="V72" s="335">
        <f>IF(V$8=0,0,V$8/WWP!V$5*1000)</f>
        <v>5.520476333636819</v>
      </c>
      <c r="W72" s="335">
        <f>IF(W$8=0,0,W$8/WWP!W$5*1000)</f>
        <v>4.676655019161081</v>
      </c>
      <c r="X72" s="335">
        <f>IF(X$8=0,0,X$8/WWP!X$5*1000)</f>
        <v>4.1229106831413178</v>
      </c>
      <c r="Y72" s="335">
        <f>IF(Y$8=0,0,Y$8/WWP!Y$5*1000)</f>
        <v>4.172772855074915</v>
      </c>
      <c r="DA72" s="177"/>
    </row>
    <row r="73" spans="1:105" ht="12" customHeight="1" x14ac:dyDescent="0.25">
      <c r="A73" s="173" t="s">
        <v>94</v>
      </c>
      <c r="B73" s="335">
        <f>IF(B$9=0,0,B$9/WWP!B$5*1000)</f>
        <v>12.669646632857663</v>
      </c>
      <c r="C73" s="335">
        <f>IF(C$9=0,0,C$9/WWP!C$5*1000)</f>
        <v>13.13867279558886</v>
      </c>
      <c r="D73" s="335">
        <f>IF(D$9=0,0,D$9/WWP!D$5*1000)</f>
        <v>13.988091624374697</v>
      </c>
      <c r="E73" s="335">
        <f>IF(E$9=0,0,E$9/WWP!E$5*1000)</f>
        <v>14.31540852976215</v>
      </c>
      <c r="F73" s="335">
        <f>IF(F$9=0,0,F$9/WWP!F$5*1000)</f>
        <v>14.787880450780724</v>
      </c>
      <c r="G73" s="335">
        <f>IF(G$9=0,0,G$9/WWP!G$5*1000)</f>
        <v>15.331226197757868</v>
      </c>
      <c r="H73" s="335">
        <f>IF(H$9=0,0,H$9/WWP!H$5*1000)</f>
        <v>14.887054003676445</v>
      </c>
      <c r="I73" s="335">
        <f>IF(I$9=0,0,I$9/WWP!I$5*1000)</f>
        <v>14.569394767686243</v>
      </c>
      <c r="J73" s="335">
        <f>IF(J$9=0,0,J$9/WWP!J$5*1000)</f>
        <v>15.988163962378334</v>
      </c>
      <c r="K73" s="335">
        <f>IF(K$9=0,0,K$9/WWP!K$5*1000)</f>
        <v>16.622139831024477</v>
      </c>
      <c r="L73" s="335">
        <f>IF(L$9=0,0,L$9/WWP!L$5*1000)</f>
        <v>16.084131977090255</v>
      </c>
      <c r="M73" s="335">
        <f>IF(M$9=0,0,M$9/WWP!M$5*1000)</f>
        <v>16.0299176200968</v>
      </c>
      <c r="N73" s="335">
        <f>IF(N$9=0,0,N$9/WWP!N$5*1000)</f>
        <v>17.022844158779886</v>
      </c>
      <c r="O73" s="335">
        <f>IF(O$9=0,0,O$9/WWP!O$5*1000)</f>
        <v>17.408456313694991</v>
      </c>
      <c r="P73" s="335">
        <f>IF(P$9=0,0,P$9/WWP!P$5*1000)</f>
        <v>16.51868857721772</v>
      </c>
      <c r="Q73" s="335">
        <f>IF(Q$9=0,0,Q$9/WWP!Q$5*1000)</f>
        <v>16.327449707275505</v>
      </c>
      <c r="R73" s="335">
        <f>IF(R$9=0,0,R$9/WWP!R$5*1000)</f>
        <v>16.848007298380466</v>
      </c>
      <c r="S73" s="335">
        <f>IF(S$9=0,0,S$9/WWP!S$5*1000)</f>
        <v>17.156796713701524</v>
      </c>
      <c r="T73" s="335">
        <f>IF(T$9=0,0,T$9/WWP!T$5*1000)</f>
        <v>17.149151862072184</v>
      </c>
      <c r="U73" s="335">
        <f>IF(U$9=0,0,U$9/WWP!U$5*1000)</f>
        <v>16.730190820110867</v>
      </c>
      <c r="V73" s="335">
        <f>IF(V$9=0,0,V$9/WWP!V$5*1000)</f>
        <v>16.917588764370898</v>
      </c>
      <c r="W73" s="335">
        <f>IF(W$9=0,0,W$9/WWP!W$5*1000)</f>
        <v>14.331684736138797</v>
      </c>
      <c r="X73" s="335">
        <f>IF(X$9=0,0,X$9/WWP!X$5*1000)</f>
        <v>12.63472628704597</v>
      </c>
      <c r="Y73" s="335">
        <f>IF(Y$9=0,0,Y$9/WWP!Y$5*1000)</f>
        <v>12.787529717165057</v>
      </c>
      <c r="DA73" s="177"/>
    </row>
    <row r="74" spans="1:105" ht="12" customHeight="1" x14ac:dyDescent="0.25">
      <c r="A74" s="56" t="s">
        <v>95</v>
      </c>
      <c r="B74" s="336">
        <f>IF(B$10=0,0,B$10/WWP!B$5*1000)</f>
        <v>2.7530877269025988</v>
      </c>
      <c r="C74" s="336">
        <f>IF(C$10=0,0,C$10/WWP!C$5*1000)</f>
        <v>2.8601687616785711</v>
      </c>
      <c r="D74" s="336">
        <f>IF(D$10=0,0,D$10/WWP!D$5*1000)</f>
        <v>2.9933567779136618</v>
      </c>
      <c r="E74" s="336">
        <f>IF(E$10=0,0,E$10/WWP!E$5*1000)</f>
        <v>3.1254751549270181</v>
      </c>
      <c r="F74" s="336">
        <f>IF(F$10=0,0,F$10/WWP!F$5*1000)</f>
        <v>3.2526477548766457</v>
      </c>
      <c r="G74" s="336">
        <f>IF(G$10=0,0,G$10/WWP!G$5*1000)</f>
        <v>3.3785249956979788</v>
      </c>
      <c r="H74" s="336">
        <f>IF(H$10=0,0,H$10/WWP!H$5*1000)</f>
        <v>3.245857303385915</v>
      </c>
      <c r="I74" s="336">
        <f>IF(I$10=0,0,I$10/WWP!I$5*1000)</f>
        <v>3.1843824093466107</v>
      </c>
      <c r="J74" s="336">
        <f>IF(J$10=0,0,J$10/WWP!J$5*1000)</f>
        <v>3.4581959192609548</v>
      </c>
      <c r="K74" s="336">
        <f>IF(K$10=0,0,K$10/WWP!K$5*1000)</f>
        <v>3.6454707156218826</v>
      </c>
      <c r="L74" s="336">
        <f>IF(L$10=0,0,L$10/WWP!L$5*1000)</f>
        <v>3.610006425010809</v>
      </c>
      <c r="M74" s="336">
        <f>IF(M$10=0,0,M$10/WWP!M$5*1000)</f>
        <v>3.5662613544666897</v>
      </c>
      <c r="N74" s="336">
        <f>IF(N$10=0,0,N$10/WWP!N$5*1000)</f>
        <v>3.7548576404546372</v>
      </c>
      <c r="O74" s="336">
        <f>IF(O$10=0,0,O$10/WWP!O$5*1000)</f>
        <v>3.8557183276967777</v>
      </c>
      <c r="P74" s="336">
        <f>IF(P$10=0,0,P$10/WWP!P$5*1000)</f>
        <v>3.6770249732080833</v>
      </c>
      <c r="Q74" s="336">
        <f>IF(Q$10=0,0,Q$10/WWP!Q$5*1000)</f>
        <v>3.6287989296535361</v>
      </c>
      <c r="R74" s="336">
        <f>IF(R$10=0,0,R$10/WWP!R$5*1000)</f>
        <v>3.7997640213214687</v>
      </c>
      <c r="S74" s="336">
        <f>IF(S$10=0,0,S$10/WWP!S$5*1000)</f>
        <v>3.8093276954605471</v>
      </c>
      <c r="T74" s="336">
        <f>IF(T$10=0,0,T$10/WWP!T$5*1000)</f>
        <v>3.8355796191312037</v>
      </c>
      <c r="U74" s="336">
        <f>IF(U$10=0,0,U$10/WWP!U$5*1000)</f>
        <v>3.7264968108975602</v>
      </c>
      <c r="V74" s="336">
        <f>IF(V$10=0,0,V$10/WWP!V$5*1000)</f>
        <v>3.766203463772154</v>
      </c>
      <c r="W74" s="336">
        <f>IF(W$10=0,0,W$10/WWP!W$5*1000)</f>
        <v>3.1664722681758226</v>
      </c>
      <c r="X74" s="336">
        <f>IF(X$10=0,0,X$10/WWP!X$5*1000)</f>
        <v>2.8499437987383893</v>
      </c>
      <c r="Y74" s="336">
        <f>IF(Y$10=0,0,Y$10/WWP!Y$5*1000)</f>
        <v>2.9576574652424208</v>
      </c>
      <c r="DA74" s="68"/>
    </row>
    <row r="75" spans="1:105" ht="12" customHeight="1" x14ac:dyDescent="0.25">
      <c r="A75" s="174" t="s">
        <v>2898</v>
      </c>
      <c r="B75" s="349">
        <f>IF(B$16=0,0,B$16/WWP!B$5*1000)</f>
        <v>76.408793009056069</v>
      </c>
      <c r="C75" s="349">
        <f>IF(C$16=0,0,C$16/WWP!C$5*1000)</f>
        <v>70.179953847765731</v>
      </c>
      <c r="D75" s="349">
        <f>IF(D$16=0,0,D$16/WWP!D$5*1000)</f>
        <v>73.180868665830019</v>
      </c>
      <c r="E75" s="349">
        <f>IF(E$16=0,0,E$16/WWP!E$5*1000)</f>
        <v>82.917046594496981</v>
      </c>
      <c r="F75" s="349">
        <f>IF(F$16=0,0,F$16/WWP!F$5*1000)</f>
        <v>92.139855963997292</v>
      </c>
      <c r="G75" s="349">
        <f>IF(G$16=0,0,G$16/WWP!G$5*1000)</f>
        <v>86.646974759080337</v>
      </c>
      <c r="H75" s="349">
        <f>IF(H$16=0,0,H$16/WWP!H$5*1000)</f>
        <v>78.894812779851236</v>
      </c>
      <c r="I75" s="349">
        <f>IF(I$16=0,0,I$16/WWP!I$5*1000)</f>
        <v>83.050112947662413</v>
      </c>
      <c r="J75" s="349">
        <f>IF(J$16=0,0,J$16/WWP!J$5*1000)</f>
        <v>90.393888255790159</v>
      </c>
      <c r="K75" s="349">
        <f>IF(K$16=0,0,K$16/WWP!K$5*1000)</f>
        <v>104.84599962069302</v>
      </c>
      <c r="L75" s="349">
        <f>IF(L$16=0,0,L$16/WWP!L$5*1000)</f>
        <v>108.57193545909251</v>
      </c>
      <c r="M75" s="349">
        <f>IF(M$16=0,0,M$16/WWP!M$5*1000)</f>
        <v>112.54816587502495</v>
      </c>
      <c r="N75" s="349">
        <f>IF(N$16=0,0,N$16/WWP!N$5*1000)</f>
        <v>123.48042414186499</v>
      </c>
      <c r="O75" s="349">
        <f>IF(O$16=0,0,O$16/WWP!O$5*1000)</f>
        <v>129.76536320417586</v>
      </c>
      <c r="P75" s="349">
        <f>IF(P$16=0,0,P$16/WWP!P$5*1000)</f>
        <v>125.46226057524632</v>
      </c>
      <c r="Q75" s="349">
        <f>IF(Q$16=0,0,Q$16/WWP!Q$5*1000)</f>
        <v>123.27989504061154</v>
      </c>
      <c r="R75" s="349">
        <f>IF(R$16=0,0,R$16/WWP!R$5*1000)</f>
        <v>130.23223302224429</v>
      </c>
      <c r="S75" s="349">
        <f>IF(S$16=0,0,S$16/WWP!S$5*1000)</f>
        <v>126.69156597018238</v>
      </c>
      <c r="T75" s="349">
        <f>IF(T$16=0,0,T$16/WWP!T$5*1000)</f>
        <v>126.31839720196056</v>
      </c>
      <c r="U75" s="349">
        <f>IF(U$16=0,0,U$16/WWP!U$5*1000)</f>
        <v>119.93178948749048</v>
      </c>
      <c r="V75" s="349">
        <f>IF(V$16=0,0,V$16/WWP!V$5*1000)</f>
        <v>123.60344125940537</v>
      </c>
      <c r="W75" s="349">
        <f>IF(W$16=0,0,W$16/WWP!W$5*1000)</f>
        <v>109.77729331914465</v>
      </c>
      <c r="X75" s="349">
        <f>IF(X$16=0,0,X$16/WWP!X$5*1000)</f>
        <v>104.07189870356258</v>
      </c>
      <c r="Y75" s="349">
        <f>IF(Y$16=0,0,Y$16/WWP!Y$5*1000)</f>
        <v>109.47265436326518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7.8018350318123542</v>
      </c>
      <c r="C76" s="349">
        <f>IF(C$27=0,0,C$27/WWP!C$5*1000)</f>
        <v>8.0906564057047223</v>
      </c>
      <c r="D76" s="349">
        <f>IF(D$27=0,0,D$27/WWP!D$5*1000)</f>
        <v>8.613719579220211</v>
      </c>
      <c r="E76" s="349">
        <f>IF(E$27=0,0,E$27/WWP!E$5*1000)</f>
        <v>8.8152778841166963</v>
      </c>
      <c r="F76" s="349">
        <f>IF(F$27=0,0,F$27/WWP!F$5*1000)</f>
        <v>9.1062211196912912</v>
      </c>
      <c r="G76" s="349">
        <f>IF(G$27=0,0,G$27/WWP!G$5*1000)</f>
        <v>9.4408077112508995</v>
      </c>
      <c r="H76" s="349">
        <f>IF(H$27=0,0,H$27/WWP!H$5*1000)</f>
        <v>9.1672911496323408</v>
      </c>
      <c r="I76" s="349">
        <f>IF(I$27=0,0,I$27/WWP!I$5*1000)</f>
        <v>8.9716799358910055</v>
      </c>
      <c r="J76" s="349">
        <f>IF(J$27=0,0,J$27/WWP!J$5*1000)</f>
        <v>9.8453430715698182</v>
      </c>
      <c r="K76" s="349">
        <f>IF(K$27=0,0,K$27/WWP!K$5*1000)</f>
        <v>10.235738738051918</v>
      </c>
      <c r="L76" s="349">
        <f>IF(L$27=0,0,L$27/WWP!L$5*1000)</f>
        <v>9.9044391648397898</v>
      </c>
      <c r="M76" s="349">
        <f>IF(M$27=0,0,M$27/WWP!M$5*1000)</f>
        <v>9.8710545344806651</v>
      </c>
      <c r="N76" s="349">
        <f>IF(N$27=0,0,N$27/WWP!N$5*1000)</f>
        <v>10.482488245143408</v>
      </c>
      <c r="O76" s="349">
        <f>IF(O$27=0,0,O$27/WWP!O$5*1000)</f>
        <v>10.719944151064816</v>
      </c>
      <c r="P76" s="349">
        <f>IF(P$27=0,0,P$27/WWP!P$5*1000)</f>
        <v>10.172034544918281</v>
      </c>
      <c r="Q76" s="349">
        <f>IF(Q$27=0,0,Q$27/WWP!Q$5*1000)</f>
        <v>10.054271661848603</v>
      </c>
      <c r="R76" s="349">
        <f>IF(R$27=0,0,R$27/WWP!R$5*1000)</f>
        <v>10.374825546897448</v>
      </c>
      <c r="S76" s="349">
        <f>IF(S$27=0,0,S$27/WWP!S$5*1000)</f>
        <v>10.564974818437255</v>
      </c>
      <c r="T76" s="349">
        <f>IF(T$27=0,0,T$27/WWP!T$5*1000)</f>
        <v>10.560267199276034</v>
      </c>
      <c r="U76" s="349">
        <f>IF(U$27=0,0,U$27/WWP!U$5*1000)</f>
        <v>10.302275399752483</v>
      </c>
      <c r="V76" s="349">
        <f>IF(V$27=0,0,V$27/WWP!V$5*1000)</f>
        <v>10.417673081217874</v>
      </c>
      <c r="W76" s="349">
        <f>IF(W$27=0,0,W$27/WWP!W$5*1000)</f>
        <v>8.8253006006749448</v>
      </c>
      <c r="X76" s="349">
        <f>IF(X$27=0,0,X$27/WWP!X$5*1000)</f>
        <v>7.7803314504440992</v>
      </c>
      <c r="Y76" s="349">
        <f>IF(Y$27=0,0,Y$27/WWP!Y$5*1000)</f>
        <v>7.8744261942542764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11.027145504773065</v>
      </c>
      <c r="C77" s="349">
        <f>IF(C$28=0,0,C$28/WWP!C$5*1000)</f>
        <v>10.543807839397981</v>
      </c>
      <c r="D77" s="349">
        <f>IF(D$28=0,0,D$28/WWP!D$5*1000)</f>
        <v>11.080234212127763</v>
      </c>
      <c r="E77" s="349">
        <f>IF(E$28=0,0,E$28/WWP!E$5*1000)</f>
        <v>13.081618023500287</v>
      </c>
      <c r="F77" s="349">
        <f>IF(F$28=0,0,F$28/WWP!F$5*1000)</f>
        <v>14.558466743327463</v>
      </c>
      <c r="G77" s="349">
        <f>IF(G$28=0,0,G$28/WWP!G$5*1000)</f>
        <v>14.398935878343906</v>
      </c>
      <c r="H77" s="349">
        <f>IF(H$28=0,0,H$28/WWP!H$5*1000)</f>
        <v>13.094116199779863</v>
      </c>
      <c r="I77" s="349">
        <f>IF(I$28=0,0,I$28/WWP!I$5*1000)</f>
        <v>13.559114072248287</v>
      </c>
      <c r="J77" s="349">
        <f>IF(J$28=0,0,J$28/WWP!J$5*1000)</f>
        <v>14.771651824013471</v>
      </c>
      <c r="K77" s="349">
        <f>IF(K$28=0,0,K$28/WWP!K$5*1000)</f>
        <v>16.672586237384611</v>
      </c>
      <c r="L77" s="349">
        <f>IF(L$28=0,0,L$28/WWP!L$5*1000)</f>
        <v>17.336266199539757</v>
      </c>
      <c r="M77" s="349">
        <f>IF(M$28=0,0,M$28/WWP!M$5*1000)</f>
        <v>17.935901294311151</v>
      </c>
      <c r="N77" s="349">
        <f>IF(N$28=0,0,N$28/WWP!N$5*1000)</f>
        <v>19.264249442781587</v>
      </c>
      <c r="O77" s="349">
        <f>IF(O$28=0,0,O$28/WWP!O$5*1000)</f>
        <v>20.101821498423799</v>
      </c>
      <c r="P77" s="349">
        <f>IF(P$28=0,0,P$28/WWP!P$5*1000)</f>
        <v>19.059001879484953</v>
      </c>
      <c r="Q77" s="349">
        <f>IF(Q$28=0,0,Q$28/WWP!Q$5*1000)</f>
        <v>18.632788879951068</v>
      </c>
      <c r="R77" s="349">
        <f>IF(R$28=0,0,R$28/WWP!R$5*1000)</f>
        <v>19.768290595894449</v>
      </c>
      <c r="S77" s="349">
        <f>IF(S$28=0,0,S$28/WWP!S$5*1000)</f>
        <v>19.304688170107813</v>
      </c>
      <c r="T77" s="349">
        <f>IF(T$28=0,0,T$28/WWP!T$5*1000)</f>
        <v>19.519151846857987</v>
      </c>
      <c r="U77" s="349">
        <f>IF(U$28=0,0,U$28/WWP!U$5*1000)</f>
        <v>18.267986368778395</v>
      </c>
      <c r="V77" s="349">
        <f>IF(V$28=0,0,V$28/WWP!V$5*1000)</f>
        <v>18.389129206871225</v>
      </c>
      <c r="W77" s="349">
        <f>IF(W$28=0,0,W$28/WWP!W$5*1000)</f>
        <v>16.500051480504027</v>
      </c>
      <c r="X77" s="349">
        <f>IF(X$28=0,0,X$28/WWP!X$5*1000)</f>
        <v>15.167831458619721</v>
      </c>
      <c r="Y77" s="349">
        <f>IF(Y$28=0,0,Y$28/WWP!Y$5*1000)</f>
        <v>15.681877508664575</v>
      </c>
      <c r="DA77" s="178"/>
    </row>
    <row r="78" spans="1:105" ht="12" customHeight="1" x14ac:dyDescent="0.25">
      <c r="A78" s="41" t="s">
        <v>2936</v>
      </c>
      <c r="B78" s="337">
        <f>IF(B$48=0,0,B$48/WWP!B$5*1000)</f>
        <v>6.170784733708679</v>
      </c>
      <c r="C78" s="337">
        <f>IF(C$48=0,0,C$48/WWP!C$5*1000)</f>
        <v>6.399225160546286</v>
      </c>
      <c r="D78" s="337">
        <f>IF(D$48=0,0,D$48/WWP!D$5*1000)</f>
        <v>6.8129368364191327</v>
      </c>
      <c r="E78" s="337">
        <f>IF(E$48=0,0,E$48/WWP!E$5*1000)</f>
        <v>6.9723573965483689</v>
      </c>
      <c r="F78" s="337">
        <f>IF(F$48=0,0,F$48/WWP!F$5*1000)</f>
        <v>7.2024760890276278</v>
      </c>
      <c r="G78" s="337">
        <f>IF(G$48=0,0,G$48/WWP!G$5*1000)</f>
        <v>7.4671140649500725</v>
      </c>
      <c r="H78" s="337">
        <f>IF(H$48=0,0,H$48/WWP!H$5*1000)</f>
        <v>7.2507788289485209</v>
      </c>
      <c r="I78" s="337">
        <f>IF(I$48=0,0,I$48/WWP!I$5*1000)</f>
        <v>7.0960620621141342</v>
      </c>
      <c r="J78" s="337">
        <f>IF(J$48=0,0,J$48/WWP!J$5*1000)</f>
        <v>7.7870773319920623</v>
      </c>
      <c r="K78" s="337">
        <f>IF(K$48=0,0,K$48/WWP!K$5*1000)</f>
        <v>8.095856947173715</v>
      </c>
      <c r="L78" s="337">
        <f>IF(L$48=0,0,L$48/WWP!L$5*1000)</f>
        <v>7.8338188061049117</v>
      </c>
      <c r="M78" s="337">
        <f>IF(M$48=0,0,M$48/WWP!M$5*1000)</f>
        <v>7.8074135608618889</v>
      </c>
      <c r="N78" s="337">
        <f>IF(N$48=0,0,N$48/WWP!N$5*1000)</f>
        <v>8.291021044492064</v>
      </c>
      <c r="O78" s="337">
        <f>IF(O$48=0,0,O$48/WWP!O$5*1000)</f>
        <v>8.4788344593122922</v>
      </c>
      <c r="P78" s="337">
        <f>IF(P$48=0,0,P$48/WWP!P$5*1000)</f>
        <v>8.0454707417669926</v>
      </c>
      <c r="Q78" s="337">
        <f>IF(Q$48=0,0,Q$48/WWP!Q$5*1000)</f>
        <v>7.9523273469014537</v>
      </c>
      <c r="R78" s="337">
        <f>IF(R$48=0,0,R$48/WWP!R$5*1000)</f>
        <v>8.2058662915375233</v>
      </c>
      <c r="S78" s="337">
        <f>IF(S$48=0,0,S$48/WWP!S$5*1000)</f>
        <v>8.3562629888733682</v>
      </c>
      <c r="T78" s="337">
        <f>IF(T$48=0,0,T$48/WWP!T$5*1000)</f>
        <v>8.352539543769268</v>
      </c>
      <c r="U78" s="337">
        <f>IF(U$48=0,0,U$48/WWP!U$5*1000)</f>
        <v>8.1484834657529532</v>
      </c>
      <c r="V78" s="337">
        <f>IF(V$48=0,0,V$48/WWP!V$5*1000)</f>
        <v>8.2397561276572837</v>
      </c>
      <c r="W78" s="337">
        <f>IF(W$48=0,0,W$48/WWP!W$5*1000)</f>
        <v>6.980284765696239</v>
      </c>
      <c r="X78" s="337">
        <f>IF(X$48=0,0,X$48/WWP!X$5*1000)</f>
        <v>6.1537766873854469</v>
      </c>
      <c r="Y78" s="337">
        <f>IF(Y$48=0,0,Y$48/WWP!Y$5*1000)</f>
        <v>6.2282000001392399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EU27: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2804.7551073600971</v>
      </c>
      <c r="C5" s="223">
        <v>2691.1292070696309</v>
      </c>
      <c r="D5" s="223">
        <v>2739.4841343019871</v>
      </c>
      <c r="E5" s="223">
        <v>2985.8788290173761</v>
      </c>
      <c r="F5" s="223">
        <v>3308.63054790555</v>
      </c>
      <c r="G5" s="223">
        <v>3177.6401721902671</v>
      </c>
      <c r="H5" s="223">
        <v>3062.5534235965538</v>
      </c>
      <c r="I5" s="223">
        <v>3306.4941801430882</v>
      </c>
      <c r="J5" s="223">
        <v>3255.9239685715861</v>
      </c>
      <c r="K5" s="223">
        <v>3114.356486890531</v>
      </c>
      <c r="L5" s="223">
        <v>3360.1689458456681</v>
      </c>
      <c r="M5" s="223">
        <v>3420.228195708863</v>
      </c>
      <c r="N5" s="223">
        <v>3409.8823343954009</v>
      </c>
      <c r="O5" s="223">
        <v>3452.8053126000741</v>
      </c>
      <c r="P5" s="223">
        <v>3376.1761999851169</v>
      </c>
      <c r="Q5" s="223">
        <v>3483.50920019658</v>
      </c>
      <c r="R5" s="223">
        <v>3662.6807892950519</v>
      </c>
      <c r="S5" s="223">
        <v>3740.500730564389</v>
      </c>
      <c r="T5" s="223">
        <v>3794.4438004880799</v>
      </c>
      <c r="U5" s="223">
        <v>3714.747337654127</v>
      </c>
      <c r="V5" s="223">
        <v>3751.7815237151772</v>
      </c>
      <c r="W5" s="223">
        <v>3985.2714356699298</v>
      </c>
      <c r="X5" s="223">
        <v>3859.9084887290951</v>
      </c>
      <c r="Y5" s="223">
        <v>3712.9740936292178</v>
      </c>
      <c r="DA5" s="89" t="s">
        <v>2938</v>
      </c>
    </row>
    <row r="6" spans="1:105" ht="12" customHeight="1" x14ac:dyDescent="0.25">
      <c r="A6" s="55" t="s">
        <v>91</v>
      </c>
      <c r="B6" s="259">
        <v>37.381166091327309</v>
      </c>
      <c r="C6" s="259">
        <v>38.642644899695902</v>
      </c>
      <c r="D6" s="259">
        <v>39.885419746003819</v>
      </c>
      <c r="E6" s="259">
        <v>40.620387527156893</v>
      </c>
      <c r="F6" s="259">
        <v>42.729575618975183</v>
      </c>
      <c r="G6" s="259">
        <v>43.461476134116843</v>
      </c>
      <c r="H6" s="259">
        <v>43.699387261609672</v>
      </c>
      <c r="I6" s="259">
        <v>45.004528825002922</v>
      </c>
      <c r="J6" s="259">
        <v>44.511319344430582</v>
      </c>
      <c r="K6" s="259">
        <v>39.825760013518419</v>
      </c>
      <c r="L6" s="259">
        <v>40.92250199789278</v>
      </c>
      <c r="M6" s="259">
        <v>40.543262876098311</v>
      </c>
      <c r="N6" s="259">
        <v>39.612324544817291</v>
      </c>
      <c r="O6" s="259">
        <v>39.413284208036274</v>
      </c>
      <c r="P6" s="259">
        <v>38.175469292727833</v>
      </c>
      <c r="Q6" s="259">
        <v>39.600706775529481</v>
      </c>
      <c r="R6" s="259">
        <v>40.875041355782713</v>
      </c>
      <c r="S6" s="259">
        <v>43.030822375423028</v>
      </c>
      <c r="T6" s="259">
        <v>43.665600548520693</v>
      </c>
      <c r="U6" s="259">
        <v>43.589283926705569</v>
      </c>
      <c r="V6" s="259">
        <v>43.428933232785482</v>
      </c>
      <c r="W6" s="259">
        <v>44.738160581295453</v>
      </c>
      <c r="X6" s="259">
        <v>41.265078732176313</v>
      </c>
      <c r="Y6" s="259">
        <v>38.655953946481809</v>
      </c>
      <c r="DA6" s="67" t="s">
        <v>2939</v>
      </c>
    </row>
    <row r="7" spans="1:105" ht="12" customHeight="1" x14ac:dyDescent="0.25">
      <c r="A7" s="173" t="s">
        <v>92</v>
      </c>
      <c r="B7" s="224">
        <v>10.54119049007369</v>
      </c>
      <c r="C7" s="224">
        <v>10.89691744588125</v>
      </c>
      <c r="D7" s="224">
        <v>11.24737003366832</v>
      </c>
      <c r="E7" s="224">
        <v>11.45462508200665</v>
      </c>
      <c r="F7" s="224">
        <v>12.04939928998434</v>
      </c>
      <c r="G7" s="224">
        <v>12.25578939378801</v>
      </c>
      <c r="H7" s="224">
        <v>12.32287843291758</v>
      </c>
      <c r="I7" s="224">
        <v>12.690917937159609</v>
      </c>
      <c r="J7" s="224">
        <v>12.55183680005646</v>
      </c>
      <c r="K7" s="224">
        <v>11.230546465265469</v>
      </c>
      <c r="L7" s="224">
        <v>11.539818951509121</v>
      </c>
      <c r="M7" s="224">
        <v>11.432876545957701</v>
      </c>
      <c r="N7" s="224">
        <v>11.170359366569301</v>
      </c>
      <c r="O7" s="224">
        <v>11.114231580183739</v>
      </c>
      <c r="P7" s="224">
        <v>10.765177653352181</v>
      </c>
      <c r="Q7" s="224">
        <v>11.167083248354229</v>
      </c>
      <c r="R7" s="224">
        <v>11.52643542922838</v>
      </c>
      <c r="S7" s="224">
        <v>12.13434847098301</v>
      </c>
      <c r="T7" s="224">
        <v>12.313350849486021</v>
      </c>
      <c r="U7" s="224">
        <v>12.29183017123465</v>
      </c>
      <c r="V7" s="224">
        <v>12.246612555344941</v>
      </c>
      <c r="W7" s="224">
        <v>12.615804218380291</v>
      </c>
      <c r="X7" s="224">
        <v>11.6364228563934</v>
      </c>
      <c r="Y7" s="224">
        <v>10.90067049085231</v>
      </c>
      <c r="DA7" s="177" t="s">
        <v>2940</v>
      </c>
    </row>
    <row r="8" spans="1:105" ht="12" customHeight="1" x14ac:dyDescent="0.25">
      <c r="A8" s="173" t="s">
        <v>93</v>
      </c>
      <c r="B8" s="224">
        <v>143.00172866396119</v>
      </c>
      <c r="C8" s="224">
        <v>147.8275184702218</v>
      </c>
      <c r="D8" s="224">
        <v>152.58175623070059</v>
      </c>
      <c r="E8" s="224">
        <v>155.39337700680019</v>
      </c>
      <c r="F8" s="224">
        <v>163.4620804407852</v>
      </c>
      <c r="G8" s="224">
        <v>166.26196738437591</v>
      </c>
      <c r="H8" s="224">
        <v>167.17209689763791</v>
      </c>
      <c r="I8" s="224">
        <v>172.16491866409751</v>
      </c>
      <c r="J8" s="224">
        <v>170.27814476991281</v>
      </c>
      <c r="K8" s="224">
        <v>152.3535277999396</v>
      </c>
      <c r="L8" s="224">
        <v>156.54911654323089</v>
      </c>
      <c r="M8" s="224">
        <v>155.09833649369699</v>
      </c>
      <c r="N8" s="224">
        <v>151.5370299703134</v>
      </c>
      <c r="O8" s="224">
        <v>150.77560074780061</v>
      </c>
      <c r="P8" s="224">
        <v>146.04033721368069</v>
      </c>
      <c r="Q8" s="224">
        <v>151.49258616972901</v>
      </c>
      <c r="R8" s="224">
        <v>156.36755575808419</v>
      </c>
      <c r="S8" s="224">
        <v>164.61450053440149</v>
      </c>
      <c r="T8" s="224">
        <v>167.0428457564137</v>
      </c>
      <c r="U8" s="224">
        <v>166.75089636086261</v>
      </c>
      <c r="V8" s="224">
        <v>166.1374744476185</v>
      </c>
      <c r="W8" s="224">
        <v>171.14592639354359</v>
      </c>
      <c r="X8" s="224">
        <v>157.8596445530558</v>
      </c>
      <c r="Y8" s="224">
        <v>147.87843225639429</v>
      </c>
      <c r="DA8" s="177" t="s">
        <v>2941</v>
      </c>
    </row>
    <row r="9" spans="1:105" ht="12" customHeight="1" x14ac:dyDescent="0.25">
      <c r="A9" s="173" t="s">
        <v>94</v>
      </c>
      <c r="B9" s="224">
        <v>326.2343879093504</v>
      </c>
      <c r="C9" s="224">
        <v>337.24361554829829</v>
      </c>
      <c r="D9" s="224">
        <v>348.08960923142382</v>
      </c>
      <c r="E9" s="224">
        <v>354.5038490556114</v>
      </c>
      <c r="F9" s="224">
        <v>372.91123860678101</v>
      </c>
      <c r="G9" s="224">
        <v>379.29870966598833</v>
      </c>
      <c r="H9" s="224">
        <v>381.37501704668432</v>
      </c>
      <c r="I9" s="224">
        <v>392.76530000437509</v>
      </c>
      <c r="J9" s="224">
        <v>388.46094276167952</v>
      </c>
      <c r="K9" s="224">
        <v>347.56894445968658</v>
      </c>
      <c r="L9" s="224">
        <v>357.14047438715642</v>
      </c>
      <c r="M9" s="224">
        <v>353.83076375727308</v>
      </c>
      <c r="N9" s="224">
        <v>345.70624201429632</v>
      </c>
      <c r="O9" s="224">
        <v>343.96916933228351</v>
      </c>
      <c r="P9" s="224">
        <v>333.1664621547136</v>
      </c>
      <c r="Q9" s="224">
        <v>345.60485095968818</v>
      </c>
      <c r="R9" s="224">
        <v>356.72627399836341</v>
      </c>
      <c r="S9" s="224">
        <v>375.54029118794813</v>
      </c>
      <c r="T9" s="224">
        <v>381.08015231086739</v>
      </c>
      <c r="U9" s="224">
        <v>380.41411887723018</v>
      </c>
      <c r="V9" s="224">
        <v>379.01469997322778</v>
      </c>
      <c r="W9" s="224">
        <v>390.44064055602888</v>
      </c>
      <c r="X9" s="224">
        <v>360.13022358192262</v>
      </c>
      <c r="Y9" s="224">
        <v>337.35976678663178</v>
      </c>
      <c r="DA9" s="177" t="s">
        <v>2942</v>
      </c>
    </row>
    <row r="10" spans="1:105" ht="12" customHeight="1" x14ac:dyDescent="0.25">
      <c r="A10" s="56" t="s">
        <v>95</v>
      </c>
      <c r="B10" s="260">
        <v>113.9898697102042</v>
      </c>
      <c r="C10" s="260">
        <v>117.89614339135029</v>
      </c>
      <c r="D10" s="260">
        <v>120.2553129444028</v>
      </c>
      <c r="E10" s="260">
        <v>123.8258535217159</v>
      </c>
      <c r="F10" s="260">
        <v>129.66947971751819</v>
      </c>
      <c r="G10" s="260">
        <v>132.3096735099343</v>
      </c>
      <c r="H10" s="260">
        <v>133.10559149283219</v>
      </c>
      <c r="I10" s="260">
        <v>137.3897074478044</v>
      </c>
      <c r="J10" s="260">
        <v>134.3181632199304</v>
      </c>
      <c r="K10" s="260">
        <v>121.65175271399259</v>
      </c>
      <c r="L10" s="260">
        <v>126.7116412042153</v>
      </c>
      <c r="M10" s="260">
        <v>124.6159432331377</v>
      </c>
      <c r="N10" s="260">
        <v>121.1558114055929</v>
      </c>
      <c r="O10" s="260">
        <v>120.9684180533411</v>
      </c>
      <c r="P10" s="260">
        <v>118.9127522479253</v>
      </c>
      <c r="Q10" s="260">
        <v>123.49490136836759</v>
      </c>
      <c r="R10" s="260">
        <v>129.38674111801981</v>
      </c>
      <c r="S10" s="260">
        <v>134.6551082497399</v>
      </c>
      <c r="T10" s="260">
        <v>137.390603895136</v>
      </c>
      <c r="U10" s="260">
        <v>137.42410290360351</v>
      </c>
      <c r="V10" s="260">
        <v>137.5571160290049</v>
      </c>
      <c r="W10" s="260">
        <v>140.2499635794849</v>
      </c>
      <c r="X10" s="260">
        <v>132.84140140806969</v>
      </c>
      <c r="Y10" s="260">
        <v>127.9678647647014</v>
      </c>
      <c r="DA10" s="68" t="s">
        <v>2943</v>
      </c>
    </row>
    <row r="11" spans="1:105" ht="12" customHeight="1" x14ac:dyDescent="0.25">
      <c r="A11" s="37" t="s">
        <v>159</v>
      </c>
      <c r="B11" s="226">
        <v>3.756073656445245</v>
      </c>
      <c r="C11" s="226">
        <v>4.8908795513035486</v>
      </c>
      <c r="D11" s="226">
        <v>2.936522506357532</v>
      </c>
      <c r="E11" s="226">
        <v>3.496678380136002</v>
      </c>
      <c r="F11" s="226">
        <v>4.5919478675270291</v>
      </c>
      <c r="G11" s="226">
        <v>3.7052962757463792</v>
      </c>
      <c r="H11" s="226">
        <v>3.4120770945785628</v>
      </c>
      <c r="I11" s="226">
        <v>3.8806208843813259</v>
      </c>
      <c r="J11" s="226">
        <v>2.7409254784896668</v>
      </c>
      <c r="K11" s="226">
        <v>2.8353907683646118</v>
      </c>
      <c r="L11" s="226">
        <v>3.75080287331448</v>
      </c>
      <c r="M11" s="226">
        <v>2.779850162861301</v>
      </c>
      <c r="N11" s="226">
        <v>2.8118209147400521</v>
      </c>
      <c r="O11" s="226">
        <v>2.6210395647021381</v>
      </c>
      <c r="P11" s="226">
        <v>2.713461513492943</v>
      </c>
      <c r="Q11" s="226">
        <v>2.8647984561463962</v>
      </c>
      <c r="R11" s="226">
        <v>3.125435915464958</v>
      </c>
      <c r="S11" s="226">
        <v>3.1372428475802669</v>
      </c>
      <c r="T11" s="226">
        <v>4.3040298728204727</v>
      </c>
      <c r="U11" s="226">
        <v>4.3901783401846908</v>
      </c>
      <c r="V11" s="226">
        <v>3.5913548262624189</v>
      </c>
      <c r="W11" s="226">
        <v>3.7694511951167611</v>
      </c>
      <c r="X11" s="226">
        <v>4.1101695286587416</v>
      </c>
      <c r="Y11" s="226">
        <v>4.451315955435649</v>
      </c>
      <c r="DA11" s="69" t="s">
        <v>2944</v>
      </c>
    </row>
    <row r="12" spans="1:105" ht="12" customHeight="1" x14ac:dyDescent="0.25">
      <c r="A12" s="37" t="s">
        <v>35</v>
      </c>
      <c r="B12" s="226">
        <v>11.098487985279681</v>
      </c>
      <c r="C12" s="226">
        <v>10.433833543545671</v>
      </c>
      <c r="D12" s="226">
        <v>11.000275323866941</v>
      </c>
      <c r="E12" s="226">
        <v>15.60802708574499</v>
      </c>
      <c r="F12" s="226">
        <v>21.632690861058531</v>
      </c>
      <c r="G12" s="226">
        <v>23.012940534976071</v>
      </c>
      <c r="H12" s="226">
        <v>17.363650111194548</v>
      </c>
      <c r="I12" s="226">
        <v>17.43248050064231</v>
      </c>
      <c r="J12" s="226">
        <v>19.33431398581774</v>
      </c>
      <c r="K12" s="226">
        <v>18.099584132804829</v>
      </c>
      <c r="L12" s="226">
        <v>23.140437814290131</v>
      </c>
      <c r="M12" s="226">
        <v>23.792444137253291</v>
      </c>
      <c r="N12" s="226">
        <v>21.02283321242081</v>
      </c>
      <c r="O12" s="226">
        <v>21.63233167708821</v>
      </c>
      <c r="P12" s="226">
        <v>17.603079899585669</v>
      </c>
      <c r="Q12" s="226">
        <v>16.964697292992621</v>
      </c>
      <c r="R12" s="226">
        <v>18.364930728698909</v>
      </c>
      <c r="S12" s="226">
        <v>17.080806075681249</v>
      </c>
      <c r="T12" s="226">
        <v>17.31850529955738</v>
      </c>
      <c r="U12" s="226">
        <v>14.08429700643882</v>
      </c>
      <c r="V12" s="226">
        <v>12.675870971071509</v>
      </c>
      <c r="W12" s="226">
        <v>14.742245094625231</v>
      </c>
      <c r="X12" s="226">
        <v>11.625424477015381</v>
      </c>
      <c r="Y12" s="226">
        <v>11.226500062927821</v>
      </c>
      <c r="DA12" s="69" t="s">
        <v>2945</v>
      </c>
    </row>
    <row r="13" spans="1:105" ht="12" customHeight="1" x14ac:dyDescent="0.25">
      <c r="A13" s="37" t="s">
        <v>96</v>
      </c>
      <c r="B13" s="226">
        <v>3.874831223140464E-3</v>
      </c>
      <c r="C13" s="226">
        <v>3.874831223143011E-3</v>
      </c>
      <c r="D13" s="226">
        <v>3.874831223144126E-3</v>
      </c>
      <c r="E13" s="226">
        <v>5.4114022253936474E-3</v>
      </c>
      <c r="F13" s="226">
        <v>7.4824327067479039E-3</v>
      </c>
      <c r="G13" s="226">
        <v>7.4824327067299617E-3</v>
      </c>
      <c r="H13" s="226">
        <v>4.4266584139245238E-2</v>
      </c>
      <c r="I13" s="226">
        <v>4.0458560350955158E-2</v>
      </c>
      <c r="J13" s="226">
        <v>4.3424832673152648E-3</v>
      </c>
      <c r="K13" s="226">
        <v>4.3424832673214751E-3</v>
      </c>
      <c r="L13" s="226">
        <v>4.0658982655642037E-2</v>
      </c>
      <c r="M13" s="226">
        <v>4.8769427463659608E-3</v>
      </c>
      <c r="N13" s="226">
        <v>2.3035192440362919E-2</v>
      </c>
      <c r="O13" s="226">
        <v>2.3035192440295831E-2</v>
      </c>
      <c r="P13" s="226">
        <v>2.303519244035078E-2</v>
      </c>
      <c r="Q13" s="226">
        <v>2.3035192440317209E-2</v>
      </c>
      <c r="R13" s="226">
        <v>2.3235614745142338E-2</v>
      </c>
      <c r="S13" s="226">
        <v>2.428069386426639E-2</v>
      </c>
      <c r="T13" s="226">
        <v>2.5587042763083569E-2</v>
      </c>
      <c r="U13" s="226">
        <v>1.18708635498052E-2</v>
      </c>
      <c r="V13" s="226">
        <v>1.155768623454193E-2</v>
      </c>
      <c r="W13" s="226">
        <v>1.155768623455357E-2</v>
      </c>
      <c r="X13" s="226">
        <v>6.480988304493053E-2</v>
      </c>
      <c r="Y13" s="226">
        <v>5.4944301279919783E-2</v>
      </c>
      <c r="DA13" s="69" t="s">
        <v>2946</v>
      </c>
    </row>
    <row r="14" spans="1:105" ht="12" customHeight="1" x14ac:dyDescent="0.25">
      <c r="A14" s="37" t="s">
        <v>78</v>
      </c>
      <c r="B14" s="226">
        <v>0.8521511905150847</v>
      </c>
      <c r="C14" s="226">
        <v>0.79973604112531083</v>
      </c>
      <c r="D14" s="226">
        <v>0.69362553035346242</v>
      </c>
      <c r="E14" s="226">
        <v>0.72974369400347072</v>
      </c>
      <c r="F14" s="226">
        <v>0.7280186877164605</v>
      </c>
      <c r="G14" s="226">
        <v>1.0210720522562371</v>
      </c>
      <c r="H14" s="226">
        <v>1.1193568507167271</v>
      </c>
      <c r="I14" s="226">
        <v>1.287339796933034</v>
      </c>
      <c r="J14" s="226">
        <v>1.222326722649375</v>
      </c>
      <c r="K14" s="226">
        <v>1.328648386378497</v>
      </c>
      <c r="L14" s="226">
        <v>1.4689414929814031</v>
      </c>
      <c r="M14" s="226">
        <v>1.588879926288163</v>
      </c>
      <c r="N14" s="226">
        <v>1.567138118540423</v>
      </c>
      <c r="O14" s="226">
        <v>1.691121442950648</v>
      </c>
      <c r="P14" s="226">
        <v>4.6233633151557916</v>
      </c>
      <c r="Q14" s="226">
        <v>5.3457445445451546</v>
      </c>
      <c r="R14" s="226">
        <v>6.9603213984275056</v>
      </c>
      <c r="S14" s="226">
        <v>7.7453761394631089</v>
      </c>
      <c r="T14" s="226">
        <v>9.0320936795183329</v>
      </c>
      <c r="U14" s="226">
        <v>9.7933743565197542</v>
      </c>
      <c r="V14" s="226">
        <v>10.52105163096423</v>
      </c>
      <c r="W14" s="226">
        <v>11.428504117943559</v>
      </c>
      <c r="X14" s="226">
        <v>14.280812644866559</v>
      </c>
      <c r="Y14" s="226">
        <v>18.138911088333469</v>
      </c>
      <c r="DA14" s="69" t="s">
        <v>2947</v>
      </c>
    </row>
    <row r="15" spans="1:105" ht="12" customHeight="1" x14ac:dyDescent="0.25">
      <c r="A15" s="37" t="s">
        <v>40</v>
      </c>
      <c r="B15" s="226">
        <v>98.279282046741059</v>
      </c>
      <c r="C15" s="226">
        <v>101.76781942415261</v>
      </c>
      <c r="D15" s="226">
        <v>105.6210147526017</v>
      </c>
      <c r="E15" s="226">
        <v>103.98599295960599</v>
      </c>
      <c r="F15" s="226">
        <v>102.7093398685094</v>
      </c>
      <c r="G15" s="226">
        <v>104.5628822142489</v>
      </c>
      <c r="H15" s="226">
        <v>111.1662408522032</v>
      </c>
      <c r="I15" s="226">
        <v>114.7488077054968</v>
      </c>
      <c r="J15" s="226">
        <v>111.0162545497063</v>
      </c>
      <c r="K15" s="226">
        <v>99.383786943177384</v>
      </c>
      <c r="L15" s="226">
        <v>98.31080004097366</v>
      </c>
      <c r="M15" s="226">
        <v>96.449892063988528</v>
      </c>
      <c r="N15" s="226">
        <v>95.730983967451252</v>
      </c>
      <c r="O15" s="226">
        <v>95.000890176159842</v>
      </c>
      <c r="P15" s="226">
        <v>93.949812327250513</v>
      </c>
      <c r="Q15" s="226">
        <v>98.296625882243092</v>
      </c>
      <c r="R15" s="226">
        <v>100.9128174606833</v>
      </c>
      <c r="S15" s="226">
        <v>106.667402493151</v>
      </c>
      <c r="T15" s="226">
        <v>106.7103880004767</v>
      </c>
      <c r="U15" s="226">
        <v>109.1443823369104</v>
      </c>
      <c r="V15" s="226">
        <v>110.7572809144722</v>
      </c>
      <c r="W15" s="226">
        <v>110.29820548556479</v>
      </c>
      <c r="X15" s="226">
        <v>102.760184874484</v>
      </c>
      <c r="Y15" s="226">
        <v>94.096193356724555</v>
      </c>
      <c r="DA15" s="69" t="s">
        <v>2948</v>
      </c>
    </row>
    <row r="16" spans="1:105" ht="12" customHeight="1" x14ac:dyDescent="0.25">
      <c r="A16" s="57" t="s">
        <v>2898</v>
      </c>
      <c r="B16" s="261">
        <v>1666.540673722817</v>
      </c>
      <c r="C16" s="261">
        <v>1526.802106737194</v>
      </c>
      <c r="D16" s="261">
        <v>1541.1781480779041</v>
      </c>
      <c r="E16" s="261">
        <v>1737.663408743053</v>
      </c>
      <c r="F16" s="261">
        <v>1978.874014335611</v>
      </c>
      <c r="G16" s="261">
        <v>1833.1478695877011</v>
      </c>
      <c r="H16" s="261">
        <v>1725.160031872801</v>
      </c>
      <c r="I16" s="261">
        <v>1916.9010478568621</v>
      </c>
      <c r="J16" s="261">
        <v>1883.2220835338801</v>
      </c>
      <c r="K16" s="261">
        <v>1868.748531360118</v>
      </c>
      <c r="L16" s="261">
        <v>2062.080185730119</v>
      </c>
      <c r="M16" s="261">
        <v>2126.1142998437422</v>
      </c>
      <c r="N16" s="261">
        <v>2143.3553568614539</v>
      </c>
      <c r="O16" s="261">
        <v>2187.5275678535741</v>
      </c>
      <c r="P16" s="261">
        <v>2150.32085811453</v>
      </c>
      <c r="Q16" s="261">
        <v>2214.5910992940139</v>
      </c>
      <c r="R16" s="261">
        <v>2343.7257142015469</v>
      </c>
      <c r="S16" s="261">
        <v>2363.908814272912</v>
      </c>
      <c r="T16" s="261">
        <v>2393.6510834133801</v>
      </c>
      <c r="U16" s="261">
        <v>2326.9124025364799</v>
      </c>
      <c r="V16" s="261">
        <v>2369.5878652318202</v>
      </c>
      <c r="W16" s="261">
        <v>2548.4791284353701</v>
      </c>
      <c r="X16" s="261">
        <v>2522.6889016713608</v>
      </c>
      <c r="Y16" s="261">
        <v>2451.8735701371679</v>
      </c>
      <c r="DA16" s="70" t="s">
        <v>2949</v>
      </c>
    </row>
    <row r="17" spans="1:105" ht="12" customHeight="1" x14ac:dyDescent="0.25">
      <c r="A17" s="46" t="s">
        <v>28</v>
      </c>
      <c r="B17" s="229">
        <v>54.397046209260417</v>
      </c>
      <c r="C17" s="229">
        <v>49.185572239461763</v>
      </c>
      <c r="D17" s="229">
        <v>44.874609964944987</v>
      </c>
      <c r="E17" s="229">
        <v>48.288880992554972</v>
      </c>
      <c r="F17" s="229">
        <v>50.53461814471931</v>
      </c>
      <c r="G17" s="229">
        <v>46.009675651357227</v>
      </c>
      <c r="H17" s="229">
        <v>46.710183726520569</v>
      </c>
      <c r="I17" s="229">
        <v>46.272670203550973</v>
      </c>
      <c r="J17" s="229">
        <v>36.374375834375982</v>
      </c>
      <c r="K17" s="229">
        <v>27.190756838926699</v>
      </c>
      <c r="L17" s="229">
        <v>29.284471465033111</v>
      </c>
      <c r="M17" s="229">
        <v>27.46744262390353</v>
      </c>
      <c r="N17" s="229">
        <v>10.295533037042039</v>
      </c>
      <c r="O17" s="229">
        <v>8.5742175978582598</v>
      </c>
      <c r="P17" s="229">
        <v>8.9202597002827986</v>
      </c>
      <c r="Q17" s="229">
        <v>7.4381884820778552</v>
      </c>
      <c r="R17" s="229">
        <v>6.736501002604272</v>
      </c>
      <c r="S17" s="229">
        <v>8.0109840853236705</v>
      </c>
      <c r="T17" s="229">
        <v>7.9957141940391114</v>
      </c>
      <c r="U17" s="229">
        <v>5.8593217673111138</v>
      </c>
      <c r="V17" s="229">
        <v>3.8795718975565752</v>
      </c>
      <c r="W17" s="229">
        <v>5.269107978175203</v>
      </c>
      <c r="X17" s="229">
        <v>5.5978422903175344</v>
      </c>
      <c r="Y17" s="229">
        <v>2.7861721753899138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14.856213412494039</v>
      </c>
      <c r="C19" s="229">
        <v>15.16857101060639</v>
      </c>
      <c r="D19" s="229">
        <v>11.95939476041095</v>
      </c>
      <c r="E19" s="229">
        <v>7.5781444969733043</v>
      </c>
      <c r="F19" s="229">
        <v>5.694907577398487</v>
      </c>
      <c r="G19" s="229">
        <v>8.9339139578890574</v>
      </c>
      <c r="H19" s="229">
        <v>9.171206740792293</v>
      </c>
      <c r="I19" s="229">
        <v>8.3281199124244356</v>
      </c>
      <c r="J19" s="229">
        <v>8.6294436554916807</v>
      </c>
      <c r="K19" s="229">
        <v>7.7825811289593938</v>
      </c>
      <c r="L19" s="229">
        <v>8.4542127987826774</v>
      </c>
      <c r="M19" s="229">
        <v>6.969321495670771</v>
      </c>
      <c r="N19" s="229">
        <v>5.0974662720630572</v>
      </c>
      <c r="O19" s="229">
        <v>4.5052785314232571</v>
      </c>
      <c r="P19" s="229">
        <v>5.0047854994762107</v>
      </c>
      <c r="Q19" s="229">
        <v>4.6121312146456974</v>
      </c>
      <c r="R19" s="229">
        <v>3.9526045942409311</v>
      </c>
      <c r="S19" s="229">
        <v>5.4252956930973104</v>
      </c>
      <c r="T19" s="229">
        <v>4.8358861012892111</v>
      </c>
      <c r="U19" s="229">
        <v>4.74821257241749</v>
      </c>
      <c r="V19" s="229">
        <v>5.9558661281343452</v>
      </c>
      <c r="W19" s="229">
        <v>6.4899881053148976</v>
      </c>
      <c r="X19" s="229">
        <v>6.3747390200174632</v>
      </c>
      <c r="Y19" s="229">
        <v>6.6736275408043957</v>
      </c>
      <c r="DA19" s="73" t="s">
        <v>2952</v>
      </c>
    </row>
    <row r="20" spans="1:105" ht="12" customHeight="1" x14ac:dyDescent="0.25">
      <c r="A20" s="46" t="s">
        <v>159</v>
      </c>
      <c r="B20" s="229">
        <v>58.935301829753143</v>
      </c>
      <c r="C20" s="229">
        <v>71.054547171730647</v>
      </c>
      <c r="D20" s="229">
        <v>46.646130279709674</v>
      </c>
      <c r="E20" s="229">
        <v>44.193537222077808</v>
      </c>
      <c r="F20" s="229">
        <v>62.810474269765628</v>
      </c>
      <c r="G20" s="229">
        <v>49.513128391998187</v>
      </c>
      <c r="H20" s="229">
        <v>46.885168843489822</v>
      </c>
      <c r="I20" s="229">
        <v>44.093116263147103</v>
      </c>
      <c r="J20" s="229">
        <v>34.693680694422063</v>
      </c>
      <c r="K20" s="229">
        <v>28.205773593436859</v>
      </c>
      <c r="L20" s="229">
        <v>31.89431809914602</v>
      </c>
      <c r="M20" s="229">
        <v>28.064588316477298</v>
      </c>
      <c r="N20" s="229">
        <v>24.032958166499132</v>
      </c>
      <c r="O20" s="229">
        <v>20.89578592532467</v>
      </c>
      <c r="P20" s="229">
        <v>20.455105493590981</v>
      </c>
      <c r="Q20" s="229">
        <v>24.936213712508579</v>
      </c>
      <c r="R20" s="229">
        <v>25.730020685919602</v>
      </c>
      <c r="S20" s="229">
        <v>28.592943400142421</v>
      </c>
      <c r="T20" s="229">
        <v>34.978201149280139</v>
      </c>
      <c r="U20" s="229">
        <v>36.375287216956544</v>
      </c>
      <c r="V20" s="229">
        <v>29.907530491852079</v>
      </c>
      <c r="W20" s="229">
        <v>32.29836982178071</v>
      </c>
      <c r="X20" s="229">
        <v>31.687534327820391</v>
      </c>
      <c r="Y20" s="229">
        <v>35.604109144216451</v>
      </c>
      <c r="DA20" s="73" t="s">
        <v>2953</v>
      </c>
    </row>
    <row r="21" spans="1:105" ht="12" customHeight="1" x14ac:dyDescent="0.25">
      <c r="A21" s="46" t="s">
        <v>32</v>
      </c>
      <c r="B21" s="229">
        <v>101.447373646009</v>
      </c>
      <c r="C21" s="229">
        <v>82.376283631483886</v>
      </c>
      <c r="D21" s="229">
        <v>71.766634399903694</v>
      </c>
      <c r="E21" s="229">
        <v>59.812190555306742</v>
      </c>
      <c r="F21" s="229">
        <v>62.523775824821413</v>
      </c>
      <c r="G21" s="229">
        <v>54.925967553587817</v>
      </c>
      <c r="H21" s="229">
        <v>60.118296271604109</v>
      </c>
      <c r="I21" s="229">
        <v>47.405492082941208</v>
      </c>
      <c r="J21" s="229">
        <v>30.370012494303701</v>
      </c>
      <c r="K21" s="229">
        <v>24.646300309397891</v>
      </c>
      <c r="L21" s="229">
        <v>21.605931125688269</v>
      </c>
      <c r="M21" s="229">
        <v>19.386938170535569</v>
      </c>
      <c r="N21" s="229">
        <v>10.128768371398539</v>
      </c>
      <c r="O21" s="229">
        <v>9.0060642892762832</v>
      </c>
      <c r="P21" s="229">
        <v>5.9606906454259301</v>
      </c>
      <c r="Q21" s="229">
        <v>4.6170370572603758</v>
      </c>
      <c r="R21" s="229">
        <v>6.7286378813023742</v>
      </c>
      <c r="S21" s="229">
        <v>5.3863699279789694</v>
      </c>
      <c r="T21" s="229">
        <v>4.3167560992925864</v>
      </c>
      <c r="U21" s="229">
        <v>4.6103375817104393</v>
      </c>
      <c r="V21" s="229">
        <v>4.9970229394776693</v>
      </c>
      <c r="W21" s="229">
        <v>4.099828425705307</v>
      </c>
      <c r="X21" s="229">
        <v>3.4717629701456572</v>
      </c>
      <c r="Y21" s="229">
        <v>2.7301699649862461</v>
      </c>
      <c r="DA21" s="73" t="s">
        <v>2954</v>
      </c>
    </row>
    <row r="22" spans="1:105" ht="12" customHeight="1" x14ac:dyDescent="0.25">
      <c r="A22" s="46" t="s">
        <v>33</v>
      </c>
      <c r="B22" s="229">
        <v>3.5422215732876472</v>
      </c>
      <c r="C22" s="229">
        <v>3.958515454101323</v>
      </c>
      <c r="D22" s="229">
        <v>1.539354471289428</v>
      </c>
      <c r="E22" s="229">
        <v>1.893585638080852</v>
      </c>
      <c r="F22" s="229">
        <v>1.939046074694357</v>
      </c>
      <c r="G22" s="229">
        <v>1.0034806826205569</v>
      </c>
      <c r="H22" s="229">
        <v>1.3754516650093751</v>
      </c>
      <c r="I22" s="229">
        <v>2.346693681586502</v>
      </c>
      <c r="J22" s="229">
        <v>1.8574768596239279</v>
      </c>
      <c r="K22" s="229">
        <v>1.7940262234622419</v>
      </c>
      <c r="L22" s="229">
        <v>1.4221421117706929</v>
      </c>
      <c r="M22" s="229">
        <v>0.1220366809420817</v>
      </c>
      <c r="N22" s="229">
        <v>0.52089393004985485</v>
      </c>
      <c r="O22" s="229">
        <v>0.13194568000054319</v>
      </c>
      <c r="P22" s="229">
        <v>0.1470995705115844</v>
      </c>
      <c r="Q22" s="229">
        <v>0.1024671879123689</v>
      </c>
      <c r="R22" s="229">
        <v>0.1280294827205409</v>
      </c>
      <c r="S22" s="229">
        <v>0.59215637607103988</v>
      </c>
      <c r="T22" s="229">
        <v>0.37212839624045269</v>
      </c>
      <c r="U22" s="229">
        <v>0.57279696774172018</v>
      </c>
      <c r="V22" s="229">
        <v>0.35494163912191468</v>
      </c>
      <c r="W22" s="229">
        <v>0.34442257458189651</v>
      </c>
      <c r="X22" s="229">
        <v>0.52055097038826181</v>
      </c>
      <c r="Y22" s="229">
        <v>0.3629742457787356</v>
      </c>
      <c r="DA22" s="73" t="s">
        <v>2955</v>
      </c>
    </row>
    <row r="23" spans="1:105" ht="12" customHeight="1" x14ac:dyDescent="0.25">
      <c r="A23" s="46" t="s">
        <v>35</v>
      </c>
      <c r="B23" s="229">
        <v>164.5579547330511</v>
      </c>
      <c r="C23" s="229">
        <v>167.8314976565797</v>
      </c>
      <c r="D23" s="229">
        <v>174.82666116854611</v>
      </c>
      <c r="E23" s="229">
        <v>189.18546844922369</v>
      </c>
      <c r="F23" s="229">
        <v>262.41398603103528</v>
      </c>
      <c r="G23" s="229">
        <v>252.60525139518981</v>
      </c>
      <c r="H23" s="229">
        <v>188.56390502449659</v>
      </c>
      <c r="I23" s="229">
        <v>173.80679209101399</v>
      </c>
      <c r="J23" s="229">
        <v>218.573744393693</v>
      </c>
      <c r="K23" s="229">
        <v>165.0890304377113</v>
      </c>
      <c r="L23" s="229">
        <v>186.77550443086011</v>
      </c>
      <c r="M23" s="229">
        <v>203.57022688663361</v>
      </c>
      <c r="N23" s="229">
        <v>168.098955886265</v>
      </c>
      <c r="O23" s="229">
        <v>159.12610102823709</v>
      </c>
      <c r="P23" s="229">
        <v>129.31657939954329</v>
      </c>
      <c r="Q23" s="229">
        <v>131.42924702353869</v>
      </c>
      <c r="R23" s="229">
        <v>140.255273746943</v>
      </c>
      <c r="S23" s="229">
        <v>139.24247675861139</v>
      </c>
      <c r="T23" s="229">
        <v>142.34848065453249</v>
      </c>
      <c r="U23" s="229">
        <v>126.3515233298491</v>
      </c>
      <c r="V23" s="229">
        <v>112.9385631162272</v>
      </c>
      <c r="W23" s="229">
        <v>142.0048558444696</v>
      </c>
      <c r="X23" s="229">
        <v>101.8646378249372</v>
      </c>
      <c r="Y23" s="229">
        <v>99.128056277614476</v>
      </c>
      <c r="DA23" s="73" t="s">
        <v>2956</v>
      </c>
    </row>
    <row r="24" spans="1:105" ht="12" customHeight="1" x14ac:dyDescent="0.25">
      <c r="A24" s="46" t="s">
        <v>36</v>
      </c>
      <c r="B24" s="229">
        <v>9.1782684082974004</v>
      </c>
      <c r="C24" s="229">
        <v>8.2111368198218955</v>
      </c>
      <c r="D24" s="229">
        <v>7.8792779414245659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1231.6272593559361</v>
      </c>
      <c r="C25" s="229">
        <v>1103.5242459434789</v>
      </c>
      <c r="D25" s="229">
        <v>1156.797382041224</v>
      </c>
      <c r="E25" s="229">
        <v>1341.7107184593649</v>
      </c>
      <c r="F25" s="229">
        <v>1467.2914146642349</v>
      </c>
      <c r="G25" s="229">
        <v>1343.9689364266781</v>
      </c>
      <c r="H25" s="229">
        <v>1282.2552711220001</v>
      </c>
      <c r="I25" s="229">
        <v>1390.378902185761</v>
      </c>
      <c r="J25" s="229">
        <v>1360.6852755500361</v>
      </c>
      <c r="K25" s="229">
        <v>1431.483319890961</v>
      </c>
      <c r="L25" s="229">
        <v>1581.03669893542</v>
      </c>
      <c r="M25" s="229">
        <v>1632.762428599327</v>
      </c>
      <c r="N25" s="229">
        <v>1684.5229884125661</v>
      </c>
      <c r="O25" s="229">
        <v>1741.899835928004</v>
      </c>
      <c r="P25" s="229">
        <v>1765.9636963767421</v>
      </c>
      <c r="Q25" s="229">
        <v>1831.2166702913021</v>
      </c>
      <c r="R25" s="229">
        <v>1935.582853218506</v>
      </c>
      <c r="S25" s="229">
        <v>1909.197481680462</v>
      </c>
      <c r="T25" s="229">
        <v>1919.4835464223891</v>
      </c>
      <c r="U25" s="229">
        <v>1876.2898647476441</v>
      </c>
      <c r="V25" s="229">
        <v>1884.800455094211</v>
      </c>
      <c r="W25" s="229">
        <v>2025.03941113011</v>
      </c>
      <c r="X25" s="229">
        <v>2044.981654938053</v>
      </c>
      <c r="Y25" s="229">
        <v>2024.2878512230029</v>
      </c>
      <c r="DA25" s="73" t="s">
        <v>2958</v>
      </c>
    </row>
    <row r="26" spans="1:105" ht="12" customHeight="1" x14ac:dyDescent="0.25">
      <c r="A26" s="46" t="s">
        <v>39</v>
      </c>
      <c r="B26" s="229">
        <v>27.99903455472802</v>
      </c>
      <c r="C26" s="229">
        <v>25.491736809928959</v>
      </c>
      <c r="D26" s="229">
        <v>24.888703050450111</v>
      </c>
      <c r="E26" s="229">
        <v>45.00088292947072</v>
      </c>
      <c r="F26" s="229">
        <v>65.665791748941359</v>
      </c>
      <c r="G26" s="229">
        <v>76.187515528380359</v>
      </c>
      <c r="H26" s="229">
        <v>90.080548478887863</v>
      </c>
      <c r="I26" s="229">
        <v>204.26926143643641</v>
      </c>
      <c r="J26" s="229">
        <v>192.0380740519339</v>
      </c>
      <c r="K26" s="229">
        <v>182.5567429372623</v>
      </c>
      <c r="L26" s="229">
        <v>201.60690676341881</v>
      </c>
      <c r="M26" s="229">
        <v>207.77131707025231</v>
      </c>
      <c r="N26" s="229">
        <v>240.65779278557071</v>
      </c>
      <c r="O26" s="229">
        <v>243.38833887345069</v>
      </c>
      <c r="P26" s="229">
        <v>214.5526414289578</v>
      </c>
      <c r="Q26" s="229">
        <v>210.2391443247682</v>
      </c>
      <c r="R26" s="229">
        <v>224.61179358931111</v>
      </c>
      <c r="S26" s="229">
        <v>267.46110635122483</v>
      </c>
      <c r="T26" s="229">
        <v>279.3203703963166</v>
      </c>
      <c r="U26" s="229">
        <v>272.10505835285062</v>
      </c>
      <c r="V26" s="229">
        <v>326.75391392523932</v>
      </c>
      <c r="W26" s="229">
        <v>332.93314455523148</v>
      </c>
      <c r="X26" s="229">
        <v>328.19017932968183</v>
      </c>
      <c r="Y26" s="229">
        <v>280.30060956537562</v>
      </c>
      <c r="DA26" s="73" t="s">
        <v>2959</v>
      </c>
    </row>
    <row r="27" spans="1:105" ht="12" customHeight="1" x14ac:dyDescent="0.25">
      <c r="A27" s="57" t="s">
        <v>2910</v>
      </c>
      <c r="B27" s="261">
        <v>175.91965780958461</v>
      </c>
      <c r="C27" s="261">
        <v>181.85630836136431</v>
      </c>
      <c r="D27" s="261">
        <v>187.70493612120219</v>
      </c>
      <c r="E27" s="261">
        <v>191.16377098594751</v>
      </c>
      <c r="F27" s="261">
        <v>201.08982964506481</v>
      </c>
      <c r="G27" s="261">
        <v>204.53422963675621</v>
      </c>
      <c r="H27" s="261">
        <v>205.65386416167649</v>
      </c>
      <c r="I27" s="261">
        <v>211.7959961824985</v>
      </c>
      <c r="J27" s="261">
        <v>209.47490103959279</v>
      </c>
      <c r="K27" s="261">
        <v>187.4241712114559</v>
      </c>
      <c r="L27" s="261">
        <v>192.58555312568421</v>
      </c>
      <c r="M27" s="261">
        <v>190.80081435185639</v>
      </c>
      <c r="N27" s="261">
        <v>186.41972168394261</v>
      </c>
      <c r="O27" s="261">
        <v>185.48301714531809</v>
      </c>
      <c r="P27" s="261">
        <v>179.65773133693389</v>
      </c>
      <c r="Q27" s="261">
        <v>186.36504725263589</v>
      </c>
      <c r="R27" s="261">
        <v>192.36219840477929</v>
      </c>
      <c r="S27" s="261">
        <v>202.50752823106069</v>
      </c>
      <c r="T27" s="261">
        <v>205.4948603737636</v>
      </c>
      <c r="U27" s="261">
        <v>205.13570640938221</v>
      </c>
      <c r="V27" s="261">
        <v>204.3810793564156</v>
      </c>
      <c r="W27" s="261">
        <v>210.54243950719641</v>
      </c>
      <c r="X27" s="261">
        <v>194.1977548885036</v>
      </c>
      <c r="Y27" s="261">
        <v>181.91894212058489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168.81418803985486</v>
      </c>
      <c r="C28" s="261">
        <f t="shared" si="0"/>
        <v>162.15358265675764</v>
      </c>
      <c r="D28" s="261">
        <f t="shared" si="0"/>
        <v>165.33431194432765</v>
      </c>
      <c r="E28" s="261">
        <f t="shared" si="0"/>
        <v>194.85460044369313</v>
      </c>
      <c r="F28" s="261">
        <f t="shared" si="0"/>
        <v>222.28656864473311</v>
      </c>
      <c r="G28" s="261">
        <f t="shared" si="0"/>
        <v>217.6337285669245</v>
      </c>
      <c r="H28" s="261">
        <f t="shared" si="0"/>
        <v>204.29467021009486</v>
      </c>
      <c r="I28" s="261">
        <f t="shared" si="0"/>
        <v>222.34414156275309</v>
      </c>
      <c r="J28" s="261">
        <f t="shared" si="0"/>
        <v>219.81077739351761</v>
      </c>
      <c r="K28" s="261">
        <f t="shared" si="0"/>
        <v>212.60506251419457</v>
      </c>
      <c r="L28" s="261">
        <f t="shared" si="0"/>
        <v>234.9287285443842</v>
      </c>
      <c r="M28" s="261">
        <f t="shared" si="0"/>
        <v>241.72786510162334</v>
      </c>
      <c r="N28" s="261">
        <f t="shared" si="0"/>
        <v>238.90416759054568</v>
      </c>
      <c r="O28" s="261">
        <f t="shared" si="0"/>
        <v>242.39705951088345</v>
      </c>
      <c r="P28" s="261">
        <f t="shared" si="0"/>
        <v>233.35580911450276</v>
      </c>
      <c r="Q28" s="261">
        <f t="shared" si="0"/>
        <v>239.22205574177684</v>
      </c>
      <c r="R28" s="261">
        <f t="shared" si="0"/>
        <v>254.20600725909287</v>
      </c>
      <c r="S28" s="261">
        <f t="shared" si="0"/>
        <v>257.24275508021617</v>
      </c>
      <c r="T28" s="261">
        <f t="shared" si="0"/>
        <v>264.18214001726955</v>
      </c>
      <c r="U28" s="261">
        <f t="shared" si="0"/>
        <v>252.93724732636372</v>
      </c>
      <c r="V28" s="261">
        <f t="shared" si="0"/>
        <v>250.83233607200944</v>
      </c>
      <c r="W28" s="261">
        <f t="shared" si="0"/>
        <v>272.77848712231804</v>
      </c>
      <c r="X28" s="261">
        <f t="shared" si="0"/>
        <v>260.0904546819495</v>
      </c>
      <c r="Y28" s="261">
        <f t="shared" si="0"/>
        <v>248.55072741860823</v>
      </c>
      <c r="DA28" s="70"/>
    </row>
    <row r="29" spans="1:105" ht="12" customHeight="1" x14ac:dyDescent="0.25">
      <c r="A29" s="60" t="s">
        <v>2913</v>
      </c>
      <c r="B29" s="329">
        <v>67.219080999841111</v>
      </c>
      <c r="C29" s="329">
        <v>67.320237775230069</v>
      </c>
      <c r="D29" s="329">
        <v>69.256749625989897</v>
      </c>
      <c r="E29" s="329">
        <v>88.266696934835736</v>
      </c>
      <c r="F29" s="329">
        <v>102.3135061434988</v>
      </c>
      <c r="G29" s="329">
        <v>104.94542370855829</v>
      </c>
      <c r="H29" s="329">
        <v>97.126291479344133</v>
      </c>
      <c r="I29" s="329">
        <v>104.6842206526543</v>
      </c>
      <c r="J29" s="329">
        <v>104.09917759485791</v>
      </c>
      <c r="K29" s="329">
        <v>99.51875721904095</v>
      </c>
      <c r="L29" s="329">
        <v>111.3514659046029</v>
      </c>
      <c r="M29" s="329">
        <v>114.9726118427899</v>
      </c>
      <c r="N29" s="329">
        <v>111.6245118067834</v>
      </c>
      <c r="O29" s="329">
        <v>112.9001454819534</v>
      </c>
      <c r="P29" s="329">
        <v>106.2882501693428</v>
      </c>
      <c r="Q29" s="329">
        <v>108.243017901285</v>
      </c>
      <c r="R29" s="329">
        <v>116.0030680520684</v>
      </c>
      <c r="S29" s="329">
        <v>117.12874148369529</v>
      </c>
      <c r="T29" s="329">
        <v>122.26791861482511</v>
      </c>
      <c r="U29" s="329">
        <v>114.5237209826567</v>
      </c>
      <c r="V29" s="329">
        <v>110.2639140781076</v>
      </c>
      <c r="W29" s="329">
        <v>122.3850350319419</v>
      </c>
      <c r="X29" s="329">
        <v>112.4261259903176</v>
      </c>
      <c r="Y29" s="329">
        <v>105.6113751580382</v>
      </c>
      <c r="DA29" s="72" t="s">
        <v>2961</v>
      </c>
    </row>
    <row r="30" spans="1:105" ht="12" customHeight="1" x14ac:dyDescent="0.25">
      <c r="A30" s="59" t="s">
        <v>28</v>
      </c>
      <c r="B30" s="230">
        <v>7.0936629272793494</v>
      </c>
      <c r="C30" s="230">
        <v>6.913013038121596</v>
      </c>
      <c r="D30" s="230">
        <v>7.3124099942102623</v>
      </c>
      <c r="E30" s="230">
        <v>7.5665325411275113</v>
      </c>
      <c r="F30" s="230">
        <v>7.1057217419589378</v>
      </c>
      <c r="G30" s="230">
        <v>6.7679817700148046</v>
      </c>
      <c r="H30" s="230">
        <v>7.4999297646866454</v>
      </c>
      <c r="I30" s="230">
        <v>9.2825586299045355</v>
      </c>
      <c r="J30" s="230">
        <v>8.1035314366717355</v>
      </c>
      <c r="K30" s="230">
        <v>6.1111311596329996</v>
      </c>
      <c r="L30" s="230">
        <v>7.3219881466196677</v>
      </c>
      <c r="M30" s="230">
        <v>7.8071782359680366</v>
      </c>
      <c r="N30" s="230">
        <v>4.520846693161479</v>
      </c>
      <c r="O30" s="230">
        <v>4.5812362221703422</v>
      </c>
      <c r="P30" s="230">
        <v>6.1190492238719258</v>
      </c>
      <c r="Q30" s="230">
        <v>6.0567580573202768</v>
      </c>
      <c r="R30" s="230">
        <v>5.8489647416170136</v>
      </c>
      <c r="S30" s="230">
        <v>6.6401947726892994</v>
      </c>
      <c r="T30" s="230">
        <v>6.7984499084632919</v>
      </c>
      <c r="U30" s="230">
        <v>5.9158009554222906</v>
      </c>
      <c r="V30" s="230">
        <v>5.7253799809029031</v>
      </c>
      <c r="W30" s="230">
        <v>6.0664529685726389</v>
      </c>
      <c r="X30" s="230">
        <v>8.4194333952569025</v>
      </c>
      <c r="Y30" s="230">
        <v>4.5962799152835938</v>
      </c>
      <c r="DA30" s="71" t="s">
        <v>2962</v>
      </c>
    </row>
    <row r="31" spans="1:105" ht="12" customHeight="1" x14ac:dyDescent="0.25">
      <c r="A31" s="59" t="s">
        <v>31</v>
      </c>
      <c r="B31" s="295">
        <v>2.4144735425245041</v>
      </c>
      <c r="C31" s="295">
        <v>2.0315014446868922</v>
      </c>
      <c r="D31" s="295">
        <v>1.9508529198668201</v>
      </c>
      <c r="E31" s="295">
        <v>3.6563980043947839</v>
      </c>
      <c r="F31" s="295">
        <v>2.6592945243822261</v>
      </c>
      <c r="G31" s="295">
        <v>2.8648472709380459</v>
      </c>
      <c r="H31" s="295">
        <v>3.1625284778064122</v>
      </c>
      <c r="I31" s="295">
        <v>3.2813730783627308</v>
      </c>
      <c r="J31" s="295">
        <v>2.653339400565244</v>
      </c>
      <c r="K31" s="295">
        <v>3.9195668619366262</v>
      </c>
      <c r="L31" s="295">
        <v>3.7314185549041601</v>
      </c>
      <c r="M31" s="295">
        <v>3.326391859858119</v>
      </c>
      <c r="N31" s="295">
        <v>3.0750284125158158</v>
      </c>
      <c r="O31" s="295">
        <v>2.930534664097276</v>
      </c>
      <c r="P31" s="295">
        <v>3.1974248802765941</v>
      </c>
      <c r="Q31" s="295">
        <v>3.138967153055555</v>
      </c>
      <c r="R31" s="295">
        <v>3.2517759643540902</v>
      </c>
      <c r="S31" s="295">
        <v>3.2859169379669728</v>
      </c>
      <c r="T31" s="295">
        <v>2.7870076475562522</v>
      </c>
      <c r="U31" s="295">
        <v>3.198911322109947</v>
      </c>
      <c r="V31" s="295">
        <v>3.9537561612117869</v>
      </c>
      <c r="W31" s="295">
        <v>4.8726769520127737</v>
      </c>
      <c r="X31" s="295">
        <v>4.7684803291308588</v>
      </c>
      <c r="Y31" s="295">
        <v>4.7930807397328596</v>
      </c>
      <c r="DA31" s="122" t="s">
        <v>2963</v>
      </c>
    </row>
    <row r="32" spans="1:105" ht="12" customHeight="1" x14ac:dyDescent="0.25">
      <c r="A32" s="59" t="s">
        <v>159</v>
      </c>
      <c r="B32" s="295">
        <v>11.04212791165464</v>
      </c>
      <c r="C32" s="295">
        <v>13.578389235587879</v>
      </c>
      <c r="D32" s="295">
        <v>11.56030437190388</v>
      </c>
      <c r="E32" s="295">
        <v>16.191284756217229</v>
      </c>
      <c r="F32" s="295">
        <v>17.999435789309921</v>
      </c>
      <c r="G32" s="295">
        <v>17.066514821042311</v>
      </c>
      <c r="H32" s="295">
        <v>16.834263051042541</v>
      </c>
      <c r="I32" s="295">
        <v>18.53620020804135</v>
      </c>
      <c r="J32" s="295">
        <v>14.13031842259433</v>
      </c>
      <c r="K32" s="295">
        <v>14.209073641114941</v>
      </c>
      <c r="L32" s="295">
        <v>17.133562309313021</v>
      </c>
      <c r="M32" s="295">
        <v>13.770129549419069</v>
      </c>
      <c r="N32" s="295">
        <v>14.944084561793931</v>
      </c>
      <c r="O32" s="295">
        <v>15.37898760895108</v>
      </c>
      <c r="P32" s="295">
        <v>15.4704604286426</v>
      </c>
      <c r="Q32" s="295">
        <v>17.527452366129531</v>
      </c>
      <c r="R32" s="295">
        <v>20.208192415312219</v>
      </c>
      <c r="S32" s="295">
        <v>21.249571867865459</v>
      </c>
      <c r="T32" s="295">
        <v>25.48591202474503</v>
      </c>
      <c r="U32" s="295">
        <v>27.146431945165141</v>
      </c>
      <c r="V32" s="295">
        <v>24.59369561663723</v>
      </c>
      <c r="W32" s="295">
        <v>25.776812234654901</v>
      </c>
      <c r="X32" s="295">
        <v>28.051473605980469</v>
      </c>
      <c r="Y32" s="295">
        <v>29.20537836295577</v>
      </c>
      <c r="DA32" s="122" t="s">
        <v>2964</v>
      </c>
    </row>
    <row r="33" spans="1:105" ht="12" customHeight="1" x14ac:dyDescent="0.25">
      <c r="A33" s="59" t="s">
        <v>32</v>
      </c>
      <c r="B33" s="295">
        <v>20.90465295269874</v>
      </c>
      <c r="C33" s="295">
        <v>17.066573298768422</v>
      </c>
      <c r="D33" s="295">
        <v>18.353013023906819</v>
      </c>
      <c r="E33" s="295">
        <v>19.507399873666341</v>
      </c>
      <c r="F33" s="295">
        <v>18.983483671082642</v>
      </c>
      <c r="G33" s="295">
        <v>17.0502836777144</v>
      </c>
      <c r="H33" s="295">
        <v>19.092991390679181</v>
      </c>
      <c r="I33" s="295">
        <v>17.75864596525383</v>
      </c>
      <c r="J33" s="295">
        <v>12.25667383836887</v>
      </c>
      <c r="K33" s="295">
        <v>10.4860708641064</v>
      </c>
      <c r="L33" s="295">
        <v>11.43371248202139</v>
      </c>
      <c r="M33" s="295">
        <v>10.35776958015401</v>
      </c>
      <c r="N33" s="295">
        <v>8.2827975815759061</v>
      </c>
      <c r="O33" s="295">
        <v>6.0190443009544534</v>
      </c>
      <c r="P33" s="295">
        <v>4.6556842655444246</v>
      </c>
      <c r="Q33" s="295">
        <v>3.542117952432807</v>
      </c>
      <c r="R33" s="295">
        <v>4.5423307746026982</v>
      </c>
      <c r="S33" s="295">
        <v>3.9470981313021238</v>
      </c>
      <c r="T33" s="295">
        <v>3.2793227447026241</v>
      </c>
      <c r="U33" s="295">
        <v>2.6664865353806411</v>
      </c>
      <c r="V33" s="295">
        <v>2.5938706147719461</v>
      </c>
      <c r="W33" s="295">
        <v>2.2747027394010262</v>
      </c>
      <c r="X33" s="295">
        <v>2.083199519464991</v>
      </c>
      <c r="Y33" s="295">
        <v>2.5049865204697439</v>
      </c>
      <c r="DA33" s="122" t="s">
        <v>2965</v>
      </c>
    </row>
    <row r="34" spans="1:105" ht="12" customHeight="1" x14ac:dyDescent="0.25">
      <c r="A34" s="59" t="s">
        <v>35</v>
      </c>
      <c r="B34" s="295">
        <v>25.764163665683871</v>
      </c>
      <c r="C34" s="295">
        <v>27.730760758065291</v>
      </c>
      <c r="D34" s="295">
        <v>30.080169316102118</v>
      </c>
      <c r="E34" s="295">
        <v>41.345081759429867</v>
      </c>
      <c r="F34" s="295">
        <v>55.565570416765098</v>
      </c>
      <c r="G34" s="295">
        <v>61.19579616884878</v>
      </c>
      <c r="H34" s="295">
        <v>50.536578795129373</v>
      </c>
      <c r="I34" s="295">
        <v>55.825442771091872</v>
      </c>
      <c r="J34" s="295">
        <v>66.955314496657692</v>
      </c>
      <c r="K34" s="295">
        <v>64.792914692249965</v>
      </c>
      <c r="L34" s="295">
        <v>71.730784411744665</v>
      </c>
      <c r="M34" s="295">
        <v>79.711142617390664</v>
      </c>
      <c r="N34" s="295">
        <v>80.801754557736231</v>
      </c>
      <c r="O34" s="295">
        <v>83.990342685780234</v>
      </c>
      <c r="P34" s="295">
        <v>76.845631371007286</v>
      </c>
      <c r="Q34" s="295">
        <v>77.977722372346875</v>
      </c>
      <c r="R34" s="295">
        <v>82.151804156182422</v>
      </c>
      <c r="S34" s="295">
        <v>82.005959773871439</v>
      </c>
      <c r="T34" s="295">
        <v>83.91722628935787</v>
      </c>
      <c r="U34" s="295">
        <v>75.596090224578717</v>
      </c>
      <c r="V34" s="295">
        <v>73.397211704583697</v>
      </c>
      <c r="W34" s="295">
        <v>83.394390137300576</v>
      </c>
      <c r="X34" s="295">
        <v>69.103539140484401</v>
      </c>
      <c r="Y34" s="295">
        <v>64.511649619596227</v>
      </c>
      <c r="DA34" s="122" t="s">
        <v>2966</v>
      </c>
    </row>
    <row r="35" spans="1:105" ht="12" customHeight="1" x14ac:dyDescent="0.25">
      <c r="A35" s="60" t="s">
        <v>2920</v>
      </c>
      <c r="B35" s="329">
        <v>86.654659908631587</v>
      </c>
      <c r="C35" s="329">
        <v>79.388711834763754</v>
      </c>
      <c r="D35" s="329">
        <v>80.13621892706216</v>
      </c>
      <c r="E35" s="329">
        <v>90.352809322040585</v>
      </c>
      <c r="F35" s="329">
        <v>102.89497125276981</v>
      </c>
      <c r="G35" s="329">
        <v>95.317688734535608</v>
      </c>
      <c r="H35" s="329">
        <v>89.702674652371314</v>
      </c>
      <c r="I35" s="329">
        <v>99.672579853375623</v>
      </c>
      <c r="J35" s="329">
        <v>97.921383950689616</v>
      </c>
      <c r="K35" s="329">
        <v>97.168806614256866</v>
      </c>
      <c r="L35" s="329">
        <v>107.2214198046578</v>
      </c>
      <c r="M35" s="329">
        <v>110.5509841342646</v>
      </c>
      <c r="N35" s="329">
        <v>111.4474626636471</v>
      </c>
      <c r="O35" s="329">
        <v>113.74427304534871</v>
      </c>
      <c r="P35" s="329">
        <v>111.8096459284756</v>
      </c>
      <c r="Q35" s="329">
        <v>115.1514880925873</v>
      </c>
      <c r="R35" s="329">
        <v>121.8660653685485</v>
      </c>
      <c r="S35" s="329">
        <v>122.9155205064655</v>
      </c>
      <c r="T35" s="329">
        <v>124.4620211457333</v>
      </c>
      <c r="U35" s="329">
        <v>120.9918281973551</v>
      </c>
      <c r="V35" s="329">
        <v>123.2108125669639</v>
      </c>
      <c r="W35" s="329">
        <v>132.51257268476539</v>
      </c>
      <c r="X35" s="329">
        <v>131.1715653127645</v>
      </c>
      <c r="Y35" s="329">
        <v>127.4893998743991</v>
      </c>
      <c r="DA35" s="72" t="s">
        <v>2967</v>
      </c>
    </row>
    <row r="36" spans="1:105" ht="12" customHeight="1" x14ac:dyDescent="0.25">
      <c r="A36" s="64" t="s">
        <v>28</v>
      </c>
      <c r="B36" s="229">
        <v>2.8284683438104801</v>
      </c>
      <c r="C36" s="229">
        <v>2.5574887562155482</v>
      </c>
      <c r="D36" s="229">
        <v>2.3333328291101512</v>
      </c>
      <c r="E36" s="229">
        <v>2.5108637465359598</v>
      </c>
      <c r="F36" s="229">
        <v>2.62763472742673</v>
      </c>
      <c r="G36" s="229">
        <v>2.3923525293676251</v>
      </c>
      <c r="H36" s="229">
        <v>2.428776656287329</v>
      </c>
      <c r="I36" s="229">
        <v>2.4060273852157348</v>
      </c>
      <c r="J36" s="229">
        <v>1.8913484783275361</v>
      </c>
      <c r="K36" s="229">
        <v>1.4138303515101489</v>
      </c>
      <c r="L36" s="229">
        <v>1.5226966586646511</v>
      </c>
      <c r="M36" s="229">
        <v>1.4282171066471601</v>
      </c>
      <c r="N36" s="229">
        <v>0.53533401732704666</v>
      </c>
      <c r="O36" s="229">
        <v>0.44583124890991321</v>
      </c>
      <c r="P36" s="229">
        <v>0.46382430552861609</v>
      </c>
      <c r="Q36" s="229">
        <v>0.386761453478909</v>
      </c>
      <c r="R36" s="229">
        <v>0.3502760013956428</v>
      </c>
      <c r="S36" s="229">
        <v>0.41654494990300001</v>
      </c>
      <c r="T36" s="229">
        <v>0.41575096553948038</v>
      </c>
      <c r="U36" s="229">
        <v>0.3046655524508578</v>
      </c>
      <c r="V36" s="229">
        <v>0.2017250395832608</v>
      </c>
      <c r="W36" s="229">
        <v>0.27397636737582032</v>
      </c>
      <c r="X36" s="229">
        <v>0.29106947555382662</v>
      </c>
      <c r="Y36" s="229">
        <v>0.14487183308042159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0.77247446827321709</v>
      </c>
      <c r="C38" s="229">
        <v>0.78871604092792946</v>
      </c>
      <c r="D38" s="229">
        <v>0.62184938058634331</v>
      </c>
      <c r="E38" s="229">
        <v>0.39403870813231068</v>
      </c>
      <c r="F38" s="229">
        <v>0.29611655275605547</v>
      </c>
      <c r="G38" s="229">
        <v>0.46453428222935411</v>
      </c>
      <c r="H38" s="229">
        <v>0.47687273020453552</v>
      </c>
      <c r="I38" s="229">
        <v>0.43303497482442599</v>
      </c>
      <c r="J38" s="229">
        <v>0.44870282313415821</v>
      </c>
      <c r="K38" s="229">
        <v>0.40466874380857598</v>
      </c>
      <c r="L38" s="229">
        <v>0.43959139217238252</v>
      </c>
      <c r="M38" s="229">
        <v>0.36238190493856032</v>
      </c>
      <c r="N38" s="229">
        <v>0.26505156049663392</v>
      </c>
      <c r="O38" s="229">
        <v>0.23425973640477391</v>
      </c>
      <c r="P38" s="229">
        <v>0.26023246369616893</v>
      </c>
      <c r="Q38" s="229">
        <v>0.2398157261690568</v>
      </c>
      <c r="R38" s="229">
        <v>0.2055225007512837</v>
      </c>
      <c r="S38" s="229">
        <v>0.28209761729902039</v>
      </c>
      <c r="T38" s="229">
        <v>0.25145024785263209</v>
      </c>
      <c r="U38" s="229">
        <v>0.24689151133503051</v>
      </c>
      <c r="V38" s="229">
        <v>0.30968554319284469</v>
      </c>
      <c r="W38" s="229">
        <v>0.33745813765278942</v>
      </c>
      <c r="X38" s="229">
        <v>0.33146556246473768</v>
      </c>
      <c r="Y38" s="229">
        <v>0.34700678718716138</v>
      </c>
      <c r="DA38" s="73" t="s">
        <v>2970</v>
      </c>
    </row>
    <row r="39" spans="1:105" ht="12" customHeight="1" x14ac:dyDescent="0.25">
      <c r="A39" s="64" t="s">
        <v>159</v>
      </c>
      <c r="B39" s="229">
        <v>3.0644427809022212</v>
      </c>
      <c r="C39" s="229">
        <v>3.6946038684875329</v>
      </c>
      <c r="D39" s="229">
        <v>2.425446086720747</v>
      </c>
      <c r="E39" s="229">
        <v>2.2979192758517382</v>
      </c>
      <c r="F39" s="229">
        <v>3.265939063094033</v>
      </c>
      <c r="G39" s="229">
        <v>2.5745206039505439</v>
      </c>
      <c r="H39" s="229">
        <v>2.437875309587024</v>
      </c>
      <c r="I39" s="229">
        <v>2.292697714697518</v>
      </c>
      <c r="J39" s="229">
        <v>1.8039578325070189</v>
      </c>
      <c r="K39" s="229">
        <v>1.466607900267576</v>
      </c>
      <c r="L39" s="229">
        <v>1.658400140769017</v>
      </c>
      <c r="M39" s="229">
        <v>1.459266728010612</v>
      </c>
      <c r="N39" s="229">
        <v>1.2496351570371149</v>
      </c>
      <c r="O39" s="229">
        <v>1.086512469472283</v>
      </c>
      <c r="P39" s="229">
        <v>1.0635985295112691</v>
      </c>
      <c r="Q39" s="229">
        <v>1.2966014887829751</v>
      </c>
      <c r="R39" s="229">
        <v>1.337876853014182</v>
      </c>
      <c r="S39" s="229">
        <v>1.486739462884656</v>
      </c>
      <c r="T39" s="229">
        <v>1.818751964832455</v>
      </c>
      <c r="U39" s="229">
        <v>1.8913958672384761</v>
      </c>
      <c r="V39" s="229">
        <v>1.555093688586155</v>
      </c>
      <c r="W39" s="229">
        <v>1.6794095077544571</v>
      </c>
      <c r="X39" s="229">
        <v>1.6476480615300391</v>
      </c>
      <c r="Y39" s="229">
        <v>1.851297131770469</v>
      </c>
      <c r="DA39" s="73" t="s">
        <v>2971</v>
      </c>
    </row>
    <row r="40" spans="1:105" ht="12" customHeight="1" x14ac:dyDescent="0.25">
      <c r="A40" s="64" t="s">
        <v>32</v>
      </c>
      <c r="B40" s="229">
        <v>5.2749313596296306</v>
      </c>
      <c r="C40" s="229">
        <v>4.2832971047008872</v>
      </c>
      <c r="D40" s="229">
        <v>3.7316300734614409</v>
      </c>
      <c r="E40" s="229">
        <v>3.110038124291481</v>
      </c>
      <c r="F40" s="229">
        <v>3.2510316824133811</v>
      </c>
      <c r="G40" s="229">
        <v>2.8559705223854088</v>
      </c>
      <c r="H40" s="229">
        <v>3.1259546195562389</v>
      </c>
      <c r="I40" s="229">
        <v>2.4649304148527689</v>
      </c>
      <c r="J40" s="229">
        <v>1.5791412388609301</v>
      </c>
      <c r="K40" s="229">
        <v>1.2815269408012619</v>
      </c>
      <c r="L40" s="229">
        <v>1.123437695356982</v>
      </c>
      <c r="M40" s="229">
        <v>1.008057325168437</v>
      </c>
      <c r="N40" s="229">
        <v>0.52666280058810389</v>
      </c>
      <c r="O40" s="229">
        <v>0.46828586329019217</v>
      </c>
      <c r="P40" s="229">
        <v>0.30993640229980662</v>
      </c>
      <c r="Q40" s="229">
        <v>0.24007081392661561</v>
      </c>
      <c r="R40" s="229">
        <v>0.34986714482647518</v>
      </c>
      <c r="S40" s="229">
        <v>0.2800736049294465</v>
      </c>
      <c r="T40" s="229">
        <v>0.2244571870286832</v>
      </c>
      <c r="U40" s="229">
        <v>0.2397224631275624</v>
      </c>
      <c r="V40" s="229">
        <v>0.25982883598560652</v>
      </c>
      <c r="W40" s="229">
        <v>0.21317765807636271</v>
      </c>
      <c r="X40" s="229">
        <v>0.18052031024799919</v>
      </c>
      <c r="Y40" s="229">
        <v>0.1419599014527218</v>
      </c>
      <c r="DA40" s="73" t="s">
        <v>2972</v>
      </c>
    </row>
    <row r="41" spans="1:105" ht="12" customHeight="1" x14ac:dyDescent="0.25">
      <c r="A41" s="64" t="s">
        <v>33</v>
      </c>
      <c r="B41" s="229">
        <v>0.1841839269776572</v>
      </c>
      <c r="C41" s="229">
        <v>0.20582984611587399</v>
      </c>
      <c r="D41" s="229">
        <v>8.0041393703543587E-2</v>
      </c>
      <c r="E41" s="229">
        <v>9.8460254863876689E-2</v>
      </c>
      <c r="F41" s="229">
        <v>0.10082404876111251</v>
      </c>
      <c r="G41" s="229">
        <v>5.2177710780450227E-2</v>
      </c>
      <c r="H41" s="229">
        <v>7.1518984283711701E-2</v>
      </c>
      <c r="I41" s="229">
        <v>0.122020389957452</v>
      </c>
      <c r="J41" s="229">
        <v>9.6582716579790784E-2</v>
      </c>
      <c r="K41" s="229">
        <v>9.3283491193773216E-2</v>
      </c>
      <c r="L41" s="229">
        <v>7.3946734682413917E-2</v>
      </c>
      <c r="M41" s="229">
        <v>6.3455079435841824E-3</v>
      </c>
      <c r="N41" s="229">
        <v>2.7084779308811611E-2</v>
      </c>
      <c r="O41" s="229">
        <v>6.860743459275378E-3</v>
      </c>
      <c r="P41" s="229">
        <v>7.6486961622799308E-3</v>
      </c>
      <c r="Q41" s="229">
        <v>5.3279583632994407E-3</v>
      </c>
      <c r="R41" s="229">
        <v>6.6571140196916281E-3</v>
      </c>
      <c r="S41" s="229">
        <v>3.07901932369508E-2</v>
      </c>
      <c r="T41" s="229">
        <v>1.9349458508280171E-2</v>
      </c>
      <c r="U41" s="229">
        <v>2.9783567373411542E-2</v>
      </c>
      <c r="V41" s="229">
        <v>1.8455803395913638E-2</v>
      </c>
      <c r="W41" s="229">
        <v>1.79088464721225E-2</v>
      </c>
      <c r="X41" s="229">
        <v>2.706694652902631E-2</v>
      </c>
      <c r="Y41" s="229">
        <v>1.8873472648756839E-2</v>
      </c>
      <c r="DA41" s="73" t="s">
        <v>2973</v>
      </c>
    </row>
    <row r="42" spans="1:105" ht="12" customHeight="1" x14ac:dyDescent="0.25">
      <c r="A42" s="64" t="s">
        <v>35</v>
      </c>
      <c r="B42" s="229">
        <v>8.5564749948756695</v>
      </c>
      <c r="C42" s="229">
        <v>8.7266885115377022</v>
      </c>
      <c r="D42" s="229">
        <v>9.090414116734383</v>
      </c>
      <c r="E42" s="229">
        <v>9.8370250943237902</v>
      </c>
      <c r="F42" s="229">
        <v>13.64466830802944</v>
      </c>
      <c r="G42" s="229">
        <v>13.134646214116501</v>
      </c>
      <c r="H42" s="229">
        <v>9.8047058308154753</v>
      </c>
      <c r="I42" s="229">
        <v>9.0373842630630374</v>
      </c>
      <c r="J42" s="229">
        <v>11.36511924613359</v>
      </c>
      <c r="K42" s="229">
        <v>8.584089193135986</v>
      </c>
      <c r="L42" s="229">
        <v>9.7117148539581422</v>
      </c>
      <c r="M42" s="229">
        <v>10.58498544711677</v>
      </c>
      <c r="N42" s="229">
        <v>8.7405954640043166</v>
      </c>
      <c r="O42" s="229">
        <v>8.2740363824338647</v>
      </c>
      <c r="P42" s="229">
        <v>6.7240388339173336</v>
      </c>
      <c r="Q42" s="229">
        <v>6.8338906349227884</v>
      </c>
      <c r="R42" s="229">
        <v>7.2928151341086416</v>
      </c>
      <c r="S42" s="229">
        <v>7.2401530059264871</v>
      </c>
      <c r="T42" s="229">
        <v>7.4016550415621873</v>
      </c>
      <c r="U42" s="229">
        <v>6.5698656238777469</v>
      </c>
      <c r="V42" s="229">
        <v>5.8724355977128262</v>
      </c>
      <c r="W42" s="229">
        <v>7.3837876762337116</v>
      </c>
      <c r="X42" s="229">
        <v>5.2966277310937073</v>
      </c>
      <c r="Y42" s="229">
        <v>5.1543344483466633</v>
      </c>
      <c r="DA42" s="73" t="s">
        <v>2974</v>
      </c>
    </row>
    <row r="43" spans="1:105" ht="12" customHeight="1" x14ac:dyDescent="0.25">
      <c r="A43" s="64" t="s">
        <v>36</v>
      </c>
      <c r="B43" s="229">
        <v>0.47723991379968661</v>
      </c>
      <c r="C43" s="229">
        <v>0.42695223693247403</v>
      </c>
      <c r="D43" s="229">
        <v>0.40969666153692058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64.040585973384765</v>
      </c>
      <c r="C44" s="229">
        <v>57.379648598403193</v>
      </c>
      <c r="D44" s="229">
        <v>60.149677295334989</v>
      </c>
      <c r="E44" s="229">
        <v>69.764565508108063</v>
      </c>
      <c r="F44" s="229">
        <v>76.294350644652596</v>
      </c>
      <c r="G44" s="229">
        <v>69.881985450532838</v>
      </c>
      <c r="H44" s="229">
        <v>66.673076863413968</v>
      </c>
      <c r="I44" s="229">
        <v>72.295151755223628</v>
      </c>
      <c r="J44" s="229">
        <v>70.751180366979753</v>
      </c>
      <c r="K44" s="229">
        <v>74.432446927881898</v>
      </c>
      <c r="L44" s="229">
        <v>82.208733101764778</v>
      </c>
      <c r="M44" s="229">
        <v>84.898301729297231</v>
      </c>
      <c r="N44" s="229">
        <v>87.589681410584632</v>
      </c>
      <c r="O44" s="229">
        <v>90.573089668465883</v>
      </c>
      <c r="P44" s="229">
        <v>91.824331643026312</v>
      </c>
      <c r="Q44" s="229">
        <v>95.21727269256084</v>
      </c>
      <c r="R44" s="229">
        <v>100.6439725806087</v>
      </c>
      <c r="S44" s="229">
        <v>99.272019628458708</v>
      </c>
      <c r="T44" s="229">
        <v>99.806861325432578</v>
      </c>
      <c r="U44" s="229">
        <v>97.560931265192522</v>
      </c>
      <c r="V44" s="229">
        <v>98.003454105307824</v>
      </c>
      <c r="W44" s="229">
        <v>105.29542077185531</v>
      </c>
      <c r="X44" s="229">
        <v>106.3323521724745</v>
      </c>
      <c r="Y44" s="229">
        <v>105.2563421167836</v>
      </c>
      <c r="DA44" s="73" t="s">
        <v>2976</v>
      </c>
    </row>
    <row r="45" spans="1:105" ht="12" customHeight="1" x14ac:dyDescent="0.25">
      <c r="A45" s="64" t="s">
        <v>39</v>
      </c>
      <c r="B45" s="229">
        <v>1.4558581469782479</v>
      </c>
      <c r="C45" s="229">
        <v>1.3254868714426229</v>
      </c>
      <c r="D45" s="229">
        <v>1.29413108987365</v>
      </c>
      <c r="E45" s="229">
        <v>2.3398986099333641</v>
      </c>
      <c r="F45" s="229">
        <v>3.4144062256364429</v>
      </c>
      <c r="G45" s="229">
        <v>3.9615014211729038</v>
      </c>
      <c r="H45" s="229">
        <v>4.6838936582230231</v>
      </c>
      <c r="I45" s="229">
        <v>10.62133295554105</v>
      </c>
      <c r="J45" s="229">
        <v>9.9853512481668414</v>
      </c>
      <c r="K45" s="229">
        <v>9.4923530656576478</v>
      </c>
      <c r="L45" s="229">
        <v>10.482899227289391</v>
      </c>
      <c r="M45" s="229">
        <v>10.803428385142251</v>
      </c>
      <c r="N45" s="229">
        <v>12.513417474300461</v>
      </c>
      <c r="O45" s="229">
        <v>12.65539693291249</v>
      </c>
      <c r="P45" s="229">
        <v>11.156035054333859</v>
      </c>
      <c r="Q45" s="229">
        <v>10.931747324382791</v>
      </c>
      <c r="R45" s="229">
        <v>11.679078039823921</v>
      </c>
      <c r="S45" s="229">
        <v>13.907102043827191</v>
      </c>
      <c r="T45" s="229">
        <v>14.523744954977049</v>
      </c>
      <c r="U45" s="229">
        <v>14.14857234675951</v>
      </c>
      <c r="V45" s="229">
        <v>16.990133953199429</v>
      </c>
      <c r="W45" s="229">
        <v>17.311433719344851</v>
      </c>
      <c r="X45" s="229">
        <v>17.064815052870689</v>
      </c>
      <c r="Y45" s="229">
        <v>14.57471418312927</v>
      </c>
      <c r="DA45" s="73" t="s">
        <v>2977</v>
      </c>
    </row>
    <row r="46" spans="1:105" ht="12" customHeight="1" x14ac:dyDescent="0.25">
      <c r="A46" s="60" t="s">
        <v>2932</v>
      </c>
      <c r="B46" s="329">
        <v>14.94044713138214</v>
      </c>
      <c r="C46" s="329">
        <v>15.44463304676381</v>
      </c>
      <c r="D46" s="329">
        <v>15.941343391275581</v>
      </c>
      <c r="E46" s="329">
        <v>16.23509418681682</v>
      </c>
      <c r="F46" s="329">
        <v>17.078091248464482</v>
      </c>
      <c r="G46" s="329">
        <v>17.37061612383059</v>
      </c>
      <c r="H46" s="329">
        <v>17.46570407837941</v>
      </c>
      <c r="I46" s="329">
        <v>17.987341056723182</v>
      </c>
      <c r="J46" s="329">
        <v>17.790215847970071</v>
      </c>
      <c r="K46" s="329">
        <v>15.917498680896751</v>
      </c>
      <c r="L46" s="329">
        <v>16.3558428351235</v>
      </c>
      <c r="M46" s="329">
        <v>16.204269124568849</v>
      </c>
      <c r="N46" s="329">
        <v>15.83219312011515</v>
      </c>
      <c r="O46" s="329">
        <v>15.752640983581371</v>
      </c>
      <c r="P46" s="329">
        <v>15.25791301668435</v>
      </c>
      <c r="Q46" s="329">
        <v>15.827549747904531</v>
      </c>
      <c r="R46" s="329">
        <v>16.33687383847597</v>
      </c>
      <c r="S46" s="329">
        <v>17.19849309005534</v>
      </c>
      <c r="T46" s="329">
        <v>17.452200256711151</v>
      </c>
      <c r="U46" s="329">
        <v>17.421698146351911</v>
      </c>
      <c r="V46" s="329">
        <v>17.357609426937959</v>
      </c>
      <c r="W46" s="329">
        <v>17.880879405610749</v>
      </c>
      <c r="X46" s="329">
        <v>16.49276337886737</v>
      </c>
      <c r="Y46" s="329">
        <v>15.44995238617093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162.33224492292419</v>
      </c>
      <c r="C48" s="316">
        <v>167.81036955886691</v>
      </c>
      <c r="D48" s="316">
        <v>173.2072699723538</v>
      </c>
      <c r="E48" s="316">
        <v>176.3989566513919</v>
      </c>
      <c r="F48" s="316">
        <v>185.55836160609709</v>
      </c>
      <c r="G48" s="316">
        <v>188.73672831068089</v>
      </c>
      <c r="H48" s="316">
        <v>189.76988622030041</v>
      </c>
      <c r="I48" s="316">
        <v>195.4376216625341</v>
      </c>
      <c r="J48" s="316">
        <v>193.2957997085862</v>
      </c>
      <c r="K48" s="316">
        <v>172.94819035236031</v>
      </c>
      <c r="L48" s="316">
        <v>177.7109253614754</v>
      </c>
      <c r="M48" s="316">
        <v>176.06403350547799</v>
      </c>
      <c r="N48" s="316">
        <v>172.02132095786939</v>
      </c>
      <c r="O48" s="316">
        <v>171.15696416865271</v>
      </c>
      <c r="P48" s="316">
        <v>165.78160285675079</v>
      </c>
      <c r="Q48" s="316">
        <v>171.97086938648511</v>
      </c>
      <c r="R48" s="316">
        <v>177.50482177015391</v>
      </c>
      <c r="S48" s="316">
        <v>186.86656216170459</v>
      </c>
      <c r="T48" s="316">
        <v>189.62316332324309</v>
      </c>
      <c r="U48" s="316">
        <v>189.29174914226439</v>
      </c>
      <c r="V48" s="316">
        <v>188.59540681695009</v>
      </c>
      <c r="W48" s="316">
        <v>194.280885276313</v>
      </c>
      <c r="X48" s="316">
        <v>179.19860635566229</v>
      </c>
      <c r="Y48" s="316">
        <v>167.86816570779561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0.99999999999999978</v>
      </c>
      <c r="D52" s="232">
        <f t="shared" si="1"/>
        <v>0.99999999999999989</v>
      </c>
      <c r="E52" s="232">
        <f t="shared" si="1"/>
        <v>1.0000000000000002</v>
      </c>
      <c r="F52" s="232">
        <f t="shared" si="1"/>
        <v>0.99999999999999989</v>
      </c>
      <c r="G52" s="232">
        <f t="shared" si="1"/>
        <v>0.99999999999999978</v>
      </c>
      <c r="H52" s="232">
        <f t="shared" si="1"/>
        <v>1.0000000000000002</v>
      </c>
      <c r="I52" s="232">
        <f t="shared" si="1"/>
        <v>0.99999999999999989</v>
      </c>
      <c r="J52" s="232">
        <f t="shared" si="1"/>
        <v>1</v>
      </c>
      <c r="K52" s="232">
        <f t="shared" si="1"/>
        <v>1.0000000000000002</v>
      </c>
      <c r="L52" s="232">
        <f t="shared" si="1"/>
        <v>0.99999999999999978</v>
      </c>
      <c r="M52" s="232">
        <f t="shared" si="1"/>
        <v>1.0000000000000002</v>
      </c>
      <c r="N52" s="232">
        <f t="shared" si="1"/>
        <v>1</v>
      </c>
      <c r="O52" s="232">
        <f t="shared" si="1"/>
        <v>0.99999999999999978</v>
      </c>
      <c r="P52" s="232">
        <f t="shared" si="1"/>
        <v>1</v>
      </c>
      <c r="Q52" s="232">
        <f t="shared" si="1"/>
        <v>1</v>
      </c>
      <c r="R52" s="232">
        <f t="shared" si="1"/>
        <v>0.99999999999999989</v>
      </c>
      <c r="S52" s="232">
        <f t="shared" si="1"/>
        <v>0.99999999999999989</v>
      </c>
      <c r="T52" s="232">
        <f t="shared" si="1"/>
        <v>1.0000000000000002</v>
      </c>
      <c r="U52" s="232">
        <f t="shared" si="1"/>
        <v>1</v>
      </c>
      <c r="V52" s="232">
        <f t="shared" si="1"/>
        <v>0.99999999999999989</v>
      </c>
      <c r="W52" s="232">
        <f t="shared" si="1"/>
        <v>1.0000000000000002</v>
      </c>
      <c r="X52" s="232">
        <f t="shared" si="1"/>
        <v>0.99999999999999967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1.3327782519491108E-2</v>
      </c>
      <c r="C53" s="299">
        <f t="shared" si="2"/>
        <v>1.43592677743533E-2</v>
      </c>
      <c r="D53" s="299">
        <f t="shared" si="2"/>
        <v>1.4559463676604396E-2</v>
      </c>
      <c r="E53" s="299">
        <f t="shared" si="2"/>
        <v>1.3604164754577356E-2</v>
      </c>
      <c r="F53" s="299">
        <f t="shared" si="2"/>
        <v>1.2914580519128716E-2</v>
      </c>
      <c r="G53" s="299">
        <f t="shared" si="2"/>
        <v>1.3677280553814231E-2</v>
      </c>
      <c r="H53" s="299">
        <f t="shared" si="2"/>
        <v>1.4268938763618583E-2</v>
      </c>
      <c r="I53" s="299">
        <f t="shared" si="2"/>
        <v>1.3610950563673865E-2</v>
      </c>
      <c r="J53" s="299">
        <f t="shared" si="2"/>
        <v>1.3670871855142933E-2</v>
      </c>
      <c r="K53" s="299">
        <f t="shared" si="2"/>
        <v>1.278779747314081E-2</v>
      </c>
      <c r="L53" s="299">
        <f t="shared" si="2"/>
        <v>1.217870370729042E-2</v>
      </c>
      <c r="M53" s="299">
        <f t="shared" si="2"/>
        <v>1.1853964284302812E-2</v>
      </c>
      <c r="N53" s="299">
        <f t="shared" si="2"/>
        <v>1.1616918315699262E-2</v>
      </c>
      <c r="O53" s="299">
        <f t="shared" si="2"/>
        <v>1.1414858539578878E-2</v>
      </c>
      <c r="P53" s="299">
        <f t="shared" si="2"/>
        <v>1.1307309521610904E-2</v>
      </c>
      <c r="Q53" s="299">
        <f t="shared" si="2"/>
        <v>1.1368050003512192E-2</v>
      </c>
      <c r="R53" s="299">
        <f t="shared" si="2"/>
        <v>1.1159869971537935E-2</v>
      </c>
      <c r="S53" s="299">
        <f t="shared" si="2"/>
        <v>1.1504027261326127E-2</v>
      </c>
      <c r="T53" s="299">
        <f t="shared" si="2"/>
        <v>1.150777369344724E-2</v>
      </c>
      <c r="U53" s="299">
        <f t="shared" si="2"/>
        <v>1.1734118087889208E-2</v>
      </c>
      <c r="V53" s="299">
        <f t="shared" si="2"/>
        <v>1.1575549631093727E-2</v>
      </c>
      <c r="W53" s="299">
        <f t="shared" si="2"/>
        <v>1.1225875402330006E-2</v>
      </c>
      <c r="X53" s="299">
        <f t="shared" si="2"/>
        <v>1.0690688355091849E-2</v>
      </c>
      <c r="Y53" s="299">
        <f t="shared" si="2"/>
        <v>1.0411048655795454E-2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3.7583282984001098E-3</v>
      </c>
      <c r="C54" s="233">
        <f t="shared" si="3"/>
        <v>4.0491989077502885E-3</v>
      </c>
      <c r="D54" s="233">
        <f t="shared" si="3"/>
        <v>4.1056525543755771E-3</v>
      </c>
      <c r="E54" s="233">
        <f t="shared" si="3"/>
        <v>3.836265882824273E-3</v>
      </c>
      <c r="F54" s="233">
        <f t="shared" si="3"/>
        <v>3.641808632158077E-3</v>
      </c>
      <c r="G54" s="233">
        <f t="shared" si="3"/>
        <v>3.8568839546550687E-3</v>
      </c>
      <c r="H54" s="233">
        <f t="shared" si="3"/>
        <v>4.0237268476596994E-3</v>
      </c>
      <c r="I54" s="233">
        <f t="shared" si="3"/>
        <v>3.8381794268303872E-3</v>
      </c>
      <c r="J54" s="233">
        <f t="shared" si="3"/>
        <v>3.8550767527790598E-3</v>
      </c>
      <c r="K54" s="233">
        <f t="shared" si="3"/>
        <v>3.6060568250741235E-3</v>
      </c>
      <c r="L54" s="233">
        <f t="shared" si="3"/>
        <v>3.4342972444216923E-3</v>
      </c>
      <c r="M54" s="233">
        <f t="shared" si="3"/>
        <v>3.3427233189591808E-3</v>
      </c>
      <c r="N54" s="233">
        <f t="shared" si="3"/>
        <v>3.2758782477313527E-3</v>
      </c>
      <c r="O54" s="233">
        <f t="shared" si="3"/>
        <v>3.2188990035509311E-3</v>
      </c>
      <c r="P54" s="233">
        <f t="shared" si="3"/>
        <v>3.1885710388574024E-3</v>
      </c>
      <c r="Q54" s="233">
        <f t="shared" si="3"/>
        <v>3.2056993699698146E-3</v>
      </c>
      <c r="R54" s="233">
        <f t="shared" si="3"/>
        <v>3.1469942624857703E-3</v>
      </c>
      <c r="S54" s="233">
        <f t="shared" si="3"/>
        <v>3.2440438714075874E-3</v>
      </c>
      <c r="T54" s="233">
        <f t="shared" si="3"/>
        <v>3.2451003353646066E-3</v>
      </c>
      <c r="U54" s="233">
        <f t="shared" si="3"/>
        <v>3.3089276480905896E-3</v>
      </c>
      <c r="V54" s="233">
        <f t="shared" si="3"/>
        <v>3.2642126088455736E-3</v>
      </c>
      <c r="W54" s="233">
        <f t="shared" si="3"/>
        <v>3.1656072671646155E-3</v>
      </c>
      <c r="X54" s="233">
        <f t="shared" si="3"/>
        <v>3.0146887912943197E-3</v>
      </c>
      <c r="Y54" s="233">
        <f t="shared" si="3"/>
        <v>2.9358326279614664E-3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5.0985459760355997E-2</v>
      </c>
      <c r="C55" s="233">
        <f t="shared" si="4"/>
        <v>5.493140874911432E-2</v>
      </c>
      <c r="D55" s="233">
        <f t="shared" si="4"/>
        <v>5.569725858973737E-2</v>
      </c>
      <c r="E55" s="233">
        <f t="shared" si="4"/>
        <v>5.2042760575766116E-2</v>
      </c>
      <c r="F55" s="233">
        <f t="shared" si="4"/>
        <v>4.940475464819153E-2</v>
      </c>
      <c r="G55" s="233">
        <f t="shared" si="4"/>
        <v>5.2322465217883918E-2</v>
      </c>
      <c r="H55" s="233">
        <f t="shared" si="4"/>
        <v>5.4585854930594792E-2</v>
      </c>
      <c r="I55" s="233">
        <f t="shared" si="4"/>
        <v>5.2068719702584532E-2</v>
      </c>
      <c r="J55" s="233">
        <f t="shared" si="4"/>
        <v>5.2297948727781852E-2</v>
      </c>
      <c r="K55" s="233">
        <f t="shared" si="4"/>
        <v>4.8919745841958524E-2</v>
      </c>
      <c r="L55" s="233">
        <f t="shared" si="4"/>
        <v>4.6589656373314144E-2</v>
      </c>
      <c r="M55" s="233">
        <f t="shared" si="4"/>
        <v>4.5347365034967183E-2</v>
      </c>
      <c r="N55" s="233">
        <f t="shared" si="4"/>
        <v>4.4440545188836292E-2</v>
      </c>
      <c r="O55" s="233">
        <f t="shared" si="4"/>
        <v>4.3667565094847961E-2</v>
      </c>
      <c r="P55" s="233">
        <f t="shared" si="4"/>
        <v>4.3256136102826762E-2</v>
      </c>
      <c r="Q55" s="233">
        <f t="shared" si="4"/>
        <v>4.3488498942727077E-2</v>
      </c>
      <c r="R55" s="233">
        <f t="shared" si="4"/>
        <v>4.2692105797234904E-2</v>
      </c>
      <c r="S55" s="233">
        <f t="shared" si="4"/>
        <v>4.4008680225431605E-2</v>
      </c>
      <c r="T55" s="233">
        <f t="shared" si="4"/>
        <v>4.4023012209306392E-2</v>
      </c>
      <c r="U55" s="233">
        <f t="shared" si="4"/>
        <v>4.4888893161214631E-2</v>
      </c>
      <c r="V55" s="233">
        <f t="shared" si="4"/>
        <v>4.4282289199799124E-2</v>
      </c>
      <c r="W55" s="233">
        <f t="shared" si="4"/>
        <v>4.2944609710072038E-2</v>
      </c>
      <c r="X55" s="233">
        <f t="shared" si="4"/>
        <v>4.0897250547261635E-2</v>
      </c>
      <c r="Y55" s="233">
        <f t="shared" si="4"/>
        <v>3.9827488295737519E-2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0.11631474956699876</v>
      </c>
      <c r="C56" s="233">
        <f t="shared" si="5"/>
        <v>0.12531676838940137</v>
      </c>
      <c r="D56" s="233">
        <f t="shared" si="5"/>
        <v>0.12706392596798743</v>
      </c>
      <c r="E56" s="233">
        <f t="shared" si="5"/>
        <v>0.11872680351609419</v>
      </c>
      <c r="F56" s="233">
        <f t="shared" si="5"/>
        <v>0.11270863676297846</v>
      </c>
      <c r="G56" s="233">
        <f t="shared" si="5"/>
        <v>0.1193649026046103</v>
      </c>
      <c r="H56" s="233">
        <f t="shared" si="5"/>
        <v>0.12452844548220519</v>
      </c>
      <c r="I56" s="233">
        <f t="shared" si="5"/>
        <v>0.11878602489703406</v>
      </c>
      <c r="J56" s="233">
        <f t="shared" si="5"/>
        <v>0.11930897235665552</v>
      </c>
      <c r="K56" s="233">
        <f t="shared" si="5"/>
        <v>0.11160217076071149</v>
      </c>
      <c r="L56" s="233">
        <f t="shared" si="5"/>
        <v>0.10628646361032104</v>
      </c>
      <c r="M56" s="233">
        <f t="shared" si="5"/>
        <v>0.10345238490262183</v>
      </c>
      <c r="N56" s="233">
        <f t="shared" si="5"/>
        <v>0.10138362797072667</v>
      </c>
      <c r="O56" s="233">
        <f t="shared" si="5"/>
        <v>9.9620203918553293E-2</v>
      </c>
      <c r="P56" s="233">
        <f t="shared" si="5"/>
        <v>9.8681597884666766E-2</v>
      </c>
      <c r="Q56" s="233">
        <f t="shared" si="5"/>
        <v>9.9211694615356588E-2</v>
      </c>
      <c r="R56" s="233">
        <f t="shared" si="5"/>
        <v>9.7394857624767711E-2</v>
      </c>
      <c r="S56" s="233">
        <f t="shared" si="5"/>
        <v>0.1003984007059088</v>
      </c>
      <c r="T56" s="233">
        <f t="shared" si="5"/>
        <v>0.10043109671616404</v>
      </c>
      <c r="U56" s="233">
        <f t="shared" si="5"/>
        <v>0.10240645844771309</v>
      </c>
      <c r="V56" s="233">
        <f t="shared" si="5"/>
        <v>0.10102259355387809</v>
      </c>
      <c r="W56" s="233">
        <f t="shared" si="5"/>
        <v>9.7970902825191192E-2</v>
      </c>
      <c r="X56" s="233">
        <f t="shared" si="5"/>
        <v>9.330019730610202E-2</v>
      </c>
      <c r="Y56" s="233">
        <f t="shared" si="5"/>
        <v>9.0859714686800333E-2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4.0641647968151562E-2</v>
      </c>
      <c r="C57" s="300">
        <f t="shared" si="6"/>
        <v>4.3809172403032753E-2</v>
      </c>
      <c r="D57" s="300">
        <f t="shared" si="6"/>
        <v>4.3897064939579775E-2</v>
      </c>
      <c r="E57" s="300">
        <f t="shared" si="6"/>
        <v>4.1470488459997484E-2</v>
      </c>
      <c r="F57" s="300">
        <f t="shared" si="6"/>
        <v>3.9191284079633001E-2</v>
      </c>
      <c r="G57" s="300">
        <f t="shared" si="6"/>
        <v>4.1637714259741554E-2</v>
      </c>
      <c r="H57" s="300">
        <f t="shared" si="6"/>
        <v>4.3462292108040264E-2</v>
      </c>
      <c r="I57" s="300">
        <f t="shared" si="6"/>
        <v>4.1551474148325544E-2</v>
      </c>
      <c r="J57" s="300">
        <f t="shared" si="6"/>
        <v>4.1253470448469172E-2</v>
      </c>
      <c r="K57" s="300">
        <f t="shared" si="6"/>
        <v>3.9061601722882221E-2</v>
      </c>
      <c r="L57" s="300">
        <f t="shared" si="6"/>
        <v>3.7709901866950689E-2</v>
      </c>
      <c r="M57" s="300">
        <f t="shared" si="6"/>
        <v>3.6434979218487581E-2</v>
      </c>
      <c r="N57" s="300">
        <f t="shared" si="6"/>
        <v>3.5530789488979475E-2</v>
      </c>
      <c r="O57" s="300">
        <f t="shared" si="6"/>
        <v>3.5034821573026356E-2</v>
      </c>
      <c r="P57" s="300">
        <f t="shared" si="6"/>
        <v>3.5221133378183729E-2</v>
      </c>
      <c r="Q57" s="300">
        <f t="shared" si="6"/>
        <v>3.5451291864364409E-2</v>
      </c>
      <c r="R57" s="300">
        <f t="shared" si="6"/>
        <v>3.5325694091655362E-2</v>
      </c>
      <c r="S57" s="300">
        <f t="shared" si="6"/>
        <v>3.5999219877019602E-2</v>
      </c>
      <c r="T57" s="300">
        <f t="shared" si="6"/>
        <v>3.6208364418907305E-2</v>
      </c>
      <c r="U57" s="300">
        <f t="shared" si="6"/>
        <v>3.6994199177591232E-2</v>
      </c>
      <c r="V57" s="300">
        <f t="shared" si="6"/>
        <v>3.6664479303898767E-2</v>
      </c>
      <c r="W57" s="300">
        <f t="shared" si="6"/>
        <v>3.5192073072911952E-2</v>
      </c>
      <c r="X57" s="300">
        <f t="shared" si="6"/>
        <v>3.44156867438608E-2</v>
      </c>
      <c r="Y57" s="300">
        <f t="shared" si="6"/>
        <v>3.4465057266160511E-2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0.59418402317890961</v>
      </c>
      <c r="C58" s="301">
        <f t="shared" si="7"/>
        <v>0.56734626591925252</v>
      </c>
      <c r="D58" s="301">
        <f t="shared" si="7"/>
        <v>0.56257969476088676</v>
      </c>
      <c r="E58" s="301">
        <f t="shared" si="7"/>
        <v>0.58196045728851675</v>
      </c>
      <c r="F58" s="301">
        <f t="shared" si="7"/>
        <v>0.59809458496001922</v>
      </c>
      <c r="G58" s="301">
        <f t="shared" si="7"/>
        <v>0.57688969494747999</v>
      </c>
      <c r="H58" s="301">
        <f t="shared" si="7"/>
        <v>0.56330773484004548</v>
      </c>
      <c r="I58" s="301">
        <f t="shared" si="7"/>
        <v>0.57973821921982283</v>
      </c>
      <c r="J58" s="301">
        <f t="shared" si="7"/>
        <v>0.57839866707946275</v>
      </c>
      <c r="K58" s="301">
        <f t="shared" si="7"/>
        <v>0.60004323179647745</v>
      </c>
      <c r="L58" s="301">
        <f t="shared" si="7"/>
        <v>0.61368348406396767</v>
      </c>
      <c r="M58" s="301">
        <f t="shared" si="7"/>
        <v>0.62162937037687693</v>
      </c>
      <c r="N58" s="301">
        <f t="shared" si="7"/>
        <v>0.62857164754381112</v>
      </c>
      <c r="O58" s="301">
        <f t="shared" si="7"/>
        <v>0.6335507999454203</v>
      </c>
      <c r="P58" s="301">
        <f t="shared" si="7"/>
        <v>0.63691014056790318</v>
      </c>
      <c r="Q58" s="301">
        <f t="shared" si="7"/>
        <v>0.63573568261827496</v>
      </c>
      <c r="R58" s="301">
        <f t="shared" si="7"/>
        <v>0.63989352308603409</v>
      </c>
      <c r="S58" s="301">
        <f t="shared" si="7"/>
        <v>0.63197656799180235</v>
      </c>
      <c r="T58" s="301">
        <f t="shared" si="7"/>
        <v>0.63083055363884544</v>
      </c>
      <c r="U58" s="301">
        <f t="shared" si="7"/>
        <v>0.62639856524022208</v>
      </c>
      <c r="V58" s="301">
        <f t="shared" si="7"/>
        <v>0.63159004602308277</v>
      </c>
      <c r="W58" s="301">
        <f t="shared" si="7"/>
        <v>0.63947441713138098</v>
      </c>
      <c r="X58" s="301">
        <f t="shared" si="7"/>
        <v>0.6535618419549567</v>
      </c>
      <c r="Y58" s="301">
        <f t="shared" si="7"/>
        <v>0.66035299689920623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6.2721931532612282E-2</v>
      </c>
      <c r="C59" s="301">
        <f t="shared" si="8"/>
        <v>6.7576208486617981E-2</v>
      </c>
      <c r="D59" s="301">
        <f t="shared" si="8"/>
        <v>6.8518351236602035E-2</v>
      </c>
      <c r="E59" s="301">
        <f t="shared" si="8"/>
        <v>6.4022615093479077E-2</v>
      </c>
      <c r="F59" s="301">
        <f t="shared" si="8"/>
        <v>6.0777359917794371E-2</v>
      </c>
      <c r="G59" s="301">
        <f t="shared" si="8"/>
        <v>6.4366705653704004E-2</v>
      </c>
      <c r="H59" s="301">
        <f t="shared" si="8"/>
        <v>6.7151110761739435E-2</v>
      </c>
      <c r="I59" s="301">
        <f t="shared" si="8"/>
        <v>6.4054549817272946E-2</v>
      </c>
      <c r="J59" s="301">
        <f t="shared" si="8"/>
        <v>6.4336545650816285E-2</v>
      </c>
      <c r="K59" s="301">
        <f t="shared" si="8"/>
        <v>6.0180705709315233E-2</v>
      </c>
      <c r="L59" s="301">
        <f t="shared" si="8"/>
        <v>5.73142470600434E-2</v>
      </c>
      <c r="M59" s="301">
        <f t="shared" si="8"/>
        <v>5.5785989540476193E-2</v>
      </c>
      <c r="N59" s="301">
        <f t="shared" si="8"/>
        <v>5.4670426543324199E-2</v>
      </c>
      <c r="O59" s="301">
        <f t="shared" si="8"/>
        <v>5.3719512208941597E-2</v>
      </c>
      <c r="P59" s="301">
        <f t="shared" si="8"/>
        <v>5.3213375337971359E-2</v>
      </c>
      <c r="Q59" s="301">
        <f t="shared" si="8"/>
        <v>5.3499226366940274E-2</v>
      </c>
      <c r="R59" s="301">
        <f t="shared" si="8"/>
        <v>5.251950947158647E-2</v>
      </c>
      <c r="S59" s="301">
        <f t="shared" si="8"/>
        <v>5.4139149493096117E-2</v>
      </c>
      <c r="T59" s="301">
        <f t="shared" si="8"/>
        <v>5.4156780592541857E-2</v>
      </c>
      <c r="U59" s="301">
        <f t="shared" si="8"/>
        <v>5.5221980867997865E-2</v>
      </c>
      <c r="V59" s="301">
        <f t="shared" si="8"/>
        <v>5.4475741208413586E-2</v>
      </c>
      <c r="W59" s="301">
        <f t="shared" si="8"/>
        <v>5.2830137897948201E-2</v>
      </c>
      <c r="X59" s="301">
        <f t="shared" si="8"/>
        <v>5.0311491957791131E-2</v>
      </c>
      <c r="Y59" s="301">
        <f t="shared" si="8"/>
        <v>4.8995478431353566E-2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6.0188566052294966E-2</v>
      </c>
      <c r="C60" s="301">
        <f t="shared" si="9"/>
        <v>6.0254848496600642E-2</v>
      </c>
      <c r="D60" s="301">
        <f t="shared" si="9"/>
        <v>6.0352352428007169E-2</v>
      </c>
      <c r="E60" s="301">
        <f t="shared" si="9"/>
        <v>6.5258709948326304E-2</v>
      </c>
      <c r="F60" s="301">
        <f t="shared" si="9"/>
        <v>6.7183859130311885E-2</v>
      </c>
      <c r="G60" s="301">
        <f t="shared" si="9"/>
        <v>6.8489104106748203E-2</v>
      </c>
      <c r="H60" s="301">
        <f t="shared" si="9"/>
        <v>6.670730007059876E-2</v>
      </c>
      <c r="I60" s="301">
        <f t="shared" si="9"/>
        <v>6.7244679545491043E-2</v>
      </c>
      <c r="J60" s="301">
        <f t="shared" si="9"/>
        <v>6.7511028978342907E-2</v>
      </c>
      <c r="K60" s="301">
        <f t="shared" si="9"/>
        <v>6.826612926591008E-2</v>
      </c>
      <c r="L60" s="301">
        <f t="shared" si="9"/>
        <v>6.9915748978883169E-2</v>
      </c>
      <c r="M60" s="301">
        <f t="shared" si="9"/>
        <v>7.0675946536229217E-2</v>
      </c>
      <c r="N60" s="301">
        <f t="shared" si="9"/>
        <v>7.0062290766084542E-2</v>
      </c>
      <c r="O60" s="301">
        <f t="shared" si="9"/>
        <v>7.0202932851823788E-2</v>
      </c>
      <c r="P60" s="301">
        <f t="shared" si="9"/>
        <v>6.9118373950841624E-2</v>
      </c>
      <c r="Q60" s="301">
        <f t="shared" si="9"/>
        <v>6.8672721096380965E-2</v>
      </c>
      <c r="R60" s="301">
        <f t="shared" si="9"/>
        <v>6.9404357595688637E-2</v>
      </c>
      <c r="S60" s="301">
        <f t="shared" si="9"/>
        <v>6.8772277726945358E-2</v>
      </c>
      <c r="T60" s="301">
        <f t="shared" si="9"/>
        <v>6.9623416212749742E-2</v>
      </c>
      <c r="U60" s="301">
        <f t="shared" si="9"/>
        <v>6.809002721732732E-2</v>
      </c>
      <c r="V60" s="301">
        <f t="shared" si="9"/>
        <v>6.6856861063600614E-2</v>
      </c>
      <c r="W60" s="301">
        <f t="shared" si="9"/>
        <v>6.8446652009905962E-2</v>
      </c>
      <c r="X60" s="301">
        <f t="shared" si="9"/>
        <v>6.7382544286065785E-2</v>
      </c>
      <c r="Y60" s="301">
        <f t="shared" si="9"/>
        <v>6.6941142370229745E-2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2.3966114126487616E-2</v>
      </c>
      <c r="C61" s="302">
        <f t="shared" si="10"/>
        <v>2.5015609655002422E-2</v>
      </c>
      <c r="D61" s="302">
        <f t="shared" si="10"/>
        <v>2.5280945692951175E-2</v>
      </c>
      <c r="E61" s="302">
        <f t="shared" si="10"/>
        <v>2.956137940931898E-2</v>
      </c>
      <c r="F61" s="302">
        <f t="shared" si="10"/>
        <v>3.0923218734187755E-2</v>
      </c>
      <c r="G61" s="302">
        <f t="shared" si="10"/>
        <v>3.3026213800734422E-2</v>
      </c>
      <c r="H61" s="302">
        <f t="shared" si="10"/>
        <v>3.1714154186176603E-2</v>
      </c>
      <c r="I61" s="302">
        <f t="shared" si="10"/>
        <v>3.1660185970181901E-2</v>
      </c>
      <c r="J61" s="302">
        <f t="shared" si="10"/>
        <v>3.1972238479674175E-2</v>
      </c>
      <c r="K61" s="302">
        <f t="shared" si="10"/>
        <v>3.1954838066211078E-2</v>
      </c>
      <c r="L61" s="302">
        <f t="shared" si="10"/>
        <v>3.3138650972377996E-2</v>
      </c>
      <c r="M61" s="302">
        <f t="shared" si="10"/>
        <v>3.3615479805423079E-2</v>
      </c>
      <c r="N61" s="302">
        <f t="shared" si="10"/>
        <v>3.2735590516080174E-2</v>
      </c>
      <c r="O61" s="302">
        <f t="shared" si="10"/>
        <v>3.2698091916724938E-2</v>
      </c>
      <c r="P61" s="302">
        <f t="shared" si="10"/>
        <v>3.1481843326130715E-2</v>
      </c>
      <c r="Q61" s="302">
        <f t="shared" si="10"/>
        <v>3.1072981778023343E-2</v>
      </c>
      <c r="R61" s="302">
        <f t="shared" si="10"/>
        <v>3.1671629258850933E-2</v>
      </c>
      <c r="S61" s="302">
        <f t="shared" si="10"/>
        <v>3.1313652882517209E-2</v>
      </c>
      <c r="T61" s="302">
        <f t="shared" si="10"/>
        <v>3.2222882995156701E-2</v>
      </c>
      <c r="U61" s="302">
        <f t="shared" si="10"/>
        <v>3.0829477908712558E-2</v>
      </c>
      <c r="V61" s="302">
        <f t="shared" si="10"/>
        <v>2.9389748145280985E-2</v>
      </c>
      <c r="W61" s="302">
        <f t="shared" si="10"/>
        <v>3.0709334861495775E-2</v>
      </c>
      <c r="X61" s="302">
        <f t="shared" si="10"/>
        <v>2.9126629897729722E-2</v>
      </c>
      <c r="Y61" s="302">
        <f t="shared" si="10"/>
        <v>2.8443876120560048E-2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3.0895624249417282E-2</v>
      </c>
      <c r="C62" s="302">
        <f t="shared" si="11"/>
        <v>2.9500148720547712E-2</v>
      </c>
      <c r="D62" s="302">
        <f t="shared" si="11"/>
        <v>2.9252302622836925E-2</v>
      </c>
      <c r="E62" s="302">
        <f t="shared" si="11"/>
        <v>3.0260038834789161E-2</v>
      </c>
      <c r="F62" s="302">
        <f t="shared" si="11"/>
        <v>3.1098960661505415E-2</v>
      </c>
      <c r="G62" s="302">
        <f t="shared" si="11"/>
        <v>2.9996375791295316E-2</v>
      </c>
      <c r="H62" s="302">
        <f t="shared" si="11"/>
        <v>2.9290158323843272E-2</v>
      </c>
      <c r="I62" s="302">
        <f t="shared" si="11"/>
        <v>3.0144489729318776E-2</v>
      </c>
      <c r="J62" s="302">
        <f t="shared" si="11"/>
        <v>3.0074837402806101E-2</v>
      </c>
      <c r="K62" s="302">
        <f t="shared" si="11"/>
        <v>3.1200283918451862E-2</v>
      </c>
      <c r="L62" s="302">
        <f t="shared" si="11"/>
        <v>3.1909532387417776E-2</v>
      </c>
      <c r="M62" s="302">
        <f t="shared" si="11"/>
        <v>3.2322692466241199E-2</v>
      </c>
      <c r="N62" s="302">
        <f t="shared" si="11"/>
        <v>3.2683668154610275E-2</v>
      </c>
      <c r="O62" s="302">
        <f t="shared" si="11"/>
        <v>3.2942567781122763E-2</v>
      </c>
      <c r="P62" s="302">
        <f t="shared" si="11"/>
        <v>3.311724249728687E-2</v>
      </c>
      <c r="Q62" s="302">
        <f t="shared" si="11"/>
        <v>3.3056174528285763E-2</v>
      </c>
      <c r="R62" s="302">
        <f t="shared" si="11"/>
        <v>3.3272368622656791E-2</v>
      </c>
      <c r="S62" s="302">
        <f t="shared" si="11"/>
        <v>3.2860712872503375E-2</v>
      </c>
      <c r="T62" s="302">
        <f t="shared" si="11"/>
        <v>3.2801123877424072E-2</v>
      </c>
      <c r="U62" s="302">
        <f t="shared" si="11"/>
        <v>3.2570674988022678E-2</v>
      </c>
      <c r="V62" s="302">
        <f t="shared" si="11"/>
        <v>3.2840614995340987E-2</v>
      </c>
      <c r="W62" s="302">
        <f t="shared" si="11"/>
        <v>3.3250576484883727E-2</v>
      </c>
      <c r="X62" s="302">
        <f t="shared" si="11"/>
        <v>3.3983076463026139E-2</v>
      </c>
      <c r="Y62" s="302">
        <f t="shared" si="11"/>
        <v>3.4336194290487378E-2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5.3268276763900604E-3</v>
      </c>
      <c r="C63" s="302">
        <f t="shared" si="12"/>
        <v>5.7390901210505095E-3</v>
      </c>
      <c r="D63" s="302">
        <f t="shared" si="12"/>
        <v>5.8191041122190659E-3</v>
      </c>
      <c r="E63" s="302">
        <f t="shared" si="12"/>
        <v>5.4372917042181624E-3</v>
      </c>
      <c r="F63" s="302">
        <f t="shared" si="12"/>
        <v>5.161679734618712E-3</v>
      </c>
      <c r="G63" s="302">
        <f t="shared" si="12"/>
        <v>5.4665145147184688E-3</v>
      </c>
      <c r="H63" s="302">
        <f t="shared" si="12"/>
        <v>5.7029875605788807E-3</v>
      </c>
      <c r="I63" s="302">
        <f t="shared" si="12"/>
        <v>5.4400038459903721E-3</v>
      </c>
      <c r="J63" s="302">
        <f t="shared" si="12"/>
        <v>5.4639530958626335E-3</v>
      </c>
      <c r="K63" s="302">
        <f t="shared" si="12"/>
        <v>5.1110072812471348E-3</v>
      </c>
      <c r="L63" s="302">
        <f t="shared" si="12"/>
        <v>4.8675656190873924E-3</v>
      </c>
      <c r="M63" s="302">
        <f t="shared" si="12"/>
        <v>4.7377742645649456E-3</v>
      </c>
      <c r="N63" s="302">
        <f t="shared" si="12"/>
        <v>4.6430320953940842E-3</v>
      </c>
      <c r="O63" s="302">
        <f t="shared" si="12"/>
        <v>4.5622731539760987E-3</v>
      </c>
      <c r="P63" s="302">
        <f t="shared" si="12"/>
        <v>4.5192881274240398E-3</v>
      </c>
      <c r="Q63" s="302">
        <f t="shared" si="12"/>
        <v>4.5435647900718499E-3</v>
      </c>
      <c r="R63" s="302">
        <f t="shared" si="12"/>
        <v>4.4603597141809051E-3</v>
      </c>
      <c r="S63" s="302">
        <f t="shared" si="12"/>
        <v>4.5979119719247669E-3</v>
      </c>
      <c r="T63" s="302">
        <f t="shared" si="12"/>
        <v>4.5994093401689785E-3</v>
      </c>
      <c r="U63" s="302">
        <f t="shared" si="12"/>
        <v>4.6898743205920869E-3</v>
      </c>
      <c r="V63" s="302">
        <f t="shared" si="12"/>
        <v>4.6264979229786547E-3</v>
      </c>
      <c r="W63" s="302">
        <f t="shared" si="12"/>
        <v>4.4867406635264598E-3</v>
      </c>
      <c r="X63" s="302">
        <f t="shared" si="12"/>
        <v>4.2728379253099188E-3</v>
      </c>
      <c r="Y63" s="302">
        <f t="shared" si="12"/>
        <v>4.1610719591823201E-3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5.787751112278576E-2</v>
      </c>
      <c r="C65" s="235">
        <f t="shared" si="14"/>
        <v>6.2356860873876631E-2</v>
      </c>
      <c r="D65" s="235">
        <f t="shared" si="14"/>
        <v>6.3226235846219461E-2</v>
      </c>
      <c r="E65" s="235">
        <f t="shared" si="14"/>
        <v>5.9077734480418649E-2</v>
      </c>
      <c r="F65" s="235">
        <f t="shared" si="14"/>
        <v>5.6083131349784703E-2</v>
      </c>
      <c r="G65" s="235">
        <f t="shared" si="14"/>
        <v>5.9395248701362383E-2</v>
      </c>
      <c r="H65" s="235">
        <f t="shared" si="14"/>
        <v>6.1964596195498003E-2</v>
      </c>
      <c r="I65" s="235">
        <f t="shared" si="14"/>
        <v>5.9107202678964507E-2</v>
      </c>
      <c r="J65" s="235">
        <f t="shared" si="14"/>
        <v>5.9367418150549578E-2</v>
      </c>
      <c r="K65" s="235">
        <f t="shared" si="14"/>
        <v>5.5532560604530247E-2</v>
      </c>
      <c r="L65" s="235">
        <f t="shared" si="14"/>
        <v>5.2887497094807577E-2</v>
      </c>
      <c r="M65" s="235">
        <f t="shared" si="14"/>
        <v>5.1477276787079307E-2</v>
      </c>
      <c r="N65" s="235">
        <f t="shared" si="14"/>
        <v>5.044787593480704E-2</v>
      </c>
      <c r="O65" s="235">
        <f t="shared" si="14"/>
        <v>4.9570406864256698E-2</v>
      </c>
      <c r="P65" s="235">
        <f t="shared" si="14"/>
        <v>4.9103362217138312E-2</v>
      </c>
      <c r="Q65" s="235">
        <f t="shared" si="14"/>
        <v>4.9367135122473774E-2</v>
      </c>
      <c r="R65" s="235">
        <f t="shared" si="14"/>
        <v>4.8463088099008997E-2</v>
      </c>
      <c r="S65" s="235">
        <f t="shared" si="14"/>
        <v>4.9957632847062443E-2</v>
      </c>
      <c r="T65" s="235">
        <f t="shared" si="14"/>
        <v>4.9973902182673474E-2</v>
      </c>
      <c r="U65" s="235">
        <f t="shared" si="14"/>
        <v>5.0956830151953923E-2</v>
      </c>
      <c r="V65" s="235">
        <f t="shared" si="14"/>
        <v>5.0268227407387706E-2</v>
      </c>
      <c r="W65" s="235">
        <f t="shared" si="14"/>
        <v>4.8749724683095297E-2</v>
      </c>
      <c r="X65" s="235">
        <f t="shared" si="14"/>
        <v>4.6425610057575437E-2</v>
      </c>
      <c r="Y65" s="235">
        <f t="shared" si="14"/>
        <v>4.5211240766755305E-2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0.43351179049763711</v>
      </c>
      <c r="C69" s="322">
        <f>IF(C$5=0,0,C$5/WWP_fec!C$5)</f>
        <v>0.43603489027277315</v>
      </c>
      <c r="D69" s="322">
        <f>IF(D$5=0,0,D$5/WWP_fec!D$5)</f>
        <v>0.43605552310541668</v>
      </c>
      <c r="E69" s="322">
        <f>IF(E$5=0,0,E$5/WWP_fec!E$5)</f>
        <v>0.43352267488858048</v>
      </c>
      <c r="F69" s="322">
        <f>IF(F$5=0,0,F$5/WWP_fec!F$5)</f>
        <v>0.43369542886161605</v>
      </c>
      <c r="G69" s="322">
        <f>IF(G$5=0,0,G$5/WWP_fec!G$5)</f>
        <v>0.43626693385803794</v>
      </c>
      <c r="H69" s="322">
        <f>IF(H$5=0,0,H$5/WWP_fec!H$5)</f>
        <v>0.4368905384876684</v>
      </c>
      <c r="I69" s="322">
        <f>IF(I$5=0,0,I$5/WWP_fec!I$5)</f>
        <v>0.43654791610293614</v>
      </c>
      <c r="J69" s="322">
        <f>IF(J$5=0,0,J$5/WWP_fec!J$5)</f>
        <v>0.43748244558689003</v>
      </c>
      <c r="K69" s="322">
        <f>IF(K$5=0,0,K$5/WWP_fec!K$5)</f>
        <v>0.43420200823101085</v>
      </c>
      <c r="L69" s="322">
        <f>IF(L$5=0,0,L$5/WWP_fec!L$5)</f>
        <v>0.43364308373012689</v>
      </c>
      <c r="M69" s="322">
        <f>IF(M$5=0,0,M$5/WWP_fec!M$5)</f>
        <v>0.43317003729725118</v>
      </c>
      <c r="N69" s="322">
        <f>IF(N$5=0,0,N$5/WWP_fec!N$5)</f>
        <v>0.43290067708182356</v>
      </c>
      <c r="O69" s="322">
        <f>IF(O$5=0,0,O$5/WWP_fec!O$5)</f>
        <v>0.43218421805685509</v>
      </c>
      <c r="P69" s="322">
        <f>IF(P$5=0,0,P$5/WWP_fec!P$5)</f>
        <v>0.4310645798058701</v>
      </c>
      <c r="Q69" s="322">
        <f>IF(Q$5=0,0,Q$5/WWP_fec!Q$5)</f>
        <v>0.43086933518925391</v>
      </c>
      <c r="R69" s="322">
        <f>IF(R$5=0,0,R$5/WWP_fec!R$5)</f>
        <v>0.43107684609391828</v>
      </c>
      <c r="S69" s="322">
        <f>IF(S$5=0,0,S$5/WWP_fec!S$5)</f>
        <v>0.4326195472108747</v>
      </c>
      <c r="T69" s="322">
        <f>IF(T$5=0,0,T$5/WWP_fec!T$5)</f>
        <v>0.43262064989339499</v>
      </c>
      <c r="U69" s="322">
        <f>IF(U$5=0,0,U$5/WWP_fec!U$5)</f>
        <v>0.43331108736992119</v>
      </c>
      <c r="V69" s="322">
        <f>IF(V$5=0,0,V$5/WWP_fec!V$5)</f>
        <v>0.43403259040456815</v>
      </c>
      <c r="W69" s="322">
        <f>IF(W$5=0,0,W$5/WWP_fec!W$5)</f>
        <v>0.43316223438237761</v>
      </c>
      <c r="X69" s="322">
        <f>IF(X$5=0,0,X$5/WWP_fec!X$5)</f>
        <v>0.43116738551389505</v>
      </c>
      <c r="Y69" s="322">
        <f>IF(Y$5=0,0,Y$5/WWP_fec!Y$5)</f>
        <v>0.43043972202931263</v>
      </c>
      <c r="DA69" s="95"/>
    </row>
    <row r="70" spans="1:105" ht="12" customHeight="1" x14ac:dyDescent="0.25">
      <c r="A70" s="55" t="s">
        <v>91</v>
      </c>
      <c r="B70" s="334">
        <f>IF(B$6=0,0,B$6/WWP_fec!B$6)</f>
        <v>0.46776098232839458</v>
      </c>
      <c r="C70" s="334">
        <f>IF(C$6=0,0,C$6/WWP_fec!C$6)</f>
        <v>0.46775022701798397</v>
      </c>
      <c r="D70" s="334">
        <f>IF(D$6=0,0,D$6/WWP_fec!D$6)</f>
        <v>0.46779567799495059</v>
      </c>
      <c r="E70" s="334">
        <f>IF(E$6=0,0,E$6/WWP_fec!E$6)</f>
        <v>0.46801088660349244</v>
      </c>
      <c r="F70" s="334">
        <f>IF(F$6=0,0,F$6/WWP_fec!F$6)</f>
        <v>0.46810422986789529</v>
      </c>
      <c r="G70" s="334">
        <f>IF(G$6=0,0,G$6/WWP_fec!G$6)</f>
        <v>0.46793116871080465</v>
      </c>
      <c r="H70" s="334">
        <f>IF(H$6=0,0,H$6/WWP_fec!H$6)</f>
        <v>0.46754715681291253</v>
      </c>
      <c r="I70" s="334">
        <f>IF(I$6=0,0,I$6/WWP_fec!I$6)</f>
        <v>0.46784230355601214</v>
      </c>
      <c r="J70" s="334">
        <f>IF(J$6=0,0,J$6/WWP_fec!J$6)</f>
        <v>0.46816446021492392</v>
      </c>
      <c r="K70" s="334">
        <f>IF(K$6=0,0,K$6/WWP_fec!K$6)</f>
        <v>0.46839636462189377</v>
      </c>
      <c r="L70" s="334">
        <f>IF(L$6=0,0,L$6/WWP_fec!L$6)</f>
        <v>0.46831105113398186</v>
      </c>
      <c r="M70" s="334">
        <f>IF(M$6=0,0,M$6/WWP_fec!M$6)</f>
        <v>0.46847445895595657</v>
      </c>
      <c r="N70" s="334">
        <f>IF(N$6=0,0,N$6/WWP_fec!N$6)</f>
        <v>0.46893859555928541</v>
      </c>
      <c r="O70" s="334">
        <f>IF(O$6=0,0,O$6/WWP_fec!O$6)</f>
        <v>0.46916061868963577</v>
      </c>
      <c r="P70" s="334">
        <f>IF(P$6=0,0,P$6/WWP_fec!P$6)</f>
        <v>0.46922148337460867</v>
      </c>
      <c r="Q70" s="334">
        <f>IF(Q$6=0,0,Q$6/WWP_fec!Q$6)</f>
        <v>0.46919613774586133</v>
      </c>
      <c r="R70" s="334">
        <f>IF(R$6=0,0,R$6/WWP_fec!R$6)</f>
        <v>0.46936125731189293</v>
      </c>
      <c r="S70" s="334">
        <f>IF(S$6=0,0,S$6/WWP_fec!S$6)</f>
        <v>0.46923984312288569</v>
      </c>
      <c r="T70" s="334">
        <f>IF(T$6=0,0,T$6/WWP_fec!T$6)</f>
        <v>0.46923628897512781</v>
      </c>
      <c r="U70" s="334">
        <f>IF(U$6=0,0,U$6/WWP_fec!U$6)</f>
        <v>0.46896022364935225</v>
      </c>
      <c r="V70" s="334">
        <f>IF(V$6=0,0,V$6/WWP_fec!V$6)</f>
        <v>0.46889542983229249</v>
      </c>
      <c r="W70" s="334">
        <f>IF(W$6=0,0,W$6/WWP_fec!W$6)</f>
        <v>0.47053733352614813</v>
      </c>
      <c r="X70" s="334">
        <f>IF(X$6=0,0,X$6/WWP_fec!X$6)</f>
        <v>0.47006931102488164</v>
      </c>
      <c r="Y70" s="334">
        <f>IF(Y$6=0,0,Y$6/WWP_fec!Y$6)</f>
        <v>0.4701615035295334</v>
      </c>
      <c r="DA70" s="67"/>
    </row>
    <row r="71" spans="1:105" ht="12" customHeight="1" x14ac:dyDescent="0.25">
      <c r="A71" s="173" t="s">
        <v>92</v>
      </c>
      <c r="B71" s="335">
        <f>IF(B$7=0,0,B$7/WWP_fec!B$7)</f>
        <v>0.12135247461197431</v>
      </c>
      <c r="C71" s="335">
        <f>IF(C$7=0,0,C$7/WWP_fec!C$7)</f>
        <v>0.1213496843332148</v>
      </c>
      <c r="D71" s="335">
        <f>IF(D$7=0,0,D$7/WWP_fec!D$7)</f>
        <v>0.12136147580094472</v>
      </c>
      <c r="E71" s="335">
        <f>IF(E$7=0,0,E$7/WWP_fec!E$7)</f>
        <v>0.12141730794212573</v>
      </c>
      <c r="F71" s="335">
        <f>IF(F$7=0,0,F$7/WWP_fec!F$7)</f>
        <v>0.12144152423324789</v>
      </c>
      <c r="G71" s="335">
        <f>IF(G$7=0,0,G$7/WWP_fec!G$7)</f>
        <v>0.12139662651739384</v>
      </c>
      <c r="H71" s="335">
        <f>IF(H$7=0,0,H$7/WWP_fec!H$7)</f>
        <v>0.12129700129030095</v>
      </c>
      <c r="I71" s="335">
        <f>IF(I$7=0,0,I$7/WWP_fec!I$7)</f>
        <v>0.12137357199414758</v>
      </c>
      <c r="J71" s="335">
        <f>IF(J$7=0,0,J$7/WWP_fec!J$7)</f>
        <v>0.12145714995222573</v>
      </c>
      <c r="K71" s="335">
        <f>IF(K$7=0,0,K$7/WWP_fec!K$7)</f>
        <v>0.12151731352875812</v>
      </c>
      <c r="L71" s="335">
        <f>IF(L$7=0,0,L$7/WWP_fec!L$7)</f>
        <v>0.12149518042388835</v>
      </c>
      <c r="M71" s="335">
        <f>IF(M$7=0,0,M$7/WWP_fec!M$7)</f>
        <v>0.12153757374936169</v>
      </c>
      <c r="N71" s="335">
        <f>IF(N$7=0,0,N$7/WWP_fec!N$7)</f>
        <v>0.12165798594169887</v>
      </c>
      <c r="O71" s="335">
        <f>IF(O$7=0,0,O$7/WWP_fec!O$7)</f>
        <v>0.12171558599238071</v>
      </c>
      <c r="P71" s="335">
        <f>IF(P$7=0,0,P$7/WWP_fec!P$7)</f>
        <v>0.12173137627933708</v>
      </c>
      <c r="Q71" s="335">
        <f>IF(Q$7=0,0,Q$7/WWP_fec!Q$7)</f>
        <v>0.12172480079552105</v>
      </c>
      <c r="R71" s="335">
        <f>IF(R$7=0,0,R$7/WWP_fec!R$7)</f>
        <v>0.12176763820330362</v>
      </c>
      <c r="S71" s="335">
        <f>IF(S$7=0,0,S$7/WWP_fec!S$7)</f>
        <v>0.12173613939761935</v>
      </c>
      <c r="T71" s="335">
        <f>IF(T$7=0,0,T$7/WWP_fec!T$7)</f>
        <v>0.1217352173356223</v>
      </c>
      <c r="U71" s="335">
        <f>IF(U$7=0,0,U$7/WWP_fec!U$7)</f>
        <v>0.12166359697457657</v>
      </c>
      <c r="V71" s="335">
        <f>IF(V$7=0,0,V$7/WWP_fec!V$7)</f>
        <v>0.12164678734244219</v>
      </c>
      <c r="W71" s="335">
        <f>IF(W$7=0,0,W$7/WWP_fec!W$7)</f>
        <v>0.1220727507807181</v>
      </c>
      <c r="X71" s="335">
        <f>IF(X$7=0,0,X$7/WWP_fec!X$7)</f>
        <v>0.12195133045955303</v>
      </c>
      <c r="Y71" s="335">
        <f>IF(Y$7=0,0,Y$7/WWP_fec!Y$7)</f>
        <v>0.12197524820601509</v>
      </c>
      <c r="DA71" s="177"/>
    </row>
    <row r="72" spans="1:105" ht="12" customHeight="1" x14ac:dyDescent="0.25">
      <c r="A72" s="173" t="s">
        <v>93</v>
      </c>
      <c r="B72" s="335">
        <f>IF(B$8=0,0,B$8/WWP_fec!B$8)</f>
        <v>0.66381732350969136</v>
      </c>
      <c r="C72" s="335">
        <f>IF(C$8=0,0,C$8/WWP_fec!C$8)</f>
        <v>0.66380206024139843</v>
      </c>
      <c r="D72" s="335">
        <f>IF(D$8=0,0,D$8/WWP_fec!D$8)</f>
        <v>0.66386656144397949</v>
      </c>
      <c r="E72" s="335">
        <f>IF(E$8=0,0,E$8/WWP_fec!E$8)</f>
        <v>0.66417197213002543</v>
      </c>
      <c r="F72" s="335">
        <f>IF(F$8=0,0,F$8/WWP_fec!F$8)</f>
        <v>0.66430443909132486</v>
      </c>
      <c r="G72" s="335">
        <f>IF(G$8=0,0,G$8/WWP_fec!G$8)</f>
        <v>0.66405884144970162</v>
      </c>
      <c r="H72" s="335">
        <f>IF(H$8=0,0,H$8/WWP_fec!H$8)</f>
        <v>0.66351387562338182</v>
      </c>
      <c r="I72" s="335">
        <f>IF(I$8=0,0,I$8/WWP_fec!I$8)</f>
        <v>0.66393272954333027</v>
      </c>
      <c r="J72" s="335">
        <f>IF(J$8=0,0,J$8/WWP_fec!J$8)</f>
        <v>0.66438991425763694</v>
      </c>
      <c r="K72" s="335">
        <f>IF(K$8=0,0,K$8/WWP_fec!K$8)</f>
        <v>0.6647190185834797</v>
      </c>
      <c r="L72" s="335">
        <f>IF(L$8=0,0,L$8/WWP_fec!L$8)</f>
        <v>0.6645979469820753</v>
      </c>
      <c r="M72" s="335">
        <f>IF(M$8=0,0,M$8/WWP_fec!M$8)</f>
        <v>0.66482984521027688</v>
      </c>
      <c r="N72" s="335">
        <f>IF(N$8=0,0,N$8/WWP_fec!N$8)</f>
        <v>0.66548851904029782</v>
      </c>
      <c r="O72" s="335">
        <f>IF(O$8=0,0,O$8/WWP_fec!O$8)</f>
        <v>0.66580360047229969</v>
      </c>
      <c r="P72" s="335">
        <f>IF(P$8=0,0,P$8/WWP_fec!P$8)</f>
        <v>0.66588997585160925</v>
      </c>
      <c r="Q72" s="335">
        <f>IF(Q$8=0,0,Q$8/WWP_fec!Q$8)</f>
        <v>0.6658540069100487</v>
      </c>
      <c r="R72" s="335">
        <f>IF(R$8=0,0,R$8/WWP_fec!R$8)</f>
        <v>0.66608833433906289</v>
      </c>
      <c r="S72" s="335">
        <f>IF(S$8=0,0,S$8/WWP_fec!S$8)</f>
        <v>0.66591603086564843</v>
      </c>
      <c r="T72" s="335">
        <f>IF(T$8=0,0,T$8/WWP_fec!T$8)</f>
        <v>0.66591098703997453</v>
      </c>
      <c r="U72" s="335">
        <f>IF(U$8=0,0,U$8/WWP_fec!U$8)</f>
        <v>0.66551921228193878</v>
      </c>
      <c r="V72" s="335">
        <f>IF(V$8=0,0,V$8/WWP_fec!V$8)</f>
        <v>0.6654272609224936</v>
      </c>
      <c r="W72" s="335">
        <f>IF(W$8=0,0,W$8/WWP_fec!W$8)</f>
        <v>0.6677573486311571</v>
      </c>
      <c r="X72" s="335">
        <f>IF(X$8=0,0,X$8/WWP_fec!X$8)</f>
        <v>0.66709316017621911</v>
      </c>
      <c r="Y72" s="335">
        <f>IF(Y$8=0,0,Y$8/WWP_fec!Y$8)</f>
        <v>0.66722399405077815</v>
      </c>
      <c r="DA72" s="177"/>
    </row>
    <row r="73" spans="1:105" ht="12" customHeight="1" x14ac:dyDescent="0.25">
      <c r="A73" s="173" t="s">
        <v>94</v>
      </c>
      <c r="B73" s="335">
        <f>IF(B$9=0,0,B$9/WWP_fec!B$9)</f>
        <v>0.49416857054841046</v>
      </c>
      <c r="C73" s="335">
        <f>IF(C$9=0,0,C$9/WWP_fec!C$9)</f>
        <v>0.49415720804368646</v>
      </c>
      <c r="D73" s="335">
        <f>IF(D$9=0,0,D$9/WWP_fec!D$9)</f>
        <v>0.49420522496935188</v>
      </c>
      <c r="E73" s="335">
        <f>IF(E$9=0,0,E$9/WWP_fec!E$9)</f>
        <v>0.49443258324520323</v>
      </c>
      <c r="F73" s="335">
        <f>IF(F$9=0,0,F$9/WWP_fec!F$9)</f>
        <v>0.49453119623192715</v>
      </c>
      <c r="G73" s="335">
        <f>IF(G$9=0,0,G$9/WWP_fec!G$9)</f>
        <v>0.4943483648546898</v>
      </c>
      <c r="H73" s="335">
        <f>IF(H$9=0,0,H$9/WWP_fec!H$9)</f>
        <v>0.49394267344855691</v>
      </c>
      <c r="I73" s="335">
        <f>IF(I$9=0,0,I$9/WWP_fec!I$9)</f>
        <v>0.49425448279061368</v>
      </c>
      <c r="J73" s="335">
        <f>IF(J$9=0,0,J$9/WWP_fec!J$9)</f>
        <v>0.49459482690147677</v>
      </c>
      <c r="K73" s="335">
        <f>IF(K$9=0,0,K$9/WWP_fec!K$9)</f>
        <v>0.49483982354212369</v>
      </c>
      <c r="L73" s="335">
        <f>IF(L$9=0,0,L$9/WWP_fec!L$9)</f>
        <v>0.49474969365535976</v>
      </c>
      <c r="M73" s="335">
        <f>IF(M$9=0,0,M$9/WWP_fec!M$9)</f>
        <v>0.49492232671551728</v>
      </c>
      <c r="N73" s="335">
        <f>IF(N$9=0,0,N$9/WWP_fec!N$9)</f>
        <v>0.49541266629164971</v>
      </c>
      <c r="O73" s="335">
        <f>IF(O$9=0,0,O$9/WWP_fec!O$9)</f>
        <v>0.49564722380520676</v>
      </c>
      <c r="P73" s="335">
        <f>IF(P$9=0,0,P$9/WWP_fec!P$9)</f>
        <v>0.49571152462444174</v>
      </c>
      <c r="Q73" s="335">
        <f>IF(Q$9=0,0,Q$9/WWP_fec!Q$9)</f>
        <v>0.49568474810053131</v>
      </c>
      <c r="R73" s="335">
        <f>IF(R$9=0,0,R$9/WWP_fec!R$9)</f>
        <v>0.4958591895417761</v>
      </c>
      <c r="S73" s="335">
        <f>IF(S$9=0,0,S$9/WWP_fec!S$9)</f>
        <v>0.4957309208778799</v>
      </c>
      <c r="T73" s="335">
        <f>IF(T$9=0,0,T$9/WWP_fec!T$9)</f>
        <v>0.49572716607963169</v>
      </c>
      <c r="U73" s="335">
        <f>IF(U$9=0,0,U$9/WWP_fec!U$9)</f>
        <v>0.49543551540210523</v>
      </c>
      <c r="V73" s="335">
        <f>IF(V$9=0,0,V$9/WWP_fec!V$9)</f>
        <v>0.49536706363043892</v>
      </c>
      <c r="W73" s="335">
        <f>IF(W$9=0,0,W$9/WWP_fec!W$9)</f>
        <v>0.49710166149563889</v>
      </c>
      <c r="X73" s="335">
        <f>IF(X$9=0,0,X$9/WWP_fec!X$9)</f>
        <v>0.4966072166420214</v>
      </c>
      <c r="Y73" s="335">
        <f>IF(Y$9=0,0,Y$9/WWP_fec!Y$9)</f>
        <v>0.49670461390250337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0.79461377986435877</v>
      </c>
      <c r="C74" s="336">
        <f>IF(C$10=0,0,C$10/WWP_fec!C$10)</f>
        <v>0.79356194783293776</v>
      </c>
      <c r="D74" s="336">
        <f>IF(D$10=0,0,D$10/WWP_fec!D$10)</f>
        <v>0.79784868020984834</v>
      </c>
      <c r="E74" s="336">
        <f>IF(E$10=0,0,E$10/WWP_fec!E$10)</f>
        <v>0.79101579179560499</v>
      </c>
      <c r="F74" s="336">
        <f>IF(F$10=0,0,F$10/WWP_fec!F$10)</f>
        <v>0.78179859633358706</v>
      </c>
      <c r="G74" s="336">
        <f>IF(G$10=0,0,G$10/WWP_fec!G$10)</f>
        <v>0.78251575339827262</v>
      </c>
      <c r="H74" s="336">
        <f>IF(H$10=0,0,H$10/WWP_fec!H$10)</f>
        <v>0.79067853382596154</v>
      </c>
      <c r="I74" s="336">
        <f>IF(I$10=0,0,I$10/WWP_fec!I$10)</f>
        <v>0.79102097344541833</v>
      </c>
      <c r="J74" s="336">
        <f>IF(J$10=0,0,J$10/WWP_fec!J$10)</f>
        <v>0.7906530552911416</v>
      </c>
      <c r="K74" s="336">
        <f>IF(K$10=0,0,K$10/WWP_fec!K$10)</f>
        <v>0.78972405423776537</v>
      </c>
      <c r="L74" s="336">
        <f>IF(L$10=0,0,L$10/WWP_fec!L$10)</f>
        <v>0.7820826150164315</v>
      </c>
      <c r="M74" s="336">
        <f>IF(M$10=0,0,M$10/WWP_fec!M$10)</f>
        <v>0.7834895136871769</v>
      </c>
      <c r="N74" s="336">
        <f>IF(N$10=0,0,N$10/WWP_fec!N$10)</f>
        <v>0.78712332589654643</v>
      </c>
      <c r="O74" s="336">
        <f>IF(O$10=0,0,O$10/WWP_fec!O$10)</f>
        <v>0.78700977005780826</v>
      </c>
      <c r="P74" s="336">
        <f>IF(P$10=0,0,P$10/WWP_fec!P$10)</f>
        <v>0.79483165642328624</v>
      </c>
      <c r="Q74" s="336">
        <f>IF(Q$10=0,0,Q$10/WWP_fec!Q$10)</f>
        <v>0.79694840175660941</v>
      </c>
      <c r="R74" s="336">
        <f>IF(R$10=0,0,R$10/WWP_fec!R$10)</f>
        <v>0.7974527474978661</v>
      </c>
      <c r="S74" s="336">
        <f>IF(S$10=0,0,S$10/WWP_fec!S$10)</f>
        <v>0.8005715905868418</v>
      </c>
      <c r="T74" s="336">
        <f>IF(T$10=0,0,T$10/WWP_fec!T$10)</f>
        <v>0.79908883993183966</v>
      </c>
      <c r="U74" s="336">
        <f>IF(U$10=0,0,U$10/WWP_fec!U$10)</f>
        <v>0.80351420671808604</v>
      </c>
      <c r="V74" s="336">
        <f>IF(V$10=0,0,V$10/WWP_fec!V$10)</f>
        <v>0.80758607254788473</v>
      </c>
      <c r="W74" s="336">
        <f>IF(W$10=0,0,W$10/WWP_fec!W$10)</f>
        <v>0.8081919354863305</v>
      </c>
      <c r="X74" s="336">
        <f>IF(X$10=0,0,X$10/WWP_fec!X$10)</f>
        <v>0.81211296999163685</v>
      </c>
      <c r="Y74" s="336">
        <f>IF(Y$10=0,0,Y$10/WWP_fec!Y$10)</f>
        <v>0.81460038347596242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0.41858384539335741</v>
      </c>
      <c r="C75" s="349">
        <f>IF(C$16=0,0,C$16/WWP_fec!C$16)</f>
        <v>0.41883461513041176</v>
      </c>
      <c r="D75" s="349">
        <f>IF(D$16=0,0,D$16/WWP_fec!D$16)</f>
        <v>0.41824429324441459</v>
      </c>
      <c r="E75" s="349">
        <f>IF(E$16=0,0,E$16/WWP_fec!E$16)</f>
        <v>0.41841929737071593</v>
      </c>
      <c r="F75" s="349">
        <f>IF(F$16=0,0,F$16/WWP_fec!F$16)</f>
        <v>0.42117711807426783</v>
      </c>
      <c r="G75" s="349">
        <f>IF(G$16=0,0,G$16/WWP_fec!G$16)</f>
        <v>0.42273939576952652</v>
      </c>
      <c r="H75" s="349">
        <f>IF(H$16=0,0,H$16/WWP_fec!H$16)</f>
        <v>0.42161301588236144</v>
      </c>
      <c r="I75" s="349">
        <f>IF(I$16=0,0,I$16/WWP_fec!I$16)</f>
        <v>0.42317351952662968</v>
      </c>
      <c r="J75" s="349">
        <f>IF(J$16=0,0,J$16/WWP_fec!J$16)</f>
        <v>0.42409511860564492</v>
      </c>
      <c r="K75" s="349">
        <f>IF(K$16=0,0,K$16/WWP_fec!K$16)</f>
        <v>0.4218029467840525</v>
      </c>
      <c r="L75" s="349">
        <f>IF(L$16=0,0,L$16/WWP_fec!L$16)</f>
        <v>0.42318674873080736</v>
      </c>
      <c r="M75" s="349">
        <f>IF(M$16=0,0,M$16/WWP_fec!M$16)</f>
        <v>0.42356584530227059</v>
      </c>
      <c r="N75" s="349">
        <f>IF(N$16=0,0,N$16/WWP_fec!N$16)</f>
        <v>0.42343629044896713</v>
      </c>
      <c r="O75" s="349">
        <f>IF(O$16=0,0,O$16/WWP_fec!O$16)</f>
        <v>0.42287126073949233</v>
      </c>
      <c r="P75" s="349">
        <f>IF(P$16=0,0,P$16/WWP_fec!P$16)</f>
        <v>0.42124374337475196</v>
      </c>
      <c r="Q75" s="349">
        <f>IF(Q$16=0,0,Q$16/WWP_fec!Q$16)</f>
        <v>0.42067371357160666</v>
      </c>
      <c r="R75" s="349">
        <f>IF(R$16=0,0,R$16/WWP_fec!R$16)</f>
        <v>0.42146363474117199</v>
      </c>
      <c r="S75" s="349">
        <f>IF(S$16=0,0,S$16/WWP_fec!S$16)</f>
        <v>0.42257975898164341</v>
      </c>
      <c r="T75" s="349">
        <f>IF(T$16=0,0,T$16/WWP_fec!T$16)</f>
        <v>0.42273019831443426</v>
      </c>
      <c r="U75" s="349">
        <f>IF(U$16=0,0,U$16/WWP_fec!U$16)</f>
        <v>0.42274368011333802</v>
      </c>
      <c r="V75" s="349">
        <f>IF(V$16=0,0,V$16/WWP_fec!V$16)</f>
        <v>0.42388865383196322</v>
      </c>
      <c r="W75" s="349">
        <f>IF(W$16=0,0,W$16/WWP_fec!W$16)</f>
        <v>0.42360005401958589</v>
      </c>
      <c r="X75" s="349">
        <f>IF(X$16=0,0,X$16/WWP_fec!X$16)</f>
        <v>0.42232764660224847</v>
      </c>
      <c r="Y75" s="349">
        <f>IF(Y$16=0,0,Y$16/WWP_fec!Y$16)</f>
        <v>0.42168095436921615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0.43274045146395662</v>
      </c>
      <c r="C76" s="349">
        <f>IF(C$27=0,0,C$27/WWP_fec!C$27)</f>
        <v>0.43273050138676239</v>
      </c>
      <c r="D76" s="349">
        <f>IF(D$27=0,0,D$27/WWP_fec!D$27)</f>
        <v>0.43277254952039274</v>
      </c>
      <c r="E76" s="349">
        <f>IF(E$27=0,0,E$27/WWP_fec!E$27)</f>
        <v>0.4329716457980593</v>
      </c>
      <c r="F76" s="349">
        <f>IF(F$27=0,0,F$27/WWP_fec!F$27)</f>
        <v>0.43305800059870492</v>
      </c>
      <c r="G76" s="349">
        <f>IF(G$27=0,0,G$27/WWP_fec!G$27)</f>
        <v>0.43289789625892561</v>
      </c>
      <c r="H76" s="349">
        <f>IF(H$27=0,0,H$27/WWP_fec!H$27)</f>
        <v>0.43254263472934223</v>
      </c>
      <c r="I76" s="349">
        <f>IF(I$27=0,0,I$27/WWP_fec!I$27)</f>
        <v>0.43281568429884953</v>
      </c>
      <c r="J76" s="349">
        <f>IF(J$27=0,0,J$27/WWP_fec!J$27)</f>
        <v>0.43311372159414852</v>
      </c>
      <c r="K76" s="349">
        <f>IF(K$27=0,0,K$27/WWP_fec!K$27)</f>
        <v>0.43332826368200955</v>
      </c>
      <c r="L76" s="349">
        <f>IF(L$27=0,0,L$27/WWP_fec!L$27)</f>
        <v>0.43324933748108707</v>
      </c>
      <c r="M76" s="349">
        <f>IF(M$27=0,0,M$27/WWP_fec!M$27)</f>
        <v>0.43340051121580536</v>
      </c>
      <c r="N76" s="349">
        <f>IF(N$27=0,0,N$27/WWP_fec!N$27)</f>
        <v>0.43382989863983917</v>
      </c>
      <c r="O76" s="349">
        <f>IF(O$27=0,0,O$27/WWP_fec!O$27)</f>
        <v>0.43403529924675793</v>
      </c>
      <c r="P76" s="349">
        <f>IF(P$27=0,0,P$27/WWP_fec!P$27)</f>
        <v>0.43409160708825917</v>
      </c>
      <c r="Q76" s="349">
        <f>IF(Q$27=0,0,Q$27/WWP_fec!Q$27)</f>
        <v>0.43406815904697071</v>
      </c>
      <c r="R76" s="349">
        <f>IF(R$27=0,0,R$27/WWP_fec!R$27)</f>
        <v>0.43422091637015381</v>
      </c>
      <c r="S76" s="349">
        <f>IF(S$27=0,0,S$27/WWP_fec!S$27)</f>
        <v>0.43410859227098764</v>
      </c>
      <c r="T76" s="349">
        <f>IF(T$27=0,0,T$27/WWP_fec!T$27)</f>
        <v>0.43410530421669635</v>
      </c>
      <c r="U76" s="349">
        <f>IF(U$27=0,0,U$27/WWP_fec!U$27)</f>
        <v>0.43384990746873553</v>
      </c>
      <c r="V76" s="349">
        <f>IF(V$27=0,0,V$27/WWP_fec!V$27)</f>
        <v>0.43378996466310216</v>
      </c>
      <c r="W76" s="349">
        <f>IF(W$27=0,0,W$27/WWP_fec!W$27)</f>
        <v>0.43530894160342465</v>
      </c>
      <c r="X76" s="349">
        <f>IF(X$27=0,0,X$27/WWP_fec!X$27)</f>
        <v>0.43487595921253502</v>
      </c>
      <c r="Y76" s="349">
        <f>IF(Y$27=0,0,Y$27/WWP_fec!Y$27)</f>
        <v>0.43496124940900704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0.29380266057563431</v>
      </c>
      <c r="C77" s="349">
        <f>IF(C$28=0,0,C$28/WWP_fec!C$28)</f>
        <v>0.29607515223708564</v>
      </c>
      <c r="D77" s="349">
        <f>IF(D$28=0,0,D$28/WWP_fec!D$28)</f>
        <v>0.2963389879872802</v>
      </c>
      <c r="E77" s="349">
        <f>IF(E$28=0,0,E$28/WWP_fec!E$28)</f>
        <v>0.29739870597964779</v>
      </c>
      <c r="F77" s="349">
        <f>IF(F$28=0,0,F$28/WWP_fec!F$28)</f>
        <v>0.29942753507057351</v>
      </c>
      <c r="G77" s="349">
        <f>IF(G$28=0,0,G$28/WWP_fec!G$28)</f>
        <v>0.30201216240176287</v>
      </c>
      <c r="H77" s="349">
        <f>IF(H$28=0,0,H$28/WWP_fec!H$28)</f>
        <v>0.30082499469832796</v>
      </c>
      <c r="I77" s="349">
        <f>IF(I$28=0,0,I$28/WWP_fec!I$28)</f>
        <v>0.30064458954582024</v>
      </c>
      <c r="J77" s="349">
        <f>IF(J$28=0,0,J$28/WWP_fec!J$28)</f>
        <v>0.30291496042993427</v>
      </c>
      <c r="K77" s="349">
        <f>IF(K$28=0,0,K$28/WWP_fec!K$28)</f>
        <v>0.30177359666985076</v>
      </c>
      <c r="L77" s="349">
        <f>IF(L$28=0,0,L$28/WWP_fec!L$28)</f>
        <v>0.30194278194160873</v>
      </c>
      <c r="M77" s="349">
        <f>IF(M$28=0,0,M$28/WWP_fec!M$28)</f>
        <v>0.30218733439377005</v>
      </c>
      <c r="N77" s="349">
        <f>IF(N$28=0,0,N$28/WWP_fec!N$28)</f>
        <v>0.30252665190517108</v>
      </c>
      <c r="O77" s="349">
        <f>IF(O$28=0,0,O$28/WWP_fec!O$28)</f>
        <v>0.3024860545792491</v>
      </c>
      <c r="P77" s="349">
        <f>IF(P$28=0,0,P$28/WWP_fec!P$28)</f>
        <v>0.30092742432036418</v>
      </c>
      <c r="Q77" s="349">
        <f>IF(Q$28=0,0,Q$28/WWP_fec!Q$28)</f>
        <v>0.30065431146964167</v>
      </c>
      <c r="R77" s="349">
        <f>IF(R$28=0,0,R$28/WWP_fec!R$28)</f>
        <v>0.30115390801045583</v>
      </c>
      <c r="S77" s="349">
        <f>IF(S$28=0,0,S$28/WWP_fec!S$28)</f>
        <v>0.30179082811395602</v>
      </c>
      <c r="T77" s="349">
        <f>IF(T$28=0,0,T$28/WWP_fec!T$28)</f>
        <v>0.30193367038019009</v>
      </c>
      <c r="U77" s="349">
        <f>IF(U$28=0,0,U$28/WWP_fec!U$28)</f>
        <v>0.30168485750115082</v>
      </c>
      <c r="V77" s="349">
        <f>IF(V$28=0,0,V$28/WWP_fec!V$28)</f>
        <v>0.30160038782485427</v>
      </c>
      <c r="W77" s="349">
        <f>IF(W$28=0,0,W$28/WWP_fec!W$28)</f>
        <v>0.30165620382367314</v>
      </c>
      <c r="X77" s="349">
        <f>IF(X$28=0,0,X$28/WWP_fec!X$28)</f>
        <v>0.29875846085952223</v>
      </c>
      <c r="Y77" s="349">
        <f>IF(Y$28=0,0,Y$28/WWP_fec!Y$28)</f>
        <v>0.29840668192557823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0.50486386004128281</v>
      </c>
      <c r="C78" s="337">
        <f>IF(C$48=0,0,C$48/WWP_fec!C$48)</f>
        <v>0.50485225161788916</v>
      </c>
      <c r="D78" s="337">
        <f>IF(D$48=0,0,D$48/WWP_fec!D$48)</f>
        <v>0.50490130777379139</v>
      </c>
      <c r="E78" s="337">
        <f>IF(E$48=0,0,E$48/WWP_fec!E$48)</f>
        <v>0.50513358676440268</v>
      </c>
      <c r="F78" s="337">
        <f>IF(F$48=0,0,F$48/WWP_fec!F$48)</f>
        <v>0.5052343340318225</v>
      </c>
      <c r="G78" s="337">
        <f>IF(G$48=0,0,G$48/WWP_fec!G$48)</f>
        <v>0.50504754563541321</v>
      </c>
      <c r="H78" s="337">
        <f>IF(H$48=0,0,H$48/WWP_fec!H$48)</f>
        <v>0.50463307385089951</v>
      </c>
      <c r="I78" s="337">
        <f>IF(I$48=0,0,I$48/WWP_fec!I$48)</f>
        <v>0.5049516316819912</v>
      </c>
      <c r="J78" s="337">
        <f>IF(J$48=0,0,J$48/WWP_fec!J$48)</f>
        <v>0.50529934185984016</v>
      </c>
      <c r="K78" s="337">
        <f>IF(K$48=0,0,K$48/WWP_fec!K$48)</f>
        <v>0.50554964096234445</v>
      </c>
      <c r="L78" s="337">
        <f>IF(L$48=0,0,L$48/WWP_fec!L$48)</f>
        <v>0.50545756039460144</v>
      </c>
      <c r="M78" s="337">
        <f>IF(M$48=0,0,M$48/WWP_fec!M$48)</f>
        <v>0.5056339297517729</v>
      </c>
      <c r="N78" s="337">
        <f>IF(N$48=0,0,N$48/WWP_fec!N$48)</f>
        <v>0.50613488174647858</v>
      </c>
      <c r="O78" s="337">
        <f>IF(O$48=0,0,O$48/WWP_fec!O$48)</f>
        <v>0.50637451578788439</v>
      </c>
      <c r="P78" s="337">
        <f>IF(P$48=0,0,P$48/WWP_fec!P$48)</f>
        <v>0.50644020826963554</v>
      </c>
      <c r="Q78" s="337">
        <f>IF(Q$48=0,0,Q$48/WWP_fec!Q$48)</f>
        <v>0.50641285222146593</v>
      </c>
      <c r="R78" s="337">
        <f>IF(R$48=0,0,R$48/WWP_fec!R$48)</f>
        <v>0.50659106909851304</v>
      </c>
      <c r="S78" s="337">
        <f>IF(S$48=0,0,S$48/WWP_fec!S$48)</f>
        <v>0.50646002431615256</v>
      </c>
      <c r="T78" s="337">
        <f>IF(T$48=0,0,T$48/WWP_fec!T$48)</f>
        <v>0.50645618825281247</v>
      </c>
      <c r="U78" s="337">
        <f>IF(U$48=0,0,U$48/WWP_fec!U$48)</f>
        <v>0.50615822538019117</v>
      </c>
      <c r="V78" s="337">
        <f>IF(V$48=0,0,V$48/WWP_fec!V$48)</f>
        <v>0.50608829210695272</v>
      </c>
      <c r="W78" s="337">
        <f>IF(W$48=0,0,W$48/WWP_fec!W$48)</f>
        <v>0.50786043187066188</v>
      </c>
      <c r="X78" s="337">
        <f>IF(X$48=0,0,X$48/WWP_fec!X$48)</f>
        <v>0.50735528574795752</v>
      </c>
      <c r="Y78" s="337">
        <f>IF(Y$48=0,0,Y$48/WWP_fec!Y$48)</f>
        <v>0.50745479097717472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EU27: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3884.3688382013452</v>
      </c>
      <c r="C5" s="223">
        <v>3808.366238919351</v>
      </c>
      <c r="D5" s="223">
        <v>3497.398810920216</v>
      </c>
      <c r="E5" s="223">
        <v>3680.7825401074369</v>
      </c>
      <c r="F5" s="223">
        <v>4281.7270416253978</v>
      </c>
      <c r="G5" s="223">
        <v>4055.727757715978</v>
      </c>
      <c r="H5" s="223">
        <v>4020.7128623748608</v>
      </c>
      <c r="I5" s="223">
        <v>3491.6541863991092</v>
      </c>
      <c r="J5" s="223">
        <v>3311.7037806797821</v>
      </c>
      <c r="K5" s="223">
        <v>2802.3380204810769</v>
      </c>
      <c r="L5" s="223">
        <v>2907.1287181815601</v>
      </c>
      <c r="M5" s="223">
        <v>2953.041785177671</v>
      </c>
      <c r="N5" s="223">
        <v>2380.809016830096</v>
      </c>
      <c r="O5" s="223">
        <v>2234.873004304151</v>
      </c>
      <c r="P5" s="223">
        <v>2017.87937703904</v>
      </c>
      <c r="Q5" s="223">
        <v>2032.822618763551</v>
      </c>
      <c r="R5" s="223">
        <v>2163.555513796688</v>
      </c>
      <c r="S5" s="223">
        <v>2200.3614082720001</v>
      </c>
      <c r="T5" s="223">
        <v>2355.210806019832</v>
      </c>
      <c r="U5" s="223">
        <v>2163.4113578050851</v>
      </c>
      <c r="V5" s="223">
        <v>1960.6847549848551</v>
      </c>
      <c r="W5" s="223">
        <v>2311.0175343268952</v>
      </c>
      <c r="X5" s="223">
        <v>2056.1667301916609</v>
      </c>
      <c r="Y5" s="223">
        <v>1966.834242375161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58.154847591450533</v>
      </c>
      <c r="C10" s="260">
        <v>61.880842068314642</v>
      </c>
      <c r="D10" s="260">
        <v>53.809570562379342</v>
      </c>
      <c r="E10" s="260">
        <v>72.664764381430089</v>
      </c>
      <c r="F10" s="260">
        <v>99.067002726741578</v>
      </c>
      <c r="G10" s="260">
        <v>99.399956688323542</v>
      </c>
      <c r="H10" s="260">
        <v>78.217679665860402</v>
      </c>
      <c r="I10" s="260">
        <v>80.910160522461297</v>
      </c>
      <c r="J10" s="260">
        <v>81.809674989199053</v>
      </c>
      <c r="K10" s="260">
        <v>77.652097276927677</v>
      </c>
      <c r="L10" s="260">
        <v>99.904580181412825</v>
      </c>
      <c r="M10" s="260">
        <v>97.162623474164448</v>
      </c>
      <c r="N10" s="260">
        <v>87.468462498248343</v>
      </c>
      <c r="O10" s="260">
        <v>88.700337855534471</v>
      </c>
      <c r="P10" s="260">
        <v>75.188509023332173</v>
      </c>
      <c r="Q10" s="260">
        <v>73.634673485731469</v>
      </c>
      <c r="R10" s="260">
        <v>79.123989993151625</v>
      </c>
      <c r="S10" s="260">
        <v>74.699879334629259</v>
      </c>
      <c r="T10" s="260">
        <v>81.038148208453819</v>
      </c>
      <c r="U10" s="260">
        <v>70.285027415360886</v>
      </c>
      <c r="V10" s="260">
        <v>61.347488700733322</v>
      </c>
      <c r="W10" s="260">
        <v>69.461190532323727</v>
      </c>
      <c r="X10" s="260">
        <v>60.299258734579617</v>
      </c>
      <c r="Y10" s="260">
        <v>60.901010938246422</v>
      </c>
      <c r="DA10" s="68" t="s">
        <v>2986</v>
      </c>
    </row>
    <row r="11" spans="1:105" ht="12" customHeight="1" x14ac:dyDescent="0.25">
      <c r="A11" s="37" t="s">
        <v>159</v>
      </c>
      <c r="B11" s="226">
        <v>19.382477666984339</v>
      </c>
      <c r="C11" s="226">
        <v>25.366905221724789</v>
      </c>
      <c r="D11" s="226">
        <v>15.255311296512399</v>
      </c>
      <c r="E11" s="226">
        <v>18.087766681106881</v>
      </c>
      <c r="F11" s="226">
        <v>23.700543072670719</v>
      </c>
      <c r="G11" s="226">
        <v>18.994915474698939</v>
      </c>
      <c r="H11" s="226">
        <v>17.567164619293191</v>
      </c>
      <c r="I11" s="226">
        <v>19.968820927780399</v>
      </c>
      <c r="J11" s="226">
        <v>14.15328179348567</v>
      </c>
      <c r="K11" s="226">
        <v>14.471874650062899</v>
      </c>
      <c r="L11" s="226">
        <v>19.232409802904861</v>
      </c>
      <c r="M11" s="226">
        <v>14.34770430470444</v>
      </c>
      <c r="N11" s="226">
        <v>14.33005533368113</v>
      </c>
      <c r="O11" s="226">
        <v>13.453899183153579</v>
      </c>
      <c r="P11" s="226">
        <v>13.843375913375571</v>
      </c>
      <c r="Q11" s="226">
        <v>14.633307944513239</v>
      </c>
      <c r="R11" s="226">
        <v>15.35627109183268</v>
      </c>
      <c r="S11" s="226">
        <v>15.33064837273449</v>
      </c>
      <c r="T11" s="226">
        <v>20.860497978532091</v>
      </c>
      <c r="U11" s="226">
        <v>21.38607840473675</v>
      </c>
      <c r="V11" s="226">
        <v>17.417043789180919</v>
      </c>
      <c r="W11" s="226">
        <v>18.25963413698798</v>
      </c>
      <c r="X11" s="226">
        <v>19.81503617119899</v>
      </c>
      <c r="Y11" s="226">
        <v>21.73808408300274</v>
      </c>
      <c r="DA11" s="69" t="s">
        <v>2987</v>
      </c>
    </row>
    <row r="12" spans="1:105" ht="12" customHeight="1" x14ac:dyDescent="0.25">
      <c r="A12" s="37" t="s">
        <v>35</v>
      </c>
      <c r="B12" s="226">
        <v>38.77236992446619</v>
      </c>
      <c r="C12" s="226">
        <v>36.51393684658985</v>
      </c>
      <c r="D12" s="226">
        <v>38.554259265866939</v>
      </c>
      <c r="E12" s="226">
        <v>54.576997700323211</v>
      </c>
      <c r="F12" s="226">
        <v>75.366459654070852</v>
      </c>
      <c r="G12" s="226">
        <v>80.4050412136246</v>
      </c>
      <c r="H12" s="226">
        <v>60.650515046567222</v>
      </c>
      <c r="I12" s="226">
        <v>60.941339594680898</v>
      </c>
      <c r="J12" s="226">
        <v>67.656393195713378</v>
      </c>
      <c r="K12" s="226">
        <v>63.180222626864783</v>
      </c>
      <c r="L12" s="226">
        <v>80.672170378507957</v>
      </c>
      <c r="M12" s="226">
        <v>82.814919169460012</v>
      </c>
      <c r="N12" s="226">
        <v>73.138407164567212</v>
      </c>
      <c r="O12" s="226">
        <v>75.24643867238089</v>
      </c>
      <c r="P12" s="226">
        <v>61.345133109956613</v>
      </c>
      <c r="Q12" s="226">
        <v>59.001365541218227</v>
      </c>
      <c r="R12" s="226">
        <v>63.767718901318943</v>
      </c>
      <c r="S12" s="226">
        <v>59.369230961894779</v>
      </c>
      <c r="T12" s="226">
        <v>60.177650229921717</v>
      </c>
      <c r="U12" s="226">
        <v>48.898949010624143</v>
      </c>
      <c r="V12" s="226">
        <v>43.930444911552406</v>
      </c>
      <c r="W12" s="226">
        <v>51.201556395335743</v>
      </c>
      <c r="X12" s="226">
        <v>40.484222563380627</v>
      </c>
      <c r="Y12" s="226">
        <v>39.162926855243668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2943.4547318699651</v>
      </c>
      <c r="C16" s="261">
        <v>2877.3950329637291</v>
      </c>
      <c r="D16" s="261">
        <v>2583.51142765544</v>
      </c>
      <c r="E16" s="261">
        <v>2591.3588051979291</v>
      </c>
      <c r="F16" s="261">
        <v>3034.5438761961732</v>
      </c>
      <c r="G16" s="261">
        <v>2819.4318738629649</v>
      </c>
      <c r="H16" s="261">
        <v>2844.1516127392802</v>
      </c>
      <c r="I16" s="261">
        <v>2289.1833600954169</v>
      </c>
      <c r="J16" s="261">
        <v>2166.8203792706731</v>
      </c>
      <c r="K16" s="261">
        <v>1751.5842322216431</v>
      </c>
      <c r="L16" s="261">
        <v>1731.514132497867</v>
      </c>
      <c r="M16" s="261">
        <v>1761.4955015413391</v>
      </c>
      <c r="N16" s="261">
        <v>1292.44262666699</v>
      </c>
      <c r="O16" s="261">
        <v>1155.282187080865</v>
      </c>
      <c r="P16" s="261">
        <v>1003.286056802091</v>
      </c>
      <c r="Q16" s="261">
        <v>1007.716459021206</v>
      </c>
      <c r="R16" s="261">
        <v>1077.1046363289979</v>
      </c>
      <c r="S16" s="261">
        <v>1103.862332766158</v>
      </c>
      <c r="T16" s="261">
        <v>1200.4629123403361</v>
      </c>
      <c r="U16" s="261">
        <v>1087.0717656504719</v>
      </c>
      <c r="V16" s="261">
        <v>942.97512981835575</v>
      </c>
      <c r="W16" s="261">
        <v>1178.367620586976</v>
      </c>
      <c r="X16" s="261">
        <v>992.43556553952408</v>
      </c>
      <c r="Y16" s="261">
        <v>974.74837131911522</v>
      </c>
      <c r="DA16" s="70" t="s">
        <v>2992</v>
      </c>
    </row>
    <row r="17" spans="1:105" ht="12" customHeight="1" x14ac:dyDescent="0.25">
      <c r="A17" s="46" t="s">
        <v>28</v>
      </c>
      <c r="B17" s="229">
        <v>529.06468990898691</v>
      </c>
      <c r="C17" s="229">
        <v>477.51717154004768</v>
      </c>
      <c r="D17" s="229">
        <v>435.27481453475508</v>
      </c>
      <c r="E17" s="229">
        <v>468.84741032895329</v>
      </c>
      <c r="F17" s="229">
        <v>489.21975539717948</v>
      </c>
      <c r="G17" s="229">
        <v>445.28112889853821</v>
      </c>
      <c r="H17" s="229">
        <v>454.22757956965307</v>
      </c>
      <c r="I17" s="229">
        <v>450.13225862560051</v>
      </c>
      <c r="J17" s="229">
        <v>355.48040230474669</v>
      </c>
      <c r="K17" s="229">
        <v>264.69469927661231</v>
      </c>
      <c r="L17" s="229">
        <v>284.47636382148079</v>
      </c>
      <c r="M17" s="229">
        <v>267.49628196852183</v>
      </c>
      <c r="N17" s="229">
        <v>100.3481058966797</v>
      </c>
      <c r="O17" s="229">
        <v>83.457357133887967</v>
      </c>
      <c r="P17" s="229">
        <v>87.168219866415399</v>
      </c>
      <c r="Q17" s="229">
        <v>72.461430380369961</v>
      </c>
      <c r="R17" s="229">
        <v>65.207338583685072</v>
      </c>
      <c r="S17" s="229">
        <v>77.53168258093821</v>
      </c>
      <c r="T17" s="229">
        <v>77.878516057958052</v>
      </c>
      <c r="U17" s="229">
        <v>56.852481396449797</v>
      </c>
      <c r="V17" s="229">
        <v>37.526460155339237</v>
      </c>
      <c r="W17" s="229">
        <v>51.027002470037232</v>
      </c>
      <c r="X17" s="229">
        <v>55.430595497432982</v>
      </c>
      <c r="Y17" s="229">
        <v>27.046299498518412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84.477422782011018</v>
      </c>
      <c r="C19" s="229">
        <v>86.220665933845538</v>
      </c>
      <c r="D19" s="229">
        <v>67.443813017312124</v>
      </c>
      <c r="E19" s="229">
        <v>43.075737561576993</v>
      </c>
      <c r="F19" s="229">
        <v>31.939356399748959</v>
      </c>
      <c r="G19" s="229">
        <v>50.656837325820241</v>
      </c>
      <c r="H19" s="229">
        <v>51.889601462317017</v>
      </c>
      <c r="I19" s="229">
        <v>47.00383897856959</v>
      </c>
      <c r="J19" s="229">
        <v>48.592260882953397</v>
      </c>
      <c r="K19" s="229">
        <v>44.029837806010363</v>
      </c>
      <c r="L19" s="229">
        <v>47.751903385910623</v>
      </c>
      <c r="M19" s="229">
        <v>39.417467968020951</v>
      </c>
      <c r="N19" s="229">
        <v>28.830101684692298</v>
      </c>
      <c r="O19" s="229">
        <v>25.404929071610109</v>
      </c>
      <c r="P19" s="229">
        <v>28.285604333683491</v>
      </c>
      <c r="Q19" s="229">
        <v>26.040067237784321</v>
      </c>
      <c r="R19" s="229">
        <v>22.277134927284639</v>
      </c>
      <c r="S19" s="229">
        <v>30.639953930505289</v>
      </c>
      <c r="T19" s="229">
        <v>27.271827913463412</v>
      </c>
      <c r="U19" s="229">
        <v>26.802493112172549</v>
      </c>
      <c r="V19" s="229">
        <v>33.997015298297683</v>
      </c>
      <c r="W19" s="229">
        <v>36.654155982299052</v>
      </c>
      <c r="X19" s="229">
        <v>36.036752867651202</v>
      </c>
      <c r="Y19" s="229">
        <v>37.863444926408128</v>
      </c>
      <c r="DA19" s="73" t="s">
        <v>2995</v>
      </c>
    </row>
    <row r="20" spans="1:105" ht="12" customHeight="1" x14ac:dyDescent="0.25">
      <c r="A20" s="46" t="s">
        <v>159</v>
      </c>
      <c r="B20" s="229">
        <v>399.65342646107729</v>
      </c>
      <c r="C20" s="229">
        <v>483.56424152098191</v>
      </c>
      <c r="D20" s="229">
        <v>317.3251901613354</v>
      </c>
      <c r="E20" s="229">
        <v>300.26558056708222</v>
      </c>
      <c r="F20" s="229">
        <v>426.67409912937882</v>
      </c>
      <c r="G20" s="229">
        <v>335.22703550711981</v>
      </c>
      <c r="H20" s="229">
        <v>319.52983732789608</v>
      </c>
      <c r="I20" s="229">
        <v>299.02744370206011</v>
      </c>
      <c r="J20" s="229">
        <v>235.95098599932189</v>
      </c>
      <c r="K20" s="229">
        <v>190.4178655423386</v>
      </c>
      <c r="L20" s="229">
        <v>216.41242304585961</v>
      </c>
      <c r="M20" s="229">
        <v>191.56607728904939</v>
      </c>
      <c r="N20" s="229">
        <v>163.57122801884071</v>
      </c>
      <c r="O20" s="229">
        <v>142.46861767522111</v>
      </c>
      <c r="P20" s="229">
        <v>138.97025899171669</v>
      </c>
      <c r="Q20" s="229">
        <v>169.2363624771094</v>
      </c>
      <c r="R20" s="229">
        <v>168.38761298419041</v>
      </c>
      <c r="S20" s="229">
        <v>186.49037032920111</v>
      </c>
      <c r="T20" s="229">
        <v>224.15313115688309</v>
      </c>
      <c r="U20" s="229">
        <v>234.7478113870028</v>
      </c>
      <c r="V20" s="229">
        <v>194.69709478820349</v>
      </c>
      <c r="W20" s="229">
        <v>210.41321798562649</v>
      </c>
      <c r="X20" s="229">
        <v>207.0946634121587</v>
      </c>
      <c r="Y20" s="229">
        <v>233.9253824116841</v>
      </c>
      <c r="DA20" s="73" t="s">
        <v>2996</v>
      </c>
    </row>
    <row r="21" spans="1:105" ht="12" customHeight="1" x14ac:dyDescent="0.25">
      <c r="A21" s="46" t="s">
        <v>32</v>
      </c>
      <c r="B21" s="229">
        <v>799.8632920815536</v>
      </c>
      <c r="C21" s="229">
        <v>650.24223116690655</v>
      </c>
      <c r="D21" s="229">
        <v>560.47789994340155</v>
      </c>
      <c r="E21" s="229">
        <v>467.28974108838207</v>
      </c>
      <c r="F21" s="229">
        <v>490.94744295356838</v>
      </c>
      <c r="G21" s="229">
        <v>430.66320604447071</v>
      </c>
      <c r="H21" s="229">
        <v>469.18184753917461</v>
      </c>
      <c r="I21" s="229">
        <v>369.7935042083198</v>
      </c>
      <c r="J21" s="229">
        <v>236.6314089537403</v>
      </c>
      <c r="K21" s="229">
        <v>193.4095249661448</v>
      </c>
      <c r="L21" s="229">
        <v>167.65137215008991</v>
      </c>
      <c r="M21" s="229">
        <v>150.657270081446</v>
      </c>
      <c r="N21" s="229">
        <v>78.640165817557374</v>
      </c>
      <c r="O21" s="229">
        <v>70.065099823630661</v>
      </c>
      <c r="P21" s="229">
        <v>47.001131642416119</v>
      </c>
      <c r="Q21" s="229">
        <v>36.459789520425673</v>
      </c>
      <c r="R21" s="229">
        <v>53.407256980920472</v>
      </c>
      <c r="S21" s="229">
        <v>42.104308138249372</v>
      </c>
      <c r="T21" s="229">
        <v>33.751434722405101</v>
      </c>
      <c r="U21" s="229">
        <v>36.830919401949743</v>
      </c>
      <c r="V21" s="229">
        <v>41.101725457428067</v>
      </c>
      <c r="W21" s="229">
        <v>33.261228657344603</v>
      </c>
      <c r="X21" s="229">
        <v>28.552540733150721</v>
      </c>
      <c r="Y21" s="229">
        <v>22.056356622482969</v>
      </c>
      <c r="DA21" s="73" t="s">
        <v>2997</v>
      </c>
    </row>
    <row r="22" spans="1:105" ht="12" customHeight="1" x14ac:dyDescent="0.25">
      <c r="A22" s="46" t="s">
        <v>33</v>
      </c>
      <c r="B22" s="229">
        <v>24.63493521607225</v>
      </c>
      <c r="C22" s="229">
        <v>27.593217051836429</v>
      </c>
      <c r="D22" s="229">
        <v>10.64685259231706</v>
      </c>
      <c r="E22" s="229">
        <v>13.45221543890062</v>
      </c>
      <c r="F22" s="229">
        <v>13.421289828830499</v>
      </c>
      <c r="G22" s="229">
        <v>6.9884135993959076</v>
      </c>
      <c r="H22" s="229">
        <v>9.5177967467699123</v>
      </c>
      <c r="I22" s="229">
        <v>16.310376011936281</v>
      </c>
      <c r="J22" s="229">
        <v>12.91504547828376</v>
      </c>
      <c r="K22" s="229">
        <v>12.507891692370491</v>
      </c>
      <c r="L22" s="229">
        <v>9.9365416421992077</v>
      </c>
      <c r="M22" s="229">
        <v>0.89446425958353726</v>
      </c>
      <c r="N22" s="229">
        <v>3.661375900225377</v>
      </c>
      <c r="O22" s="229">
        <v>0.95650030603791636</v>
      </c>
      <c r="P22" s="229">
        <v>1.056438407726725</v>
      </c>
      <c r="Q22" s="229">
        <v>0.75129644168613141</v>
      </c>
      <c r="R22" s="229">
        <v>0.9257545270064037</v>
      </c>
      <c r="S22" s="229">
        <v>4.1174567160665836</v>
      </c>
      <c r="T22" s="229">
        <v>2.589588913493317</v>
      </c>
      <c r="U22" s="229">
        <v>3.9635749645934961</v>
      </c>
      <c r="V22" s="229">
        <v>2.469178713346357</v>
      </c>
      <c r="W22" s="229">
        <v>2.3864304606834632</v>
      </c>
      <c r="X22" s="229">
        <v>3.6487227886197662</v>
      </c>
      <c r="Y22" s="229">
        <v>2.4989797133689482</v>
      </c>
      <c r="DA22" s="73" t="s">
        <v>2998</v>
      </c>
    </row>
    <row r="23" spans="1:105" ht="12" customHeight="1" x14ac:dyDescent="0.25">
      <c r="A23" s="46" t="s">
        <v>35</v>
      </c>
      <c r="B23" s="229">
        <v>789.72623904821148</v>
      </c>
      <c r="C23" s="229">
        <v>805.91974958308253</v>
      </c>
      <c r="D23" s="229">
        <v>840.15533713817058</v>
      </c>
      <c r="E23" s="229">
        <v>909.30697275939667</v>
      </c>
      <c r="F23" s="229">
        <v>1258.700255501667</v>
      </c>
      <c r="G23" s="229">
        <v>1215.440144183895</v>
      </c>
      <c r="H23" s="229">
        <v>908.67634482671042</v>
      </c>
      <c r="I23" s="229">
        <v>837.71853895359243</v>
      </c>
      <c r="J23" s="229">
        <v>1055.406722037319</v>
      </c>
      <c r="K23" s="229">
        <v>795.60878775329309</v>
      </c>
      <c r="L23" s="229">
        <v>901.09257115101207</v>
      </c>
      <c r="M23" s="229">
        <v>985.99880866464912</v>
      </c>
      <c r="N23" s="229">
        <v>815.10105318551359</v>
      </c>
      <c r="O23" s="229">
        <v>770.81930216109015</v>
      </c>
      <c r="P23" s="229">
        <v>628.24526090772827</v>
      </c>
      <c r="Q23" s="229">
        <v>636.41626037427204</v>
      </c>
      <c r="R23" s="229">
        <v>679.59262608996664</v>
      </c>
      <c r="S23" s="229">
        <v>676.06397415476567</v>
      </c>
      <c r="T23" s="229">
        <v>690.3692465557051</v>
      </c>
      <c r="U23" s="229">
        <v>613.11620715679885</v>
      </c>
      <c r="V23" s="229">
        <v>547.54878411364803</v>
      </c>
      <c r="W23" s="229">
        <v>691.92534377366883</v>
      </c>
      <c r="X23" s="229">
        <v>498.01681308129997</v>
      </c>
      <c r="Y23" s="229">
        <v>483.71339298256538</v>
      </c>
      <c r="DA23" s="73" t="s">
        <v>2999</v>
      </c>
    </row>
    <row r="24" spans="1:105" ht="12" customHeight="1" x14ac:dyDescent="0.25">
      <c r="A24" s="46" t="s">
        <v>36</v>
      </c>
      <c r="B24" s="229">
        <v>35.78238013635702</v>
      </c>
      <c r="C24" s="229">
        <v>32.011922725302853</v>
      </c>
      <c r="D24" s="229">
        <v>30.718138319553361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280.25234623569571</v>
      </c>
      <c r="C25" s="229">
        <v>314.32583344172491</v>
      </c>
      <c r="D25" s="229">
        <v>321.46938194859541</v>
      </c>
      <c r="E25" s="229">
        <v>389.1211474536376</v>
      </c>
      <c r="F25" s="229">
        <v>323.64167698579928</v>
      </c>
      <c r="G25" s="229">
        <v>335.17510830372532</v>
      </c>
      <c r="H25" s="229">
        <v>631.12860526675843</v>
      </c>
      <c r="I25" s="229">
        <v>269.19739961533872</v>
      </c>
      <c r="J25" s="229">
        <v>221.84355361430809</v>
      </c>
      <c r="K25" s="229">
        <v>250.91562518487339</v>
      </c>
      <c r="L25" s="229">
        <v>104.19295730131439</v>
      </c>
      <c r="M25" s="229">
        <v>125.4651313100679</v>
      </c>
      <c r="N25" s="229">
        <v>102.290596163481</v>
      </c>
      <c r="O25" s="229">
        <v>62.110380909387239</v>
      </c>
      <c r="P25" s="229">
        <v>72.559142652404645</v>
      </c>
      <c r="Q25" s="229">
        <v>66.3512525895583</v>
      </c>
      <c r="R25" s="229">
        <v>87.306912235944765</v>
      </c>
      <c r="S25" s="229">
        <v>86.914586916431944</v>
      </c>
      <c r="T25" s="229">
        <v>144.44916702042809</v>
      </c>
      <c r="U25" s="229">
        <v>114.758278231505</v>
      </c>
      <c r="V25" s="229">
        <v>85.63487129209291</v>
      </c>
      <c r="W25" s="229">
        <v>152.70024125731649</v>
      </c>
      <c r="X25" s="229">
        <v>163.6554771592109</v>
      </c>
      <c r="Y25" s="229">
        <v>167.6445151640873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882.75925873992901</v>
      </c>
      <c r="C28" s="261">
        <f t="shared" si="0"/>
        <v>869.09036388730829</v>
      </c>
      <c r="D28" s="261">
        <f t="shared" si="0"/>
        <v>860.07781270239684</v>
      </c>
      <c r="E28" s="261">
        <f t="shared" si="0"/>
        <v>1016.7589705280782</v>
      </c>
      <c r="F28" s="261">
        <f t="shared" si="0"/>
        <v>1148.1161627024831</v>
      </c>
      <c r="G28" s="261">
        <f t="shared" si="0"/>
        <v>1136.8959271646895</v>
      </c>
      <c r="H28" s="261">
        <f t="shared" si="0"/>
        <v>1098.3435699697209</v>
      </c>
      <c r="I28" s="261">
        <f t="shared" si="0"/>
        <v>1121.5606657812305</v>
      </c>
      <c r="J28" s="261">
        <f t="shared" si="0"/>
        <v>1063.073726419909</v>
      </c>
      <c r="K28" s="261">
        <f t="shared" si="0"/>
        <v>973.10169098250617</v>
      </c>
      <c r="L28" s="261">
        <f t="shared" si="0"/>
        <v>1075.7100055022802</v>
      </c>
      <c r="M28" s="261">
        <f t="shared" si="0"/>
        <v>1094.3836601621679</v>
      </c>
      <c r="N28" s="261">
        <f t="shared" si="0"/>
        <v>1000.8979276648578</v>
      </c>
      <c r="O28" s="261">
        <f t="shared" si="0"/>
        <v>990.89047936775216</v>
      </c>
      <c r="P28" s="261">
        <f t="shared" si="0"/>
        <v>939.40481121361609</v>
      </c>
      <c r="Q28" s="261">
        <f t="shared" si="0"/>
        <v>951.47148625661384</v>
      </c>
      <c r="R28" s="261">
        <f t="shared" si="0"/>
        <v>1007.326887474538</v>
      </c>
      <c r="S28" s="261">
        <f t="shared" si="0"/>
        <v>1021.7991961712125</v>
      </c>
      <c r="T28" s="261">
        <f t="shared" si="0"/>
        <v>1073.7097454710417</v>
      </c>
      <c r="U28" s="261">
        <f t="shared" si="0"/>
        <v>1006.0545647392516</v>
      </c>
      <c r="V28" s="261">
        <f t="shared" si="0"/>
        <v>956.36213646576584</v>
      </c>
      <c r="W28" s="261">
        <f t="shared" si="0"/>
        <v>1063.1887232075949</v>
      </c>
      <c r="X28" s="261">
        <f t="shared" si="0"/>
        <v>1003.4319059175566</v>
      </c>
      <c r="Y28" s="261">
        <f t="shared" si="0"/>
        <v>931.18486011779953</v>
      </c>
      <c r="DA28" s="70"/>
    </row>
    <row r="29" spans="1:105" ht="12" customHeight="1" x14ac:dyDescent="0.25">
      <c r="A29" s="60" t="s">
        <v>2913</v>
      </c>
      <c r="B29" s="329">
        <v>644.29606851478445</v>
      </c>
      <c r="C29" s="329">
        <v>635.97898232969033</v>
      </c>
      <c r="D29" s="329">
        <v>650.77533206582677</v>
      </c>
      <c r="E29" s="329">
        <v>806.82073671908051</v>
      </c>
      <c r="F29" s="329">
        <v>902.27341004829236</v>
      </c>
      <c r="G29" s="329">
        <v>908.48041528872091</v>
      </c>
      <c r="H29" s="329">
        <v>867.92539512423104</v>
      </c>
      <c r="I29" s="329">
        <v>936.10309405500607</v>
      </c>
      <c r="J29" s="329">
        <v>887.52935854118834</v>
      </c>
      <c r="K29" s="329">
        <v>831.19756742281504</v>
      </c>
      <c r="L29" s="329">
        <v>935.4318556517984</v>
      </c>
      <c r="M29" s="329">
        <v>951.6765777950709</v>
      </c>
      <c r="N29" s="329">
        <v>896.19103728839946</v>
      </c>
      <c r="O29" s="329">
        <v>897.29560496431054</v>
      </c>
      <c r="P29" s="329">
        <v>858.12386225829118</v>
      </c>
      <c r="Q29" s="329">
        <v>869.83160946193345</v>
      </c>
      <c r="R29" s="329">
        <v>920.06554623348165</v>
      </c>
      <c r="S29" s="329">
        <v>932.37008737919155</v>
      </c>
      <c r="T29" s="329">
        <v>976.45456681171822</v>
      </c>
      <c r="U29" s="329">
        <v>917.98573920783042</v>
      </c>
      <c r="V29" s="329">
        <v>879.96726097311671</v>
      </c>
      <c r="W29" s="329">
        <v>967.72358864285616</v>
      </c>
      <c r="X29" s="329">
        <v>923.03000658170322</v>
      </c>
      <c r="Y29" s="329">
        <v>852.21588404530166</v>
      </c>
      <c r="DA29" s="72" t="s">
        <v>3004</v>
      </c>
    </row>
    <row r="30" spans="1:105" ht="12" customHeight="1" x14ac:dyDescent="0.25">
      <c r="A30" s="59" t="s">
        <v>28</v>
      </c>
      <c r="B30" s="230">
        <v>99.081813742926229</v>
      </c>
      <c r="C30" s="230">
        <v>96.605366104013484</v>
      </c>
      <c r="D30" s="230">
        <v>102.11657500405489</v>
      </c>
      <c r="E30" s="230">
        <v>105.95030790639829</v>
      </c>
      <c r="F30" s="230">
        <v>99.03116081067914</v>
      </c>
      <c r="G30" s="230">
        <v>94.35851543037532</v>
      </c>
      <c r="H30" s="230">
        <v>106.31044584560441</v>
      </c>
      <c r="I30" s="230">
        <v>134.52086838822049</v>
      </c>
      <c r="J30" s="230">
        <v>118.7248386682392</v>
      </c>
      <c r="K30" s="230">
        <v>87.858322653821702</v>
      </c>
      <c r="L30" s="230">
        <v>105.2953513235469</v>
      </c>
      <c r="M30" s="230">
        <v>113.2828809738993</v>
      </c>
      <c r="N30" s="230">
        <v>65.28943765559724</v>
      </c>
      <c r="O30" s="230">
        <v>65.733770137162196</v>
      </c>
      <c r="P30" s="230">
        <v>88.60837140046354</v>
      </c>
      <c r="Q30" s="230">
        <v>87.114550015411382</v>
      </c>
      <c r="R30" s="230">
        <v>82.179943235185362</v>
      </c>
      <c r="S30" s="230">
        <v>93.101668576575364</v>
      </c>
      <c r="T30" s="230">
        <v>97.772330399442623</v>
      </c>
      <c r="U30" s="230">
        <v>83.970227600958864</v>
      </c>
      <c r="V30" s="230">
        <v>80.51599366768508</v>
      </c>
      <c r="W30" s="230">
        <v>85.835869393877061</v>
      </c>
      <c r="X30" s="230">
        <v>124.4440169051485</v>
      </c>
      <c r="Y30" s="230">
        <v>65.671395662305429</v>
      </c>
      <c r="DA30" s="71" t="s">
        <v>3005</v>
      </c>
    </row>
    <row r="31" spans="1:105" ht="12" customHeight="1" x14ac:dyDescent="0.25">
      <c r="A31" s="59" t="s">
        <v>31</v>
      </c>
      <c r="B31" s="295">
        <v>19.73877574461314</v>
      </c>
      <c r="C31" s="295">
        <v>16.685566019656509</v>
      </c>
      <c r="D31" s="295">
        <v>15.981542804567511</v>
      </c>
      <c r="E31" s="295">
        <v>30.165279472682119</v>
      </c>
      <c r="F31" s="295">
        <v>21.89781198674719</v>
      </c>
      <c r="G31" s="295">
        <v>23.600553438295989</v>
      </c>
      <c r="H31" s="295">
        <v>25.945410488123681</v>
      </c>
      <c r="I31" s="295">
        <v>26.965015780026391</v>
      </c>
      <c r="J31" s="295">
        <v>21.68944690384091</v>
      </c>
      <c r="K31" s="295">
        <v>32.384542654226053</v>
      </c>
      <c r="L31" s="295">
        <v>30.71681129652892</v>
      </c>
      <c r="M31" s="295">
        <v>27.508658149200329</v>
      </c>
      <c r="N31" s="295">
        <v>25.395712452857421</v>
      </c>
      <c r="O31" s="295">
        <v>24.062918780317471</v>
      </c>
      <c r="P31" s="295">
        <v>26.247373389864489</v>
      </c>
      <c r="Q31" s="295">
        <v>25.690631147181431</v>
      </c>
      <c r="R31" s="295">
        <v>26.69652676243717</v>
      </c>
      <c r="S31" s="295">
        <v>26.971119196363048</v>
      </c>
      <c r="T31" s="295">
        <v>22.77736463319923</v>
      </c>
      <c r="U31" s="295">
        <v>26.07402010666933</v>
      </c>
      <c r="V31" s="295">
        <v>32.263795408734588</v>
      </c>
      <c r="W31" s="295">
        <v>39.92411490959892</v>
      </c>
      <c r="X31" s="295">
        <v>38.984606930753237</v>
      </c>
      <c r="Y31" s="295">
        <v>39.223827268140909</v>
      </c>
      <c r="DA31" s="122" t="s">
        <v>3006</v>
      </c>
    </row>
    <row r="32" spans="1:105" ht="12" customHeight="1" x14ac:dyDescent="0.25">
      <c r="A32" s="59" t="s">
        <v>159</v>
      </c>
      <c r="B32" s="295">
        <v>110.8571407360015</v>
      </c>
      <c r="C32" s="295">
        <v>136.73583793780861</v>
      </c>
      <c r="D32" s="295">
        <v>116.6896681563482</v>
      </c>
      <c r="E32" s="295">
        <v>163.19637903000961</v>
      </c>
      <c r="F32" s="295">
        <v>181.162192280851</v>
      </c>
      <c r="G32" s="295">
        <v>171.15517434494041</v>
      </c>
      <c r="H32" s="295">
        <v>169.41224793078311</v>
      </c>
      <c r="I32" s="295">
        <v>186.25189209101879</v>
      </c>
      <c r="J32" s="295">
        <v>142.0129078750378</v>
      </c>
      <c r="K32" s="295">
        <v>141.5998342129142</v>
      </c>
      <c r="L32" s="295">
        <v>171.64107426034059</v>
      </c>
      <c r="M32" s="295">
        <v>138.5442258279019</v>
      </c>
      <c r="N32" s="295">
        <v>149.09675018231329</v>
      </c>
      <c r="O32" s="295">
        <v>154.09780067532</v>
      </c>
      <c r="P32" s="295">
        <v>153.66716365259381</v>
      </c>
      <c r="Q32" s="295">
        <v>172.91465257546909</v>
      </c>
      <c r="R32" s="295">
        <v>187.72604757437051</v>
      </c>
      <c r="S32" s="295">
        <v>195.92536295025519</v>
      </c>
      <c r="T32" s="295">
        <v>234.0798431982993</v>
      </c>
      <c r="U32" s="295">
        <v>250.907069224168</v>
      </c>
      <c r="V32" s="295">
        <v>227.017823348463</v>
      </c>
      <c r="W32" s="295">
        <v>236.9750618064478</v>
      </c>
      <c r="X32" s="295">
        <v>255.8612297095579</v>
      </c>
      <c r="Y32" s="295">
        <v>271.02590594397913</v>
      </c>
      <c r="DA32" s="122" t="s">
        <v>3007</v>
      </c>
    </row>
    <row r="33" spans="1:105" ht="12" customHeight="1" x14ac:dyDescent="0.25">
      <c r="A33" s="59" t="s">
        <v>32</v>
      </c>
      <c r="B33" s="295">
        <v>235.0567474716091</v>
      </c>
      <c r="C33" s="295">
        <v>192.18783615074179</v>
      </c>
      <c r="D33" s="295">
        <v>205.56859186813381</v>
      </c>
      <c r="E33" s="295">
        <v>218.8554788874427</v>
      </c>
      <c r="F33" s="295">
        <v>213.92308453398411</v>
      </c>
      <c r="G33" s="295">
        <v>192.82094493707939</v>
      </c>
      <c r="H33" s="295">
        <v>213.56420658339451</v>
      </c>
      <c r="I33" s="295">
        <v>198.9311711496878</v>
      </c>
      <c r="J33" s="295">
        <v>136.81871839254131</v>
      </c>
      <c r="K33" s="295">
        <v>117.24177411922039</v>
      </c>
      <c r="L33" s="295">
        <v>127.5641616890386</v>
      </c>
      <c r="M33" s="295">
        <v>115.4635232278675</v>
      </c>
      <c r="N33" s="295">
        <v>92.476929585347222</v>
      </c>
      <c r="O33" s="295">
        <v>67.504075355232615</v>
      </c>
      <c r="P33" s="295">
        <v>52.740953010197863</v>
      </c>
      <c r="Q33" s="295">
        <v>40.317315997442783</v>
      </c>
      <c r="R33" s="295">
        <v>51.457182597523023</v>
      </c>
      <c r="S33" s="295">
        <v>44.51404262807263</v>
      </c>
      <c r="T33" s="295">
        <v>37.095223988032572</v>
      </c>
      <c r="U33" s="295">
        <v>30.098238729009768</v>
      </c>
      <c r="V33" s="295">
        <v>29.471559274588561</v>
      </c>
      <c r="W33" s="295">
        <v>25.58956780575059</v>
      </c>
      <c r="X33" s="295">
        <v>23.497782810328271</v>
      </c>
      <c r="Y33" s="295">
        <v>28.450794242323749</v>
      </c>
      <c r="DA33" s="122" t="s">
        <v>3008</v>
      </c>
    </row>
    <row r="34" spans="1:105" ht="12" customHeight="1" x14ac:dyDescent="0.25">
      <c r="A34" s="59" t="s">
        <v>35</v>
      </c>
      <c r="B34" s="295">
        <v>179.5615908196344</v>
      </c>
      <c r="C34" s="295">
        <v>193.76437611746991</v>
      </c>
      <c r="D34" s="295">
        <v>210.41895423272231</v>
      </c>
      <c r="E34" s="295">
        <v>288.6532914225478</v>
      </c>
      <c r="F34" s="295">
        <v>386.25916043603092</v>
      </c>
      <c r="G34" s="295">
        <v>426.54522713802982</v>
      </c>
      <c r="H34" s="295">
        <v>352.69308427632541</v>
      </c>
      <c r="I34" s="295">
        <v>389.43414664605262</v>
      </c>
      <c r="J34" s="295">
        <v>468.28344670152921</v>
      </c>
      <c r="K34" s="295">
        <v>452.1130937826328</v>
      </c>
      <c r="L34" s="295">
        <v>500.21445708234342</v>
      </c>
      <c r="M34" s="295">
        <v>556.87728961620189</v>
      </c>
      <c r="N34" s="295">
        <v>563.93220741228424</v>
      </c>
      <c r="O34" s="295">
        <v>585.8970400162782</v>
      </c>
      <c r="P34" s="295">
        <v>536.86000080517158</v>
      </c>
      <c r="Q34" s="295">
        <v>543.79445972642873</v>
      </c>
      <c r="R34" s="295">
        <v>572.00584606396558</v>
      </c>
      <c r="S34" s="295">
        <v>571.85789402792534</v>
      </c>
      <c r="T34" s="295">
        <v>584.72980459274447</v>
      </c>
      <c r="U34" s="295">
        <v>526.93618354702448</v>
      </c>
      <c r="V34" s="295">
        <v>510.69808927364539</v>
      </c>
      <c r="W34" s="295">
        <v>579.39897472718178</v>
      </c>
      <c r="X34" s="295">
        <v>480.24237022591529</v>
      </c>
      <c r="Y34" s="295">
        <v>447.84396092855229</v>
      </c>
      <c r="DA34" s="122" t="s">
        <v>3009</v>
      </c>
    </row>
    <row r="35" spans="1:105" ht="12" customHeight="1" x14ac:dyDescent="0.25">
      <c r="A35" s="60" t="s">
        <v>2920</v>
      </c>
      <c r="B35" s="329">
        <v>238.4631902251445</v>
      </c>
      <c r="C35" s="329">
        <v>233.11138155761799</v>
      </c>
      <c r="D35" s="329">
        <v>209.3024806365701</v>
      </c>
      <c r="E35" s="329">
        <v>209.93823380899761</v>
      </c>
      <c r="F35" s="329">
        <v>245.8427526541908</v>
      </c>
      <c r="G35" s="329">
        <v>228.41551187596849</v>
      </c>
      <c r="H35" s="329">
        <v>230.41817484548989</v>
      </c>
      <c r="I35" s="329">
        <v>185.4575717262245</v>
      </c>
      <c r="J35" s="329">
        <v>175.54436787872061</v>
      </c>
      <c r="K35" s="329">
        <v>141.90412355969119</v>
      </c>
      <c r="L35" s="329">
        <v>140.27814985048181</v>
      </c>
      <c r="M35" s="329">
        <v>142.707082367097</v>
      </c>
      <c r="N35" s="329">
        <v>104.7068903764583</v>
      </c>
      <c r="O35" s="329">
        <v>93.594874403441636</v>
      </c>
      <c r="P35" s="329">
        <v>81.280948955324931</v>
      </c>
      <c r="Q35" s="329">
        <v>81.639876794680347</v>
      </c>
      <c r="R35" s="329">
        <v>87.261341241056328</v>
      </c>
      <c r="S35" s="329">
        <v>89.429108792020997</v>
      </c>
      <c r="T35" s="329">
        <v>97.255178659323477</v>
      </c>
      <c r="U35" s="329">
        <v>88.068825531421226</v>
      </c>
      <c r="V35" s="329">
        <v>76.394875492649135</v>
      </c>
      <c r="W35" s="329">
        <v>95.465134564738648</v>
      </c>
      <c r="X35" s="329">
        <v>80.401899335853443</v>
      </c>
      <c r="Y35" s="329">
        <v>78.968976072497881</v>
      </c>
      <c r="DA35" s="72" t="s">
        <v>3010</v>
      </c>
    </row>
    <row r="36" spans="1:105" ht="12" customHeight="1" x14ac:dyDescent="0.25">
      <c r="A36" s="64" t="s">
        <v>28</v>
      </c>
      <c r="B36" s="229">
        <v>42.862032979533303</v>
      </c>
      <c r="C36" s="229">
        <v>38.685924699234633</v>
      </c>
      <c r="D36" s="229">
        <v>35.263671553961338</v>
      </c>
      <c r="E36" s="229">
        <v>37.983546335979042</v>
      </c>
      <c r="F36" s="229">
        <v>39.634006370147937</v>
      </c>
      <c r="G36" s="229">
        <v>36.074330409947038</v>
      </c>
      <c r="H36" s="229">
        <v>36.799124695086462</v>
      </c>
      <c r="I36" s="229">
        <v>36.467343374741773</v>
      </c>
      <c r="J36" s="229">
        <v>28.799148795556391</v>
      </c>
      <c r="K36" s="229">
        <v>21.444169581329479</v>
      </c>
      <c r="L36" s="229">
        <v>23.046775792411299</v>
      </c>
      <c r="M36" s="229">
        <v>21.671139046549641</v>
      </c>
      <c r="N36" s="229">
        <v>8.1296747003038377</v>
      </c>
      <c r="O36" s="229">
        <v>6.761275250617766</v>
      </c>
      <c r="P36" s="229">
        <v>7.0619097927783336</v>
      </c>
      <c r="Q36" s="229">
        <v>5.8704432141216234</v>
      </c>
      <c r="R36" s="229">
        <v>5.2827549261741593</v>
      </c>
      <c r="S36" s="229">
        <v>6.2812083269336183</v>
      </c>
      <c r="T36" s="229">
        <v>6.309306947412316</v>
      </c>
      <c r="U36" s="229">
        <v>4.6058884273719567</v>
      </c>
      <c r="V36" s="229">
        <v>3.040196035498024</v>
      </c>
      <c r="W36" s="229">
        <v>4.1339388253139822</v>
      </c>
      <c r="X36" s="229">
        <v>4.4906947252421148</v>
      </c>
      <c r="Y36" s="229">
        <v>2.1911486500436359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6.8439155936326426</v>
      </c>
      <c r="C38" s="229">
        <v>6.9851439668172723</v>
      </c>
      <c r="D38" s="229">
        <v>5.4639422984565478</v>
      </c>
      <c r="E38" s="229">
        <v>3.4897692459870062</v>
      </c>
      <c r="F38" s="229">
        <v>2.5875583335312169</v>
      </c>
      <c r="G38" s="229">
        <v>4.1039499961180068</v>
      </c>
      <c r="H38" s="229">
        <v>4.2038220497294487</v>
      </c>
      <c r="I38" s="229">
        <v>3.80800332150441</v>
      </c>
      <c r="J38" s="229">
        <v>3.9366888931361599</v>
      </c>
      <c r="K38" s="229">
        <v>3.5670654196358651</v>
      </c>
      <c r="L38" s="229">
        <v>3.8686075574510248</v>
      </c>
      <c r="M38" s="229">
        <v>3.1933955227774748</v>
      </c>
      <c r="N38" s="229">
        <v>2.3356629024423392</v>
      </c>
      <c r="O38" s="229">
        <v>2.058173468158266</v>
      </c>
      <c r="P38" s="229">
        <v>2.2915505965913798</v>
      </c>
      <c r="Q38" s="229">
        <v>2.1096290151723789</v>
      </c>
      <c r="R38" s="229">
        <v>1.804776070213731</v>
      </c>
      <c r="S38" s="229">
        <v>2.4822875933879081</v>
      </c>
      <c r="T38" s="229">
        <v>2.2094197736766592</v>
      </c>
      <c r="U38" s="229">
        <v>2.1713967414935209</v>
      </c>
      <c r="V38" s="229">
        <v>2.754259013528209</v>
      </c>
      <c r="W38" s="229">
        <v>2.9695265484841289</v>
      </c>
      <c r="X38" s="229">
        <v>2.919507801880088</v>
      </c>
      <c r="Y38" s="229">
        <v>3.0674967657237362</v>
      </c>
      <c r="DA38" s="73" t="s">
        <v>3013</v>
      </c>
    </row>
    <row r="39" spans="1:105" ht="12" customHeight="1" x14ac:dyDescent="0.25">
      <c r="A39" s="64" t="s">
        <v>159</v>
      </c>
      <c r="B39" s="229">
        <v>32.377814418696119</v>
      </c>
      <c r="C39" s="229">
        <v>39.175826440734212</v>
      </c>
      <c r="D39" s="229">
        <v>25.708014587538631</v>
      </c>
      <c r="E39" s="229">
        <v>24.32593492319242</v>
      </c>
      <c r="F39" s="229">
        <v>34.566886918010233</v>
      </c>
      <c r="G39" s="229">
        <v>27.158327753850131</v>
      </c>
      <c r="H39" s="229">
        <v>25.88662348237456</v>
      </c>
      <c r="I39" s="229">
        <v>24.2256275994304</v>
      </c>
      <c r="J39" s="229">
        <v>19.11550541238369</v>
      </c>
      <c r="K39" s="229">
        <v>15.426651954739381</v>
      </c>
      <c r="L39" s="229">
        <v>17.532594011080281</v>
      </c>
      <c r="M39" s="229">
        <v>15.51967401932561</v>
      </c>
      <c r="N39" s="229">
        <v>13.251678865683489</v>
      </c>
      <c r="O39" s="229">
        <v>11.542056587436081</v>
      </c>
      <c r="P39" s="229">
        <v>11.258638003420581</v>
      </c>
      <c r="Q39" s="229">
        <v>13.71063820395568</v>
      </c>
      <c r="R39" s="229">
        <v>13.641876992990881</v>
      </c>
      <c r="S39" s="229">
        <v>15.10846699066359</v>
      </c>
      <c r="T39" s="229">
        <v>18.159705388323591</v>
      </c>
      <c r="U39" s="229">
        <v>19.01803054608288</v>
      </c>
      <c r="V39" s="229">
        <v>15.77333255649112</v>
      </c>
      <c r="W39" s="229">
        <v>17.04657003320542</v>
      </c>
      <c r="X39" s="229">
        <v>16.777718230608599</v>
      </c>
      <c r="Y39" s="229">
        <v>18.95140168474364</v>
      </c>
      <c r="DA39" s="73" t="s">
        <v>3014</v>
      </c>
    </row>
    <row r="40" spans="1:105" ht="12" customHeight="1" x14ac:dyDescent="0.25">
      <c r="A40" s="64" t="s">
        <v>32</v>
      </c>
      <c r="B40" s="229">
        <v>64.800708605625061</v>
      </c>
      <c r="C40" s="229">
        <v>52.679198760657727</v>
      </c>
      <c r="D40" s="229">
        <v>45.406965707362318</v>
      </c>
      <c r="E40" s="229">
        <v>37.857352183101341</v>
      </c>
      <c r="F40" s="229">
        <v>39.773974510968323</v>
      </c>
      <c r="G40" s="229">
        <v>34.890063337481664</v>
      </c>
      <c r="H40" s="229">
        <v>38.010640676250652</v>
      </c>
      <c r="I40" s="229">
        <v>29.95872088103409</v>
      </c>
      <c r="J40" s="229">
        <v>19.170629694288291</v>
      </c>
      <c r="K40" s="229">
        <v>15.669020435064111</v>
      </c>
      <c r="L40" s="229">
        <v>13.5822306406374</v>
      </c>
      <c r="M40" s="229">
        <v>12.205458050788179</v>
      </c>
      <c r="N40" s="229">
        <v>6.3710117970034208</v>
      </c>
      <c r="O40" s="229">
        <v>5.6763051411943</v>
      </c>
      <c r="P40" s="229">
        <v>3.8077839873970518</v>
      </c>
      <c r="Q40" s="229">
        <v>2.9537800020639451</v>
      </c>
      <c r="R40" s="229">
        <v>4.3267745017275994</v>
      </c>
      <c r="S40" s="229">
        <v>3.4110691535897599</v>
      </c>
      <c r="T40" s="229">
        <v>2.7343633694910841</v>
      </c>
      <c r="U40" s="229">
        <v>2.9838469891923269</v>
      </c>
      <c r="V40" s="229">
        <v>3.3298451884495739</v>
      </c>
      <c r="W40" s="229">
        <v>2.694649457509914</v>
      </c>
      <c r="X40" s="229">
        <v>2.3131763769082818</v>
      </c>
      <c r="Y40" s="229">
        <v>1.786889775471207</v>
      </c>
      <c r="DA40" s="73" t="s">
        <v>3015</v>
      </c>
    </row>
    <row r="41" spans="1:105" ht="12" customHeight="1" x14ac:dyDescent="0.25">
      <c r="A41" s="64" t="s">
        <v>33</v>
      </c>
      <c r="B41" s="229">
        <v>1.9957926238880139</v>
      </c>
      <c r="C41" s="229">
        <v>2.235457027931103</v>
      </c>
      <c r="D41" s="229">
        <v>0.8625518875936079</v>
      </c>
      <c r="E41" s="229">
        <v>1.0898276010238639</v>
      </c>
      <c r="F41" s="229">
        <v>1.0873221710754659</v>
      </c>
      <c r="G41" s="229">
        <v>0.56616444054025761</v>
      </c>
      <c r="H41" s="229">
        <v>0.7710817331671207</v>
      </c>
      <c r="I41" s="229">
        <v>1.321380708004658</v>
      </c>
      <c r="J41" s="229">
        <v>1.0463089217267529</v>
      </c>
      <c r="K41" s="229">
        <v>1.0133234677125029</v>
      </c>
      <c r="L41" s="229">
        <v>0.80500623778864266</v>
      </c>
      <c r="M41" s="229">
        <v>7.2464780440892163E-2</v>
      </c>
      <c r="N41" s="229">
        <v>0.29662537980549297</v>
      </c>
      <c r="O41" s="229">
        <v>7.7490613991615151E-2</v>
      </c>
      <c r="P41" s="229">
        <v>8.5587072311739634E-2</v>
      </c>
      <c r="Q41" s="229">
        <v>6.0866078336274151E-2</v>
      </c>
      <c r="R41" s="229">
        <v>7.4999753006247102E-2</v>
      </c>
      <c r="S41" s="229">
        <v>0.33357464393665448</v>
      </c>
      <c r="T41" s="229">
        <v>0.20979484651050601</v>
      </c>
      <c r="U41" s="229">
        <v>0.32110795539669079</v>
      </c>
      <c r="V41" s="229">
        <v>0.20003984666226621</v>
      </c>
      <c r="W41" s="229">
        <v>0.19333601931887301</v>
      </c>
      <c r="X41" s="229">
        <v>0.29560029138572569</v>
      </c>
      <c r="Y41" s="229">
        <v>0.2024541666313632</v>
      </c>
      <c r="DA41" s="73" t="s">
        <v>3016</v>
      </c>
    </row>
    <row r="42" spans="1:105" ht="12" customHeight="1" x14ac:dyDescent="0.25">
      <c r="A42" s="64" t="s">
        <v>35</v>
      </c>
      <c r="B42" s="229">
        <v>63.979457991630873</v>
      </c>
      <c r="C42" s="229">
        <v>65.291370874570518</v>
      </c>
      <c r="D42" s="229">
        <v>68.064957755056383</v>
      </c>
      <c r="E42" s="229">
        <v>73.667258840573069</v>
      </c>
      <c r="F42" s="229">
        <v>101.9732612885966</v>
      </c>
      <c r="G42" s="229">
        <v>98.468555052541404</v>
      </c>
      <c r="H42" s="229">
        <v>73.616168688906995</v>
      </c>
      <c r="I42" s="229">
        <v>67.86754120818793</v>
      </c>
      <c r="J42" s="229">
        <v>85.503490574218134</v>
      </c>
      <c r="K42" s="229">
        <v>64.456031086396081</v>
      </c>
      <c r="L42" s="229">
        <v>73.00177131256153</v>
      </c>
      <c r="M42" s="229">
        <v>79.880427215875827</v>
      </c>
      <c r="N42" s="229">
        <v>66.035191706518688</v>
      </c>
      <c r="O42" s="229">
        <v>62.447717605522037</v>
      </c>
      <c r="P42" s="229">
        <v>50.897120155372427</v>
      </c>
      <c r="Q42" s="229">
        <v>51.559091470583432</v>
      </c>
      <c r="R42" s="229">
        <v>55.057013079301719</v>
      </c>
      <c r="S42" s="229">
        <v>54.771140295680688</v>
      </c>
      <c r="T42" s="229">
        <v>55.930078076116857</v>
      </c>
      <c r="U42" s="229">
        <v>49.671443951328207</v>
      </c>
      <c r="V42" s="229">
        <v>44.359516879910927</v>
      </c>
      <c r="W42" s="229">
        <v>56.056144872007543</v>
      </c>
      <c r="X42" s="229">
        <v>40.346697622789449</v>
      </c>
      <c r="Y42" s="229">
        <v>39.187909906116182</v>
      </c>
      <c r="DA42" s="73" t="s">
        <v>3017</v>
      </c>
    </row>
    <row r="43" spans="1:105" ht="12" customHeight="1" x14ac:dyDescent="0.25">
      <c r="A43" s="64" t="s">
        <v>36</v>
      </c>
      <c r="B43" s="229">
        <v>2.898899863747419</v>
      </c>
      <c r="C43" s="229">
        <v>2.593437274799494</v>
      </c>
      <c r="D43" s="229">
        <v>2.4886216805530141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22.704568148391061</v>
      </c>
      <c r="C44" s="229">
        <v>25.465022512872959</v>
      </c>
      <c r="D44" s="229">
        <v>26.043755166048228</v>
      </c>
      <c r="E44" s="229">
        <v>31.52454467914087</v>
      </c>
      <c r="F44" s="229">
        <v>26.219743061860999</v>
      </c>
      <c r="G44" s="229">
        <v>27.15412088549002</v>
      </c>
      <c r="H44" s="229">
        <v>51.130713519974698</v>
      </c>
      <c r="I44" s="229">
        <v>21.808954633321221</v>
      </c>
      <c r="J44" s="229">
        <v>17.97259558741122</v>
      </c>
      <c r="K44" s="229">
        <v>20.327861614813809</v>
      </c>
      <c r="L44" s="229">
        <v>8.4411642985516568</v>
      </c>
      <c r="M44" s="229">
        <v>10.164523731339379</v>
      </c>
      <c r="N44" s="229">
        <v>8.287045024701003</v>
      </c>
      <c r="O44" s="229">
        <v>5.0318557365215524</v>
      </c>
      <c r="P44" s="229">
        <v>5.8783593474534053</v>
      </c>
      <c r="Q44" s="229">
        <v>5.3754288104470298</v>
      </c>
      <c r="R44" s="229">
        <v>7.0731459176420044</v>
      </c>
      <c r="S44" s="229">
        <v>7.0413617878287758</v>
      </c>
      <c r="T44" s="229">
        <v>11.70251025779246</v>
      </c>
      <c r="U44" s="229">
        <v>9.2971109205556406</v>
      </c>
      <c r="V44" s="229">
        <v>6.9376859721090014</v>
      </c>
      <c r="W44" s="229">
        <v>12.3709688088988</v>
      </c>
      <c r="X44" s="229">
        <v>13.25850428703918</v>
      </c>
      <c r="Y44" s="229">
        <v>13.58167512376812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1.0000000000000002</v>
      </c>
      <c r="D52" s="232">
        <f t="shared" si="1"/>
        <v>1</v>
      </c>
      <c r="E52" s="232">
        <f t="shared" si="1"/>
        <v>1</v>
      </c>
      <c r="F52" s="232">
        <f t="shared" si="1"/>
        <v>1</v>
      </c>
      <c r="G52" s="232">
        <f t="shared" si="1"/>
        <v>1</v>
      </c>
      <c r="H52" s="232">
        <f t="shared" si="1"/>
        <v>1.0000000000000002</v>
      </c>
      <c r="I52" s="232">
        <f t="shared" si="1"/>
        <v>0.99999999999999989</v>
      </c>
      <c r="J52" s="232">
        <f t="shared" si="1"/>
        <v>0.99999999999999956</v>
      </c>
      <c r="K52" s="232">
        <f t="shared" si="1"/>
        <v>1.0000000000000002</v>
      </c>
      <c r="L52" s="232">
        <f t="shared" si="1"/>
        <v>0.99999999999999989</v>
      </c>
      <c r="M52" s="232">
        <f t="shared" si="1"/>
        <v>1.0000000000000002</v>
      </c>
      <c r="N52" s="232">
        <f t="shared" si="1"/>
        <v>1.0000000000000002</v>
      </c>
      <c r="O52" s="232">
        <f t="shared" si="1"/>
        <v>1.0000000000000004</v>
      </c>
      <c r="P52" s="232">
        <f t="shared" si="1"/>
        <v>0.99999999999999978</v>
      </c>
      <c r="Q52" s="232">
        <f t="shared" si="1"/>
        <v>1.0000000000000002</v>
      </c>
      <c r="R52" s="232">
        <f t="shared" si="1"/>
        <v>0.99999999999999978</v>
      </c>
      <c r="S52" s="232">
        <f t="shared" si="1"/>
        <v>1</v>
      </c>
      <c r="T52" s="232">
        <f t="shared" si="1"/>
        <v>0.99999999999999978</v>
      </c>
      <c r="U52" s="232">
        <f t="shared" si="1"/>
        <v>0.99999999999999967</v>
      </c>
      <c r="V52" s="232">
        <f t="shared" si="1"/>
        <v>0.99999999999999989</v>
      </c>
      <c r="W52" s="232">
        <f t="shared" si="1"/>
        <v>0.99999999999999978</v>
      </c>
      <c r="X52" s="232">
        <f t="shared" si="1"/>
        <v>0.99999999999999978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1.4971505027926005E-2</v>
      </c>
      <c r="C57" s="300">
        <f t="shared" si="6"/>
        <v>1.6248658397379802E-2</v>
      </c>
      <c r="D57" s="300">
        <f t="shared" si="6"/>
        <v>1.538559754591478E-2</v>
      </c>
      <c r="E57" s="300">
        <f t="shared" si="6"/>
        <v>1.9741661885656823E-2</v>
      </c>
      <c r="F57" s="300">
        <f t="shared" si="6"/>
        <v>2.3137159787078462E-2</v>
      </c>
      <c r="G57" s="300">
        <f t="shared" si="6"/>
        <v>2.4508537709222768E-2</v>
      </c>
      <c r="H57" s="300">
        <f t="shared" si="6"/>
        <v>1.9453684543805153E-2</v>
      </c>
      <c r="I57" s="300">
        <f t="shared" si="6"/>
        <v>2.3172443834107964E-2</v>
      </c>
      <c r="J57" s="300">
        <f t="shared" si="6"/>
        <v>2.4703198234839185E-2</v>
      </c>
      <c r="K57" s="300">
        <f t="shared" si="6"/>
        <v>2.770975403730816E-2</v>
      </c>
      <c r="L57" s="300">
        <f t="shared" si="6"/>
        <v>3.436537899288622E-2</v>
      </c>
      <c r="M57" s="300">
        <f t="shared" si="6"/>
        <v>3.2902556259737654E-2</v>
      </c>
      <c r="N57" s="300">
        <f t="shared" si="6"/>
        <v>3.6738966410126986E-2</v>
      </c>
      <c r="O57" s="300">
        <f t="shared" si="6"/>
        <v>3.9689207254598416E-2</v>
      </c>
      <c r="P57" s="300">
        <f t="shared" si="6"/>
        <v>3.7261151424056352E-2</v>
      </c>
      <c r="Q57" s="300">
        <f t="shared" si="6"/>
        <v>3.6222871984039222E-2</v>
      </c>
      <c r="R57" s="300">
        <f t="shared" si="6"/>
        <v>3.657127792126854E-2</v>
      </c>
      <c r="S57" s="300">
        <f t="shared" si="6"/>
        <v>3.3948913598376998E-2</v>
      </c>
      <c r="T57" s="300">
        <f t="shared" si="6"/>
        <v>3.4408023265400829E-2</v>
      </c>
      <c r="U57" s="300">
        <f t="shared" si="6"/>
        <v>3.2488055108793275E-2</v>
      </c>
      <c r="V57" s="300">
        <f t="shared" si="6"/>
        <v>3.128880792527363E-2</v>
      </c>
      <c r="W57" s="300">
        <f t="shared" si="6"/>
        <v>3.0056539814422016E-2</v>
      </c>
      <c r="X57" s="300">
        <f t="shared" si="6"/>
        <v>2.9326055056322672E-2</v>
      </c>
      <c r="Y57" s="300">
        <f t="shared" si="6"/>
        <v>3.0963977353120509E-2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0.7577691137160214</v>
      </c>
      <c r="C58" s="301">
        <f t="shared" si="7"/>
        <v>0.75554577801850509</v>
      </c>
      <c r="D58" s="301">
        <f t="shared" si="7"/>
        <v>0.73869511809426192</v>
      </c>
      <c r="E58" s="301">
        <f t="shared" si="7"/>
        <v>0.70402387996610383</v>
      </c>
      <c r="F58" s="301">
        <f t="shared" si="7"/>
        <v>0.70871959998744383</v>
      </c>
      <c r="G58" s="301">
        <f t="shared" si="7"/>
        <v>0.69517286225610841</v>
      </c>
      <c r="H58" s="301">
        <f t="shared" si="7"/>
        <v>0.70737496312018733</v>
      </c>
      <c r="I58" s="301">
        <f t="shared" si="7"/>
        <v>0.65561571618758085</v>
      </c>
      <c r="J58" s="301">
        <f t="shared" si="7"/>
        <v>0.6542917249760476</v>
      </c>
      <c r="K58" s="301">
        <f t="shared" si="7"/>
        <v>0.62504388100938268</v>
      </c>
      <c r="L58" s="301">
        <f t="shared" si="7"/>
        <v>0.59560972366608778</v>
      </c>
      <c r="M58" s="301">
        <f t="shared" si="7"/>
        <v>0.59650205777069898</v>
      </c>
      <c r="N58" s="301">
        <f t="shared" si="7"/>
        <v>0.54285859030717198</v>
      </c>
      <c r="O58" s="301">
        <f t="shared" si="7"/>
        <v>0.51693415458323688</v>
      </c>
      <c r="P58" s="301">
        <f t="shared" si="7"/>
        <v>0.49719823108270977</v>
      </c>
      <c r="Q58" s="301">
        <f t="shared" si="7"/>
        <v>0.49572276976834406</v>
      </c>
      <c r="R58" s="301">
        <f t="shared" si="7"/>
        <v>0.49784007364749999</v>
      </c>
      <c r="S58" s="301">
        <f t="shared" si="7"/>
        <v>0.50167319269294464</v>
      </c>
      <c r="T58" s="301">
        <f t="shared" si="7"/>
        <v>0.50970508001746473</v>
      </c>
      <c r="U58" s="301">
        <f t="shared" si="7"/>
        <v>0.50248038207277124</v>
      </c>
      <c r="V58" s="301">
        <f t="shared" si="7"/>
        <v>0.48094173600367468</v>
      </c>
      <c r="W58" s="301">
        <f t="shared" si="7"/>
        <v>0.50989125053531292</v>
      </c>
      <c r="X58" s="301">
        <f t="shared" si="7"/>
        <v>0.48266298202724855</v>
      </c>
      <c r="Y58" s="301">
        <f t="shared" si="7"/>
        <v>0.49559253663491398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0.22725938125605244</v>
      </c>
      <c r="C60" s="301">
        <f t="shared" si="9"/>
        <v>0.22820556358411537</v>
      </c>
      <c r="D60" s="301">
        <f t="shared" si="9"/>
        <v>0.24591928435982341</v>
      </c>
      <c r="E60" s="301">
        <f t="shared" si="9"/>
        <v>0.27623445814823944</v>
      </c>
      <c r="F60" s="301">
        <f t="shared" si="9"/>
        <v>0.2681432402254777</v>
      </c>
      <c r="G60" s="301">
        <f t="shared" si="9"/>
        <v>0.28031860003466885</v>
      </c>
      <c r="H60" s="301">
        <f t="shared" si="9"/>
        <v>0.27317135233600764</v>
      </c>
      <c r="I60" s="301">
        <f t="shared" si="9"/>
        <v>0.32121183997831104</v>
      </c>
      <c r="J60" s="301">
        <f t="shared" si="9"/>
        <v>0.32100507678911294</v>
      </c>
      <c r="K60" s="301">
        <f t="shared" si="9"/>
        <v>0.34724636495330924</v>
      </c>
      <c r="L60" s="301">
        <f t="shared" si="9"/>
        <v>0.37002489734102595</v>
      </c>
      <c r="M60" s="301">
        <f t="shared" si="9"/>
        <v>0.37059538596956354</v>
      </c>
      <c r="N60" s="301">
        <f t="shared" si="9"/>
        <v>0.4204024432827011</v>
      </c>
      <c r="O60" s="301">
        <f t="shared" si="9"/>
        <v>0.44337663816216499</v>
      </c>
      <c r="P60" s="301">
        <f t="shared" si="9"/>
        <v>0.4655406174932335</v>
      </c>
      <c r="Q60" s="301">
        <f t="shared" si="9"/>
        <v>0.46805435824761693</v>
      </c>
      <c r="R60" s="301">
        <f t="shared" si="9"/>
        <v>0.46558864843123121</v>
      </c>
      <c r="S60" s="301">
        <f t="shared" si="9"/>
        <v>0.46437789370867832</v>
      </c>
      <c r="T60" s="301">
        <f t="shared" si="9"/>
        <v>0.45588689671713428</v>
      </c>
      <c r="U60" s="301">
        <f t="shared" si="9"/>
        <v>0.46503156281843522</v>
      </c>
      <c r="V60" s="301">
        <f t="shared" si="9"/>
        <v>0.4877694560710516</v>
      </c>
      <c r="W60" s="301">
        <f t="shared" si="9"/>
        <v>0.46005220965026483</v>
      </c>
      <c r="X60" s="301">
        <f t="shared" si="9"/>
        <v>0.48801096291642848</v>
      </c>
      <c r="Y60" s="301">
        <f t="shared" si="9"/>
        <v>0.47344348601196562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0.165868921143216</v>
      </c>
      <c r="C61" s="302">
        <f t="shared" si="10"/>
        <v>0.16699522641240344</v>
      </c>
      <c r="D61" s="302">
        <f t="shared" si="10"/>
        <v>0.18607409885136847</v>
      </c>
      <c r="E61" s="302">
        <f t="shared" si="10"/>
        <v>0.21919815363380052</v>
      </c>
      <c r="F61" s="302">
        <f t="shared" si="10"/>
        <v>0.21072651322158498</v>
      </c>
      <c r="G61" s="302">
        <f t="shared" si="10"/>
        <v>0.22399935832979587</v>
      </c>
      <c r="H61" s="302">
        <f t="shared" si="10"/>
        <v>0.21586356072479773</v>
      </c>
      <c r="I61" s="302">
        <f t="shared" si="10"/>
        <v>0.26809730977980817</v>
      </c>
      <c r="J61" s="302">
        <f t="shared" si="10"/>
        <v>0.26799780938106976</v>
      </c>
      <c r="K61" s="302">
        <f t="shared" si="10"/>
        <v>0.29660860372587156</v>
      </c>
      <c r="L61" s="302">
        <f t="shared" si="10"/>
        <v>0.32177173642208762</v>
      </c>
      <c r="M61" s="302">
        <f t="shared" si="10"/>
        <v>0.32226993284411409</v>
      </c>
      <c r="N61" s="302">
        <f t="shared" si="10"/>
        <v>0.37642290118743921</v>
      </c>
      <c r="O61" s="302">
        <f t="shared" si="10"/>
        <v>0.40149735722620716</v>
      </c>
      <c r="P61" s="302">
        <f t="shared" si="10"/>
        <v>0.42526023707000254</v>
      </c>
      <c r="Q61" s="302">
        <f t="shared" si="10"/>
        <v>0.42789351192432223</v>
      </c>
      <c r="R61" s="302">
        <f t="shared" si="10"/>
        <v>0.42525626930594274</v>
      </c>
      <c r="S61" s="302">
        <f t="shared" si="10"/>
        <v>0.42373497547905348</v>
      </c>
      <c r="T61" s="302">
        <f t="shared" si="10"/>
        <v>0.41459327730491741</v>
      </c>
      <c r="U61" s="302">
        <f t="shared" si="10"/>
        <v>0.4243232503591845</v>
      </c>
      <c r="V61" s="302">
        <f t="shared" si="10"/>
        <v>0.44880609120659676</v>
      </c>
      <c r="W61" s="302">
        <f t="shared" si="10"/>
        <v>0.41874350768381963</v>
      </c>
      <c r="X61" s="302">
        <f t="shared" si="10"/>
        <v>0.44890815177019477</v>
      </c>
      <c r="Y61" s="302">
        <f t="shared" si="10"/>
        <v>0.43329319049080645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6.1390460112836442E-2</v>
      </c>
      <c r="C62" s="302">
        <f t="shared" si="11"/>
        <v>6.1210337171711954E-2</v>
      </c>
      <c r="D62" s="302">
        <f t="shared" si="11"/>
        <v>5.9845185508454954E-2</v>
      </c>
      <c r="E62" s="302">
        <f t="shared" si="11"/>
        <v>5.7036304514438876E-2</v>
      </c>
      <c r="F62" s="302">
        <f t="shared" si="11"/>
        <v>5.7416727003892755E-2</v>
      </c>
      <c r="G62" s="302">
        <f t="shared" si="11"/>
        <v>5.631924170487293E-2</v>
      </c>
      <c r="H62" s="302">
        <f t="shared" si="11"/>
        <v>5.730779161120992E-2</v>
      </c>
      <c r="I62" s="302">
        <f t="shared" si="11"/>
        <v>5.3114530198502881E-2</v>
      </c>
      <c r="J62" s="302">
        <f t="shared" si="11"/>
        <v>5.3007267408043124E-2</v>
      </c>
      <c r="K62" s="302">
        <f t="shared" si="11"/>
        <v>5.0637761227437697E-2</v>
      </c>
      <c r="L62" s="302">
        <f t="shared" si="11"/>
        <v>4.8253160918938352E-2</v>
      </c>
      <c r="M62" s="302">
        <f t="shared" si="11"/>
        <v>4.8325453125449412E-2</v>
      </c>
      <c r="N62" s="302">
        <f t="shared" si="11"/>
        <v>4.3979542095261899E-2</v>
      </c>
      <c r="O62" s="302">
        <f t="shared" si="11"/>
        <v>4.187928093595783E-2</v>
      </c>
      <c r="P62" s="302">
        <f t="shared" si="11"/>
        <v>4.028038042323101E-2</v>
      </c>
      <c r="Q62" s="302">
        <f t="shared" si="11"/>
        <v>4.0160846323294648E-2</v>
      </c>
      <c r="R62" s="302">
        <f t="shared" si="11"/>
        <v>4.0332379125288476E-2</v>
      </c>
      <c r="S62" s="302">
        <f t="shared" si="11"/>
        <v>4.0642918229624812E-2</v>
      </c>
      <c r="T62" s="302">
        <f t="shared" si="11"/>
        <v>4.1293619412216868E-2</v>
      </c>
      <c r="U62" s="302">
        <f t="shared" si="11"/>
        <v>4.0708312459250703E-2</v>
      </c>
      <c r="V62" s="302">
        <f t="shared" si="11"/>
        <v>3.8963364864454834E-2</v>
      </c>
      <c r="W62" s="302">
        <f t="shared" si="11"/>
        <v>4.1308701966445156E-2</v>
      </c>
      <c r="X62" s="302">
        <f t="shared" si="11"/>
        <v>3.9102811146233728E-2</v>
      </c>
      <c r="Y62" s="302">
        <f t="shared" si="11"/>
        <v>4.0150295521159153E-2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0.60038029187754549</v>
      </c>
      <c r="C69" s="322">
        <f>IF(C$5=0,0,C$5/WWP_fec!C$5)</f>
        <v>0.61705716349232387</v>
      </c>
      <c r="D69" s="322">
        <f>IF(D$5=0,0,D$5/WWP_fec!D$5)</f>
        <v>0.55669607606348048</v>
      </c>
      <c r="E69" s="322">
        <f>IF(E$5=0,0,E$5/WWP_fec!E$5)</f>
        <v>0.53441642606632167</v>
      </c>
      <c r="F69" s="322">
        <f>IF(F$5=0,0,F$5/WWP_fec!F$5)</f>
        <v>0.56124895744603853</v>
      </c>
      <c r="G69" s="322">
        <f>IF(G$5=0,0,G$5/WWP_fec!G$5)</f>
        <v>0.55682198661344851</v>
      </c>
      <c r="H69" s="322">
        <f>IF(H$5=0,0,H$5/WWP_fec!H$5)</f>
        <v>0.57357739264654051</v>
      </c>
      <c r="I69" s="322">
        <f>IF(I$5=0,0,I$5/WWP_fec!I$5)</f>
        <v>0.46099411515028321</v>
      </c>
      <c r="J69" s="322">
        <f>IF(J$5=0,0,J$5/WWP_fec!J$5)</f>
        <v>0.44497730383635237</v>
      </c>
      <c r="K69" s="322">
        <f>IF(K$5=0,0,K$5/WWP_fec!K$5)</f>
        <v>0.39070055125573327</v>
      </c>
      <c r="L69" s="322">
        <f>IF(L$5=0,0,L$5/WWP_fec!L$5)</f>
        <v>0.37517645168147579</v>
      </c>
      <c r="M69" s="322">
        <f>IF(M$5=0,0,M$5/WWP_fec!M$5)</f>
        <v>0.37400113297429777</v>
      </c>
      <c r="N69" s="322">
        <f>IF(N$5=0,0,N$5/WWP_fec!N$5)</f>
        <v>0.30225495612915404</v>
      </c>
      <c r="O69" s="322">
        <f>IF(O$5=0,0,O$5/WWP_fec!O$5)</f>
        <v>0.27973683841856334</v>
      </c>
      <c r="P69" s="322">
        <f>IF(P$5=0,0,P$5/WWP_fec!P$5)</f>
        <v>0.25763949339080677</v>
      </c>
      <c r="Q69" s="322">
        <f>IF(Q$5=0,0,Q$5/WWP_fec!Q$5)</f>
        <v>0.25143637635718086</v>
      </c>
      <c r="R69" s="322">
        <f>IF(R$5=0,0,R$5/WWP_fec!R$5)</f>
        <v>0.25463826658399297</v>
      </c>
      <c r="S69" s="322">
        <f>IF(S$5=0,0,S$5/WWP_fec!S$5)</f>
        <v>0.25448981960318556</v>
      </c>
      <c r="T69" s="322">
        <f>IF(T$5=0,0,T$5/WWP_fec!T$5)</f>
        <v>0.26852758483474798</v>
      </c>
      <c r="U69" s="322">
        <f>IF(U$5=0,0,U$5/WWP_fec!U$5)</f>
        <v>0.25235367110349655</v>
      </c>
      <c r="V69" s="322">
        <f>IF(V$5=0,0,V$5/WWP_fec!V$5)</f>
        <v>0.22682586333815205</v>
      </c>
      <c r="W69" s="322">
        <f>IF(W$5=0,0,W$5/WWP_fec!W$5)</f>
        <v>0.25118628304865104</v>
      </c>
      <c r="X69" s="322">
        <f>IF(X$5=0,0,X$5/WWP_fec!X$5)</f>
        <v>0.22968213775692312</v>
      </c>
      <c r="Y69" s="322">
        <f>IF(Y$5=0,0,Y$5/WWP_fec!Y$5)</f>
        <v>0.22801225196219774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0.40539254391253599</v>
      </c>
      <c r="C74" s="336">
        <f>IF(C$10=0,0,C$10/WWP_fec!C$10)</f>
        <v>0.4165215260881634</v>
      </c>
      <c r="D74" s="336">
        <f>IF(D$10=0,0,D$10/WWP_fec!D$10)</f>
        <v>0.35700622121952824</v>
      </c>
      <c r="E74" s="336">
        <f>IF(E$10=0,0,E$10/WWP_fec!E$10)</f>
        <v>0.46419204469878866</v>
      </c>
      <c r="F74" s="336">
        <f>IF(F$10=0,0,F$10/WWP_fec!F$10)</f>
        <v>0.59729123494183911</v>
      </c>
      <c r="G74" s="336">
        <f>IF(G$10=0,0,G$10/WWP_fec!G$10)</f>
        <v>0.58787864811622415</v>
      </c>
      <c r="H74" s="336">
        <f>IF(H$10=0,0,H$10/WWP_fec!H$10)</f>
        <v>0.46463142219537495</v>
      </c>
      <c r="I74" s="336">
        <f>IF(I$10=0,0,I$10/WWP_fec!I$10)</f>
        <v>0.46584009185999026</v>
      </c>
      <c r="J74" s="336">
        <f>IF(J$10=0,0,J$10/WWP_fec!J$10)</f>
        <v>0.48156606621157044</v>
      </c>
      <c r="K74" s="336">
        <f>IF(K$10=0,0,K$10/WWP_fec!K$10)</f>
        <v>0.50409244185552216</v>
      </c>
      <c r="L74" s="336">
        <f>IF(L$10=0,0,L$10/WWP_fec!L$10)</f>
        <v>0.61662554898546162</v>
      </c>
      <c r="M74" s="336">
        <f>IF(M$10=0,0,M$10/WWP_fec!M$10)</f>
        <v>0.61088408625149404</v>
      </c>
      <c r="N74" s="336">
        <f>IF(N$10=0,0,N$10/WWP_fec!N$10)</f>
        <v>0.56826384400327934</v>
      </c>
      <c r="O74" s="336">
        <f>IF(O$10=0,0,O$10/WWP_fec!O$10)</f>
        <v>0.57707650991147286</v>
      </c>
      <c r="P74" s="336">
        <f>IF(P$10=0,0,P$10/WWP_fec!P$10)</f>
        <v>0.50257189444587091</v>
      </c>
      <c r="Q74" s="336">
        <f>IF(Q$10=0,0,Q$10/WWP_fec!Q$10)</f>
        <v>0.47518589592035376</v>
      </c>
      <c r="R74" s="336">
        <f>IF(R$10=0,0,R$10/WWP_fec!R$10)</f>
        <v>0.4876669948389693</v>
      </c>
      <c r="S74" s="336">
        <f>IF(S$10=0,0,S$10/WWP_fec!S$10)</f>
        <v>0.44411684037010768</v>
      </c>
      <c r="T74" s="336">
        <f>IF(T$10=0,0,T$10/WWP_fec!T$10)</f>
        <v>0.47133266763674525</v>
      </c>
      <c r="U74" s="336">
        <f>IF(U$10=0,0,U$10/WWP_fec!U$10)</f>
        <v>0.4109542420475335</v>
      </c>
      <c r="V74" s="336">
        <f>IF(V$10=0,0,V$10/WWP_fec!V$10)</f>
        <v>0.36016586339346035</v>
      </c>
      <c r="W74" s="336">
        <f>IF(W$10=0,0,W$10/WWP_fec!W$10)</f>
        <v>0.40027086342655627</v>
      </c>
      <c r="X74" s="336">
        <f>IF(X$10=0,0,X$10/WWP_fec!X$10)</f>
        <v>0.36863364568705043</v>
      </c>
      <c r="Y74" s="336">
        <f>IF(Y$10=0,0,Y$10/WWP_fec!Y$10)</f>
        <v>0.38767535080458509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0.73930544860636671</v>
      </c>
      <c r="C75" s="349">
        <f>IF(C$16=0,0,C$16/WWP_fec!C$16)</f>
        <v>0.78933126689545685</v>
      </c>
      <c r="D75" s="349">
        <f>IF(D$16=0,0,D$16/WWP_fec!D$16)</f>
        <v>0.70111227082749839</v>
      </c>
      <c r="E75" s="349">
        <f>IF(E$16=0,0,E$16/WWP_fec!E$16)</f>
        <v>0.62398421066520049</v>
      </c>
      <c r="F75" s="349">
        <f>IF(F$16=0,0,F$16/WWP_fec!F$16)</f>
        <v>0.64586246278812542</v>
      </c>
      <c r="G75" s="349">
        <f>IF(G$16=0,0,G$16/WWP_fec!G$16)</f>
        <v>0.65018482499081987</v>
      </c>
      <c r="H75" s="349">
        <f>IF(H$16=0,0,H$16/WWP_fec!H$16)</f>
        <v>0.6950841179481394</v>
      </c>
      <c r="I75" s="349">
        <f>IF(I$16=0,0,I$16/WWP_fec!I$16)</f>
        <v>0.50535826062405576</v>
      </c>
      <c r="J75" s="349">
        <f>IF(J$16=0,0,J$16/WWP_fec!J$16)</f>
        <v>0.48796047676943699</v>
      </c>
      <c r="K75" s="349">
        <f>IF(K$16=0,0,K$16/WWP_fec!K$16)</f>
        <v>0.39535730907241901</v>
      </c>
      <c r="L75" s="349">
        <f>IF(L$16=0,0,L$16/WWP_fec!L$16)</f>
        <v>0.3553469167610333</v>
      </c>
      <c r="M75" s="349">
        <f>IF(M$16=0,0,M$16/WWP_fec!M$16)</f>
        <v>0.3509262560161226</v>
      </c>
      <c r="N75" s="349">
        <f>IF(N$16=0,0,N$16/WWP_fec!N$16)</f>
        <v>0.25533195403274644</v>
      </c>
      <c r="O75" s="349">
        <f>IF(O$16=0,0,O$16/WWP_fec!O$16)</f>
        <v>0.22332776150570754</v>
      </c>
      <c r="P75" s="349">
        <f>IF(P$16=0,0,P$16/WWP_fec!P$16)</f>
        <v>0.19654181963038789</v>
      </c>
      <c r="Q75" s="349">
        <f>IF(Q$16=0,0,Q$16/WWP_fec!Q$16)</f>
        <v>0.19142126290438954</v>
      </c>
      <c r="R75" s="349">
        <f>IF(R$16=0,0,R$16/WWP_fec!R$16)</f>
        <v>0.19369179263301359</v>
      </c>
      <c r="S75" s="349">
        <f>IF(S$16=0,0,S$16/WWP_fec!S$16)</f>
        <v>0.19732989517732893</v>
      </c>
      <c r="T75" s="349">
        <f>IF(T$16=0,0,T$16/WWP_fec!T$16)</f>
        <v>0.21200747616026452</v>
      </c>
      <c r="U75" s="349">
        <f>IF(U$16=0,0,U$16/WWP_fec!U$16)</f>
        <v>0.19749463635048894</v>
      </c>
      <c r="V75" s="349">
        <f>IF(V$16=0,0,V$16/WWP_fec!V$16)</f>
        <v>0.16868606741308526</v>
      </c>
      <c r="W75" s="349">
        <f>IF(W$16=0,0,W$16/WWP_fec!W$16)</f>
        <v>0.19586449901280117</v>
      </c>
      <c r="X75" s="349">
        <f>IF(X$16=0,0,X$16/WWP_fec!X$16)</f>
        <v>0.16614532870897794</v>
      </c>
      <c r="Y75" s="349">
        <f>IF(Y$16=0,0,Y$16/WWP_fec!Y$16)</f>
        <v>0.16764030107175906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1.5363460967175049</v>
      </c>
      <c r="C77" s="349">
        <f>IF(C$28=0,0,C$28/WWP_fec!C$28)</f>
        <v>1.5868663373315575</v>
      </c>
      <c r="D77" s="349">
        <f>IF(D$28=0,0,D$28/WWP_fec!D$28)</f>
        <v>1.5415710484364835</v>
      </c>
      <c r="E77" s="349">
        <f>IF(E$28=0,0,E$28/WWP_fec!E$28)</f>
        <v>1.5518381472118667</v>
      </c>
      <c r="F77" s="349">
        <f>IF(F$28=0,0,F$28/WWP_fec!F$28)</f>
        <v>1.5465513488677245</v>
      </c>
      <c r="G77" s="349">
        <f>IF(G$28=0,0,G$28/WWP_fec!G$28)</f>
        <v>1.5776800758306153</v>
      </c>
      <c r="H77" s="349">
        <f>IF(H$28=0,0,H$28/WWP_fec!H$28)</f>
        <v>1.6173167820447492</v>
      </c>
      <c r="I77" s="349">
        <f>IF(I$28=0,0,I$28/WWP_fec!I$28)</f>
        <v>1.5165281335706704</v>
      </c>
      <c r="J77" s="349">
        <f>IF(J$28=0,0,J$28/WWP_fec!J$28)</f>
        <v>1.4649915695265912</v>
      </c>
      <c r="K77" s="349">
        <f>IF(K$28=0,0,K$28/WWP_fec!K$28)</f>
        <v>1.3812295612372758</v>
      </c>
      <c r="L77" s="349">
        <f>IF(L$28=0,0,L$28/WWP_fec!L$28)</f>
        <v>1.3825591856571</v>
      </c>
      <c r="M77" s="349">
        <f>IF(M$28=0,0,M$28/WWP_fec!M$28)</f>
        <v>1.3681040906453699</v>
      </c>
      <c r="N77" s="349">
        <f>IF(N$28=0,0,N$28/WWP_fec!N$28)</f>
        <v>1.2674467005290384</v>
      </c>
      <c r="O77" s="349">
        <f>IF(O$28=0,0,O$28/WWP_fec!O$28)</f>
        <v>1.2365271766452037</v>
      </c>
      <c r="P77" s="349">
        <f>IF(P$28=0,0,P$28/WWP_fec!P$28)</f>
        <v>1.2114233252019029</v>
      </c>
      <c r="Q77" s="349">
        <f>IF(Q$28=0,0,Q$28/WWP_fec!Q$28)</f>
        <v>1.1958094904604639</v>
      </c>
      <c r="R77" s="349">
        <f>IF(R$28=0,0,R$28/WWP_fec!R$28)</f>
        <v>1.1933645159603705</v>
      </c>
      <c r="S77" s="349">
        <f>IF(S$28=0,0,S$28/WWP_fec!S$28)</f>
        <v>1.1987495060163142</v>
      </c>
      <c r="T77" s="349">
        <f>IF(T$28=0,0,T$28/WWP_fec!T$28)</f>
        <v>1.227142472053028</v>
      </c>
      <c r="U77" s="349">
        <f>IF(U$28=0,0,U$28/WWP_fec!U$28)</f>
        <v>1.1999475411785601</v>
      </c>
      <c r="V77" s="349">
        <f>IF(V$28=0,0,V$28/WWP_fec!V$28)</f>
        <v>1.1499282579590355</v>
      </c>
      <c r="W77" s="349">
        <f>IF(W$28=0,0,W$28/WWP_fec!W$28)</f>
        <v>1.1757432837697586</v>
      </c>
      <c r="X77" s="349">
        <f>IF(X$28=0,0,X$28/WWP_fec!X$28)</f>
        <v>1.1526135096186265</v>
      </c>
      <c r="Y77" s="349">
        <f>IF(Y$28=0,0,Y$28/WWP_fec!Y$28)</f>
        <v>1.1179680995223789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EU27: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900337.01124646678</v>
      </c>
      <c r="C3" s="203">
        <v>916102.21756660845</v>
      </c>
      <c r="D3" s="203">
        <v>921919.32523735601</v>
      </c>
      <c r="E3" s="203">
        <v>929473.44980942563</v>
      </c>
      <c r="F3" s="203">
        <v>963922.46140914352</v>
      </c>
      <c r="G3" s="203">
        <v>995444.41926903697</v>
      </c>
      <c r="H3" s="203">
        <v>1066383.66742231</v>
      </c>
      <c r="I3" s="203">
        <v>1102490.6108033729</v>
      </c>
      <c r="J3" s="203">
        <v>1121174.792238326</v>
      </c>
      <c r="K3" s="203">
        <v>1032975.6409264361</v>
      </c>
      <c r="L3" s="203">
        <v>995495.45210562309</v>
      </c>
      <c r="M3" s="203">
        <v>1003725.134691231</v>
      </c>
      <c r="N3" s="203">
        <v>975342.7811625544</v>
      </c>
      <c r="O3" s="203">
        <v>947980.91251215967</v>
      </c>
      <c r="P3" s="203">
        <v>941093.31719272945</v>
      </c>
      <c r="Q3" s="203">
        <v>943186.94460829161</v>
      </c>
      <c r="R3" s="203">
        <v>951971.92359927134</v>
      </c>
      <c r="S3" s="203">
        <v>985597.37358007673</v>
      </c>
      <c r="T3" s="203">
        <v>1022609.570412772</v>
      </c>
      <c r="U3" s="203">
        <v>1059779.3325043649</v>
      </c>
      <c r="V3" s="203">
        <v>1012008.212036678</v>
      </c>
      <c r="W3" s="203">
        <v>1084362.8934183549</v>
      </c>
      <c r="X3" s="203">
        <v>1125254.598686578</v>
      </c>
      <c r="Y3" s="203">
        <v>1136228.196478256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900337.01124646678</v>
      </c>
      <c r="C5" s="203">
        <v>916102.21756660845</v>
      </c>
      <c r="D5" s="203">
        <v>921919.32523735624</v>
      </c>
      <c r="E5" s="203">
        <v>929473.44980942574</v>
      </c>
      <c r="F5" s="203">
        <v>963922.46140914364</v>
      </c>
      <c r="G5" s="203">
        <v>995444.4192690372</v>
      </c>
      <c r="H5" s="203">
        <v>1066383.6674223091</v>
      </c>
      <c r="I5" s="203">
        <v>1102490.6108033729</v>
      </c>
      <c r="J5" s="203">
        <v>1121174.792238326</v>
      </c>
      <c r="K5" s="203">
        <v>1032975.6409264361</v>
      </c>
      <c r="L5" s="203">
        <v>995495.45210562297</v>
      </c>
      <c r="M5" s="203">
        <v>1003725.134691231</v>
      </c>
      <c r="N5" s="203">
        <v>975342.78116255463</v>
      </c>
      <c r="O5" s="203">
        <v>947980.91251216002</v>
      </c>
      <c r="P5" s="203">
        <v>941093.31719272945</v>
      </c>
      <c r="Q5" s="203">
        <v>943186.94460829149</v>
      </c>
      <c r="R5" s="203">
        <v>951971.9235992711</v>
      </c>
      <c r="S5" s="203">
        <v>985597.37358007673</v>
      </c>
      <c r="T5" s="203">
        <v>1022609.570412772</v>
      </c>
      <c r="U5" s="203">
        <v>1059779.3325043649</v>
      </c>
      <c r="V5" s="203">
        <v>1012008.212036678</v>
      </c>
      <c r="W5" s="203">
        <v>1084362.8934183549</v>
      </c>
      <c r="X5" s="203">
        <v>1125254.598686578</v>
      </c>
      <c r="Y5" s="203">
        <v>1136228.196478256</v>
      </c>
      <c r="DA5" s="112" t="s">
        <v>3025</v>
      </c>
    </row>
    <row r="6" spans="1:105" ht="12" customHeight="1" x14ac:dyDescent="0.25">
      <c r="A6" s="154" t="s">
        <v>2112</v>
      </c>
      <c r="B6" s="338">
        <v>1125421.264058084</v>
      </c>
      <c r="C6" s="338">
        <v>1083830.1579993591</v>
      </c>
      <c r="D6" s="338">
        <v>1097001.790737831</v>
      </c>
      <c r="E6" s="338">
        <v>1207236.40309308</v>
      </c>
      <c r="F6" s="338">
        <v>1226206.1675470481</v>
      </c>
      <c r="G6" s="338">
        <v>1288636.1214457781</v>
      </c>
      <c r="H6" s="338">
        <v>1344472.758581202</v>
      </c>
      <c r="I6" s="338">
        <v>1373505.076907227</v>
      </c>
      <c r="J6" s="338">
        <v>1376913.0200438241</v>
      </c>
      <c r="K6" s="338">
        <v>1391724.246122238</v>
      </c>
      <c r="L6" s="338">
        <v>1356806.5903436451</v>
      </c>
      <c r="M6" s="338">
        <v>1409946.865292561</v>
      </c>
      <c r="N6" s="338">
        <v>1431723.1683497271</v>
      </c>
      <c r="O6" s="338">
        <v>1408536.4535304939</v>
      </c>
      <c r="P6" s="338">
        <v>1391385.4610589009</v>
      </c>
      <c r="Q6" s="338">
        <v>1390205.636140734</v>
      </c>
      <c r="R6" s="338">
        <v>1363756.103320509</v>
      </c>
      <c r="S6" s="338">
        <v>1361431.0875749539</v>
      </c>
      <c r="T6" s="338">
        <v>1386571.700967849</v>
      </c>
      <c r="U6" s="338">
        <v>1419563.293313357</v>
      </c>
      <c r="V6" s="338">
        <v>1413067.802051306</v>
      </c>
      <c r="W6" s="338">
        <v>1447760.6686002109</v>
      </c>
      <c r="X6" s="338">
        <v>1451062.6242145379</v>
      </c>
      <c r="Y6" s="338">
        <v>1470742.1051639549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14679.95714417932</v>
      </c>
      <c r="D7" s="340">
        <v>55877.129848677148</v>
      </c>
      <c r="E7" s="340">
        <v>123800.17844794859</v>
      </c>
      <c r="F7" s="340">
        <v>75240.827656871435</v>
      </c>
      <c r="G7" s="340">
        <v>101150.86568914261</v>
      </c>
      <c r="H7" s="340">
        <v>73386.788547915581</v>
      </c>
      <c r="I7" s="340">
        <v>85303.381528930127</v>
      </c>
      <c r="J7" s="340">
        <v>38005.39592632305</v>
      </c>
      <c r="K7" s="340">
        <v>36484.836491591537</v>
      </c>
      <c r="L7" s="340">
        <v>21353.407424311121</v>
      </c>
      <c r="M7" s="340">
        <v>90789.805435144415</v>
      </c>
      <c r="N7" s="340">
        <v>40397.835773841471</v>
      </c>
      <c r="O7" s="340">
        <v>33084.34838367132</v>
      </c>
      <c r="P7" s="340">
        <v>22748.977050433161</v>
      </c>
      <c r="Q7" s="340">
        <v>15191.26876271105</v>
      </c>
      <c r="R7" s="340">
        <v>29821.53038267943</v>
      </c>
      <c r="S7" s="340">
        <v>25891.860055476849</v>
      </c>
      <c r="T7" s="340">
        <v>53194.800794767783</v>
      </c>
      <c r="U7" s="340">
        <v>89262.655548412004</v>
      </c>
      <c r="V7" s="340">
        <v>27335.366541638999</v>
      </c>
      <c r="W7" s="340">
        <v>57133.071948119272</v>
      </c>
      <c r="X7" s="340">
        <v>59573.018817230928</v>
      </c>
      <c r="Y7" s="340">
        <v>63963.497533586713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56271.063202904304</v>
      </c>
      <c r="D8" s="342">
        <f t="shared" si="0"/>
        <v>42705.497110205237</v>
      </c>
      <c r="E8" s="342">
        <f t="shared" si="0"/>
        <v>13565.566092699533</v>
      </c>
      <c r="F8" s="342">
        <f t="shared" si="0"/>
        <v>56271.063202903373</v>
      </c>
      <c r="G8" s="342">
        <f t="shared" si="0"/>
        <v>38720.911790412618</v>
      </c>
      <c r="H8" s="342">
        <f t="shared" si="0"/>
        <v>17550.151412491687</v>
      </c>
      <c r="I8" s="342">
        <f t="shared" si="0"/>
        <v>56271.063202905003</v>
      </c>
      <c r="J8" s="342">
        <f t="shared" si="0"/>
        <v>34597.452789725969</v>
      </c>
      <c r="K8" s="342">
        <f t="shared" si="0"/>
        <v>21673.610413177637</v>
      </c>
      <c r="L8" s="342">
        <f t="shared" si="0"/>
        <v>56271.063202904072</v>
      </c>
      <c r="M8" s="342">
        <f t="shared" si="0"/>
        <v>37649.53048622841</v>
      </c>
      <c r="N8" s="342">
        <f t="shared" si="0"/>
        <v>18621.532716675429</v>
      </c>
      <c r="O8" s="342">
        <f t="shared" si="0"/>
        <v>56271.063202904537</v>
      </c>
      <c r="P8" s="342">
        <f t="shared" si="0"/>
        <v>39899.969522026135</v>
      </c>
      <c r="Q8" s="342">
        <f t="shared" si="0"/>
        <v>16371.093680877937</v>
      </c>
      <c r="R8" s="342">
        <f t="shared" si="0"/>
        <v>56271.063202904537</v>
      </c>
      <c r="S8" s="342">
        <f t="shared" si="0"/>
        <v>28216.875801031943</v>
      </c>
      <c r="T8" s="342">
        <f t="shared" si="0"/>
        <v>28054.187401872594</v>
      </c>
      <c r="U8" s="342">
        <f t="shared" si="0"/>
        <v>56271.063202904072</v>
      </c>
      <c r="V8" s="342">
        <f t="shared" si="0"/>
        <v>33830.857803690014</v>
      </c>
      <c r="W8" s="342">
        <f t="shared" si="0"/>
        <v>22440.20539921429</v>
      </c>
      <c r="X8" s="342">
        <f t="shared" si="0"/>
        <v>56271.063202903839</v>
      </c>
      <c r="Y8" s="342">
        <f t="shared" si="0"/>
        <v>44284.016584169818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225084.25281161722</v>
      </c>
      <c r="C9" s="343">
        <f t="shared" si="1"/>
        <v>167727.94043275062</v>
      </c>
      <c r="D9" s="343">
        <f t="shared" si="1"/>
        <v>175082.46550047479</v>
      </c>
      <c r="E9" s="343">
        <f t="shared" si="1"/>
        <v>277762.95328365429</v>
      </c>
      <c r="F9" s="343">
        <f t="shared" si="1"/>
        <v>262283.70613790443</v>
      </c>
      <c r="G9" s="343">
        <f t="shared" si="1"/>
        <v>293191.70217674086</v>
      </c>
      <c r="H9" s="343">
        <f t="shared" si="1"/>
        <v>278089.09115889296</v>
      </c>
      <c r="I9" s="343">
        <f t="shared" si="1"/>
        <v>271014.46610385412</v>
      </c>
      <c r="J9" s="343">
        <f t="shared" si="1"/>
        <v>255738.22780549806</v>
      </c>
      <c r="K9" s="343">
        <f t="shared" si="1"/>
        <v>358748.60519580194</v>
      </c>
      <c r="L9" s="343">
        <f t="shared" si="1"/>
        <v>361311.1382380221</v>
      </c>
      <c r="M9" s="343">
        <f t="shared" si="1"/>
        <v>406221.73060133005</v>
      </c>
      <c r="N9" s="343">
        <f t="shared" si="1"/>
        <v>456380.38718717243</v>
      </c>
      <c r="O9" s="343">
        <f t="shared" si="1"/>
        <v>460555.54101833387</v>
      </c>
      <c r="P9" s="343">
        <f t="shared" si="1"/>
        <v>450292.14386617148</v>
      </c>
      <c r="Q9" s="343">
        <f t="shared" si="1"/>
        <v>447018.69153244246</v>
      </c>
      <c r="R9" s="343">
        <f t="shared" si="1"/>
        <v>411784.17972123786</v>
      </c>
      <c r="S9" s="343">
        <f t="shared" si="1"/>
        <v>375833.71399487718</v>
      </c>
      <c r="T9" s="343">
        <f t="shared" si="1"/>
        <v>363962.13055507699</v>
      </c>
      <c r="U9" s="343">
        <f t="shared" si="1"/>
        <v>359783.96080899215</v>
      </c>
      <c r="V9" s="343">
        <f t="shared" si="1"/>
        <v>401059.59001462802</v>
      </c>
      <c r="W9" s="343">
        <f t="shared" si="1"/>
        <v>363397.77518185601</v>
      </c>
      <c r="X9" s="343">
        <f t="shared" si="1"/>
        <v>325808.02552795992</v>
      </c>
      <c r="Y9" s="343">
        <f t="shared" si="1"/>
        <v>334513.90868569887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29473.265462762949</v>
      </c>
      <c r="C12" s="210">
        <v>29847.005595923409</v>
      </c>
      <c r="D12" s="210">
        <v>29694.250899463259</v>
      </c>
      <c r="E12" s="210">
        <v>26317.75419703795</v>
      </c>
      <c r="F12" s="210">
        <v>26244.006946422211</v>
      </c>
      <c r="G12" s="210">
        <v>30678.069564694979</v>
      </c>
      <c r="H12" s="210">
        <v>29218.32806719761</v>
      </c>
      <c r="I12" s="210">
        <v>30310.636220868491</v>
      </c>
      <c r="J12" s="210">
        <v>29545.97734778405</v>
      </c>
      <c r="K12" s="210">
        <v>24543.521069259172</v>
      </c>
      <c r="L12" s="210">
        <v>27274.864126192981</v>
      </c>
      <c r="M12" s="210">
        <v>22800.091417199921</v>
      </c>
      <c r="N12" s="210">
        <v>23112.025249402908</v>
      </c>
      <c r="O12" s="210">
        <v>22661.419120558781</v>
      </c>
      <c r="P12" s="210">
        <v>22248.555381037531</v>
      </c>
      <c r="Q12" s="210">
        <v>21729.585090813682</v>
      </c>
      <c r="R12" s="210">
        <v>22182.384927323212</v>
      </c>
      <c r="S12" s="210">
        <v>22601.001710744251</v>
      </c>
      <c r="T12" s="210">
        <v>23363.638539202679</v>
      </c>
      <c r="U12" s="210">
        <v>24553.759180588269</v>
      </c>
      <c r="V12" s="210">
        <v>22960.384803701731</v>
      </c>
      <c r="W12" s="210">
        <v>24277.899430507379</v>
      </c>
      <c r="X12" s="210">
        <v>23469.502535552361</v>
      </c>
      <c r="Y12" s="210">
        <v>22338.825285793821</v>
      </c>
      <c r="DA12" s="109" t="s">
        <v>3029</v>
      </c>
    </row>
    <row r="13" spans="1:105" ht="12" customHeight="1" x14ac:dyDescent="0.25">
      <c r="A13" s="24" t="s">
        <v>28</v>
      </c>
      <c r="B13" s="213">
        <v>1935.982201203783</v>
      </c>
      <c r="C13" s="213">
        <v>1486.374978503869</v>
      </c>
      <c r="D13" s="213">
        <v>524.65073086844359</v>
      </c>
      <c r="E13" s="213">
        <v>520.58718830610485</v>
      </c>
      <c r="F13" s="213">
        <v>602.02871883061039</v>
      </c>
      <c r="G13" s="213">
        <v>511.25391229578679</v>
      </c>
      <c r="H13" s="213">
        <v>535.7871023215821</v>
      </c>
      <c r="I13" s="213">
        <v>493.47497850386929</v>
      </c>
      <c r="J13" s="213">
        <v>413.36233877901981</v>
      </c>
      <c r="K13" s="213">
        <v>375.31719690455708</v>
      </c>
      <c r="L13" s="213">
        <v>333.74832330180561</v>
      </c>
      <c r="M13" s="213">
        <v>353.60309544282029</v>
      </c>
      <c r="N13" s="213">
        <v>318.75717970765248</v>
      </c>
      <c r="O13" s="213">
        <v>326.84006878761818</v>
      </c>
      <c r="P13" s="213">
        <v>325.2895098882201</v>
      </c>
      <c r="Q13" s="213">
        <v>316.67936371453141</v>
      </c>
      <c r="R13" s="213">
        <v>347.82502149613072</v>
      </c>
      <c r="S13" s="213">
        <v>443.67652622527942</v>
      </c>
      <c r="T13" s="213">
        <v>476.74617368873601</v>
      </c>
      <c r="U13" s="213">
        <v>440.0406706792777</v>
      </c>
      <c r="V13" s="213">
        <v>301.58822012037831</v>
      </c>
      <c r="W13" s="213">
        <v>315.64625967325878</v>
      </c>
      <c r="X13" s="213">
        <v>315.28426483233022</v>
      </c>
      <c r="Y13" s="213">
        <v>220.48546861564921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8642.1947768065365</v>
      </c>
      <c r="C14" s="204">
        <f t="shared" si="2"/>
        <v>8908.6206955818361</v>
      </c>
      <c r="D14" s="204">
        <f t="shared" si="2"/>
        <v>8511.040924177978</v>
      </c>
      <c r="E14" s="204">
        <f t="shared" si="2"/>
        <v>8048.0610467424522</v>
      </c>
      <c r="F14" s="204">
        <f t="shared" si="2"/>
        <v>7092.0928655741027</v>
      </c>
      <c r="G14" s="204">
        <f t="shared" si="2"/>
        <v>7324.491410581576</v>
      </c>
      <c r="H14" s="204">
        <f t="shared" si="2"/>
        <v>7498.8999040577237</v>
      </c>
      <c r="I14" s="204">
        <f t="shared" si="2"/>
        <v>7219.3012201682941</v>
      </c>
      <c r="J14" s="204">
        <f t="shared" si="2"/>
        <v>6970.8588767832698</v>
      </c>
      <c r="K14" s="204">
        <f t="shared" si="2"/>
        <v>6060.5775922153171</v>
      </c>
      <c r="L14" s="204">
        <f t="shared" si="2"/>
        <v>5768.4188274003482</v>
      </c>
      <c r="M14" s="204">
        <f t="shared" si="2"/>
        <v>5589.9425139238829</v>
      </c>
      <c r="N14" s="204">
        <f t="shared" si="2"/>
        <v>5558.5399828030959</v>
      </c>
      <c r="O14" s="204">
        <f t="shared" si="2"/>
        <v>5119.9281169389515</v>
      </c>
      <c r="P14" s="204">
        <f t="shared" si="2"/>
        <v>5242.7645743766125</v>
      </c>
      <c r="Q14" s="204">
        <f t="shared" si="2"/>
        <v>5322.5070507308674</v>
      </c>
      <c r="R14" s="204">
        <f t="shared" si="2"/>
        <v>5144.7147893379197</v>
      </c>
      <c r="S14" s="204">
        <f t="shared" si="2"/>
        <v>5252.5218400687863</v>
      </c>
      <c r="T14" s="204">
        <f t="shared" si="2"/>
        <v>6674.3217540842652</v>
      </c>
      <c r="U14" s="204">
        <f t="shared" si="2"/>
        <v>6912.5695614789347</v>
      </c>
      <c r="V14" s="204">
        <f t="shared" si="2"/>
        <v>6789.0297506448842</v>
      </c>
      <c r="W14" s="204">
        <f t="shared" si="2"/>
        <v>7199.3257093723132</v>
      </c>
      <c r="X14" s="204">
        <f t="shared" si="2"/>
        <v>7392.123559759244</v>
      </c>
      <c r="Y14" s="204">
        <f t="shared" si="2"/>
        <v>7314.75494411006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25.167755803955291</v>
      </c>
      <c r="F15" s="204">
        <v>1.182287188306105</v>
      </c>
      <c r="G15" s="204">
        <v>18.808942390369729</v>
      </c>
      <c r="H15" s="204">
        <v>41.955374032674108</v>
      </c>
      <c r="I15" s="204">
        <v>44.904385210662078</v>
      </c>
      <c r="J15" s="204">
        <v>27.20928632846088</v>
      </c>
      <c r="K15" s="204">
        <v>51.706534823731722</v>
      </c>
      <c r="L15" s="204">
        <v>58.803439380911428</v>
      </c>
      <c r="M15" s="204">
        <v>59.817368873602753</v>
      </c>
      <c r="N15" s="204">
        <v>39.540240756663799</v>
      </c>
      <c r="O15" s="204">
        <v>25.346345657781601</v>
      </c>
      <c r="P15" s="204">
        <v>66.876956147893381</v>
      </c>
      <c r="Q15" s="204">
        <v>87.953826311263967</v>
      </c>
      <c r="R15" s="204">
        <v>7.0937231298366292</v>
      </c>
      <c r="S15" s="204">
        <v>5.3740326741186584</v>
      </c>
      <c r="T15" s="204">
        <v>33.683319002579537</v>
      </c>
      <c r="U15" s="204">
        <v>42.375752364574367</v>
      </c>
      <c r="V15" s="204">
        <v>58.999226139294919</v>
      </c>
      <c r="W15" s="204">
        <v>61.933791917454847</v>
      </c>
      <c r="X15" s="204">
        <v>52.154772141014611</v>
      </c>
      <c r="Y15" s="204">
        <v>39.142648323301813</v>
      </c>
      <c r="DA15" s="71" t="s">
        <v>3031</v>
      </c>
    </row>
    <row r="16" spans="1:105" ht="12" customHeight="1" x14ac:dyDescent="0.25">
      <c r="A16" s="18" t="s">
        <v>31</v>
      </c>
      <c r="B16" s="204">
        <v>747.49647463456586</v>
      </c>
      <c r="C16" s="204">
        <v>687.56638005159084</v>
      </c>
      <c r="D16" s="204">
        <v>588.10859845227867</v>
      </c>
      <c r="E16" s="204">
        <v>417.9711951848667</v>
      </c>
      <c r="F16" s="204">
        <v>401.64608770421307</v>
      </c>
      <c r="G16" s="204">
        <v>427.96964746345651</v>
      </c>
      <c r="H16" s="204">
        <v>540.7367153912295</v>
      </c>
      <c r="I16" s="204">
        <v>434.9555460017196</v>
      </c>
      <c r="J16" s="204">
        <v>432.11367153912289</v>
      </c>
      <c r="K16" s="204">
        <v>390.32579535683578</v>
      </c>
      <c r="L16" s="204">
        <v>421.8155631986242</v>
      </c>
      <c r="M16" s="204">
        <v>319.78383490971618</v>
      </c>
      <c r="N16" s="204">
        <v>366.20627687016332</v>
      </c>
      <c r="O16" s="204">
        <v>307.55511607910569</v>
      </c>
      <c r="P16" s="204">
        <v>352.12510748065353</v>
      </c>
      <c r="Q16" s="204">
        <v>339.67635425623382</v>
      </c>
      <c r="R16" s="204">
        <v>347.58770421324158</v>
      </c>
      <c r="S16" s="204">
        <v>358.4103181427343</v>
      </c>
      <c r="T16" s="204">
        <v>386.01977644024072</v>
      </c>
      <c r="U16" s="204">
        <v>390.19114359415312</v>
      </c>
      <c r="V16" s="204">
        <v>360.55838349097161</v>
      </c>
      <c r="W16" s="204">
        <v>382.90292347377471</v>
      </c>
      <c r="X16" s="204">
        <v>507.31771281169392</v>
      </c>
      <c r="Y16" s="204">
        <v>357.73912295786761</v>
      </c>
      <c r="DA16" s="71" t="s">
        <v>3032</v>
      </c>
    </row>
    <row r="17" spans="1:105" ht="12" customHeight="1" x14ac:dyDescent="0.25">
      <c r="A17" s="18" t="s">
        <v>71</v>
      </c>
      <c r="B17" s="204">
        <v>5694.3552239260553</v>
      </c>
      <c r="C17" s="204">
        <v>6031.8471788148536</v>
      </c>
      <c r="D17" s="204">
        <v>6103.9177943413488</v>
      </c>
      <c r="E17" s="204">
        <v>5766.0399805343704</v>
      </c>
      <c r="F17" s="204">
        <v>5573.15821381142</v>
      </c>
      <c r="G17" s="204">
        <v>5920.6715481568126</v>
      </c>
      <c r="H17" s="204">
        <v>5590.4747965770703</v>
      </c>
      <c r="I17" s="204">
        <v>5418.6244359894472</v>
      </c>
      <c r="J17" s="204">
        <v>5234.2084038683952</v>
      </c>
      <c r="K17" s="204">
        <v>4390.8531726108458</v>
      </c>
      <c r="L17" s="204">
        <v>4372.449867813074</v>
      </c>
      <c r="M17" s="204">
        <v>4620.8073462540642</v>
      </c>
      <c r="N17" s="204">
        <v>4530.9438521066213</v>
      </c>
      <c r="O17" s="204">
        <v>4375.3431642304386</v>
      </c>
      <c r="P17" s="204">
        <v>4326.6540842648319</v>
      </c>
      <c r="Q17" s="204">
        <v>4370.8020636285464</v>
      </c>
      <c r="R17" s="204">
        <v>4403.9308684436801</v>
      </c>
      <c r="S17" s="204">
        <v>4511.4455717970759</v>
      </c>
      <c r="T17" s="204">
        <v>5824.0740326741188</v>
      </c>
      <c r="U17" s="204">
        <v>6084.71788478074</v>
      </c>
      <c r="V17" s="204">
        <v>6015.1927773000862</v>
      </c>
      <c r="W17" s="204">
        <v>6189.9774720550304</v>
      </c>
      <c r="X17" s="204">
        <v>6137.5674118658644</v>
      </c>
      <c r="Y17" s="204">
        <v>6261.1312123817715</v>
      </c>
      <c r="DA17" s="71" t="s">
        <v>3033</v>
      </c>
    </row>
    <row r="18" spans="1:105" ht="12" customHeight="1" x14ac:dyDescent="0.25">
      <c r="A18" s="18" t="s">
        <v>32</v>
      </c>
      <c r="B18" s="204">
        <v>1369.7101461736879</v>
      </c>
      <c r="C18" s="204">
        <v>1562.726913155632</v>
      </c>
      <c r="D18" s="204">
        <v>1306.1461736887361</v>
      </c>
      <c r="E18" s="204">
        <v>1464.695012897678</v>
      </c>
      <c r="F18" s="204">
        <v>757.19810834049861</v>
      </c>
      <c r="G18" s="204">
        <v>733.64978503869304</v>
      </c>
      <c r="H18" s="204">
        <v>926.4852966466035</v>
      </c>
      <c r="I18" s="204">
        <v>968.06285468615647</v>
      </c>
      <c r="J18" s="204">
        <v>895.49587274290616</v>
      </c>
      <c r="K18" s="204">
        <v>741.9379191745486</v>
      </c>
      <c r="L18" s="204">
        <v>583.14746345657773</v>
      </c>
      <c r="M18" s="204">
        <v>457.13989681857259</v>
      </c>
      <c r="N18" s="204">
        <v>454.11650902837482</v>
      </c>
      <c r="O18" s="204">
        <v>313.36801375752361</v>
      </c>
      <c r="P18" s="204">
        <v>304.13740326741191</v>
      </c>
      <c r="Q18" s="204">
        <v>298.48865004299222</v>
      </c>
      <c r="R18" s="204">
        <v>323.08933791917462</v>
      </c>
      <c r="S18" s="204">
        <v>322.44058469475488</v>
      </c>
      <c r="T18" s="204">
        <v>305.28521066208077</v>
      </c>
      <c r="U18" s="204">
        <v>263.33628546861559</v>
      </c>
      <c r="V18" s="204">
        <v>225.96397248495271</v>
      </c>
      <c r="W18" s="204">
        <v>192.1322441960447</v>
      </c>
      <c r="X18" s="204">
        <v>182.6799656061909</v>
      </c>
      <c r="Y18" s="204">
        <v>165.1286328460877</v>
      </c>
      <c r="DA18" s="71" t="s">
        <v>3034</v>
      </c>
    </row>
    <row r="19" spans="1:105" ht="12" customHeight="1" x14ac:dyDescent="0.25">
      <c r="A19" s="18" t="s">
        <v>33</v>
      </c>
      <c r="B19" s="204">
        <v>830.63293207222694</v>
      </c>
      <c r="C19" s="204">
        <v>626.48022355975922</v>
      </c>
      <c r="D19" s="204">
        <v>512.86835769561469</v>
      </c>
      <c r="E19" s="204">
        <v>374.18710232158202</v>
      </c>
      <c r="F19" s="204">
        <v>358.90816852966458</v>
      </c>
      <c r="G19" s="204">
        <v>223.3914875322441</v>
      </c>
      <c r="H19" s="204">
        <v>399.24772141014608</v>
      </c>
      <c r="I19" s="204">
        <v>352.75399828030947</v>
      </c>
      <c r="J19" s="204">
        <v>381.83164230438518</v>
      </c>
      <c r="K19" s="204">
        <v>485.75417024935501</v>
      </c>
      <c r="L19" s="204">
        <v>332.20249355116073</v>
      </c>
      <c r="M19" s="204">
        <v>132.39406706792781</v>
      </c>
      <c r="N19" s="204">
        <v>167.73310404127261</v>
      </c>
      <c r="O19" s="204">
        <v>98.315477214101449</v>
      </c>
      <c r="P19" s="204">
        <v>192.97102321582111</v>
      </c>
      <c r="Q19" s="204">
        <v>225.5861564918315</v>
      </c>
      <c r="R19" s="204">
        <v>63.01315563198623</v>
      </c>
      <c r="S19" s="204">
        <v>54.851332760103169</v>
      </c>
      <c r="T19" s="204">
        <v>125.2594153052451</v>
      </c>
      <c r="U19" s="204">
        <v>131.94849527085131</v>
      </c>
      <c r="V19" s="204">
        <v>128.31539122957869</v>
      </c>
      <c r="W19" s="204">
        <v>372.37927773000848</v>
      </c>
      <c r="X19" s="204">
        <v>512.40369733447972</v>
      </c>
      <c r="Y19" s="204">
        <v>491.61332760103181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5511.5863976702822</v>
      </c>
      <c r="C20" s="204">
        <f t="shared" si="3"/>
        <v>5687.1828056202758</v>
      </c>
      <c r="D20" s="204">
        <f t="shared" si="3"/>
        <v>6243.1245487480046</v>
      </c>
      <c r="E20" s="204">
        <f t="shared" si="3"/>
        <v>4655.7410637210896</v>
      </c>
      <c r="F20" s="204">
        <f t="shared" si="3"/>
        <v>4722.6615034834613</v>
      </c>
      <c r="G20" s="204">
        <f t="shared" si="3"/>
        <v>8675.3241784250531</v>
      </c>
      <c r="H20" s="204">
        <f t="shared" si="3"/>
        <v>7015.6838150123422</v>
      </c>
      <c r="I20" s="204">
        <f t="shared" si="3"/>
        <v>8360.1975289912043</v>
      </c>
      <c r="J20" s="204">
        <f t="shared" si="3"/>
        <v>8669.1781195709918</v>
      </c>
      <c r="K20" s="204">
        <f t="shared" si="3"/>
        <v>6072.1694168839231</v>
      </c>
      <c r="L20" s="204">
        <f t="shared" si="3"/>
        <v>8528.3219283060644</v>
      </c>
      <c r="M20" s="204">
        <f t="shared" si="3"/>
        <v>5233.1969029514357</v>
      </c>
      <c r="N20" s="204">
        <f t="shared" si="3"/>
        <v>5604.1613058312096</v>
      </c>
      <c r="O20" s="204">
        <f t="shared" si="3"/>
        <v>5853.8099484645327</v>
      </c>
      <c r="P20" s="204">
        <f t="shared" si="3"/>
        <v>5549.9307281548181</v>
      </c>
      <c r="Q20" s="204">
        <f t="shared" si="3"/>
        <v>4499.600954143074</v>
      </c>
      <c r="R20" s="204">
        <f t="shared" si="3"/>
        <v>4822.2486215060935</v>
      </c>
      <c r="S20" s="204">
        <f t="shared" si="3"/>
        <v>4765.0990948883418</v>
      </c>
      <c r="T20" s="204">
        <f t="shared" si="3"/>
        <v>4145.9311772476567</v>
      </c>
      <c r="U20" s="204">
        <f t="shared" si="3"/>
        <v>4711.0247639379777</v>
      </c>
      <c r="V20" s="204">
        <f t="shared" si="3"/>
        <v>4284.7495441869351</v>
      </c>
      <c r="W20" s="204">
        <f t="shared" si="3"/>
        <v>5168.0411515379874</v>
      </c>
      <c r="X20" s="204">
        <f t="shared" si="3"/>
        <v>4563.5695742017624</v>
      </c>
      <c r="Y20" s="204">
        <f t="shared" si="3"/>
        <v>4240.3574718030441</v>
      </c>
      <c r="DA20" s="71"/>
    </row>
    <row r="21" spans="1:105" ht="12" customHeight="1" x14ac:dyDescent="0.25">
      <c r="A21" s="18" t="s">
        <v>73</v>
      </c>
      <c r="B21" s="204">
        <v>5424.9354948327928</v>
      </c>
      <c r="C21" s="204">
        <v>5601.0048176581085</v>
      </c>
      <c r="D21" s="204">
        <v>6172.5598883868697</v>
      </c>
      <c r="E21" s="204">
        <v>4604.2363345723361</v>
      </c>
      <c r="F21" s="204">
        <v>4666.7500675419305</v>
      </c>
      <c r="G21" s="204">
        <v>8616.2743074018381</v>
      </c>
      <c r="H21" s="204">
        <v>6966.8875983313446</v>
      </c>
      <c r="I21" s="204">
        <v>8318.602516093526</v>
      </c>
      <c r="J21" s="204">
        <v>8644.4790654007429</v>
      </c>
      <c r="K21" s="204">
        <v>6063.9793910885664</v>
      </c>
      <c r="L21" s="204">
        <v>8516.8214983834496</v>
      </c>
      <c r="M21" s="204">
        <v>5224.0180551440408</v>
      </c>
      <c r="N21" s="204">
        <v>5593.8001708355087</v>
      </c>
      <c r="O21" s="204">
        <v>5842.739441155848</v>
      </c>
      <c r="P21" s="204">
        <v>5541.4827487911034</v>
      </c>
      <c r="Q21" s="204">
        <v>4494.183929207562</v>
      </c>
      <c r="R21" s="204">
        <v>4812.6828433461624</v>
      </c>
      <c r="S21" s="204">
        <v>4753.1388197378692</v>
      </c>
      <c r="T21" s="204">
        <v>4136.0206011513537</v>
      </c>
      <c r="U21" s="204">
        <v>4707.4993985037554</v>
      </c>
      <c r="V21" s="204">
        <v>4278.5718141783364</v>
      </c>
      <c r="W21" s="204">
        <v>5164.3116588466719</v>
      </c>
      <c r="X21" s="204">
        <v>4557.1109327572221</v>
      </c>
      <c r="Y21" s="204">
        <v>4240.163748673207</v>
      </c>
      <c r="DA21" s="71" t="s">
        <v>3036</v>
      </c>
    </row>
    <row r="22" spans="1:105" ht="12" customHeight="1" x14ac:dyDescent="0.25">
      <c r="A22" s="18" t="s">
        <v>36</v>
      </c>
      <c r="B22" s="204">
        <v>86.650902837489241</v>
      </c>
      <c r="C22" s="204">
        <v>86.17798796216681</v>
      </c>
      <c r="D22" s="204">
        <v>70.564660361134983</v>
      </c>
      <c r="E22" s="204">
        <v>51.504729148753214</v>
      </c>
      <c r="F22" s="204">
        <v>55.911435941530513</v>
      </c>
      <c r="G22" s="204">
        <v>59.049871023215829</v>
      </c>
      <c r="H22" s="204">
        <v>48.796216680997418</v>
      </c>
      <c r="I22" s="204">
        <v>41.595012897678409</v>
      </c>
      <c r="J22" s="204">
        <v>24.699054170249351</v>
      </c>
      <c r="K22" s="204">
        <v>8.1900257953568349</v>
      </c>
      <c r="L22" s="204">
        <v>11.500429922613931</v>
      </c>
      <c r="M22" s="204">
        <v>9.1788478073946678</v>
      </c>
      <c r="N22" s="204">
        <v>10.36113499570077</v>
      </c>
      <c r="O22" s="204">
        <v>11.070507308684441</v>
      </c>
      <c r="P22" s="204">
        <v>8.4479793637145306</v>
      </c>
      <c r="Q22" s="204">
        <v>5.4170249355116074</v>
      </c>
      <c r="R22" s="204">
        <v>9.5657781599312131</v>
      </c>
      <c r="S22" s="204">
        <v>11.960275150472921</v>
      </c>
      <c r="T22" s="204">
        <v>9.9105760963026661</v>
      </c>
      <c r="U22" s="204">
        <v>3.525365434221841</v>
      </c>
      <c r="V22" s="204">
        <v>6.1777300085984521</v>
      </c>
      <c r="W22" s="204">
        <v>3.729492691315563</v>
      </c>
      <c r="X22" s="204">
        <v>6.4586414445399827</v>
      </c>
      <c r="Y22" s="204">
        <v>0.1937231298366294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1105.6812610540626</v>
      </c>
      <c r="C23" s="204">
        <f t="shared" si="4"/>
        <v>1175.0726920542768</v>
      </c>
      <c r="D23" s="204">
        <f t="shared" si="4"/>
        <v>1326.2531823412289</v>
      </c>
      <c r="E23" s="204">
        <f t="shared" si="4"/>
        <v>818.28192320380833</v>
      </c>
      <c r="F23" s="204">
        <f t="shared" si="4"/>
        <v>802.60494193902946</v>
      </c>
      <c r="G23" s="204">
        <f t="shared" si="4"/>
        <v>815.41803415785273</v>
      </c>
      <c r="H23" s="204">
        <f t="shared" si="4"/>
        <v>870.76335070706375</v>
      </c>
      <c r="I23" s="204">
        <f t="shared" si="4"/>
        <v>918.46085949919529</v>
      </c>
      <c r="J23" s="204">
        <f t="shared" si="4"/>
        <v>912.27242365678978</v>
      </c>
      <c r="K23" s="204">
        <f t="shared" si="4"/>
        <v>836.05823900773999</v>
      </c>
      <c r="L23" s="204">
        <f t="shared" si="4"/>
        <v>774.32182276516266</v>
      </c>
      <c r="M23" s="204">
        <f t="shared" si="4"/>
        <v>780.29525053958128</v>
      </c>
      <c r="N23" s="204">
        <f t="shared" si="4"/>
        <v>793.80289456052481</v>
      </c>
      <c r="O23" s="204">
        <f t="shared" si="4"/>
        <v>711.49094337544022</v>
      </c>
      <c r="P23" s="204">
        <f t="shared" si="4"/>
        <v>826.6792022196056</v>
      </c>
      <c r="Q23" s="204">
        <f t="shared" si="4"/>
        <v>879.12859066889098</v>
      </c>
      <c r="R23" s="204">
        <f t="shared" si="4"/>
        <v>877.03415620404837</v>
      </c>
      <c r="S23" s="204">
        <f t="shared" si="4"/>
        <v>869.8177491319268</v>
      </c>
      <c r="T23" s="204">
        <f t="shared" si="4"/>
        <v>983.76488560074768</v>
      </c>
      <c r="U23" s="204">
        <f t="shared" si="4"/>
        <v>996.82341063137528</v>
      </c>
      <c r="V23" s="204">
        <f t="shared" si="4"/>
        <v>1054.8653540977648</v>
      </c>
      <c r="W23" s="204">
        <f t="shared" si="4"/>
        <v>1105.9241431138469</v>
      </c>
      <c r="X23" s="204">
        <f t="shared" si="4"/>
        <v>1054.2023126412694</v>
      </c>
      <c r="Y23" s="204">
        <f t="shared" si="4"/>
        <v>1121.5025517379813</v>
      </c>
      <c r="DA23" s="71"/>
    </row>
    <row r="24" spans="1:105" ht="12" customHeight="1" x14ac:dyDescent="0.25">
      <c r="A24" s="18" t="s">
        <v>38</v>
      </c>
      <c r="B24" s="204">
        <v>977.8351676698195</v>
      </c>
      <c r="C24" s="204">
        <v>864.40739466895945</v>
      </c>
      <c r="D24" s="204">
        <v>893.40283748925197</v>
      </c>
      <c r="E24" s="204">
        <v>807.22768701633697</v>
      </c>
      <c r="F24" s="204">
        <v>783.77274290627679</v>
      </c>
      <c r="G24" s="204">
        <v>787.99269131556309</v>
      </c>
      <c r="H24" s="204">
        <v>816.69217540842646</v>
      </c>
      <c r="I24" s="204">
        <v>848.35829750644871</v>
      </c>
      <c r="J24" s="204">
        <v>839.15735167669823</v>
      </c>
      <c r="K24" s="204">
        <v>746.19957007738606</v>
      </c>
      <c r="L24" s="204">
        <v>686.65692175408424</v>
      </c>
      <c r="M24" s="204">
        <v>705.69269131556314</v>
      </c>
      <c r="N24" s="204">
        <v>697.85795356835763</v>
      </c>
      <c r="O24" s="204">
        <v>614.90283748925185</v>
      </c>
      <c r="P24" s="204">
        <v>702.66208082545131</v>
      </c>
      <c r="Q24" s="204">
        <v>737.75778159931201</v>
      </c>
      <c r="R24" s="204">
        <v>681.4160791057609</v>
      </c>
      <c r="S24" s="204">
        <v>629.18280309544264</v>
      </c>
      <c r="T24" s="204">
        <v>634.76216680997413</v>
      </c>
      <c r="U24" s="204">
        <v>638.87274290627681</v>
      </c>
      <c r="V24" s="204">
        <v>683.39492691315559</v>
      </c>
      <c r="W24" s="204">
        <v>672.18632846087701</v>
      </c>
      <c r="X24" s="204">
        <v>596.32175408426474</v>
      </c>
      <c r="Y24" s="204">
        <v>633.59226139294924</v>
      </c>
      <c r="DA24" s="71" t="s">
        <v>3038</v>
      </c>
    </row>
    <row r="25" spans="1:105" ht="12" customHeight="1" x14ac:dyDescent="0.25">
      <c r="A25" s="18" t="s">
        <v>74</v>
      </c>
      <c r="B25" s="204">
        <v>123.0869293538768</v>
      </c>
      <c r="C25" s="204">
        <v>305.1477188853118</v>
      </c>
      <c r="D25" s="204">
        <v>427.68843491493612</v>
      </c>
      <c r="E25" s="204">
        <v>4.2890308618856796</v>
      </c>
      <c r="F25" s="204">
        <v>3.2935266111219081</v>
      </c>
      <c r="G25" s="204">
        <v>6.7828723058144869</v>
      </c>
      <c r="H25" s="204">
        <v>5.3346716600577126</v>
      </c>
      <c r="I25" s="204">
        <v>6.3585329176507352</v>
      </c>
      <c r="J25" s="204">
        <v>6.3626370928079359</v>
      </c>
      <c r="K25" s="204">
        <v>7.3977370283729718</v>
      </c>
      <c r="L25" s="204">
        <v>7.007908323343905</v>
      </c>
      <c r="M25" s="204">
        <v>8.1642320442660434</v>
      </c>
      <c r="N25" s="204">
        <v>10.98409399682115</v>
      </c>
      <c r="O25" s="204">
        <v>13.73691310038547</v>
      </c>
      <c r="P25" s="204">
        <v>11.731782593246569</v>
      </c>
      <c r="Q25" s="204">
        <v>15.60566666518068</v>
      </c>
      <c r="R25" s="204">
        <v>20.79471469338975</v>
      </c>
      <c r="S25" s="204">
        <v>22.159976478812109</v>
      </c>
      <c r="T25" s="204">
        <v>26.271488272549831</v>
      </c>
      <c r="U25" s="204">
        <v>27.34754904568522</v>
      </c>
      <c r="V25" s="204">
        <v>31.26541712002949</v>
      </c>
      <c r="W25" s="204">
        <v>55.883526020052003</v>
      </c>
      <c r="X25" s="204">
        <v>71.634209117239863</v>
      </c>
      <c r="Y25" s="204">
        <v>80.641152444591356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0.49036973344797941</v>
      </c>
      <c r="F26" s="204">
        <v>9.6018056749785021</v>
      </c>
      <c r="G26" s="204">
        <v>14.022527944969911</v>
      </c>
      <c r="H26" s="204">
        <v>41.69699054170249</v>
      </c>
      <c r="I26" s="204">
        <v>56.538779019776442</v>
      </c>
      <c r="J26" s="204">
        <v>59.32398968185727</v>
      </c>
      <c r="K26" s="204">
        <v>74.654514187446239</v>
      </c>
      <c r="L26" s="204">
        <v>60.379105760963007</v>
      </c>
      <c r="M26" s="204">
        <v>47.346775580395523</v>
      </c>
      <c r="N26" s="204">
        <v>65.106448839208937</v>
      </c>
      <c r="O26" s="204">
        <v>61.118744625967317</v>
      </c>
      <c r="P26" s="204">
        <v>71.917884780739456</v>
      </c>
      <c r="Q26" s="204">
        <v>85.489337919174545</v>
      </c>
      <c r="R26" s="204">
        <v>132.13319002579539</v>
      </c>
      <c r="S26" s="204">
        <v>171.44694754944109</v>
      </c>
      <c r="T26" s="204">
        <v>270.9104041272571</v>
      </c>
      <c r="U26" s="204">
        <v>274.14901117798797</v>
      </c>
      <c r="V26" s="204">
        <v>280.9090283748925</v>
      </c>
      <c r="W26" s="204">
        <v>310.54135855546002</v>
      </c>
      <c r="X26" s="204">
        <v>308.53284608770417</v>
      </c>
      <c r="Y26" s="204">
        <v>321.12605331040407</v>
      </c>
      <c r="DA26" s="71" t="s">
        <v>3040</v>
      </c>
    </row>
    <row r="27" spans="1:105" ht="12" customHeight="1" x14ac:dyDescent="0.25">
      <c r="A27" s="18" t="s">
        <v>76</v>
      </c>
      <c r="B27" s="204">
        <v>0.86638005159071363</v>
      </c>
      <c r="C27" s="204">
        <v>0.88744625967325874</v>
      </c>
      <c r="D27" s="204">
        <v>0.88744625967325874</v>
      </c>
      <c r="E27" s="204">
        <v>0.91134995700773846</v>
      </c>
      <c r="F27" s="204">
        <v>0.96036113499570086</v>
      </c>
      <c r="G27" s="204">
        <v>0.96706792777300077</v>
      </c>
      <c r="H27" s="204">
        <v>1.0404987102321579</v>
      </c>
      <c r="I27" s="204">
        <v>1.143422184006879</v>
      </c>
      <c r="J27" s="204">
        <v>1.416337059329321</v>
      </c>
      <c r="K27" s="204">
        <v>1.5447119518486669</v>
      </c>
      <c r="L27" s="204">
        <v>8.285726569217541</v>
      </c>
      <c r="M27" s="204">
        <v>8.698194325021495</v>
      </c>
      <c r="N27" s="204">
        <v>9.4904557179707645</v>
      </c>
      <c r="O27" s="204">
        <v>10.319260533104041</v>
      </c>
      <c r="P27" s="204">
        <v>11.02029234737747</v>
      </c>
      <c r="Q27" s="204">
        <v>11.80481513327601</v>
      </c>
      <c r="R27" s="204">
        <v>12.43198624247635</v>
      </c>
      <c r="S27" s="204">
        <v>12.969561478933789</v>
      </c>
      <c r="T27" s="204">
        <v>13.95924333619948</v>
      </c>
      <c r="U27" s="204">
        <v>14.786070507308681</v>
      </c>
      <c r="V27" s="204">
        <v>13.6707652622528</v>
      </c>
      <c r="W27" s="204">
        <v>14.81599312123817</v>
      </c>
      <c r="X27" s="204">
        <v>15.515219260533099</v>
      </c>
      <c r="Y27" s="204">
        <v>16.294754944110061</v>
      </c>
      <c r="DA27" s="71" t="s">
        <v>3041</v>
      </c>
    </row>
    <row r="28" spans="1:105" ht="12" customHeight="1" x14ac:dyDescent="0.25">
      <c r="A28" s="18" t="s">
        <v>77</v>
      </c>
      <c r="B28" s="204">
        <v>9.5528804815133275E-2</v>
      </c>
      <c r="C28" s="204">
        <v>0.5970765262252794</v>
      </c>
      <c r="D28" s="204">
        <v>2.3903697334479789E-2</v>
      </c>
      <c r="E28" s="204">
        <v>0.90765262252794487</v>
      </c>
      <c r="F28" s="204">
        <v>0.47773000859845233</v>
      </c>
      <c r="G28" s="204">
        <v>0.47773000859845233</v>
      </c>
      <c r="H28" s="204">
        <v>0.42992261392949271</v>
      </c>
      <c r="I28" s="204">
        <v>0.47773000859845233</v>
      </c>
      <c r="J28" s="204">
        <v>0.19105760963026661</v>
      </c>
      <c r="K28" s="204">
        <v>0</v>
      </c>
      <c r="L28" s="204">
        <v>5.135167669819432</v>
      </c>
      <c r="M28" s="204">
        <v>2.9616509028374889</v>
      </c>
      <c r="N28" s="204">
        <v>2.6750644883920889</v>
      </c>
      <c r="O28" s="204">
        <v>3.0571797076526219</v>
      </c>
      <c r="P28" s="204">
        <v>2.221324161650903</v>
      </c>
      <c r="Q28" s="204">
        <v>2.3884780739466902</v>
      </c>
      <c r="R28" s="204">
        <v>2.890025795356836</v>
      </c>
      <c r="S28" s="204">
        <v>2.9241616509028372</v>
      </c>
      <c r="T28" s="204">
        <v>1.7650902837489251</v>
      </c>
      <c r="U28" s="204">
        <v>2.0937231298366288</v>
      </c>
      <c r="V28" s="204">
        <v>2.2164230438521071</v>
      </c>
      <c r="W28" s="204">
        <v>2.4139294926913148</v>
      </c>
      <c r="X28" s="204">
        <v>2.3210662080825442</v>
      </c>
      <c r="Y28" s="204">
        <v>2.0253654342218401</v>
      </c>
      <c r="DA28" s="71" t="s">
        <v>3042</v>
      </c>
    </row>
    <row r="29" spans="1:105" ht="12" customHeight="1" x14ac:dyDescent="0.25">
      <c r="A29" s="18" t="s">
        <v>78</v>
      </c>
      <c r="B29" s="204">
        <v>3.797255173960417</v>
      </c>
      <c r="C29" s="204">
        <v>4.0330557141071193</v>
      </c>
      <c r="D29" s="204">
        <v>4.2505599800332217</v>
      </c>
      <c r="E29" s="204">
        <v>4.4558330126020156</v>
      </c>
      <c r="F29" s="204">
        <v>4.4987756030580526</v>
      </c>
      <c r="G29" s="204">
        <v>5.1751446551337761</v>
      </c>
      <c r="H29" s="204">
        <v>5.5690917727153657</v>
      </c>
      <c r="I29" s="204">
        <v>5.5840978627139233</v>
      </c>
      <c r="J29" s="204">
        <v>5.8210505364666814</v>
      </c>
      <c r="K29" s="204">
        <v>6.261705762686117</v>
      </c>
      <c r="L29" s="204">
        <v>6.8569926877344489</v>
      </c>
      <c r="M29" s="204">
        <v>7.4317063714975822</v>
      </c>
      <c r="N29" s="204">
        <v>7.6888779497742554</v>
      </c>
      <c r="O29" s="204">
        <v>8.3560079190789835</v>
      </c>
      <c r="P29" s="204">
        <v>27.12583751113991</v>
      </c>
      <c r="Q29" s="204">
        <v>26.082511278001022</v>
      </c>
      <c r="R29" s="204">
        <v>27.368160341269238</v>
      </c>
      <c r="S29" s="204">
        <v>31.134298878394191</v>
      </c>
      <c r="T29" s="204">
        <v>36.096492771018283</v>
      </c>
      <c r="U29" s="204">
        <v>39.5743138642801</v>
      </c>
      <c r="V29" s="204">
        <v>43.408793383582243</v>
      </c>
      <c r="W29" s="204">
        <v>50.083007463528453</v>
      </c>
      <c r="X29" s="204">
        <v>59.877217883444857</v>
      </c>
      <c r="Y29" s="204">
        <v>67.822964211704573</v>
      </c>
      <c r="DA29" s="71" t="s">
        <v>3043</v>
      </c>
    </row>
    <row r="30" spans="1:105" ht="12" customHeight="1" x14ac:dyDescent="0.25">
      <c r="A30" s="14" t="s">
        <v>39</v>
      </c>
      <c r="B30" s="204">
        <v>2503.5140154772139</v>
      </c>
      <c r="C30" s="204">
        <v>2551.6724849527081</v>
      </c>
      <c r="D30" s="204">
        <v>2881.7004299226141</v>
      </c>
      <c r="E30" s="204">
        <v>2832.720120378332</v>
      </c>
      <c r="F30" s="204">
        <v>3003.5293207222689</v>
      </c>
      <c r="G30" s="204">
        <v>2843.3393809114359</v>
      </c>
      <c r="H30" s="204">
        <v>3186.610404127257</v>
      </c>
      <c r="I30" s="204">
        <v>2803.3954428202919</v>
      </c>
      <c r="J30" s="204">
        <v>3288.1666380051588</v>
      </c>
      <c r="K30" s="204">
        <v>2876.66233877902</v>
      </c>
      <c r="L30" s="204">
        <v>2966.2110060189161</v>
      </c>
      <c r="M30" s="204">
        <v>1239.1625967325881</v>
      </c>
      <c r="N30" s="204">
        <v>1282.7225279449699</v>
      </c>
      <c r="O30" s="204">
        <v>1289.560447119519</v>
      </c>
      <c r="P30" s="204">
        <v>1146.6879621668099</v>
      </c>
      <c r="Q30" s="204">
        <v>1148.866809974204</v>
      </c>
      <c r="R30" s="204">
        <v>1158.7605331040411</v>
      </c>
      <c r="S30" s="204">
        <v>1182.986156491831</v>
      </c>
      <c r="T30" s="204">
        <v>1171.771625107481</v>
      </c>
      <c r="U30" s="204">
        <v>1439.889423903697</v>
      </c>
      <c r="V30" s="204">
        <v>817.33516766981938</v>
      </c>
      <c r="W30" s="204">
        <v>709.36586414445389</v>
      </c>
      <c r="X30" s="204">
        <v>699.04299226139278</v>
      </c>
      <c r="Y30" s="204">
        <v>637.38718830610492</v>
      </c>
      <c r="DA30" s="71" t="s">
        <v>3044</v>
      </c>
    </row>
    <row r="31" spans="1:105" ht="12" customHeight="1" x14ac:dyDescent="0.25">
      <c r="A31" s="21" t="s">
        <v>40</v>
      </c>
      <c r="B31" s="207">
        <v>9774.3068105510774</v>
      </c>
      <c r="C31" s="207">
        <v>10038.081939210429</v>
      </c>
      <c r="D31" s="207">
        <v>10207.481083404989</v>
      </c>
      <c r="E31" s="207">
        <v>9442.3628546861564</v>
      </c>
      <c r="F31" s="207">
        <v>10021.08959587274</v>
      </c>
      <c r="G31" s="207">
        <v>10508.242648323299</v>
      </c>
      <c r="H31" s="207">
        <v>10110.58349097162</v>
      </c>
      <c r="I31" s="207">
        <v>10515.80619088564</v>
      </c>
      <c r="J31" s="207">
        <v>9292.1389509888213</v>
      </c>
      <c r="K31" s="207">
        <v>8322.7362854686162</v>
      </c>
      <c r="L31" s="207">
        <v>8903.8422184006886</v>
      </c>
      <c r="M31" s="207">
        <v>9603.8910576096296</v>
      </c>
      <c r="N31" s="207">
        <v>9554.0413585554597</v>
      </c>
      <c r="O31" s="207">
        <v>9359.7895958727422</v>
      </c>
      <c r="P31" s="207">
        <v>9157.2034042314608</v>
      </c>
      <c r="Q31" s="207">
        <v>9562.8023215821158</v>
      </c>
      <c r="R31" s="207">
        <v>9831.8018056749788</v>
      </c>
      <c r="S31" s="207">
        <v>10086.90034393809</v>
      </c>
      <c r="T31" s="207">
        <v>9911.1029234737725</v>
      </c>
      <c r="U31" s="207">
        <v>10053.41134995701</v>
      </c>
      <c r="V31" s="207">
        <v>9712.8167669819413</v>
      </c>
      <c r="W31" s="207">
        <v>9779.596302665519</v>
      </c>
      <c r="X31" s="207">
        <v>9445.2798318563673</v>
      </c>
      <c r="Y31" s="207">
        <v>8804.3376612209795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48802.00318653899</v>
      </c>
      <c r="C33" s="203">
        <f>OIS_emi!C5</f>
        <v>47620.323462131237</v>
      </c>
      <c r="D33" s="203">
        <f>OIS_emi!D5</f>
        <v>43746.912917010297</v>
      </c>
      <c r="E33" s="203">
        <f>OIS_emi!E5</f>
        <v>38640.433890329383</v>
      </c>
      <c r="F33" s="203">
        <f>OIS_emi!F5</f>
        <v>36025.297345001512</v>
      </c>
      <c r="G33" s="203">
        <f>OIS_emi!G5</f>
        <v>45679.404411487019</v>
      </c>
      <c r="H33" s="203">
        <f>OIS_emi!H5</f>
        <v>42492.691246494644</v>
      </c>
      <c r="I33" s="203">
        <f>OIS_emi!I5</f>
        <v>44618.988617082949</v>
      </c>
      <c r="J33" s="203">
        <f>OIS_emi!J5</f>
        <v>44186.421011400991</v>
      </c>
      <c r="K33" s="203">
        <f>OIS_emi!K5</f>
        <v>35173.58431738097</v>
      </c>
      <c r="L33" s="203">
        <f>OIS_emi!L5</f>
        <v>39437.885918454813</v>
      </c>
      <c r="M33" s="203">
        <f>OIS_emi!M5</f>
        <v>31058.142719965519</v>
      </c>
      <c r="N33" s="203">
        <f>OIS_emi!N5</f>
        <v>31703.37092719927</v>
      </c>
      <c r="O33" s="203">
        <f>OIS_emi!O5</f>
        <v>31013.905881269769</v>
      </c>
      <c r="P33" s="203">
        <f>OIS_emi!P5</f>
        <v>30707.26881017203</v>
      </c>
      <c r="Q33" s="203">
        <f>OIS_emi!Q5</f>
        <v>28444.76350699638</v>
      </c>
      <c r="R33" s="203">
        <f>OIS_emi!R5</f>
        <v>28835.415064218039</v>
      </c>
      <c r="S33" s="203">
        <f>OIS_emi!S5</f>
        <v>29416.86601636753</v>
      </c>
      <c r="T33" s="203">
        <f>OIS_emi!T5</f>
        <v>32373.481259573058</v>
      </c>
      <c r="U33" s="203">
        <f>OIS_emi!U5</f>
        <v>34379.581005018939</v>
      </c>
      <c r="V33" s="203">
        <f>OIS_emi!V5</f>
        <v>33053.351085190086</v>
      </c>
      <c r="W33" s="203">
        <f>OIS_emi!W5</f>
        <v>36154.996142420619</v>
      </c>
      <c r="X33" s="203">
        <f>OIS_emi!X5</f>
        <v>35293.35557323214</v>
      </c>
      <c r="Y33" s="203">
        <f>OIS_emi!Y5</f>
        <v>33985.607006442347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32.735814583428983</v>
      </c>
      <c r="C35" s="284">
        <f t="shared" si="5"/>
        <v>32.580431554029374</v>
      </c>
      <c r="D35" s="284">
        <f t="shared" si="5"/>
        <v>32.209164171516008</v>
      </c>
      <c r="E35" s="284">
        <f t="shared" si="5"/>
        <v>28.314691724044408</v>
      </c>
      <c r="F35" s="284">
        <f t="shared" si="5"/>
        <v>27.226263519221764</v>
      </c>
      <c r="G35" s="284">
        <f t="shared" si="5"/>
        <v>30.818465572615434</v>
      </c>
      <c r="H35" s="284">
        <f t="shared" si="5"/>
        <v>27.39945196068588</v>
      </c>
      <c r="I35" s="284">
        <f t="shared" si="5"/>
        <v>27.492874700113283</v>
      </c>
      <c r="J35" s="284">
        <f t="shared" si="5"/>
        <v>26.352695005564765</v>
      </c>
      <c r="K35" s="284">
        <f t="shared" si="5"/>
        <v>23.760019207468467</v>
      </c>
      <c r="L35" s="284">
        <f t="shared" si="5"/>
        <v>27.398280995159272</v>
      </c>
      <c r="M35" s="284">
        <f t="shared" si="5"/>
        <v>22.715473219880813</v>
      </c>
      <c r="N35" s="284">
        <f t="shared" si="5"/>
        <v>23.69631035957908</v>
      </c>
      <c r="O35" s="284">
        <f t="shared" si="5"/>
        <v>23.904931862505308</v>
      </c>
      <c r="P35" s="284">
        <f t="shared" si="5"/>
        <v>23.641178801911714</v>
      </c>
      <c r="Q35" s="284">
        <f t="shared" si="5"/>
        <v>23.03847102107424</v>
      </c>
      <c r="R35" s="284">
        <f t="shared" si="5"/>
        <v>23.301511712083638</v>
      </c>
      <c r="S35" s="284">
        <f t="shared" si="5"/>
        <v>22.931272258415763</v>
      </c>
      <c r="T35" s="284">
        <f t="shared" si="5"/>
        <v>22.847075966414089</v>
      </c>
      <c r="U35" s="284">
        <f t="shared" si="5"/>
        <v>23.168746952788062</v>
      </c>
      <c r="V35" s="284">
        <f t="shared" si="5"/>
        <v>22.687943171423179</v>
      </c>
      <c r="W35" s="284">
        <f t="shared" si="5"/>
        <v>22.389090937973283</v>
      </c>
      <c r="X35" s="284">
        <f t="shared" si="5"/>
        <v>20.857059871558384</v>
      </c>
      <c r="Y35" s="284">
        <f t="shared" si="5"/>
        <v>19.660509530597025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32.735814583428983</v>
      </c>
      <c r="C36" s="344">
        <f t="shared" si="6"/>
        <v>32.580431554029374</v>
      </c>
      <c r="D36" s="344">
        <f t="shared" si="6"/>
        <v>32.209164171515994</v>
      </c>
      <c r="E36" s="344">
        <f t="shared" si="6"/>
        <v>28.314691724044405</v>
      </c>
      <c r="F36" s="344">
        <f t="shared" si="6"/>
        <v>27.22626351922176</v>
      </c>
      <c r="G36" s="344">
        <f t="shared" si="6"/>
        <v>30.818465572615427</v>
      </c>
      <c r="H36" s="344">
        <f t="shared" si="6"/>
        <v>27.399451960685905</v>
      </c>
      <c r="I36" s="344">
        <f t="shared" si="6"/>
        <v>27.492874700113283</v>
      </c>
      <c r="J36" s="344">
        <f t="shared" si="6"/>
        <v>26.352695005564765</v>
      </c>
      <c r="K36" s="344">
        <f t="shared" si="6"/>
        <v>23.760019207468467</v>
      </c>
      <c r="L36" s="344">
        <f t="shared" si="6"/>
        <v>27.398280995159276</v>
      </c>
      <c r="M36" s="344">
        <f t="shared" si="6"/>
        <v>22.715473219880813</v>
      </c>
      <c r="N36" s="344">
        <f t="shared" si="6"/>
        <v>23.696310359579073</v>
      </c>
      <c r="O36" s="344">
        <f t="shared" si="6"/>
        <v>23.904931862505297</v>
      </c>
      <c r="P36" s="344">
        <f t="shared" si="6"/>
        <v>23.641178801911714</v>
      </c>
      <c r="Q36" s="344">
        <f t="shared" si="6"/>
        <v>23.038471021074244</v>
      </c>
      <c r="R36" s="344">
        <f t="shared" si="6"/>
        <v>23.301511712083641</v>
      </c>
      <c r="S36" s="344">
        <f t="shared" si="6"/>
        <v>22.931272258415763</v>
      </c>
      <c r="T36" s="344">
        <f t="shared" si="6"/>
        <v>22.847075966414089</v>
      </c>
      <c r="U36" s="344">
        <f t="shared" si="6"/>
        <v>23.168746952788062</v>
      </c>
      <c r="V36" s="344">
        <f t="shared" si="6"/>
        <v>22.687943171423179</v>
      </c>
      <c r="W36" s="344">
        <f t="shared" si="6"/>
        <v>22.389090937973283</v>
      </c>
      <c r="X36" s="344">
        <f t="shared" si="6"/>
        <v>20.857059871558384</v>
      </c>
      <c r="Y36" s="344">
        <f t="shared" si="6"/>
        <v>19.660509530597025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12.648145153548223</v>
      </c>
      <c r="C37" s="344">
        <f>IF(OIS_ued!C$5=0,"",OIS_ued!C$5/C$5*1000)</f>
        <v>12.67038158886422</v>
      </c>
      <c r="D37" s="344">
        <f>IF(OIS_ued!D$5=0,"",OIS_ued!D$5/D$5*1000)</f>
        <v>12.652813072860898</v>
      </c>
      <c r="E37" s="344">
        <f>IF(OIS_ued!E$5=0,"",OIS_ued!E$5/E$5*1000)</f>
        <v>11.085071488956601</v>
      </c>
      <c r="F37" s="344">
        <f>IF(OIS_ued!F$5=0,"",OIS_ued!F$5/F$5*1000)</f>
        <v>10.801239039610856</v>
      </c>
      <c r="G37" s="344">
        <f>IF(OIS_ued!G$5=0,"",OIS_ued!G$5/G$5*1000)</f>
        <v>12.007155720677448</v>
      </c>
      <c r="H37" s="344">
        <f>IF(OIS_ued!H$5=0,"",OIS_ued!H$5/H$5*1000)</f>
        <v>10.749225088988592</v>
      </c>
      <c r="I37" s="344">
        <f>IF(OIS_ued!I$5=0,"",OIS_ued!I$5/I$5*1000)</f>
        <v>10.68779298473204</v>
      </c>
      <c r="J37" s="344">
        <f>IF(OIS_ued!J$5=0,"",OIS_ued!J$5/J$5*1000)</f>
        <v>10.117516822451796</v>
      </c>
      <c r="K37" s="344">
        <f>IF(OIS_ued!K$5=0,"",OIS_ued!K$5/K$5*1000)</f>
        <v>9.1918448259985581</v>
      </c>
      <c r="L37" s="344">
        <f>IF(OIS_ued!L$5=0,"",OIS_ued!L$5/L$5*1000)</f>
        <v>10.621039045523499</v>
      </c>
      <c r="M37" s="344">
        <f>IF(OIS_ued!M$5=0,"",OIS_ued!M$5/M$5*1000)</f>
        <v>9.063699919226492</v>
      </c>
      <c r="N37" s="344">
        <f>IF(OIS_ued!N$5=0,"",OIS_ued!N$5/N$5*1000)</f>
        <v>9.4236102155016077</v>
      </c>
      <c r="O37" s="344">
        <f>IF(OIS_ued!O$5=0,"",OIS_ued!O$5/O$5*1000)</f>
        <v>9.5125879023721112</v>
      </c>
      <c r="P37" s="344">
        <f>IF(OIS_ued!P$5=0,"",OIS_ued!P$5/P$5*1000)</f>
        <v>9.407885094690652</v>
      </c>
      <c r="Q37" s="344">
        <f>IF(OIS_ued!Q$5=0,"",OIS_ued!Q$5/Q$5*1000)</f>
        <v>9.2884454760836253</v>
      </c>
      <c r="R37" s="344">
        <f>IF(OIS_ued!R$5=0,"",OIS_ued!R$5/R$5*1000)</f>
        <v>9.3996189984895953</v>
      </c>
      <c r="S37" s="344">
        <f>IF(OIS_ued!S$5=0,"",OIS_ued!S$5/S$5*1000)</f>
        <v>9.2771183753157356</v>
      </c>
      <c r="T37" s="344">
        <f>IF(OIS_ued!T$5=0,"",OIS_ued!T$5/T$5*1000)</f>
        <v>9.1637614574315265</v>
      </c>
      <c r="U37" s="344">
        <f>IF(OIS_ued!U$5=0,"",OIS_ued!U$5/U$5*1000)</f>
        <v>9.2610676370717755</v>
      </c>
      <c r="V37" s="344">
        <f>IF(OIS_ued!V$5=0,"",OIS_ued!V$5/V$5*1000)</f>
        <v>9.0851517389675625</v>
      </c>
      <c r="W37" s="344">
        <f>IF(OIS_ued!W$5=0,"",OIS_ued!W$5/W$5*1000)</f>
        <v>8.8818987713079398</v>
      </c>
      <c r="X37" s="344">
        <f>IF(OIS_ued!X$5=0,"",OIS_ued!X$5/X$5*1000)</f>
        <v>8.2845747782564114</v>
      </c>
      <c r="Y37" s="344">
        <f>IF(OIS_ued!Y$5=0,"",OIS_ued!Y$5/Y$5*1000)</f>
        <v>7.7685255507458475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1.6558057758546068</v>
      </c>
      <c r="C38" s="345">
        <f t="shared" si="7"/>
        <v>1.5954807697236926</v>
      </c>
      <c r="D38" s="345">
        <f t="shared" si="7"/>
        <v>1.473245210499688</v>
      </c>
      <c r="E38" s="345">
        <f t="shared" si="7"/>
        <v>1.4682268707668964</v>
      </c>
      <c r="F38" s="345">
        <f t="shared" si="7"/>
        <v>1.3727056778543021</v>
      </c>
      <c r="G38" s="345">
        <f t="shared" si="7"/>
        <v>1.4889921386727645</v>
      </c>
      <c r="H38" s="345">
        <f t="shared" si="7"/>
        <v>1.4543163164150961</v>
      </c>
      <c r="I38" s="345">
        <f t="shared" si="7"/>
        <v>1.4720571449557147</v>
      </c>
      <c r="J38" s="345">
        <f t="shared" si="7"/>
        <v>1.4955139405708295</v>
      </c>
      <c r="K38" s="345">
        <f t="shared" si="7"/>
        <v>1.4331107675269943</v>
      </c>
      <c r="L38" s="345">
        <f t="shared" si="7"/>
        <v>1.4459425255424561</v>
      </c>
      <c r="M38" s="345">
        <f t="shared" si="7"/>
        <v>1.3621937803519459</v>
      </c>
      <c r="N38" s="345">
        <f t="shared" si="7"/>
        <v>1.3717262154695127</v>
      </c>
      <c r="O38" s="345">
        <f t="shared" si="7"/>
        <v>1.3685773920986919</v>
      </c>
      <c r="P38" s="345">
        <f t="shared" si="7"/>
        <v>1.3801915802741902</v>
      </c>
      <c r="Q38" s="345">
        <f t="shared" si="7"/>
        <v>1.3090338995483894</v>
      </c>
      <c r="R38" s="345">
        <f t="shared" si="7"/>
        <v>1.2999240234398755</v>
      </c>
      <c r="S38" s="345">
        <f t="shared" si="7"/>
        <v>1.301573549387552</v>
      </c>
      <c r="T38" s="345">
        <f t="shared" si="7"/>
        <v>1.3856352556239238</v>
      </c>
      <c r="U38" s="345">
        <f t="shared" si="7"/>
        <v>1.4001758652173626</v>
      </c>
      <c r="V38" s="345">
        <f t="shared" si="7"/>
        <v>1.4395817564808906</v>
      </c>
      <c r="W38" s="345">
        <f t="shared" si="7"/>
        <v>1.4892143468140655</v>
      </c>
      <c r="X38" s="345">
        <f t="shared" si="7"/>
        <v>1.5037964916285986</v>
      </c>
      <c r="Y38" s="345">
        <f t="shared" si="7"/>
        <v>1.5213694798918185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EU27: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29473.265462762949</v>
      </c>
      <c r="C5" s="223">
        <v>29847.005595923409</v>
      </c>
      <c r="D5" s="223">
        <v>29694.250899463259</v>
      </c>
      <c r="E5" s="223">
        <v>26317.75419703795</v>
      </c>
      <c r="F5" s="223">
        <v>26244.006946422211</v>
      </c>
      <c r="G5" s="223">
        <v>30678.069564694979</v>
      </c>
      <c r="H5" s="223">
        <v>29218.32806719761</v>
      </c>
      <c r="I5" s="223">
        <v>30310.636220868491</v>
      </c>
      <c r="J5" s="223">
        <v>29545.97734778405</v>
      </c>
      <c r="K5" s="223">
        <v>24543.521069259172</v>
      </c>
      <c r="L5" s="223">
        <v>27274.864126192981</v>
      </c>
      <c r="M5" s="223">
        <v>22800.091417199921</v>
      </c>
      <c r="N5" s="223">
        <v>23112.025249402908</v>
      </c>
      <c r="O5" s="223">
        <v>22661.419120558781</v>
      </c>
      <c r="P5" s="223">
        <v>22248.555381037531</v>
      </c>
      <c r="Q5" s="223">
        <v>21729.585090813682</v>
      </c>
      <c r="R5" s="223">
        <v>22182.384927323212</v>
      </c>
      <c r="S5" s="223">
        <v>22601.001710744251</v>
      </c>
      <c r="T5" s="223">
        <v>23363.638539202679</v>
      </c>
      <c r="U5" s="223">
        <v>24553.759180588269</v>
      </c>
      <c r="V5" s="223">
        <v>22960.384803701731</v>
      </c>
      <c r="W5" s="223">
        <v>24277.899430507379</v>
      </c>
      <c r="X5" s="223">
        <v>23469.502535552361</v>
      </c>
      <c r="Y5" s="223">
        <v>22338.825285793821</v>
      </c>
      <c r="DA5" s="89" t="s">
        <v>3029</v>
      </c>
    </row>
    <row r="6" spans="1:105" ht="12" customHeight="1" x14ac:dyDescent="0.25">
      <c r="A6" s="55" t="s">
        <v>91</v>
      </c>
      <c r="B6" s="259">
        <v>482.7382710111109</v>
      </c>
      <c r="C6" s="259">
        <v>496.73299945852608</v>
      </c>
      <c r="D6" s="259">
        <v>506.77980422891397</v>
      </c>
      <c r="E6" s="259">
        <v>477.11623764015059</v>
      </c>
      <c r="F6" s="259">
        <v>501.54570942368792</v>
      </c>
      <c r="G6" s="259">
        <v>523.01523959420331</v>
      </c>
      <c r="H6" s="259">
        <v>517.36978980440642</v>
      </c>
      <c r="I6" s="259">
        <v>534.46483188675825</v>
      </c>
      <c r="J6" s="259">
        <v>503.09009443476651</v>
      </c>
      <c r="K6" s="259">
        <v>452.07918286963633</v>
      </c>
      <c r="L6" s="259">
        <v>489.1304968112766</v>
      </c>
      <c r="M6" s="259">
        <v>526.53277724997781</v>
      </c>
      <c r="N6" s="259">
        <v>523.72498444190376</v>
      </c>
      <c r="O6" s="259">
        <v>525.1740555579853</v>
      </c>
      <c r="P6" s="259">
        <v>510.01130872461653</v>
      </c>
      <c r="Q6" s="259">
        <v>520.39792117056345</v>
      </c>
      <c r="R6" s="259">
        <v>537.40598575378181</v>
      </c>
      <c r="S6" s="259">
        <v>555.58452743932412</v>
      </c>
      <c r="T6" s="259">
        <v>557.01172981329489</v>
      </c>
      <c r="U6" s="259">
        <v>570.67817946636137</v>
      </c>
      <c r="V6" s="259">
        <v>542.40816405771</v>
      </c>
      <c r="W6" s="259">
        <v>569.03473801232963</v>
      </c>
      <c r="X6" s="259">
        <v>553.67865790795838</v>
      </c>
      <c r="Y6" s="259">
        <v>519.02530696018243</v>
      </c>
      <c r="DA6" s="67" t="s">
        <v>3047</v>
      </c>
    </row>
    <row r="7" spans="1:105" ht="12" customHeight="1" x14ac:dyDescent="0.25">
      <c r="A7" s="173" t="s">
        <v>92</v>
      </c>
      <c r="B7" s="224">
        <v>260.29984649458851</v>
      </c>
      <c r="C7" s="224">
        <v>267.64336099712602</v>
      </c>
      <c r="D7" s="224">
        <v>272.69015952506601</v>
      </c>
      <c r="E7" s="224">
        <v>254.81896178891981</v>
      </c>
      <c r="F7" s="224">
        <v>268.76853853714817</v>
      </c>
      <c r="G7" s="224">
        <v>281.33570766114332</v>
      </c>
      <c r="H7" s="224">
        <v>274.92422911542332</v>
      </c>
      <c r="I7" s="224">
        <v>284.76628788967218</v>
      </c>
      <c r="J7" s="224">
        <v>261.44275966931758</v>
      </c>
      <c r="K7" s="224">
        <v>234.5729099418692</v>
      </c>
      <c r="L7" s="224">
        <v>252.76917649959941</v>
      </c>
      <c r="M7" s="224">
        <v>272.26937065024231</v>
      </c>
      <c r="N7" s="224">
        <v>270.91934179722813</v>
      </c>
      <c r="O7" s="224">
        <v>269.29015373505757</v>
      </c>
      <c r="P7" s="224">
        <v>262.23135508063262</v>
      </c>
      <c r="Q7" s="224">
        <v>269.82764381477932</v>
      </c>
      <c r="R7" s="224">
        <v>278.20778271577791</v>
      </c>
      <c r="S7" s="224">
        <v>286.7740446031716</v>
      </c>
      <c r="T7" s="224">
        <v>285.47080654649727</v>
      </c>
      <c r="U7" s="224">
        <v>291.44815692531398</v>
      </c>
      <c r="V7" s="224">
        <v>278.70104851245122</v>
      </c>
      <c r="W7" s="224">
        <v>288.12949222717401</v>
      </c>
      <c r="X7" s="224">
        <v>279.57665982224557</v>
      </c>
      <c r="Y7" s="224">
        <v>261.60430319053802</v>
      </c>
      <c r="DA7" s="177" t="s">
        <v>3048</v>
      </c>
    </row>
    <row r="8" spans="1:105" ht="12" customHeight="1" x14ac:dyDescent="0.25">
      <c r="A8" s="173" t="s">
        <v>93</v>
      </c>
      <c r="B8" s="224">
        <v>466.48898567584189</v>
      </c>
      <c r="C8" s="224">
        <v>479.4290959761662</v>
      </c>
      <c r="D8" s="224">
        <v>488.07060578932851</v>
      </c>
      <c r="E8" s="224">
        <v>454.00319519997652</v>
      </c>
      <c r="F8" s="224">
        <v>479.84723025765157</v>
      </c>
      <c r="G8" s="224">
        <v>503.44612426368042</v>
      </c>
      <c r="H8" s="224">
        <v>488.29443526776419</v>
      </c>
      <c r="I8" s="224">
        <v>506.61127873172461</v>
      </c>
      <c r="J8" s="224">
        <v>457.84727732404161</v>
      </c>
      <c r="K8" s="224">
        <v>410.38481323744168</v>
      </c>
      <c r="L8" s="224">
        <v>441.05666050191758</v>
      </c>
      <c r="M8" s="224">
        <v>475.27736448451401</v>
      </c>
      <c r="N8" s="224">
        <v>473.03624944259502</v>
      </c>
      <c r="O8" s="224">
        <v>467.49541084755339</v>
      </c>
      <c r="P8" s="224">
        <v>456.05996863497541</v>
      </c>
      <c r="Q8" s="224">
        <v>471.84345274658642</v>
      </c>
      <c r="R8" s="224">
        <v>486.00172123701458</v>
      </c>
      <c r="S8" s="224">
        <v>500.00965191594929</v>
      </c>
      <c r="T8" s="224">
        <v>495.42020255041388</v>
      </c>
      <c r="U8" s="224">
        <v>504.61894489063388</v>
      </c>
      <c r="V8" s="224">
        <v>484.48918781972731</v>
      </c>
      <c r="W8" s="224">
        <v>496.02649476705818</v>
      </c>
      <c r="X8" s="224">
        <v>480.402364901238</v>
      </c>
      <c r="Y8" s="224">
        <v>448.96928559753923</v>
      </c>
      <c r="DA8" s="177" t="s">
        <v>3049</v>
      </c>
    </row>
    <row r="9" spans="1:105" ht="12" customHeight="1" x14ac:dyDescent="0.25">
      <c r="A9" s="173" t="s">
        <v>94</v>
      </c>
      <c r="B9" s="224">
        <v>169.53270699827451</v>
      </c>
      <c r="C9" s="224">
        <v>174.47590432112381</v>
      </c>
      <c r="D9" s="224">
        <v>178.05615981017249</v>
      </c>
      <c r="E9" s="224">
        <v>167.90147564999589</v>
      </c>
      <c r="F9" s="224">
        <v>176.37201762031651</v>
      </c>
      <c r="G9" s="224">
        <v>183.77312718882871</v>
      </c>
      <c r="H9" s="224">
        <v>182.26228250451891</v>
      </c>
      <c r="I9" s="224">
        <v>188.17843951560619</v>
      </c>
      <c r="J9" s="224">
        <v>178.05742750397889</v>
      </c>
      <c r="K9" s="224">
        <v>160.0538134595329</v>
      </c>
      <c r="L9" s="224">
        <v>173.31556878222031</v>
      </c>
      <c r="M9" s="224">
        <v>186.54440940511509</v>
      </c>
      <c r="N9" s="224">
        <v>185.5353679330907</v>
      </c>
      <c r="O9" s="224">
        <v>186.3819927321866</v>
      </c>
      <c r="P9" s="224">
        <v>180.9004708143118</v>
      </c>
      <c r="Q9" s="224">
        <v>184.26854228627329</v>
      </c>
      <c r="R9" s="224">
        <v>190.35240272793769</v>
      </c>
      <c r="S9" s="224">
        <v>196.90967090460791</v>
      </c>
      <c r="T9" s="224">
        <v>197.7012968577607</v>
      </c>
      <c r="U9" s="224">
        <v>202.69581007385011</v>
      </c>
      <c r="V9" s="224">
        <v>192.41790183187609</v>
      </c>
      <c r="W9" s="224">
        <v>202.45945111827629</v>
      </c>
      <c r="X9" s="224">
        <v>197.10474610353239</v>
      </c>
      <c r="Y9" s="224">
        <v>184.8349162994397</v>
      </c>
      <c r="DA9" s="177" t="s">
        <v>3050</v>
      </c>
    </row>
    <row r="10" spans="1:105" ht="12" customHeight="1" x14ac:dyDescent="0.25">
      <c r="A10" s="56" t="s">
        <v>95</v>
      </c>
      <c r="B10" s="260">
        <v>568.58581649164489</v>
      </c>
      <c r="C10" s="260">
        <v>590.39118044092243</v>
      </c>
      <c r="D10" s="260">
        <v>585.48079834474311</v>
      </c>
      <c r="E10" s="260">
        <v>510.22580713933201</v>
      </c>
      <c r="F10" s="260">
        <v>518.11841527853949</v>
      </c>
      <c r="G10" s="260">
        <v>621.69683291276669</v>
      </c>
      <c r="H10" s="260">
        <v>599.33033660202727</v>
      </c>
      <c r="I10" s="260">
        <v>678.75388028944747</v>
      </c>
      <c r="J10" s="260">
        <v>680.68087007221027</v>
      </c>
      <c r="K10" s="260">
        <v>542.51015952424609</v>
      </c>
      <c r="L10" s="260">
        <v>637.64007223829594</v>
      </c>
      <c r="M10" s="260">
        <v>502.12749194148961</v>
      </c>
      <c r="N10" s="260">
        <v>502.93336937514971</v>
      </c>
      <c r="O10" s="260">
        <v>496.85039122482289</v>
      </c>
      <c r="P10" s="260">
        <v>497.28837536377239</v>
      </c>
      <c r="Q10" s="260">
        <v>486.19325678942369</v>
      </c>
      <c r="R10" s="260">
        <v>501.71793104140522</v>
      </c>
      <c r="S10" s="260">
        <v>513.90953696655481</v>
      </c>
      <c r="T10" s="260">
        <v>531.97629210756565</v>
      </c>
      <c r="U10" s="260">
        <v>563.58994967252693</v>
      </c>
      <c r="V10" s="260">
        <v>548.2133890602986</v>
      </c>
      <c r="W10" s="260">
        <v>566.27365752370542</v>
      </c>
      <c r="X10" s="260">
        <v>563.1521940177887</v>
      </c>
      <c r="Y10" s="260">
        <v>540.6047568516974</v>
      </c>
      <c r="DA10" s="68" t="s">
        <v>3051</v>
      </c>
    </row>
    <row r="11" spans="1:105" ht="12" customHeight="1" x14ac:dyDescent="0.25">
      <c r="A11" s="37" t="s">
        <v>159</v>
      </c>
      <c r="B11" s="226">
        <v>86.524063635523831</v>
      </c>
      <c r="C11" s="226">
        <v>100.11140043094539</v>
      </c>
      <c r="D11" s="226">
        <v>87.18300977482528</v>
      </c>
      <c r="E11" s="226">
        <v>83.831536459431788</v>
      </c>
      <c r="F11" s="226">
        <v>72.384273263352384</v>
      </c>
      <c r="G11" s="226">
        <v>82.647720626394033</v>
      </c>
      <c r="H11" s="226">
        <v>77.941476166198555</v>
      </c>
      <c r="I11" s="226">
        <v>72.38032455994005</v>
      </c>
      <c r="J11" s="226">
        <v>65.947180999355837</v>
      </c>
      <c r="K11" s="226">
        <v>51.610391513538033</v>
      </c>
      <c r="L11" s="226">
        <v>52.483643044806954</v>
      </c>
      <c r="M11" s="226">
        <v>46.541717672301488</v>
      </c>
      <c r="N11" s="226">
        <v>49.368613545818519</v>
      </c>
      <c r="O11" s="226">
        <v>40.007155146803541</v>
      </c>
      <c r="P11" s="226">
        <v>39.953338702656048</v>
      </c>
      <c r="Q11" s="226">
        <v>38.885104868518809</v>
      </c>
      <c r="R11" s="226">
        <v>38.964831194360713</v>
      </c>
      <c r="S11" s="226">
        <v>37.8677502531512</v>
      </c>
      <c r="T11" s="226">
        <v>71.713467370802931</v>
      </c>
      <c r="U11" s="226">
        <v>80.032509030655063</v>
      </c>
      <c r="V11" s="226">
        <v>81.884137699421117</v>
      </c>
      <c r="W11" s="226">
        <v>83.6174418551754</v>
      </c>
      <c r="X11" s="226">
        <v>86.052187131024368</v>
      </c>
      <c r="Y11" s="226">
        <v>86.94851188633389</v>
      </c>
      <c r="DA11" s="69" t="s">
        <v>3052</v>
      </c>
    </row>
    <row r="12" spans="1:105" ht="12" customHeight="1" x14ac:dyDescent="0.25">
      <c r="A12" s="37" t="s">
        <v>35</v>
      </c>
      <c r="B12" s="226">
        <v>170.09850706939559</v>
      </c>
      <c r="C12" s="226">
        <v>167.52334671595571</v>
      </c>
      <c r="D12" s="226">
        <v>169.72938619809281</v>
      </c>
      <c r="E12" s="226">
        <v>108.5275638279457</v>
      </c>
      <c r="F12" s="226">
        <v>99.454807341515249</v>
      </c>
      <c r="G12" s="226">
        <v>217.97202657694331</v>
      </c>
      <c r="H12" s="226">
        <v>177.55872983597871</v>
      </c>
      <c r="I12" s="226">
        <v>251.41349160998899</v>
      </c>
      <c r="J12" s="226">
        <v>279.13228985651511</v>
      </c>
      <c r="K12" s="226">
        <v>183.4767575498069</v>
      </c>
      <c r="L12" s="226">
        <v>249.53899649283699</v>
      </c>
      <c r="M12" s="226">
        <v>94.256271167543204</v>
      </c>
      <c r="N12" s="226">
        <v>100.8664530436519</v>
      </c>
      <c r="O12" s="226">
        <v>102.8635386499255</v>
      </c>
      <c r="P12" s="226">
        <v>91.800963078959342</v>
      </c>
      <c r="Q12" s="226">
        <v>63.383413621424793</v>
      </c>
      <c r="R12" s="226">
        <v>68.158280867051886</v>
      </c>
      <c r="S12" s="226">
        <v>65.852193477027882</v>
      </c>
      <c r="T12" s="226">
        <v>58.415112551736406</v>
      </c>
      <c r="U12" s="226">
        <v>75.687476625215808</v>
      </c>
      <c r="V12" s="226">
        <v>69.519926319909189</v>
      </c>
      <c r="W12" s="226">
        <v>81.911429299664661</v>
      </c>
      <c r="X12" s="226">
        <v>73.772044714475413</v>
      </c>
      <c r="Y12" s="226">
        <v>69.192918148098471</v>
      </c>
      <c r="DA12" s="69" t="s">
        <v>3053</v>
      </c>
    </row>
    <row r="13" spans="1:105" ht="12" customHeight="1" x14ac:dyDescent="0.25">
      <c r="A13" s="37" t="s">
        <v>96</v>
      </c>
      <c r="B13" s="226">
        <v>0.96190885640425916</v>
      </c>
      <c r="C13" s="226">
        <v>1.4845227858969281</v>
      </c>
      <c r="D13" s="226">
        <v>0.91134995700638588</v>
      </c>
      <c r="E13" s="226">
        <v>1.819002579532137</v>
      </c>
      <c r="F13" s="226">
        <v>1.438091143596379</v>
      </c>
      <c r="G13" s="226">
        <v>1.444797936369989</v>
      </c>
      <c r="H13" s="226">
        <v>1.470421324161054</v>
      </c>
      <c r="I13" s="226">
        <v>1.621152192605223</v>
      </c>
      <c r="J13" s="226">
        <v>1.6073946689566001</v>
      </c>
      <c r="K13" s="226">
        <v>1.5447119518475141</v>
      </c>
      <c r="L13" s="226">
        <v>13.420894239029209</v>
      </c>
      <c r="M13" s="226">
        <v>11.659845227850671</v>
      </c>
      <c r="N13" s="226">
        <v>12.16552020634041</v>
      </c>
      <c r="O13" s="226">
        <v>13.37644024074765</v>
      </c>
      <c r="P13" s="226">
        <v>13.24161650901752</v>
      </c>
      <c r="Q13" s="226">
        <v>14.193293207208979</v>
      </c>
      <c r="R13" s="226">
        <v>15.3220120378222</v>
      </c>
      <c r="S13" s="226">
        <v>15.89372312982071</v>
      </c>
      <c r="T13" s="226">
        <v>15.72433361992921</v>
      </c>
      <c r="U13" s="226">
        <v>16.87979363711958</v>
      </c>
      <c r="V13" s="226">
        <v>15.8871883060927</v>
      </c>
      <c r="W13" s="226">
        <v>17.229922613909029</v>
      </c>
      <c r="X13" s="226">
        <v>17.836285468573848</v>
      </c>
      <c r="Y13" s="226">
        <v>18.32012037828548</v>
      </c>
      <c r="DA13" s="69" t="s">
        <v>3054</v>
      </c>
    </row>
    <row r="14" spans="1:105" ht="12" customHeight="1" x14ac:dyDescent="0.25">
      <c r="A14" s="37" t="s">
        <v>78</v>
      </c>
      <c r="B14" s="226">
        <v>3.7972551739556222</v>
      </c>
      <c r="C14" s="226">
        <v>4.0330557140988121</v>
      </c>
      <c r="D14" s="226">
        <v>4.2505599800289611</v>
      </c>
      <c r="E14" s="226">
        <v>4.4558330125924526</v>
      </c>
      <c r="F14" s="226">
        <v>4.4987756030519854</v>
      </c>
      <c r="G14" s="226">
        <v>5.175144655115826</v>
      </c>
      <c r="H14" s="226">
        <v>5.5690917727079317</v>
      </c>
      <c r="I14" s="226">
        <v>5.5840978627064723</v>
      </c>
      <c r="J14" s="226">
        <v>5.8210505364481957</v>
      </c>
      <c r="K14" s="226">
        <v>6.2617057626655717</v>
      </c>
      <c r="L14" s="226">
        <v>6.8569926877045209</v>
      </c>
      <c r="M14" s="226">
        <v>7.4317063714785876</v>
      </c>
      <c r="N14" s="226">
        <v>7.6888779497413653</v>
      </c>
      <c r="O14" s="226">
        <v>8.3560079190474248</v>
      </c>
      <c r="P14" s="226">
        <v>27.12583751109376</v>
      </c>
      <c r="Q14" s="226">
        <v>26.082511277944342</v>
      </c>
      <c r="R14" s="226">
        <v>27.36816034122284</v>
      </c>
      <c r="S14" s="226">
        <v>31.134298878337951</v>
      </c>
      <c r="T14" s="226">
        <v>36.096492770902643</v>
      </c>
      <c r="U14" s="226">
        <v>39.574313864156352</v>
      </c>
      <c r="V14" s="226">
        <v>43.408793383396478</v>
      </c>
      <c r="W14" s="226">
        <v>50.083007463349396</v>
      </c>
      <c r="X14" s="226">
        <v>59.877217883194263</v>
      </c>
      <c r="Y14" s="226">
        <v>67.822964211396666</v>
      </c>
      <c r="DA14" s="69" t="s">
        <v>3055</v>
      </c>
    </row>
    <row r="15" spans="1:105" ht="12" customHeight="1" x14ac:dyDescent="0.25">
      <c r="A15" s="37" t="s">
        <v>40</v>
      </c>
      <c r="B15" s="226">
        <v>307.20408175636561</v>
      </c>
      <c r="C15" s="226">
        <v>317.23885479402571</v>
      </c>
      <c r="D15" s="226">
        <v>323.4064924347897</v>
      </c>
      <c r="E15" s="226">
        <v>311.59187125982987</v>
      </c>
      <c r="F15" s="226">
        <v>340.34246792702362</v>
      </c>
      <c r="G15" s="226">
        <v>314.45714311794359</v>
      </c>
      <c r="H15" s="226">
        <v>336.79061750298109</v>
      </c>
      <c r="I15" s="226">
        <v>347.75481406420681</v>
      </c>
      <c r="J15" s="226">
        <v>328.17295401093452</v>
      </c>
      <c r="K15" s="226">
        <v>299.61659274638811</v>
      </c>
      <c r="L15" s="226">
        <v>315.3395457739183</v>
      </c>
      <c r="M15" s="226">
        <v>342.23795150231558</v>
      </c>
      <c r="N15" s="226">
        <v>332.84390462959749</v>
      </c>
      <c r="O15" s="226">
        <v>332.24724926829879</v>
      </c>
      <c r="P15" s="226">
        <v>325.1666195620457</v>
      </c>
      <c r="Q15" s="226">
        <v>343.64893381432682</v>
      </c>
      <c r="R15" s="226">
        <v>351.90464660094761</v>
      </c>
      <c r="S15" s="226">
        <v>363.1615712282171</v>
      </c>
      <c r="T15" s="226">
        <v>350.02688579419453</v>
      </c>
      <c r="U15" s="226">
        <v>351.4158565153802</v>
      </c>
      <c r="V15" s="226">
        <v>337.51334335147931</v>
      </c>
      <c r="W15" s="226">
        <v>333.43185629160689</v>
      </c>
      <c r="X15" s="226">
        <v>325.61445882052078</v>
      </c>
      <c r="Y15" s="226">
        <v>298.32024222758292</v>
      </c>
      <c r="DA15" s="69" t="s">
        <v>3056</v>
      </c>
    </row>
    <row r="16" spans="1:105" ht="12" customHeight="1" x14ac:dyDescent="0.25">
      <c r="A16" s="57" t="s">
        <v>3057</v>
      </c>
      <c r="B16" s="261">
        <v>7295.1305747145561</v>
      </c>
      <c r="C16" s="261">
        <v>7301.5648228958071</v>
      </c>
      <c r="D16" s="261">
        <v>7186.4885358956744</v>
      </c>
      <c r="E16" s="261">
        <v>6257.5774787525061</v>
      </c>
      <c r="F16" s="261">
        <v>5980.1922201408224</v>
      </c>
      <c r="G16" s="261">
        <v>7496.1940760074922</v>
      </c>
      <c r="H16" s="261">
        <v>7305.9769779094167</v>
      </c>
      <c r="I16" s="261">
        <v>7194.1756641980992</v>
      </c>
      <c r="J16" s="261">
        <v>7535.3505275206126</v>
      </c>
      <c r="K16" s="261">
        <v>6002.9451553626941</v>
      </c>
      <c r="L16" s="261">
        <v>6997.1722882881631</v>
      </c>
      <c r="M16" s="261">
        <v>4113.0225523166991</v>
      </c>
      <c r="N16" s="261">
        <v>4209.7442329773394</v>
      </c>
      <c r="O16" s="261">
        <v>4014.4082381796188</v>
      </c>
      <c r="P16" s="261">
        <v>3973.38849210323</v>
      </c>
      <c r="Q16" s="261">
        <v>3712.0079072157341</v>
      </c>
      <c r="R16" s="261">
        <v>3646.218573300755</v>
      </c>
      <c r="S16" s="261">
        <v>3638.7123071604619</v>
      </c>
      <c r="T16" s="261">
        <v>3974.2696161694221</v>
      </c>
      <c r="U16" s="261">
        <v>4495.3929399648559</v>
      </c>
      <c r="V16" s="261">
        <v>3884.9773476402629</v>
      </c>
      <c r="W16" s="261">
        <v>4160.9237494984827</v>
      </c>
      <c r="X16" s="261">
        <v>4053.0207538197192</v>
      </c>
      <c r="Y16" s="261">
        <v>3856.9193972525022</v>
      </c>
      <c r="DA16" s="70" t="s">
        <v>3058</v>
      </c>
    </row>
    <row r="17" spans="1:105" ht="12" customHeight="1" x14ac:dyDescent="0.25">
      <c r="A17" s="46" t="s">
        <v>28</v>
      </c>
      <c r="B17" s="229">
        <v>653.84337809383862</v>
      </c>
      <c r="C17" s="229">
        <v>465.04634763189631</v>
      </c>
      <c r="D17" s="229">
        <v>136.2308445659892</v>
      </c>
      <c r="E17" s="229">
        <v>128.21965786652211</v>
      </c>
      <c r="F17" s="229">
        <v>140.07492363666179</v>
      </c>
      <c r="G17" s="229">
        <v>135.89807539118669</v>
      </c>
      <c r="H17" s="229">
        <v>146.21975938023721</v>
      </c>
      <c r="I17" s="229">
        <v>133.249844378945</v>
      </c>
      <c r="J17" s="229">
        <v>97.361085617526186</v>
      </c>
      <c r="K17" s="229">
        <v>78.57861496111498</v>
      </c>
      <c r="L17" s="229">
        <v>79.562638616199649</v>
      </c>
      <c r="M17" s="229">
        <v>78.381587796159053</v>
      </c>
      <c r="N17" s="229">
        <v>69.882716981403036</v>
      </c>
      <c r="O17" s="229">
        <v>63.934635551728853</v>
      </c>
      <c r="P17" s="229">
        <v>60.43889217493512</v>
      </c>
      <c r="Q17" s="229">
        <v>53.682911211100659</v>
      </c>
      <c r="R17" s="229">
        <v>59.02259313754378</v>
      </c>
      <c r="S17" s="229">
        <v>81.757010455309654</v>
      </c>
      <c r="T17" s="229">
        <v>97.093779545547065</v>
      </c>
      <c r="U17" s="229">
        <v>90.816799177972214</v>
      </c>
      <c r="V17" s="229">
        <v>54.583495871341107</v>
      </c>
      <c r="W17" s="229">
        <v>54.957133227239837</v>
      </c>
      <c r="X17" s="229">
        <v>49.65972257076605</v>
      </c>
      <c r="Y17" s="229">
        <v>34.076036892477092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20.997820321842781</v>
      </c>
      <c r="F18" s="229">
        <v>1.1822871883092569</v>
      </c>
      <c r="G18" s="229">
        <v>15.692570916269339</v>
      </c>
      <c r="H18" s="229">
        <v>35.003971444093139</v>
      </c>
      <c r="I18" s="229">
        <v>37.464373846468348</v>
      </c>
      <c r="J18" s="229">
        <v>22.70109857471504</v>
      </c>
      <c r="K18" s="229">
        <v>43.139505013916853</v>
      </c>
      <c r="L18" s="229">
        <v>49.060554466736441</v>
      </c>
      <c r="M18" s="229">
        <v>49.906490412450829</v>
      </c>
      <c r="N18" s="229">
        <v>32.988991046999367</v>
      </c>
      <c r="O18" s="229">
        <v>21.146820403180719</v>
      </c>
      <c r="P18" s="229">
        <v>55.796405519957467</v>
      </c>
      <c r="Q18" s="229">
        <v>73.381141166750055</v>
      </c>
      <c r="R18" s="229">
        <v>5.9183951423122734</v>
      </c>
      <c r="S18" s="229">
        <v>4.4836326835700611</v>
      </c>
      <c r="T18" s="229">
        <v>28.102477065023859</v>
      </c>
      <c r="U18" s="229">
        <v>35.354699127109427</v>
      </c>
      <c r="V18" s="229">
        <v>49.223902172669312</v>
      </c>
      <c r="W18" s="229">
        <v>51.672252570389567</v>
      </c>
      <c r="X18" s="229">
        <v>43.513475848748321</v>
      </c>
      <c r="Y18" s="229">
        <v>32.657273966549823</v>
      </c>
      <c r="DA18" s="73" t="s">
        <v>3060</v>
      </c>
    </row>
    <row r="19" spans="1:105" ht="12" customHeight="1" x14ac:dyDescent="0.25">
      <c r="A19" s="46" t="s">
        <v>31</v>
      </c>
      <c r="B19" s="229">
        <v>223.76344215979111</v>
      </c>
      <c r="C19" s="229">
        <v>218.60348915333839</v>
      </c>
      <c r="D19" s="229">
        <v>182.72861784592709</v>
      </c>
      <c r="E19" s="229">
        <v>126.1412919010608</v>
      </c>
      <c r="F19" s="229">
        <v>116.2172918861738</v>
      </c>
      <c r="G19" s="229">
        <v>122.0849404874792</v>
      </c>
      <c r="H19" s="229">
        <v>131.2320309935742</v>
      </c>
      <c r="I19" s="229">
        <v>125.53278812448509</v>
      </c>
      <c r="J19" s="229">
        <v>117.0758658804332</v>
      </c>
      <c r="K19" s="229">
        <v>97.295504349580057</v>
      </c>
      <c r="L19" s="229">
        <v>103.33579600084521</v>
      </c>
      <c r="M19" s="229">
        <v>67.270803454917314</v>
      </c>
      <c r="N19" s="229">
        <v>91.599674255910898</v>
      </c>
      <c r="O19" s="229">
        <v>74.389833962366112</v>
      </c>
      <c r="P19" s="229">
        <v>79.832968108469572</v>
      </c>
      <c r="Q19" s="229">
        <v>77.390932395558579</v>
      </c>
      <c r="R19" s="229">
        <v>83.386015651483973</v>
      </c>
      <c r="S19" s="229">
        <v>87.037909089903792</v>
      </c>
      <c r="T19" s="229">
        <v>95.385266085925551</v>
      </c>
      <c r="U19" s="229">
        <v>97.890096264957364</v>
      </c>
      <c r="V19" s="229">
        <v>87.408240607794454</v>
      </c>
      <c r="W19" s="229">
        <v>92.509644850707403</v>
      </c>
      <c r="X19" s="229">
        <v>138.90871587737001</v>
      </c>
      <c r="Y19" s="229">
        <v>81.533759777891703</v>
      </c>
      <c r="DA19" s="73" t="s">
        <v>3061</v>
      </c>
    </row>
    <row r="20" spans="1:105" ht="12" customHeight="1" x14ac:dyDescent="0.25">
      <c r="A20" s="46" t="s">
        <v>159</v>
      </c>
      <c r="B20" s="229">
        <v>738.26590923189838</v>
      </c>
      <c r="C20" s="229">
        <v>883.99955410472285</v>
      </c>
      <c r="D20" s="229">
        <v>777.29626967310548</v>
      </c>
      <c r="E20" s="229">
        <v>757.00147910128533</v>
      </c>
      <c r="F20" s="229">
        <v>673.56124087942931</v>
      </c>
      <c r="G20" s="229">
        <v>774.65858162861423</v>
      </c>
      <c r="H20" s="229">
        <v>727.91197144849286</v>
      </c>
      <c r="I20" s="229">
        <v>711.21405599035836</v>
      </c>
      <c r="J20" s="229">
        <v>687.15569632584686</v>
      </c>
      <c r="K20" s="229">
        <v>512.66720548280205</v>
      </c>
      <c r="L20" s="229">
        <v>556.86215556382911</v>
      </c>
      <c r="M20" s="229">
        <v>509.60054095559661</v>
      </c>
      <c r="N20" s="229">
        <v>542.66292202457851</v>
      </c>
      <c r="O20" s="229">
        <v>483.78103588227719</v>
      </c>
      <c r="P20" s="229">
        <v>455.85072759522183</v>
      </c>
      <c r="Q20" s="229">
        <v>442.81127542118168</v>
      </c>
      <c r="R20" s="229">
        <v>457.92415130474609</v>
      </c>
      <c r="S20" s="229">
        <v>469.28616573530149</v>
      </c>
      <c r="T20" s="229">
        <v>964.71130062664963</v>
      </c>
      <c r="U20" s="229">
        <v>1051.9502513143709</v>
      </c>
      <c r="V20" s="229">
        <v>1059.4520052293051</v>
      </c>
      <c r="W20" s="229">
        <v>1033.8577192537441</v>
      </c>
      <c r="X20" s="229">
        <v>1011.140989931235</v>
      </c>
      <c r="Y20" s="229">
        <v>1023.461887093154</v>
      </c>
      <c r="DA20" s="73" t="s">
        <v>3062</v>
      </c>
    </row>
    <row r="21" spans="1:105" ht="12" customHeight="1" x14ac:dyDescent="0.25">
      <c r="A21" s="46" t="s">
        <v>32</v>
      </c>
      <c r="B21" s="229">
        <v>353.97505592708762</v>
      </c>
      <c r="C21" s="229">
        <v>453.11228697421609</v>
      </c>
      <c r="D21" s="229">
        <v>377.15942987563409</v>
      </c>
      <c r="E21" s="229">
        <v>440.98813898246777</v>
      </c>
      <c r="F21" s="229">
        <v>155.4466870417609</v>
      </c>
      <c r="G21" s="229">
        <v>170.46302099625689</v>
      </c>
      <c r="H21" s="229">
        <v>230.09787380416509</v>
      </c>
      <c r="I21" s="229">
        <v>238.0561984715057</v>
      </c>
      <c r="J21" s="229">
        <v>225.5267211058368</v>
      </c>
      <c r="K21" s="229">
        <v>187.7309742875791</v>
      </c>
      <c r="L21" s="229">
        <v>160.71149643870851</v>
      </c>
      <c r="M21" s="229">
        <v>111.7774344320449</v>
      </c>
      <c r="N21" s="229">
        <v>111.6096113756475</v>
      </c>
      <c r="O21" s="229">
        <v>61.352694273292663</v>
      </c>
      <c r="P21" s="229">
        <v>54.734294211782498</v>
      </c>
      <c r="Q21" s="229">
        <v>58.461613919766393</v>
      </c>
      <c r="R21" s="229">
        <v>68.511972912725184</v>
      </c>
      <c r="S21" s="229">
        <v>76.876860763112717</v>
      </c>
      <c r="T21" s="229">
        <v>70.325617959166777</v>
      </c>
      <c r="U21" s="229">
        <v>56.702818102809168</v>
      </c>
      <c r="V21" s="229">
        <v>47.941780706505241</v>
      </c>
      <c r="W21" s="229">
        <v>38.949135278078643</v>
      </c>
      <c r="X21" s="229">
        <v>38.819634000882161</v>
      </c>
      <c r="Y21" s="229">
        <v>31.343480882437429</v>
      </c>
      <c r="DA21" s="73" t="s">
        <v>3063</v>
      </c>
    </row>
    <row r="22" spans="1:105" ht="12" customHeight="1" x14ac:dyDescent="0.25">
      <c r="A22" s="46" t="s">
        <v>33</v>
      </c>
      <c r="B22" s="229">
        <v>700.27481185603438</v>
      </c>
      <c r="C22" s="229">
        <v>528.59285403877664</v>
      </c>
      <c r="D22" s="229">
        <v>441.77546029991947</v>
      </c>
      <c r="E22" s="229">
        <v>321.25911979239112</v>
      </c>
      <c r="F22" s="229">
        <v>309.68130095606392</v>
      </c>
      <c r="G22" s="229">
        <v>201.09944761547621</v>
      </c>
      <c r="H22" s="229">
        <v>345.74646379596879</v>
      </c>
      <c r="I22" s="229">
        <v>308.72287821017937</v>
      </c>
      <c r="J22" s="229">
        <v>340.34067609023828</v>
      </c>
      <c r="K22" s="229">
        <v>414.48303614522189</v>
      </c>
      <c r="L22" s="229">
        <v>285.47331904575412</v>
      </c>
      <c r="M22" s="229">
        <v>118.8359392887143</v>
      </c>
      <c r="N22" s="229">
        <v>146.84356520380001</v>
      </c>
      <c r="O22" s="229">
        <v>88.4477226052812</v>
      </c>
      <c r="P22" s="229">
        <v>168.22266177606079</v>
      </c>
      <c r="Q22" s="229">
        <v>195.89760555632679</v>
      </c>
      <c r="R22" s="229">
        <v>59.790567958151193</v>
      </c>
      <c r="S22" s="229">
        <v>53.506017859363851</v>
      </c>
      <c r="T22" s="229">
        <v>111.287106461844</v>
      </c>
      <c r="U22" s="229">
        <v>117.2886551708187</v>
      </c>
      <c r="V22" s="229">
        <v>113.49383572622619</v>
      </c>
      <c r="W22" s="229">
        <v>317.53161455663331</v>
      </c>
      <c r="X22" s="229">
        <v>438.38126125441471</v>
      </c>
      <c r="Y22" s="229">
        <v>422.73365116113939</v>
      </c>
      <c r="DA22" s="73" t="s">
        <v>3064</v>
      </c>
    </row>
    <row r="23" spans="1:105" ht="12" customHeight="1" x14ac:dyDescent="0.25">
      <c r="A23" s="46" t="s">
        <v>35</v>
      </c>
      <c r="B23" s="229">
        <v>1611.4405116469959</v>
      </c>
      <c r="C23" s="229">
        <v>1794.707606002743</v>
      </c>
      <c r="D23" s="229">
        <v>2029.329987611763</v>
      </c>
      <c r="E23" s="229">
        <v>1343.524201371981</v>
      </c>
      <c r="F23" s="229">
        <v>1331.472600237292</v>
      </c>
      <c r="G23" s="229">
        <v>2946.6805140712981</v>
      </c>
      <c r="H23" s="229">
        <v>2255.2118485361998</v>
      </c>
      <c r="I23" s="229">
        <v>2508.0218125670699</v>
      </c>
      <c r="J23" s="229">
        <v>2517.7527564568391</v>
      </c>
      <c r="K23" s="229">
        <v>1595.6711346221271</v>
      </c>
      <c r="L23" s="229">
        <v>2640.9917565758869</v>
      </c>
      <c r="M23" s="229">
        <v>1495.754867991945</v>
      </c>
      <c r="N23" s="229">
        <v>1501.1558511269191</v>
      </c>
      <c r="O23" s="229">
        <v>1578.502060645377</v>
      </c>
      <c r="P23" s="229">
        <v>1511.062435189709</v>
      </c>
      <c r="Q23" s="229">
        <v>1184.446004516318</v>
      </c>
      <c r="R23" s="229">
        <v>1326.075697674795</v>
      </c>
      <c r="S23" s="229">
        <v>1301.940612266915</v>
      </c>
      <c r="T23" s="229">
        <v>1050.4272772568499</v>
      </c>
      <c r="U23" s="229">
        <v>1267.842433528861</v>
      </c>
      <c r="V23" s="229">
        <v>1172.8698037603749</v>
      </c>
      <c r="W23" s="229">
        <v>1370.160519654298</v>
      </c>
      <c r="X23" s="229">
        <v>1201.570096519539</v>
      </c>
      <c r="Y23" s="229">
        <v>1124.3817138351701</v>
      </c>
      <c r="DA23" s="73" t="s">
        <v>3065</v>
      </c>
    </row>
    <row r="24" spans="1:105" ht="12" customHeight="1" x14ac:dyDescent="0.25">
      <c r="A24" s="46" t="s">
        <v>36</v>
      </c>
      <c r="B24" s="229">
        <v>73.088330181387576</v>
      </c>
      <c r="C24" s="229">
        <v>73.413213697473509</v>
      </c>
      <c r="D24" s="229">
        <v>60.322681320872817</v>
      </c>
      <c r="E24" s="229">
        <v>44.338790024685864</v>
      </c>
      <c r="F24" s="229">
        <v>48.040300024748277</v>
      </c>
      <c r="G24" s="229">
        <v>50.512715913708519</v>
      </c>
      <c r="H24" s="229">
        <v>41.701509556049828</v>
      </c>
      <c r="I24" s="229">
        <v>36.206312154719889</v>
      </c>
      <c r="J24" s="229">
        <v>22.28785099575218</v>
      </c>
      <c r="K24" s="229">
        <v>7.8374273991353638</v>
      </c>
      <c r="L24" s="229">
        <v>11.03742192752717</v>
      </c>
      <c r="M24" s="229">
        <v>9.0791230084782981</v>
      </c>
      <c r="N24" s="229">
        <v>10.28634139652719</v>
      </c>
      <c r="O24" s="229">
        <v>10.94941291000827</v>
      </c>
      <c r="P24" s="229">
        <v>8.3625009646519182</v>
      </c>
      <c r="Q24" s="229">
        <v>5.3315465364383918</v>
      </c>
      <c r="R24" s="229">
        <v>9.4767381609085284</v>
      </c>
      <c r="S24" s="229">
        <v>11.88904315126695</v>
      </c>
      <c r="T24" s="229">
        <v>9.8429056970515951</v>
      </c>
      <c r="U24" s="229">
        <v>3.4719414348004922</v>
      </c>
      <c r="V24" s="229">
        <v>6.1300473083281162</v>
      </c>
      <c r="W24" s="229">
        <v>3.652932538540115</v>
      </c>
      <c r="X24" s="229">
        <v>6.4249629553208374</v>
      </c>
      <c r="Y24" s="229">
        <v>0.16162599097736549</v>
      </c>
      <c r="DA24" s="73" t="s">
        <v>3066</v>
      </c>
    </row>
    <row r="25" spans="1:105" ht="12" customHeight="1" x14ac:dyDescent="0.25">
      <c r="A25" s="46" t="s">
        <v>38</v>
      </c>
      <c r="B25" s="229">
        <v>821.77775875796613</v>
      </c>
      <c r="C25" s="229">
        <v>726.94134025277503</v>
      </c>
      <c r="D25" s="229">
        <v>752.46022112363664</v>
      </c>
      <c r="E25" s="229">
        <v>682.86595468067435</v>
      </c>
      <c r="F25" s="229">
        <v>665.1664323890077</v>
      </c>
      <c r="G25" s="229">
        <v>676.63503511687986</v>
      </c>
      <c r="H25" s="229">
        <v>701.55422434061836</v>
      </c>
      <c r="I25" s="229">
        <v>724.492653979838</v>
      </c>
      <c r="J25" s="229">
        <v>716.73044218500002</v>
      </c>
      <c r="K25" s="229">
        <v>642.17407828382045</v>
      </c>
      <c r="L25" s="229">
        <v>596.35869465884446</v>
      </c>
      <c r="M25" s="229">
        <v>609.8755082593965</v>
      </c>
      <c r="N25" s="229">
        <v>601.97241412661515</v>
      </c>
      <c r="O25" s="229">
        <v>526.90279097134646</v>
      </c>
      <c r="P25" s="229">
        <v>600.31681022387181</v>
      </c>
      <c r="Q25" s="229">
        <v>634.63677476285443</v>
      </c>
      <c r="R25" s="229">
        <v>582.59233370661559</v>
      </c>
      <c r="S25" s="229">
        <v>538.49237639742637</v>
      </c>
      <c r="T25" s="229">
        <v>540.5522131223031</v>
      </c>
      <c r="U25" s="229">
        <v>542.7783019830996</v>
      </c>
      <c r="V25" s="229">
        <v>581.54898094191151</v>
      </c>
      <c r="W25" s="229">
        <v>574.15888333097575</v>
      </c>
      <c r="X25" s="229">
        <v>509.63940154472459</v>
      </c>
      <c r="Y25" s="229">
        <v>544.18751040147708</v>
      </c>
      <c r="DA25" s="73" t="s">
        <v>3067</v>
      </c>
    </row>
    <row r="26" spans="1:105" ht="12" customHeight="1" x14ac:dyDescent="0.25">
      <c r="A26" s="46" t="s">
        <v>39</v>
      </c>
      <c r="B26" s="229">
        <v>2118.7013768595571</v>
      </c>
      <c r="C26" s="229">
        <v>2157.148131039864</v>
      </c>
      <c r="D26" s="229">
        <v>2429.1850235788238</v>
      </c>
      <c r="E26" s="229">
        <v>2392.241024709595</v>
      </c>
      <c r="F26" s="229">
        <v>2539.3491559013751</v>
      </c>
      <c r="G26" s="229">
        <v>2402.4691738703232</v>
      </c>
      <c r="H26" s="229">
        <v>2691.2973246100159</v>
      </c>
      <c r="I26" s="229">
        <v>2371.2147464745299</v>
      </c>
      <c r="J26" s="229">
        <v>2788.4183342884262</v>
      </c>
      <c r="K26" s="229">
        <v>2423.3676748173971</v>
      </c>
      <c r="L26" s="229">
        <v>2513.7784549938328</v>
      </c>
      <c r="M26" s="229">
        <v>1062.540256716997</v>
      </c>
      <c r="N26" s="229">
        <v>1100.7421454389389</v>
      </c>
      <c r="O26" s="229">
        <v>1105.0012309747599</v>
      </c>
      <c r="P26" s="229">
        <v>978.7707963385709</v>
      </c>
      <c r="Q26" s="229">
        <v>985.96810172943867</v>
      </c>
      <c r="R26" s="229">
        <v>993.52010765147463</v>
      </c>
      <c r="S26" s="229">
        <v>1013.442678758292</v>
      </c>
      <c r="T26" s="229">
        <v>1006.54167234906</v>
      </c>
      <c r="U26" s="229">
        <v>1231.296943860058</v>
      </c>
      <c r="V26" s="229">
        <v>712.32525531580745</v>
      </c>
      <c r="W26" s="229">
        <v>623.47391423787599</v>
      </c>
      <c r="X26" s="229">
        <v>614.96249331671766</v>
      </c>
      <c r="Y26" s="229">
        <v>562.38245725122772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8269.6154175799256</v>
      </c>
      <c r="C27" s="261">
        <f t="shared" si="0"/>
        <v>8316.6299358041197</v>
      </c>
      <c r="D27" s="261">
        <f t="shared" si="0"/>
        <v>8076.6692800881128</v>
      </c>
      <c r="E27" s="261">
        <f t="shared" si="0"/>
        <v>6967.4885198464099</v>
      </c>
      <c r="F27" s="261">
        <f t="shared" si="0"/>
        <v>6781.430027880564</v>
      </c>
      <c r="G27" s="261">
        <f t="shared" si="0"/>
        <v>8385.2198317296625</v>
      </c>
      <c r="H27" s="261">
        <f t="shared" si="0"/>
        <v>7776.9740997279532</v>
      </c>
      <c r="I27" s="261">
        <f t="shared" si="0"/>
        <v>8446.2643064137337</v>
      </c>
      <c r="J27" s="261">
        <f t="shared" si="0"/>
        <v>8453.0012021620623</v>
      </c>
      <c r="K27" s="261">
        <f t="shared" si="0"/>
        <v>6768.1400499182646</v>
      </c>
      <c r="L27" s="261">
        <f t="shared" si="0"/>
        <v>7570.9163039205487</v>
      </c>
      <c r="M27" s="261">
        <f t="shared" si="0"/>
        <v>6210.0434821177696</v>
      </c>
      <c r="N27" s="261">
        <f t="shared" si="0"/>
        <v>6513.3699412664982</v>
      </c>
      <c r="O27" s="261">
        <f t="shared" si="0"/>
        <v>6485.0087854766489</v>
      </c>
      <c r="P27" s="261">
        <f t="shared" si="0"/>
        <v>6291.1100556373576</v>
      </c>
      <c r="Q27" s="261">
        <f t="shared" si="0"/>
        <v>5745.2564241948567</v>
      </c>
      <c r="R27" s="261">
        <f t="shared" si="0"/>
        <v>5939.4867352837955</v>
      </c>
      <c r="S27" s="261">
        <f t="shared" si="0"/>
        <v>6062.5723125527065</v>
      </c>
      <c r="T27" s="261">
        <f t="shared" si="0"/>
        <v>6427.7308121644155</v>
      </c>
      <c r="U27" s="261">
        <f t="shared" si="0"/>
        <v>6731.6871483127306</v>
      </c>
      <c r="V27" s="261">
        <f t="shared" si="0"/>
        <v>6320.0477541656228</v>
      </c>
      <c r="W27" s="261">
        <f t="shared" si="0"/>
        <v>7007.3293224642312</v>
      </c>
      <c r="X27" s="261">
        <f t="shared" si="0"/>
        <v>6705.8922202252807</v>
      </c>
      <c r="Y27" s="261">
        <f t="shared" si="0"/>
        <v>6412.8217150075861</v>
      </c>
      <c r="DA27" s="70"/>
    </row>
    <row r="28" spans="1:105" ht="12" customHeight="1" x14ac:dyDescent="0.25">
      <c r="A28" s="60" t="s">
        <v>3070</v>
      </c>
      <c r="B28" s="262">
        <v>7816.577408537768</v>
      </c>
      <c r="C28" s="262">
        <v>7852.0388062497059</v>
      </c>
      <c r="D28" s="262">
        <v>7605.5398430234482</v>
      </c>
      <c r="E28" s="262">
        <v>6538.8303353428837</v>
      </c>
      <c r="F28" s="262">
        <v>6323.7866052395857</v>
      </c>
      <c r="G28" s="262">
        <v>7899.7027679845596</v>
      </c>
      <c r="H28" s="262">
        <v>7323.0183730437166</v>
      </c>
      <c r="I28" s="262">
        <v>7971.3973381226351</v>
      </c>
      <c r="J28" s="262">
        <v>8057.5395754843039</v>
      </c>
      <c r="K28" s="262">
        <v>6415.5904335816194</v>
      </c>
      <c r="L28" s="262">
        <v>7197.4962256568724</v>
      </c>
      <c r="M28" s="262">
        <v>5806.7297948621817</v>
      </c>
      <c r="N28" s="262">
        <v>6111.4123952689242</v>
      </c>
      <c r="O28" s="262">
        <v>6100.4920086347829</v>
      </c>
      <c r="P28" s="262">
        <v>5912.1098344013717</v>
      </c>
      <c r="Q28" s="262">
        <v>5340.9437293211304</v>
      </c>
      <c r="R28" s="262">
        <v>5525.3806451723967</v>
      </c>
      <c r="S28" s="262">
        <v>5641.045194068618</v>
      </c>
      <c r="T28" s="262">
        <v>6021.03082268055</v>
      </c>
      <c r="U28" s="262">
        <v>6323.0167108370761</v>
      </c>
      <c r="V28" s="262">
        <v>5918.4368654768086</v>
      </c>
      <c r="W28" s="262">
        <v>6619.17307046524</v>
      </c>
      <c r="X28" s="262">
        <v>6334.2733679342473</v>
      </c>
      <c r="Y28" s="262">
        <v>6068.1612315520524</v>
      </c>
      <c r="DA28" s="72" t="s">
        <v>3071</v>
      </c>
    </row>
    <row r="29" spans="1:105" ht="12" customHeight="1" x14ac:dyDescent="0.25">
      <c r="A29" s="59" t="s">
        <v>28</v>
      </c>
      <c r="B29" s="230">
        <v>1054.9678624716939</v>
      </c>
      <c r="C29" s="230">
        <v>842.44932959445509</v>
      </c>
      <c r="D29" s="230">
        <v>347.09112952938779</v>
      </c>
      <c r="E29" s="230">
        <v>354.45188403610751</v>
      </c>
      <c r="F29" s="230">
        <v>423.59799118674903</v>
      </c>
      <c r="G29" s="230">
        <v>333.14408660388472</v>
      </c>
      <c r="H29" s="230">
        <v>341.13207705433763</v>
      </c>
      <c r="I29" s="230">
        <v>316.96854973218228</v>
      </c>
      <c r="J29" s="230">
        <v>286.24789906937082</v>
      </c>
      <c r="K29" s="230">
        <v>277.28591676674432</v>
      </c>
      <c r="L29" s="230">
        <v>232.7810487052009</v>
      </c>
      <c r="M29" s="230">
        <v>256.804967661327</v>
      </c>
      <c r="N29" s="230">
        <v>232.42065863914701</v>
      </c>
      <c r="O29" s="230">
        <v>250.75876503651659</v>
      </c>
      <c r="P29" s="230">
        <v>254.04953120528049</v>
      </c>
      <c r="Q29" s="230">
        <v>254.42657083642399</v>
      </c>
      <c r="R29" s="230">
        <v>271.82093099663791</v>
      </c>
      <c r="S29" s="230">
        <v>351.95964450574758</v>
      </c>
      <c r="T29" s="230">
        <v>364.42394036229302</v>
      </c>
      <c r="U29" s="230">
        <v>335.23088742105318</v>
      </c>
      <c r="V29" s="230">
        <v>239.98937714014011</v>
      </c>
      <c r="W29" s="230">
        <v>253.23238210040461</v>
      </c>
      <c r="X29" s="230">
        <v>259.02780634605722</v>
      </c>
      <c r="Y29" s="230">
        <v>181.12313575433279</v>
      </c>
      <c r="DA29" s="71" t="s">
        <v>3072</v>
      </c>
    </row>
    <row r="30" spans="1:105" ht="12" customHeight="1" x14ac:dyDescent="0.25">
      <c r="A30" s="59" t="s">
        <v>31</v>
      </c>
      <c r="B30" s="230">
        <v>433.47104677044069</v>
      </c>
      <c r="C30" s="230">
        <v>386.28823901572127</v>
      </c>
      <c r="D30" s="230">
        <v>337.74767176941538</v>
      </c>
      <c r="E30" s="230">
        <v>250.55649340515581</v>
      </c>
      <c r="F30" s="230">
        <v>246.7644257411834</v>
      </c>
      <c r="G30" s="230">
        <v>264.49821169409262</v>
      </c>
      <c r="H30" s="230">
        <v>371.86531818806537</v>
      </c>
      <c r="I30" s="230">
        <v>267.20533216830069</v>
      </c>
      <c r="J30" s="230">
        <v>279.23471990867768</v>
      </c>
      <c r="K30" s="230">
        <v>263.33787274532489</v>
      </c>
      <c r="L30" s="230">
        <v>285.91087441590167</v>
      </c>
      <c r="M30" s="230">
        <v>233.865936593491</v>
      </c>
      <c r="N30" s="230">
        <v>246.3058056411322</v>
      </c>
      <c r="O30" s="230">
        <v>211.3982119353372</v>
      </c>
      <c r="P30" s="230">
        <v>247.2309600543511</v>
      </c>
      <c r="Q30" s="230">
        <v>240.6747565214956</v>
      </c>
      <c r="R30" s="230">
        <v>240.95601261637739</v>
      </c>
      <c r="S30" s="230">
        <v>247.28146895156931</v>
      </c>
      <c r="T30" s="230">
        <v>262.51555725336323</v>
      </c>
      <c r="U30" s="230">
        <v>264.52126792144497</v>
      </c>
      <c r="V30" s="230">
        <v>248.42105313582249</v>
      </c>
      <c r="W30" s="230">
        <v>263.23196854449588</v>
      </c>
      <c r="X30" s="230">
        <v>322.94342126379951</v>
      </c>
      <c r="Y30" s="230">
        <v>253.7219275788984</v>
      </c>
      <c r="DA30" s="71" t="s">
        <v>3073</v>
      </c>
    </row>
    <row r="31" spans="1:105" ht="12" customHeight="1" x14ac:dyDescent="0.25">
      <c r="A31" s="59" t="s">
        <v>159</v>
      </c>
      <c r="B31" s="230">
        <v>2412.901629552865</v>
      </c>
      <c r="C31" s="230">
        <v>2545.7451577326528</v>
      </c>
      <c r="D31" s="230">
        <v>2618.8732368978958</v>
      </c>
      <c r="E31" s="230">
        <v>2516.9541409302728</v>
      </c>
      <c r="F31" s="230">
        <v>2455.3902756172538</v>
      </c>
      <c r="G31" s="230">
        <v>2535.9566003557411</v>
      </c>
      <c r="H31" s="230">
        <v>2410.180780905665</v>
      </c>
      <c r="I31" s="230">
        <v>2348.0106946717292</v>
      </c>
      <c r="J31" s="230">
        <v>2212.183264594004</v>
      </c>
      <c r="K31" s="230">
        <v>1850.590867175629</v>
      </c>
      <c r="L31" s="230">
        <v>1803.488092021601</v>
      </c>
      <c r="M31" s="230">
        <v>1931.3754570764579</v>
      </c>
      <c r="N31" s="230">
        <v>1857.4948000646691</v>
      </c>
      <c r="O31" s="230">
        <v>1758.84353635707</v>
      </c>
      <c r="P31" s="230">
        <v>1741.438359677873</v>
      </c>
      <c r="Q31" s="230">
        <v>1791.8953993939219</v>
      </c>
      <c r="R31" s="230">
        <v>1803.753271161213</v>
      </c>
      <c r="S31" s="230">
        <v>1863.882545047989</v>
      </c>
      <c r="T31" s="230">
        <v>2491.8685165670299</v>
      </c>
      <c r="U31" s="230">
        <v>2599.684851047452</v>
      </c>
      <c r="V31" s="230">
        <v>2637.075970342617</v>
      </c>
      <c r="W31" s="230">
        <v>2690.057136333764</v>
      </c>
      <c r="X31" s="230">
        <v>2724.1459027997498</v>
      </c>
      <c r="Y31" s="230">
        <v>2808.2790395858319</v>
      </c>
      <c r="DA31" s="71" t="s">
        <v>3074</v>
      </c>
    </row>
    <row r="32" spans="1:105" ht="12" customHeight="1" x14ac:dyDescent="0.25">
      <c r="A32" s="59" t="s">
        <v>32</v>
      </c>
      <c r="B32" s="230">
        <v>911.20734166871102</v>
      </c>
      <c r="C32" s="230">
        <v>961.19835994736206</v>
      </c>
      <c r="D32" s="230">
        <v>808.9080339695073</v>
      </c>
      <c r="E32" s="230">
        <v>874.01134469178817</v>
      </c>
      <c r="F32" s="230">
        <v>548.39921660904918</v>
      </c>
      <c r="G32" s="230">
        <v>513.19170454896391</v>
      </c>
      <c r="H32" s="230">
        <v>629.60296234545001</v>
      </c>
      <c r="I32" s="230">
        <v>650.44801217611393</v>
      </c>
      <c r="J32" s="230">
        <v>591.79526823397464</v>
      </c>
      <c r="K32" s="230">
        <v>489.35492522467092</v>
      </c>
      <c r="L32" s="230">
        <v>377.61812707331387</v>
      </c>
      <c r="M32" s="230">
        <v>318.82781244034368</v>
      </c>
      <c r="N32" s="230">
        <v>314.9768248296869</v>
      </c>
      <c r="O32" s="230">
        <v>238.21571466131789</v>
      </c>
      <c r="P32" s="230">
        <v>239.57304082426609</v>
      </c>
      <c r="Q32" s="230">
        <v>229.84145386284979</v>
      </c>
      <c r="R32" s="230">
        <v>241.3384466477427</v>
      </c>
      <c r="S32" s="230">
        <v>228.25932928655331</v>
      </c>
      <c r="T32" s="230">
        <v>220.54444060479261</v>
      </c>
      <c r="U32" s="230">
        <v>197.44798276057131</v>
      </c>
      <c r="V32" s="230">
        <v>169.37497197621249</v>
      </c>
      <c r="W32" s="230">
        <v>147.61050260866239</v>
      </c>
      <c r="X32" s="230">
        <v>138.43755768507901</v>
      </c>
      <c r="Y32" s="230">
        <v>130.5943819509919</v>
      </c>
      <c r="DA32" s="71" t="s">
        <v>3075</v>
      </c>
    </row>
    <row r="33" spans="1:105" ht="12" customHeight="1" x14ac:dyDescent="0.25">
      <c r="A33" s="59" t="s">
        <v>35</v>
      </c>
      <c r="B33" s="230">
        <v>3004.029528074057</v>
      </c>
      <c r="C33" s="230">
        <v>3116.3577199595129</v>
      </c>
      <c r="D33" s="230">
        <v>3492.919770857241</v>
      </c>
      <c r="E33" s="230">
        <v>2542.85647227956</v>
      </c>
      <c r="F33" s="230">
        <v>2649.6346960853521</v>
      </c>
      <c r="G33" s="230">
        <v>4252.9121647818774</v>
      </c>
      <c r="H33" s="230">
        <v>3570.237234550199</v>
      </c>
      <c r="I33" s="230">
        <v>4388.7647493743098</v>
      </c>
      <c r="J33" s="230">
        <v>4688.0784236782774</v>
      </c>
      <c r="K33" s="230">
        <v>3535.020851669251</v>
      </c>
      <c r="L33" s="230">
        <v>4497.698083440855</v>
      </c>
      <c r="M33" s="230">
        <v>3065.8556210905631</v>
      </c>
      <c r="N33" s="230">
        <v>3460.2143060942899</v>
      </c>
      <c r="O33" s="230">
        <v>3641.2757806445411</v>
      </c>
      <c r="P33" s="230">
        <v>3429.8179426396018</v>
      </c>
      <c r="Q33" s="230">
        <v>2824.1055487064391</v>
      </c>
      <c r="R33" s="230">
        <v>2967.5119837504262</v>
      </c>
      <c r="S33" s="230">
        <v>2949.6622062767601</v>
      </c>
      <c r="T33" s="230">
        <v>2681.6783678930719</v>
      </c>
      <c r="U33" s="230">
        <v>2926.131721686555</v>
      </c>
      <c r="V33" s="230">
        <v>2623.5754928820179</v>
      </c>
      <c r="W33" s="230">
        <v>3265.0410808779129</v>
      </c>
      <c r="X33" s="230">
        <v>2889.7186798395619</v>
      </c>
      <c r="Y33" s="230">
        <v>2694.442746681998</v>
      </c>
      <c r="DA33" s="71" t="s">
        <v>3076</v>
      </c>
    </row>
    <row r="34" spans="1:105" ht="12" customHeight="1" x14ac:dyDescent="0.25">
      <c r="A34" s="60" t="s">
        <v>3077</v>
      </c>
      <c r="B34" s="262">
        <v>453.03800904215842</v>
      </c>
      <c r="C34" s="262">
        <v>464.59112955441378</v>
      </c>
      <c r="D34" s="262">
        <v>471.12943706466473</v>
      </c>
      <c r="E34" s="262">
        <v>428.65818450352612</v>
      </c>
      <c r="F34" s="262">
        <v>457.64342264097797</v>
      </c>
      <c r="G34" s="262">
        <v>485.51706374510229</v>
      </c>
      <c r="H34" s="262">
        <v>453.95572668423682</v>
      </c>
      <c r="I34" s="262">
        <v>474.866968291099</v>
      </c>
      <c r="J34" s="262">
        <v>395.4616266777586</v>
      </c>
      <c r="K34" s="262">
        <v>352.54961633664522</v>
      </c>
      <c r="L34" s="262">
        <v>373.42007826367649</v>
      </c>
      <c r="M34" s="262">
        <v>403.31368725558741</v>
      </c>
      <c r="N34" s="262">
        <v>401.95754599757367</v>
      </c>
      <c r="O34" s="262">
        <v>384.5167768418662</v>
      </c>
      <c r="P34" s="262">
        <v>379.00022123598632</v>
      </c>
      <c r="Q34" s="262">
        <v>404.31269487372617</v>
      </c>
      <c r="R34" s="262">
        <v>414.10609011139871</v>
      </c>
      <c r="S34" s="262">
        <v>421.52711848408842</v>
      </c>
      <c r="T34" s="262">
        <v>406.69998948386569</v>
      </c>
      <c r="U34" s="262">
        <v>408.6704374756543</v>
      </c>
      <c r="V34" s="262">
        <v>401.61088868881382</v>
      </c>
      <c r="W34" s="262">
        <v>388.15625199899131</v>
      </c>
      <c r="X34" s="262">
        <v>371.61885229103319</v>
      </c>
      <c r="Y34" s="262">
        <v>344.66048345553361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1780.4303857834232</v>
      </c>
      <c r="C35" s="261">
        <f t="shared" si="1"/>
        <v>1801.8983502139474</v>
      </c>
      <c r="D35" s="261">
        <f t="shared" si="1"/>
        <v>1705.2228211008776</v>
      </c>
      <c r="E35" s="261">
        <f t="shared" si="1"/>
        <v>1436.1878420364719</v>
      </c>
      <c r="F35" s="261">
        <f t="shared" si="1"/>
        <v>1328.2958753951261</v>
      </c>
      <c r="G35" s="261">
        <f t="shared" si="1"/>
        <v>1815.4704618487867</v>
      </c>
      <c r="H35" s="261">
        <f t="shared" si="1"/>
        <v>1704.3441564033003</v>
      </c>
      <c r="I35" s="261">
        <f t="shared" si="1"/>
        <v>1812.6702938466842</v>
      </c>
      <c r="J35" s="261">
        <f t="shared" si="1"/>
        <v>1838.2662807770491</v>
      </c>
      <c r="K35" s="261">
        <f t="shared" si="1"/>
        <v>1400.2746293953473</v>
      </c>
      <c r="L35" s="261">
        <f t="shared" si="1"/>
        <v>1691.3621540294346</v>
      </c>
      <c r="M35" s="261">
        <f t="shared" si="1"/>
        <v>896.35144406380016</v>
      </c>
      <c r="N35" s="261">
        <f t="shared" si="1"/>
        <v>897.0395710874418</v>
      </c>
      <c r="O35" s="261">
        <f t="shared" si="1"/>
        <v>834.65428165694959</v>
      </c>
      <c r="P35" s="261">
        <f t="shared" si="1"/>
        <v>829.4542253241782</v>
      </c>
      <c r="Q35" s="261">
        <f t="shared" si="1"/>
        <v>756.53158831860731</v>
      </c>
      <c r="R35" s="261">
        <f t="shared" si="1"/>
        <v>760.40453299830176</v>
      </c>
      <c r="S35" s="261">
        <f t="shared" si="1"/>
        <v>741.42305694001311</v>
      </c>
      <c r="T35" s="261">
        <f t="shared" si="1"/>
        <v>835.80461507738312</v>
      </c>
      <c r="U35" s="261">
        <f t="shared" si="1"/>
        <v>970.57688871353821</v>
      </c>
      <c r="V35" s="261">
        <f t="shared" si="1"/>
        <v>856.30379702623065</v>
      </c>
      <c r="W35" s="261">
        <f t="shared" si="1"/>
        <v>917.62000699409543</v>
      </c>
      <c r="X35" s="261">
        <f t="shared" si="1"/>
        <v>894.19870036049838</v>
      </c>
      <c r="Y35" s="261">
        <f t="shared" si="1"/>
        <v>832.77808045147322</v>
      </c>
      <c r="DA35" s="70"/>
    </row>
    <row r="36" spans="1:105" ht="12" customHeight="1" x14ac:dyDescent="0.25">
      <c r="A36" s="60" t="s">
        <v>3080</v>
      </c>
      <c r="B36" s="262">
        <v>579.34605223899496</v>
      </c>
      <c r="C36" s="262">
        <v>595.090067328695</v>
      </c>
      <c r="D36" s="262">
        <v>532.41578811289241</v>
      </c>
      <c r="E36" s="262">
        <v>425.9658201438811</v>
      </c>
      <c r="F36" s="262">
        <v>377.29898325538272</v>
      </c>
      <c r="G36" s="262">
        <v>590.43270324439311</v>
      </c>
      <c r="H36" s="262">
        <v>515.80317575070694</v>
      </c>
      <c r="I36" s="262">
        <v>634.15475887890295</v>
      </c>
      <c r="J36" s="262">
        <v>629.2350291913117</v>
      </c>
      <c r="K36" s="262">
        <v>436.74593487501289</v>
      </c>
      <c r="L36" s="262">
        <v>556.8930265136039</v>
      </c>
      <c r="M36" s="262">
        <v>296.72549355153268</v>
      </c>
      <c r="N36" s="262">
        <v>293.75740374335408</v>
      </c>
      <c r="O36" s="262">
        <v>270.66356274065117</v>
      </c>
      <c r="P36" s="262">
        <v>262.5495906522624</v>
      </c>
      <c r="Q36" s="262">
        <v>230.10019686678839</v>
      </c>
      <c r="R36" s="262">
        <v>244.17553436536551</v>
      </c>
      <c r="S36" s="262">
        <v>233.87724198039871</v>
      </c>
      <c r="T36" s="262">
        <v>271.59039015163518</v>
      </c>
      <c r="U36" s="262">
        <v>310.21411176715009</v>
      </c>
      <c r="V36" s="262">
        <v>297.69098685774992</v>
      </c>
      <c r="W36" s="262">
        <v>331.7152712730786</v>
      </c>
      <c r="X36" s="262">
        <v>322.04113479866328</v>
      </c>
      <c r="Y36" s="262">
        <v>297.89923700316768</v>
      </c>
      <c r="DA36" s="72" t="s">
        <v>3081</v>
      </c>
    </row>
    <row r="37" spans="1:105" ht="12" customHeight="1" x14ac:dyDescent="0.25">
      <c r="A37" s="59" t="s">
        <v>28</v>
      </c>
      <c r="B37" s="230">
        <v>106.44361232926261</v>
      </c>
      <c r="C37" s="230">
        <v>92.772917379885001</v>
      </c>
      <c r="D37" s="230">
        <v>21.117507470124291</v>
      </c>
      <c r="E37" s="230">
        <v>19.791538599837569</v>
      </c>
      <c r="F37" s="230">
        <v>20.87953945446845</v>
      </c>
      <c r="G37" s="230">
        <v>21.671095273646589</v>
      </c>
      <c r="H37" s="230">
        <v>25.13121372896191</v>
      </c>
      <c r="I37" s="230">
        <v>22.50232663386392</v>
      </c>
      <c r="J37" s="230">
        <v>16.413230298657901</v>
      </c>
      <c r="K37" s="230">
        <v>10.93010979729145</v>
      </c>
      <c r="L37" s="230">
        <v>11.19461985810851</v>
      </c>
      <c r="M37" s="230">
        <v>9.7203273361740372</v>
      </c>
      <c r="N37" s="230">
        <v>8.935126109385136</v>
      </c>
      <c r="O37" s="230">
        <v>6.9033515271047534</v>
      </c>
      <c r="P37" s="230">
        <v>6.7465793423320974</v>
      </c>
      <c r="Q37" s="230">
        <v>5.4067910056969763</v>
      </c>
      <c r="R37" s="230">
        <v>11.640395703661421</v>
      </c>
      <c r="S37" s="230">
        <v>5.8340573597815224</v>
      </c>
      <c r="T37" s="230">
        <v>8.0404640886681094</v>
      </c>
      <c r="U37" s="230">
        <v>7.4050984843453129</v>
      </c>
      <c r="V37" s="230">
        <v>3.9456843216983968</v>
      </c>
      <c r="W37" s="230">
        <v>4.2900567136411034</v>
      </c>
      <c r="X37" s="230">
        <v>3.5783203534027219</v>
      </c>
      <c r="Y37" s="230">
        <v>2.7227807634645531</v>
      </c>
      <c r="DA37" s="71" t="s">
        <v>3082</v>
      </c>
    </row>
    <row r="38" spans="1:105" ht="12" customHeight="1" x14ac:dyDescent="0.25">
      <c r="A38" s="59" t="s">
        <v>31</v>
      </c>
      <c r="B38" s="230">
        <v>49.53582204622748</v>
      </c>
      <c r="C38" s="230">
        <v>42.967843350943973</v>
      </c>
      <c r="D38" s="230">
        <v>35.201622983433488</v>
      </c>
      <c r="E38" s="230">
        <v>20.611512671937579</v>
      </c>
      <c r="F38" s="230">
        <v>19.936271885756341</v>
      </c>
      <c r="G38" s="230">
        <v>21.30404119204805</v>
      </c>
      <c r="H38" s="230">
        <v>19.574161033802799</v>
      </c>
      <c r="I38" s="230">
        <v>21.35709210631698</v>
      </c>
      <c r="J38" s="230">
        <v>17.73162022520814</v>
      </c>
      <c r="K38" s="230">
        <v>15.768634092723451</v>
      </c>
      <c r="L38" s="230">
        <v>17.715093411737652</v>
      </c>
      <c r="M38" s="230">
        <v>10.95724582336503</v>
      </c>
      <c r="N38" s="230">
        <v>15.294441696379531</v>
      </c>
      <c r="O38" s="230">
        <v>11.908869689943989</v>
      </c>
      <c r="P38" s="230">
        <v>14.758093933181881</v>
      </c>
      <c r="Q38" s="230">
        <v>12.362075869288599</v>
      </c>
      <c r="R38" s="230">
        <v>12.836068521537859</v>
      </c>
      <c r="S38" s="230">
        <v>13.021046683563149</v>
      </c>
      <c r="T38" s="230">
        <v>15.364771641295951</v>
      </c>
      <c r="U38" s="230">
        <v>14.692125407334981</v>
      </c>
      <c r="V38" s="230">
        <v>13.41764647770002</v>
      </c>
      <c r="W38" s="230">
        <v>14.92556328155773</v>
      </c>
      <c r="X38" s="230">
        <v>23.928968452515299</v>
      </c>
      <c r="Y38" s="230">
        <v>12.64026589011508</v>
      </c>
      <c r="DA38" s="71" t="s">
        <v>3083</v>
      </c>
    </row>
    <row r="39" spans="1:105" ht="12" customHeight="1" x14ac:dyDescent="0.25">
      <c r="A39" s="59" t="s">
        <v>159</v>
      </c>
      <c r="B39" s="230">
        <v>89.474123989615336</v>
      </c>
      <c r="C39" s="230">
        <v>89.153723126000983</v>
      </c>
      <c r="D39" s="230">
        <v>64.786885776235067</v>
      </c>
      <c r="E39" s="230">
        <v>80.959750319828174</v>
      </c>
      <c r="F39" s="230">
        <v>72.810216836612767</v>
      </c>
      <c r="G39" s="230">
        <v>75.770783242900649</v>
      </c>
      <c r="H39" s="230">
        <v>68.369985511936633</v>
      </c>
      <c r="I39" s="230">
        <v>66.343870357187328</v>
      </c>
      <c r="J39" s="230">
        <v>73.787166137670383</v>
      </c>
      <c r="K39" s="230">
        <v>47.191807612675539</v>
      </c>
      <c r="L39" s="230">
        <v>58.011821952711713</v>
      </c>
      <c r="M39" s="230">
        <v>38.728444995653078</v>
      </c>
      <c r="N39" s="230">
        <v>43.961811668908517</v>
      </c>
      <c r="O39" s="230">
        <v>34.387388495508887</v>
      </c>
      <c r="P39" s="230">
        <v>29.66754980500442</v>
      </c>
      <c r="Q39" s="230">
        <v>27.263617567613679</v>
      </c>
      <c r="R39" s="230">
        <v>27.166280901202441</v>
      </c>
      <c r="S39" s="230">
        <v>26.27939474812467</v>
      </c>
      <c r="T39" s="230">
        <v>107.79367907111509</v>
      </c>
      <c r="U39" s="230">
        <v>115.69957249806011</v>
      </c>
      <c r="V39" s="230">
        <v>116.37129616485871</v>
      </c>
      <c r="W39" s="230">
        <v>122.53826072625731</v>
      </c>
      <c r="X39" s="230">
        <v>119.9305030823995</v>
      </c>
      <c r="Y39" s="230">
        <v>120.6679779140967</v>
      </c>
      <c r="DA39" s="71" t="s">
        <v>3084</v>
      </c>
    </row>
    <row r="40" spans="1:105" ht="12" customHeight="1" x14ac:dyDescent="0.25">
      <c r="A40" s="59" t="s">
        <v>32</v>
      </c>
      <c r="B40" s="230">
        <v>56.218224721638258</v>
      </c>
      <c r="C40" s="230">
        <v>76.487319314234028</v>
      </c>
      <c r="D40" s="230">
        <v>61.12988742503854</v>
      </c>
      <c r="E40" s="230">
        <v>76.170390150024403</v>
      </c>
      <c r="F40" s="230">
        <v>34.365874086991013</v>
      </c>
      <c r="G40" s="230">
        <v>28.068005596965719</v>
      </c>
      <c r="H40" s="230">
        <v>35.837402403512023</v>
      </c>
      <c r="I40" s="230">
        <v>44.763016650350593</v>
      </c>
      <c r="J40" s="230">
        <v>44.109789974063688</v>
      </c>
      <c r="K40" s="230">
        <v>36.674326422029402</v>
      </c>
      <c r="L40" s="230">
        <v>21.45719617742936</v>
      </c>
      <c r="M40" s="230">
        <v>13.033373567228629</v>
      </c>
      <c r="N40" s="230">
        <v>13.6329982138086</v>
      </c>
      <c r="O40" s="230">
        <v>8.6190786070221908</v>
      </c>
      <c r="P40" s="230">
        <v>6.5446373770603419</v>
      </c>
      <c r="Q40" s="230">
        <v>6.2657270826148803</v>
      </c>
      <c r="R40" s="230">
        <v>7.4656893787785066</v>
      </c>
      <c r="S40" s="230">
        <v>8.8963268240316218</v>
      </c>
      <c r="T40" s="230">
        <v>7.4607651964938642</v>
      </c>
      <c r="U40" s="230">
        <v>4.7640921195230819</v>
      </c>
      <c r="V40" s="230">
        <v>4.6390449748231726</v>
      </c>
      <c r="W40" s="230">
        <v>2.8629123266930239</v>
      </c>
      <c r="X40" s="230">
        <v>2.594576376429838</v>
      </c>
      <c r="Y40" s="230">
        <v>1.560578493741158</v>
      </c>
      <c r="DA40" s="71" t="s">
        <v>3085</v>
      </c>
    </row>
    <row r="41" spans="1:105" ht="12" customHeight="1" x14ac:dyDescent="0.25">
      <c r="A41" s="59" t="s">
        <v>35</v>
      </c>
      <c r="B41" s="230">
        <v>277.67426915225138</v>
      </c>
      <c r="C41" s="230">
        <v>293.70826415763099</v>
      </c>
      <c r="D41" s="230">
        <v>350.179884458061</v>
      </c>
      <c r="E41" s="230">
        <v>228.43262840225341</v>
      </c>
      <c r="F41" s="230">
        <v>229.30708099155419</v>
      </c>
      <c r="G41" s="230">
        <v>443.61877793883212</v>
      </c>
      <c r="H41" s="230">
        <v>366.89041307249357</v>
      </c>
      <c r="I41" s="230">
        <v>479.18845313118408</v>
      </c>
      <c r="J41" s="230">
        <v>477.1932225557116</v>
      </c>
      <c r="K41" s="230">
        <v>326.18105695029311</v>
      </c>
      <c r="L41" s="230">
        <v>448.5142951136167</v>
      </c>
      <c r="M41" s="230">
        <v>224.28610182911191</v>
      </c>
      <c r="N41" s="230">
        <v>211.9330260548723</v>
      </c>
      <c r="O41" s="230">
        <v>208.84487442107141</v>
      </c>
      <c r="P41" s="230">
        <v>204.83273019468359</v>
      </c>
      <c r="Q41" s="230">
        <v>178.80198534157429</v>
      </c>
      <c r="R41" s="230">
        <v>185.06709986018529</v>
      </c>
      <c r="S41" s="230">
        <v>179.84641636489769</v>
      </c>
      <c r="T41" s="230">
        <v>132.9307101540621</v>
      </c>
      <c r="U41" s="230">
        <v>167.65322325788671</v>
      </c>
      <c r="V41" s="230">
        <v>159.31731491866961</v>
      </c>
      <c r="W41" s="230">
        <v>187.09847822492949</v>
      </c>
      <c r="X41" s="230">
        <v>172.00876653391589</v>
      </c>
      <c r="Y41" s="230">
        <v>160.30763394175031</v>
      </c>
      <c r="DA41" s="71" t="s">
        <v>3086</v>
      </c>
    </row>
    <row r="42" spans="1:105" ht="12" customHeight="1" x14ac:dyDescent="0.25">
      <c r="A42" s="60" t="s">
        <v>3087</v>
      </c>
      <c r="B42" s="262">
        <v>1154.162539750776</v>
      </c>
      <c r="C42" s="262">
        <v>1158.689915895688</v>
      </c>
      <c r="D42" s="262">
        <v>1124.011484149145</v>
      </c>
      <c r="E42" s="262">
        <v>965.82528135472546</v>
      </c>
      <c r="F42" s="262">
        <v>903.59810908049917</v>
      </c>
      <c r="G42" s="262">
        <v>1174.7520627165079</v>
      </c>
      <c r="H42" s="262">
        <v>1141.524137531726</v>
      </c>
      <c r="I42" s="262">
        <v>1129.3328846804891</v>
      </c>
      <c r="J42" s="262">
        <v>1168.0727259655409</v>
      </c>
      <c r="K42" s="262">
        <v>927.01462711403894</v>
      </c>
      <c r="L42" s="262">
        <v>1095.7934765528071</v>
      </c>
      <c r="M42" s="262">
        <v>557.8541757607959</v>
      </c>
      <c r="N42" s="262">
        <v>561.65085008005326</v>
      </c>
      <c r="O42" s="262">
        <v>524.16576702910515</v>
      </c>
      <c r="P42" s="262">
        <v>527.65104032961722</v>
      </c>
      <c r="Q42" s="262">
        <v>484.55614805418293</v>
      </c>
      <c r="R42" s="262">
        <v>473.33943929996991</v>
      </c>
      <c r="S42" s="262">
        <v>463.88764911661951</v>
      </c>
      <c r="T42" s="262">
        <v>522.09172601491889</v>
      </c>
      <c r="U42" s="262">
        <v>618.03619592212397</v>
      </c>
      <c r="V42" s="262">
        <v>517.01739669713925</v>
      </c>
      <c r="W42" s="262">
        <v>545.70283819254996</v>
      </c>
      <c r="X42" s="262">
        <v>533.66847014597806</v>
      </c>
      <c r="Y42" s="262">
        <v>499.1818648046966</v>
      </c>
      <c r="DA42" s="72" t="s">
        <v>3088</v>
      </c>
    </row>
    <row r="43" spans="1:105" ht="12" customHeight="1" x14ac:dyDescent="0.25">
      <c r="A43" s="64" t="s">
        <v>28</v>
      </c>
      <c r="B43" s="229">
        <v>112.2799536763445</v>
      </c>
      <c r="C43" s="229">
        <v>80.081447415922284</v>
      </c>
      <c r="D43" s="229">
        <v>18.797051102050769</v>
      </c>
      <c r="E43" s="229">
        <v>16.85594865804169</v>
      </c>
      <c r="F43" s="229">
        <v>16.25343554707322</v>
      </c>
      <c r="G43" s="229">
        <v>19.103408028730829</v>
      </c>
      <c r="H43" s="229">
        <v>21.67344792630572</v>
      </c>
      <c r="I43" s="229">
        <v>19.302064796454999</v>
      </c>
      <c r="J43" s="229">
        <v>12.40670405366428</v>
      </c>
      <c r="K43" s="229">
        <v>7.9262249750938967</v>
      </c>
      <c r="L43" s="229">
        <v>9.4956126623249997</v>
      </c>
      <c r="M43" s="229">
        <v>8.0877312983100555</v>
      </c>
      <c r="N43" s="229">
        <v>6.9925897235635546</v>
      </c>
      <c r="O43" s="229">
        <v>4.8764373724189678</v>
      </c>
      <c r="P43" s="229">
        <v>3.7708098719420531</v>
      </c>
      <c r="Q43" s="229">
        <v>2.941766534211455</v>
      </c>
      <c r="R43" s="229">
        <v>4.9673802607899846</v>
      </c>
      <c r="S43" s="229">
        <v>3.8371272174669171</v>
      </c>
      <c r="T43" s="229">
        <v>6.6850399765740161</v>
      </c>
      <c r="U43" s="229">
        <v>6.1269256713550053</v>
      </c>
      <c r="V43" s="229">
        <v>2.8548758874919882</v>
      </c>
      <c r="W43" s="229">
        <v>2.9451118221791281</v>
      </c>
      <c r="X43" s="229">
        <v>2.8072144744259151</v>
      </c>
      <c r="Y43" s="229">
        <v>2.3841438797390202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3.878161570844453</v>
      </c>
      <c r="F44" s="229">
        <v>0</v>
      </c>
      <c r="G44" s="229">
        <v>2.898316327238966</v>
      </c>
      <c r="H44" s="229">
        <v>6.465007072196201</v>
      </c>
      <c r="I44" s="229">
        <v>6.9194274786694949</v>
      </c>
      <c r="J44" s="229">
        <v>4.1927460450183229</v>
      </c>
      <c r="K44" s="229">
        <v>7.9675874907925452</v>
      </c>
      <c r="L44" s="229">
        <v>9.0611670192880656</v>
      </c>
      <c r="M44" s="229">
        <v>9.2174059157916641</v>
      </c>
      <c r="N44" s="229">
        <v>6.0928532285000987</v>
      </c>
      <c r="O44" s="229">
        <v>3.905680921931403</v>
      </c>
      <c r="P44" s="229">
        <v>10.305235132127381</v>
      </c>
      <c r="Q44" s="229">
        <v>13.553022043986459</v>
      </c>
      <c r="R44" s="229">
        <v>1.0930892945165289</v>
      </c>
      <c r="S44" s="229">
        <v>0.82809795039133871</v>
      </c>
      <c r="T44" s="229">
        <v>5.1903457086801339</v>
      </c>
      <c r="U44" s="229">
        <v>6.5297842062633089</v>
      </c>
      <c r="V44" s="229">
        <v>9.0913362838176539</v>
      </c>
      <c r="W44" s="229">
        <v>9.5435307630000139</v>
      </c>
      <c r="X44" s="229">
        <v>8.036657484631446</v>
      </c>
      <c r="Y44" s="229">
        <v>6.0315872297405067</v>
      </c>
      <c r="DA44" s="73" t="s">
        <v>3090</v>
      </c>
    </row>
    <row r="45" spans="1:105" ht="12" customHeight="1" x14ac:dyDescent="0.25">
      <c r="A45" s="64" t="s">
        <v>31</v>
      </c>
      <c r="B45" s="229">
        <v>37.876519553461293</v>
      </c>
      <c r="C45" s="229">
        <v>36.92848956744443</v>
      </c>
      <c r="D45" s="229">
        <v>30.16148334524657</v>
      </c>
      <c r="E45" s="229">
        <v>19.216166789914709</v>
      </c>
      <c r="F45" s="229">
        <v>17.41767732675498</v>
      </c>
      <c r="G45" s="229">
        <v>18.677267798592471</v>
      </c>
      <c r="H45" s="229">
        <v>16.801167496978739</v>
      </c>
      <c r="I45" s="229">
        <v>19.400718424180599</v>
      </c>
      <c r="J45" s="229">
        <v>16.806989803739651</v>
      </c>
      <c r="K45" s="229">
        <v>12.94952521939905</v>
      </c>
      <c r="L45" s="229">
        <v>13.814466470694139</v>
      </c>
      <c r="M45" s="229">
        <v>7.1517837998287757</v>
      </c>
      <c r="N45" s="229">
        <v>12.09628960178842</v>
      </c>
      <c r="O45" s="229">
        <v>9.1684138686892229</v>
      </c>
      <c r="P45" s="229">
        <v>9.5821697896892939</v>
      </c>
      <c r="Q45" s="229">
        <v>8.6014578452215051</v>
      </c>
      <c r="R45" s="229">
        <v>9.6812383914612337</v>
      </c>
      <c r="S45" s="229">
        <v>10.295323616547609</v>
      </c>
      <c r="T45" s="229">
        <v>11.86176059961989</v>
      </c>
      <c r="U45" s="229">
        <v>12.171899785688661</v>
      </c>
      <c r="V45" s="229">
        <v>10.519972020944561</v>
      </c>
      <c r="W45" s="229">
        <v>11.37960124945284</v>
      </c>
      <c r="X45" s="229">
        <v>20.02967260349179</v>
      </c>
      <c r="Y45" s="229">
        <v>9.1544348058572425</v>
      </c>
      <c r="DA45" s="73" t="s">
        <v>3091</v>
      </c>
    </row>
    <row r="46" spans="1:105" ht="12" customHeight="1" x14ac:dyDescent="0.25">
      <c r="A46" s="64" t="s">
        <v>159</v>
      </c>
      <c r="B46" s="229">
        <v>66.132633192216446</v>
      </c>
      <c r="C46" s="229">
        <v>87.036284765748562</v>
      </c>
      <c r="D46" s="229">
        <v>59.431583034119761</v>
      </c>
      <c r="E46" s="229">
        <v>64.930716814737906</v>
      </c>
      <c r="F46" s="229">
        <v>51.301050769447677</v>
      </c>
      <c r="G46" s="229">
        <v>69.66254752479648</v>
      </c>
      <c r="H46" s="229">
        <v>63.307381883786398</v>
      </c>
      <c r="I46" s="229">
        <v>63.035176088600821</v>
      </c>
      <c r="J46" s="229">
        <v>64.679153734816666</v>
      </c>
      <c r="K46" s="229">
        <v>38.285256896524878</v>
      </c>
      <c r="L46" s="229">
        <v>52.150718339406033</v>
      </c>
      <c r="M46" s="229">
        <v>32.564552539436882</v>
      </c>
      <c r="N46" s="229">
        <v>42.49080046446354</v>
      </c>
      <c r="O46" s="229">
        <v>30.689498312126432</v>
      </c>
      <c r="P46" s="229">
        <v>25.501263051904559</v>
      </c>
      <c r="Q46" s="229">
        <v>20.793107850304551</v>
      </c>
      <c r="R46" s="229">
        <v>22.479384658591432</v>
      </c>
      <c r="S46" s="229">
        <v>21.908784639800341</v>
      </c>
      <c r="T46" s="229">
        <v>110.7542289591385</v>
      </c>
      <c r="U46" s="229">
        <v>124.8758765307966</v>
      </c>
      <c r="V46" s="229">
        <v>125.1658338791736</v>
      </c>
      <c r="W46" s="229">
        <v>120.2147095713259</v>
      </c>
      <c r="X46" s="229">
        <v>114.67439699347359</v>
      </c>
      <c r="Y46" s="229">
        <v>115.23763668646041</v>
      </c>
      <c r="DA46" s="73" t="s">
        <v>3092</v>
      </c>
    </row>
    <row r="47" spans="1:105" ht="12" customHeight="1" x14ac:dyDescent="0.25">
      <c r="A47" s="64" t="s">
        <v>32</v>
      </c>
      <c r="B47" s="229">
        <v>44.929265630760739</v>
      </c>
      <c r="C47" s="229">
        <v>66.896017692826291</v>
      </c>
      <c r="D47" s="229">
        <v>54.824123477375338</v>
      </c>
      <c r="E47" s="229">
        <v>68.380522930857239</v>
      </c>
      <c r="F47" s="229">
        <v>17.657841000646041</v>
      </c>
      <c r="G47" s="229">
        <v>20.39279939939404</v>
      </c>
      <c r="H47" s="229">
        <v>28.781666276133201</v>
      </c>
      <c r="I47" s="229">
        <v>32.360947922475248</v>
      </c>
      <c r="J47" s="229">
        <v>31.68060001258203</v>
      </c>
      <c r="K47" s="229">
        <v>26.20607622234613</v>
      </c>
      <c r="L47" s="229">
        <v>21.726079773411811</v>
      </c>
      <c r="M47" s="229">
        <v>12.556580657262151</v>
      </c>
      <c r="N47" s="229">
        <v>12.92468455035147</v>
      </c>
      <c r="O47" s="229">
        <v>4.8180404170384143</v>
      </c>
      <c r="P47" s="229">
        <v>3.0555464798956891</v>
      </c>
      <c r="Q47" s="229">
        <v>3.645579596755637</v>
      </c>
      <c r="R47" s="229">
        <v>5.3692712671394673</v>
      </c>
      <c r="S47" s="229">
        <v>7.8197482073993516</v>
      </c>
      <c r="T47" s="229">
        <v>6.4677825710511936</v>
      </c>
      <c r="U47" s="229">
        <v>4.1120239161936176</v>
      </c>
      <c r="V47" s="229">
        <v>3.727719446770136</v>
      </c>
      <c r="W47" s="229">
        <v>2.5200944046060649</v>
      </c>
      <c r="X47" s="229">
        <v>2.6303061715903602</v>
      </c>
      <c r="Y47" s="229">
        <v>1.5161256407900301</v>
      </c>
      <c r="DA47" s="73" t="s">
        <v>3093</v>
      </c>
    </row>
    <row r="48" spans="1:105" ht="12" customHeight="1" x14ac:dyDescent="0.25">
      <c r="A48" s="64" t="s">
        <v>33</v>
      </c>
      <c r="B48" s="229">
        <v>121.2368523290825</v>
      </c>
      <c r="C48" s="229">
        <v>91.038107513365887</v>
      </c>
      <c r="D48" s="229">
        <v>66.118467257062889</v>
      </c>
      <c r="E48" s="229">
        <v>49.224566842052589</v>
      </c>
      <c r="F48" s="229">
        <v>45.78242202881237</v>
      </c>
      <c r="G48" s="229">
        <v>20.73224703641721</v>
      </c>
      <c r="H48" s="229">
        <v>49.757729384402467</v>
      </c>
      <c r="I48" s="229">
        <v>40.950225371293747</v>
      </c>
      <c r="J48" s="229">
        <v>38.587808227506073</v>
      </c>
      <c r="K48" s="229">
        <v>66.284232592419087</v>
      </c>
      <c r="L48" s="229">
        <v>43.45949465667114</v>
      </c>
      <c r="M48" s="229">
        <v>12.609454115370021</v>
      </c>
      <c r="N48" s="229">
        <v>19.427880143213859</v>
      </c>
      <c r="O48" s="229">
        <v>9.1772994758290789</v>
      </c>
      <c r="P48" s="229">
        <v>23.016697665405019</v>
      </c>
      <c r="Q48" s="229">
        <v>27.611217925224281</v>
      </c>
      <c r="R48" s="229">
        <v>2.997100489777945</v>
      </c>
      <c r="S48" s="229">
        <v>1.251182079825983</v>
      </c>
      <c r="T48" s="229">
        <v>12.99465458040285</v>
      </c>
      <c r="U48" s="229">
        <v>13.63407869377729</v>
      </c>
      <c r="V48" s="229">
        <v>13.78447873351181</v>
      </c>
      <c r="W48" s="229">
        <v>51.009925808636467</v>
      </c>
      <c r="X48" s="229">
        <v>68.843023643092423</v>
      </c>
      <c r="Y48" s="229">
        <v>64.060107242922655</v>
      </c>
      <c r="DA48" s="73" t="s">
        <v>3094</v>
      </c>
    </row>
    <row r="49" spans="1:105" ht="12" customHeight="1" x14ac:dyDescent="0.25">
      <c r="A49" s="64" t="s">
        <v>35</v>
      </c>
      <c r="B49" s="229">
        <v>256.06881438451308</v>
      </c>
      <c r="C49" s="229">
        <v>290.07136705762372</v>
      </c>
      <c r="D49" s="229">
        <v>333.22017372613669</v>
      </c>
      <c r="E49" s="229">
        <v>211.35622774058251</v>
      </c>
      <c r="F49" s="229">
        <v>205.85688360594321</v>
      </c>
      <c r="G49" s="229">
        <v>501.75766070488902</v>
      </c>
      <c r="H49" s="229">
        <v>380.40219717513122</v>
      </c>
      <c r="I49" s="229">
        <v>425.21336846025378</v>
      </c>
      <c r="J49" s="229">
        <v>418.83514734043013</v>
      </c>
      <c r="K49" s="229">
        <v>248.74380367935061</v>
      </c>
      <c r="L49" s="229">
        <v>440.89987999419589</v>
      </c>
      <c r="M49" s="229">
        <v>222.19722116623731</v>
      </c>
      <c r="N49" s="229">
        <v>203.13278368327551</v>
      </c>
      <c r="O49" s="229">
        <v>207.92971472976859</v>
      </c>
      <c r="P49" s="229">
        <v>200.9878756841311</v>
      </c>
      <c r="Q49" s="229">
        <v>159.92440815362511</v>
      </c>
      <c r="R49" s="229">
        <v>181.0817875859172</v>
      </c>
      <c r="S49" s="229">
        <v>175.85601945203169</v>
      </c>
      <c r="T49" s="229">
        <v>126.78830133275289</v>
      </c>
      <c r="U49" s="229">
        <v>167.16820173861029</v>
      </c>
      <c r="V49" s="229">
        <v>159.4468551162403</v>
      </c>
      <c r="W49" s="229">
        <v>176.96826193067491</v>
      </c>
      <c r="X49" s="229">
        <v>157.80144640747261</v>
      </c>
      <c r="Y49" s="229">
        <v>147.86236646215619</v>
      </c>
      <c r="DA49" s="73" t="s">
        <v>3095</v>
      </c>
    </row>
    <row r="50" spans="1:105" ht="12" customHeight="1" x14ac:dyDescent="0.25">
      <c r="A50" s="64" t="s">
        <v>36</v>
      </c>
      <c r="B50" s="229">
        <v>12.613587980341929</v>
      </c>
      <c r="C50" s="229">
        <v>11.87161221676266</v>
      </c>
      <c r="D50" s="229">
        <v>9.525339107180228</v>
      </c>
      <c r="E50" s="229">
        <v>6.6645323047158893</v>
      </c>
      <c r="F50" s="229">
        <v>7.3203858813873683</v>
      </c>
      <c r="G50" s="229">
        <v>7.9398031483184726</v>
      </c>
      <c r="H50" s="229">
        <v>6.5982844686628441</v>
      </c>
      <c r="I50" s="229">
        <v>5.0116487957331701</v>
      </c>
      <c r="J50" s="229">
        <v>2.242489249635653</v>
      </c>
      <c r="K50" s="229">
        <v>0.32792678835209271</v>
      </c>
      <c r="L50" s="229">
        <v>0.43061093419774199</v>
      </c>
      <c r="M50" s="229">
        <v>9.2746970443419896E-2</v>
      </c>
      <c r="N50" s="229">
        <v>6.956022783286292E-2</v>
      </c>
      <c r="O50" s="229">
        <v>0.1126213212533395</v>
      </c>
      <c r="P50" s="229">
        <v>7.9497403237634726E-2</v>
      </c>
      <c r="Q50" s="229">
        <v>7.9497403237568723E-2</v>
      </c>
      <c r="R50" s="229">
        <v>8.2809795039130968E-2</v>
      </c>
      <c r="S50" s="229">
        <v>6.6247836031307086E-2</v>
      </c>
      <c r="T50" s="229">
        <v>6.293544422975271E-2</v>
      </c>
      <c r="U50" s="229">
        <v>4.9685877023491698E-2</v>
      </c>
      <c r="V50" s="229">
        <v>4.4346301439366798E-2</v>
      </c>
      <c r="W50" s="229">
        <v>7.1203174166463601E-2</v>
      </c>
      <c r="X50" s="229">
        <v>3.1321976875607921E-2</v>
      </c>
      <c r="Y50" s="229">
        <v>2.9851274915712871E-2</v>
      </c>
      <c r="DA50" s="73" t="s">
        <v>3096</v>
      </c>
    </row>
    <row r="51" spans="1:105" ht="12" customHeight="1" x14ac:dyDescent="0.25">
      <c r="A51" s="64" t="s">
        <v>38</v>
      </c>
      <c r="B51" s="229">
        <v>145.13794006421929</v>
      </c>
      <c r="C51" s="229">
        <v>127.8474383609671</v>
      </c>
      <c r="D51" s="229">
        <v>131.08074233225361</v>
      </c>
      <c r="E51" s="229">
        <v>115.6600367759217</v>
      </c>
      <c r="F51" s="229">
        <v>110.3073266881876</v>
      </c>
      <c r="G51" s="229">
        <v>103.5658668419608</v>
      </c>
      <c r="H51" s="229">
        <v>107.08165128316671</v>
      </c>
      <c r="I51" s="229">
        <v>115.19865972109</v>
      </c>
      <c r="J51" s="229">
        <v>113.8605951222811</v>
      </c>
      <c r="K51" s="229">
        <v>96.746740178887748</v>
      </c>
      <c r="L51" s="229">
        <v>83.979983798077413</v>
      </c>
      <c r="M51" s="229">
        <v>89.112773744810966</v>
      </c>
      <c r="N51" s="229">
        <v>89.176347176629008</v>
      </c>
      <c r="O51" s="229">
        <v>81.84260886020509</v>
      </c>
      <c r="P51" s="229">
        <v>95.184085486221875</v>
      </c>
      <c r="Q51" s="229">
        <v>95.905542801343699</v>
      </c>
      <c r="R51" s="229">
        <v>91.9089643810334</v>
      </c>
      <c r="S51" s="229">
        <v>84.344740866227539</v>
      </c>
      <c r="T51" s="229">
        <v>87.618003576990759</v>
      </c>
      <c r="U51" s="229">
        <v>89.370631647324899</v>
      </c>
      <c r="V51" s="229">
        <v>94.719699023833158</v>
      </c>
      <c r="W51" s="229">
        <v>91.168381915895722</v>
      </c>
      <c r="X51" s="229">
        <v>80.617115045186736</v>
      </c>
      <c r="Y51" s="229">
        <v>83.149024974217681</v>
      </c>
      <c r="DA51" s="73" t="s">
        <v>3097</v>
      </c>
    </row>
    <row r="52" spans="1:105" ht="12" customHeight="1" x14ac:dyDescent="0.25">
      <c r="A52" s="64" t="s">
        <v>39</v>
      </c>
      <c r="B52" s="229">
        <v>357.88697293983603</v>
      </c>
      <c r="C52" s="229">
        <v>366.91915130502679</v>
      </c>
      <c r="D52" s="229">
        <v>420.85252076771951</v>
      </c>
      <c r="E52" s="229">
        <v>409.65840092705679</v>
      </c>
      <c r="F52" s="229">
        <v>431.70108623224672</v>
      </c>
      <c r="G52" s="229">
        <v>410.02214590617012</v>
      </c>
      <c r="H52" s="229">
        <v>460.65560456496303</v>
      </c>
      <c r="I52" s="229">
        <v>401.94064762173679</v>
      </c>
      <c r="J52" s="229">
        <v>464.7804923758668</v>
      </c>
      <c r="K52" s="229">
        <v>421.57725307087293</v>
      </c>
      <c r="L52" s="229">
        <v>420.77546290453949</v>
      </c>
      <c r="M52" s="229">
        <v>164.26392555330469</v>
      </c>
      <c r="N52" s="229">
        <v>169.24706128043479</v>
      </c>
      <c r="O52" s="229">
        <v>171.6454517498446</v>
      </c>
      <c r="P52" s="229">
        <v>156.1678597650627</v>
      </c>
      <c r="Q52" s="229">
        <v>151.50054790027269</v>
      </c>
      <c r="R52" s="229">
        <v>153.67841317570361</v>
      </c>
      <c r="S52" s="229">
        <v>157.68037725089741</v>
      </c>
      <c r="T52" s="229">
        <v>153.66867326547899</v>
      </c>
      <c r="U52" s="229">
        <v>193.99708785509091</v>
      </c>
      <c r="V52" s="229">
        <v>97.662280003916592</v>
      </c>
      <c r="W52" s="229">
        <v>79.88201755261241</v>
      </c>
      <c r="X52" s="229">
        <v>78.197315345737621</v>
      </c>
      <c r="Y52" s="229">
        <v>69.756586607897219</v>
      </c>
      <c r="DA52" s="73" t="s">
        <v>3098</v>
      </c>
    </row>
    <row r="53" spans="1:105" ht="12" customHeight="1" x14ac:dyDescent="0.25">
      <c r="A53" s="60" t="s">
        <v>3099</v>
      </c>
      <c r="B53" s="262">
        <v>46.921793793652121</v>
      </c>
      <c r="C53" s="262">
        <v>48.118366989564301</v>
      </c>
      <c r="D53" s="262">
        <v>48.795548838840269</v>
      </c>
      <c r="E53" s="262">
        <v>44.396740537865213</v>
      </c>
      <c r="F53" s="262">
        <v>47.39878305924416</v>
      </c>
      <c r="G53" s="262">
        <v>50.285695887885602</v>
      </c>
      <c r="H53" s="262">
        <v>47.016843120867378</v>
      </c>
      <c r="I53" s="262">
        <v>49.18265028729239</v>
      </c>
      <c r="J53" s="262">
        <v>40.958525620196433</v>
      </c>
      <c r="K53" s="262">
        <v>36.514067406295403</v>
      </c>
      <c r="L53" s="262">
        <v>38.675650963023642</v>
      </c>
      <c r="M53" s="262">
        <v>41.771774751471547</v>
      </c>
      <c r="N53" s="262">
        <v>41.631317264034422</v>
      </c>
      <c r="O53" s="262">
        <v>39.824951887193293</v>
      </c>
      <c r="P53" s="262">
        <v>39.253594342298591</v>
      </c>
      <c r="Q53" s="262">
        <v>41.875243397635927</v>
      </c>
      <c r="R53" s="262">
        <v>42.889559332966293</v>
      </c>
      <c r="S53" s="262">
        <v>43.658165842994883</v>
      </c>
      <c r="T53" s="262">
        <v>42.122498910828959</v>
      </c>
      <c r="U53" s="262">
        <v>42.326581024264208</v>
      </c>
      <c r="V53" s="262">
        <v>41.595413471341423</v>
      </c>
      <c r="W53" s="262">
        <v>40.201897528466958</v>
      </c>
      <c r="X53" s="262">
        <v>38.489095415857008</v>
      </c>
      <c r="Y53" s="262">
        <v>35.696978643608837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597.22565126096333</v>
      </c>
      <c r="C54" s="261">
        <f t="shared" si="2"/>
        <v>617.75609482473658</v>
      </c>
      <c r="D54" s="261">
        <f t="shared" si="2"/>
        <v>597.32894607997218</v>
      </c>
      <c r="E54" s="261">
        <f t="shared" si="2"/>
        <v>515.34234212123351</v>
      </c>
      <c r="F54" s="261">
        <f t="shared" si="2"/>
        <v>510.81815144642104</v>
      </c>
      <c r="G54" s="261">
        <f t="shared" si="2"/>
        <v>633.2708928006632</v>
      </c>
      <c r="H54" s="261">
        <f t="shared" si="2"/>
        <v>580.74124367091849</v>
      </c>
      <c r="I54" s="261">
        <f t="shared" si="2"/>
        <v>640.78102615186299</v>
      </c>
      <c r="J54" s="261">
        <f t="shared" si="2"/>
        <v>588.91834319244469</v>
      </c>
      <c r="K54" s="261">
        <f t="shared" si="2"/>
        <v>467.50697717958917</v>
      </c>
      <c r="L54" s="261">
        <f t="shared" si="2"/>
        <v>543.51501010338552</v>
      </c>
      <c r="M54" s="261">
        <f t="shared" si="2"/>
        <v>423.0009125775357</v>
      </c>
      <c r="N54" s="261">
        <f t="shared" si="2"/>
        <v>421.46964645295668</v>
      </c>
      <c r="O54" s="261">
        <f t="shared" si="2"/>
        <v>396.28144102512636</v>
      </c>
      <c r="P54" s="261">
        <f t="shared" si="2"/>
        <v>391.05355631857765</v>
      </c>
      <c r="Q54" s="261">
        <f t="shared" si="2"/>
        <v>392.13108742389625</v>
      </c>
      <c r="R54" s="261">
        <f t="shared" si="2"/>
        <v>402.65550466586035</v>
      </c>
      <c r="S54" s="261">
        <f t="shared" si="2"/>
        <v>403.82588264443689</v>
      </c>
      <c r="T54" s="261">
        <f t="shared" si="2"/>
        <v>411.95800978956277</v>
      </c>
      <c r="U54" s="261">
        <f t="shared" si="2"/>
        <v>435.75892720250295</v>
      </c>
      <c r="V54" s="261">
        <f t="shared" si="2"/>
        <v>418.79407329690844</v>
      </c>
      <c r="W54" s="261">
        <f t="shared" si="2"/>
        <v>424.60385430734777</v>
      </c>
      <c r="X54" s="261">
        <f t="shared" si="2"/>
        <v>409.01359937943209</v>
      </c>
      <c r="Y54" s="261">
        <f t="shared" si="2"/>
        <v>380.00211850320682</v>
      </c>
      <c r="DA54" s="70"/>
    </row>
    <row r="55" spans="1:105" ht="12" customHeight="1" x14ac:dyDescent="0.25">
      <c r="A55" s="60" t="s">
        <v>3102</v>
      </c>
      <c r="B55" s="262">
        <v>209.44542851541209</v>
      </c>
      <c r="C55" s="262">
        <v>221.96068152647629</v>
      </c>
      <c r="D55" s="262">
        <v>199.79926412434</v>
      </c>
      <c r="E55" s="262">
        <v>157.92686283287739</v>
      </c>
      <c r="F55" s="262">
        <v>138.8298606716703</v>
      </c>
      <c r="G55" s="262">
        <v>222.36624298307669</v>
      </c>
      <c r="H55" s="262">
        <v>193.30224578359531</v>
      </c>
      <c r="I55" s="262">
        <v>240.36819944298551</v>
      </c>
      <c r="J55" s="262">
        <v>238.33875434575239</v>
      </c>
      <c r="K55" s="262">
        <v>163.56925628925271</v>
      </c>
      <c r="L55" s="262">
        <v>213.01524424879699</v>
      </c>
      <c r="M55" s="262">
        <v>113.11517163781819</v>
      </c>
      <c r="N55" s="262">
        <v>112.1991275685188</v>
      </c>
      <c r="O55" s="262">
        <v>101.41677027310141</v>
      </c>
      <c r="P55" s="262">
        <v>99.591239728440627</v>
      </c>
      <c r="Q55" s="262">
        <v>87.096305151596923</v>
      </c>
      <c r="R55" s="262">
        <v>91.959000156618046</v>
      </c>
      <c r="S55" s="262">
        <v>88.910801473382492</v>
      </c>
      <c r="T55" s="262">
        <v>102.51338848575691</v>
      </c>
      <c r="U55" s="262">
        <v>117.78697272671771</v>
      </c>
      <c r="V55" s="262">
        <v>113.1118366727834</v>
      </c>
      <c r="W55" s="262">
        <v>125.70118828896349</v>
      </c>
      <c r="X55" s="262">
        <v>122.00189873884619</v>
      </c>
      <c r="Y55" s="262">
        <v>113.4930806971367</v>
      </c>
      <c r="DA55" s="72" t="s">
        <v>3103</v>
      </c>
    </row>
    <row r="56" spans="1:105" ht="12" customHeight="1" x14ac:dyDescent="0.25">
      <c r="A56" s="60" t="s">
        <v>3104</v>
      </c>
      <c r="B56" s="262">
        <v>86.833545310403181</v>
      </c>
      <c r="C56" s="262">
        <v>87.174162951399694</v>
      </c>
      <c r="D56" s="262">
        <v>84.565127334104986</v>
      </c>
      <c r="E56" s="262">
        <v>72.663971011013814</v>
      </c>
      <c r="F56" s="262">
        <v>67.982302877529719</v>
      </c>
      <c r="G56" s="262">
        <v>88.38260032976865</v>
      </c>
      <c r="H56" s="262">
        <v>85.882693732794451</v>
      </c>
      <c r="I56" s="262">
        <v>84.965483486933294</v>
      </c>
      <c r="J56" s="262">
        <v>87.880079696466993</v>
      </c>
      <c r="K56" s="262">
        <v>69.744047180993519</v>
      </c>
      <c r="L56" s="262">
        <v>82.442142436574784</v>
      </c>
      <c r="M56" s="262">
        <v>41.970220119934467</v>
      </c>
      <c r="N56" s="262">
        <v>42.25586332890682</v>
      </c>
      <c r="O56" s="262">
        <v>39.435668992785338</v>
      </c>
      <c r="P56" s="262">
        <v>39.697883911946121</v>
      </c>
      <c r="Q56" s="262">
        <v>36.455634963324108</v>
      </c>
      <c r="R56" s="262">
        <v>35.611744649527509</v>
      </c>
      <c r="S56" s="262">
        <v>34.900638178052873</v>
      </c>
      <c r="T56" s="262">
        <v>39.279628289523693</v>
      </c>
      <c r="U56" s="262">
        <v>46.49802100981497</v>
      </c>
      <c r="V56" s="262">
        <v>38.89786056655592</v>
      </c>
      <c r="W56" s="262">
        <v>41.056012904768643</v>
      </c>
      <c r="X56" s="262">
        <v>40.150605904399598</v>
      </c>
      <c r="Y56" s="262">
        <v>37.556002367751447</v>
      </c>
      <c r="DA56" s="72" t="s">
        <v>3105</v>
      </c>
    </row>
    <row r="57" spans="1:105" ht="12" customHeight="1" x14ac:dyDescent="0.25">
      <c r="A57" s="64" t="s">
        <v>28</v>
      </c>
      <c r="B57" s="229">
        <v>8.4473946339569501</v>
      </c>
      <c r="C57" s="229">
        <v>6.0249364827026159</v>
      </c>
      <c r="D57" s="229">
        <v>1.414198202035168</v>
      </c>
      <c r="E57" s="229">
        <v>1.2681591466865221</v>
      </c>
      <c r="F57" s="229">
        <v>1.222829006676355</v>
      </c>
      <c r="G57" s="229">
        <v>1.4372469990267711</v>
      </c>
      <c r="H57" s="229">
        <v>1.6306042327001169</v>
      </c>
      <c r="I57" s="229">
        <v>1.452192962742695</v>
      </c>
      <c r="J57" s="229">
        <v>0.93341974071455391</v>
      </c>
      <c r="K57" s="229">
        <v>0.59633040564969764</v>
      </c>
      <c r="L57" s="229">
        <v>0.71440346048840131</v>
      </c>
      <c r="M57" s="229">
        <v>0.60848135159699468</v>
      </c>
      <c r="N57" s="229">
        <v>0.52608825506434276</v>
      </c>
      <c r="O57" s="229">
        <v>0.36687930074625452</v>
      </c>
      <c r="P57" s="229">
        <v>0.2836972944407814</v>
      </c>
      <c r="Q57" s="229">
        <v>0.2213241279657521</v>
      </c>
      <c r="R57" s="229">
        <v>0.37372139893090778</v>
      </c>
      <c r="S57" s="229">
        <v>0.28868668720754231</v>
      </c>
      <c r="T57" s="229">
        <v>0.50294971610588213</v>
      </c>
      <c r="U57" s="229">
        <v>0.46095992511761802</v>
      </c>
      <c r="V57" s="229">
        <v>0.2147869006263565</v>
      </c>
      <c r="W57" s="229">
        <v>0.22157581107303781</v>
      </c>
      <c r="X57" s="229">
        <v>0.2112010889850218</v>
      </c>
      <c r="Y57" s="229">
        <v>0.17937132637534939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0.29177391128610292</v>
      </c>
      <c r="F58" s="229">
        <v>0</v>
      </c>
      <c r="G58" s="229">
        <v>0.21805514687691291</v>
      </c>
      <c r="H58" s="229">
        <v>0.48639551640347589</v>
      </c>
      <c r="I58" s="229">
        <v>0.52058388554253243</v>
      </c>
      <c r="J58" s="229">
        <v>0.31544170871611199</v>
      </c>
      <c r="K58" s="229">
        <v>0.59944231905649237</v>
      </c>
      <c r="L58" s="229">
        <v>0.68171789486806755</v>
      </c>
      <c r="M58" s="229">
        <v>0.69347254538871406</v>
      </c>
      <c r="N58" s="229">
        <v>0.45839648114107312</v>
      </c>
      <c r="O58" s="229">
        <v>0.29384433268449428</v>
      </c>
      <c r="P58" s="229">
        <v>0.77531549583403503</v>
      </c>
      <c r="Q58" s="229">
        <v>1.019663100488009</v>
      </c>
      <c r="R58" s="229">
        <v>8.2238693004378333E-2</v>
      </c>
      <c r="S58" s="229">
        <v>6.2302040154834259E-2</v>
      </c>
      <c r="T58" s="229">
        <v>0.39049622886621699</v>
      </c>
      <c r="U58" s="229">
        <v>0.49126903119222398</v>
      </c>
      <c r="V58" s="229">
        <v>0.68398768279505839</v>
      </c>
      <c r="W58" s="229">
        <v>0.71800858405015744</v>
      </c>
      <c r="X58" s="229">
        <v>0.60463880762117472</v>
      </c>
      <c r="Y58" s="229">
        <v>0.4537871270024203</v>
      </c>
      <c r="DA58" s="73" t="s">
        <v>3107</v>
      </c>
    </row>
    <row r="59" spans="1:105" ht="12" customHeight="1" x14ac:dyDescent="0.25">
      <c r="A59" s="64" t="s">
        <v>31</v>
      </c>
      <c r="B59" s="229">
        <v>2.8496441043356442</v>
      </c>
      <c r="C59" s="229">
        <v>2.778318964321838</v>
      </c>
      <c r="D59" s="229">
        <v>2.2692025087332839</v>
      </c>
      <c r="E59" s="229">
        <v>1.44573041679609</v>
      </c>
      <c r="F59" s="229">
        <v>1.3104208647088389</v>
      </c>
      <c r="G59" s="229">
        <v>1.4051862920571141</v>
      </c>
      <c r="H59" s="229">
        <v>1.2640376800234789</v>
      </c>
      <c r="I59" s="229">
        <v>1.4596151792486971</v>
      </c>
      <c r="J59" s="229">
        <v>1.2644757219114471</v>
      </c>
      <c r="K59" s="229">
        <v>0.9742589506757906</v>
      </c>
      <c r="L59" s="229">
        <v>1.0393329006164871</v>
      </c>
      <c r="M59" s="229">
        <v>0.53806523885859114</v>
      </c>
      <c r="N59" s="229">
        <v>0.91006567536966143</v>
      </c>
      <c r="O59" s="229">
        <v>0.68978662334965923</v>
      </c>
      <c r="P59" s="229">
        <v>0.72091559546251727</v>
      </c>
      <c r="Q59" s="229">
        <v>0.64713162471885921</v>
      </c>
      <c r="R59" s="229">
        <v>0.72836903258642516</v>
      </c>
      <c r="S59" s="229">
        <v>0.77456980187192048</v>
      </c>
      <c r="T59" s="229">
        <v>0.89242086015949007</v>
      </c>
      <c r="U59" s="229">
        <v>0.91575421585118433</v>
      </c>
      <c r="V59" s="229">
        <v>0.79147124922466927</v>
      </c>
      <c r="W59" s="229">
        <v>0.85614554854817637</v>
      </c>
      <c r="X59" s="229">
        <v>1.5069346159366861</v>
      </c>
      <c r="Y59" s="229">
        <v>0.68873490702374229</v>
      </c>
      <c r="DA59" s="73" t="s">
        <v>3108</v>
      </c>
    </row>
    <row r="60" spans="1:105" ht="12" customHeight="1" x14ac:dyDescent="0.25">
      <c r="A60" s="64" t="s">
        <v>159</v>
      </c>
      <c r="B60" s="229">
        <v>4.9754959141479436</v>
      </c>
      <c r="C60" s="229">
        <v>6.5481844337867248</v>
      </c>
      <c r="D60" s="229">
        <v>4.4713416702786031</v>
      </c>
      <c r="E60" s="229">
        <v>4.8850696036166417</v>
      </c>
      <c r="F60" s="229">
        <v>3.859640183281329</v>
      </c>
      <c r="G60" s="229">
        <v>5.2410694062542786</v>
      </c>
      <c r="H60" s="229">
        <v>4.7629378219776601</v>
      </c>
      <c r="I60" s="229">
        <v>4.7424583891110341</v>
      </c>
      <c r="J60" s="229">
        <v>4.8661432276978047</v>
      </c>
      <c r="K60" s="229">
        <v>2.8803955031868251</v>
      </c>
      <c r="L60" s="229">
        <v>3.9235650161308602</v>
      </c>
      <c r="M60" s="229">
        <v>2.4499976832178212</v>
      </c>
      <c r="N60" s="229">
        <v>3.1968000349439651</v>
      </c>
      <c r="O60" s="229">
        <v>2.308927772699167</v>
      </c>
      <c r="P60" s="229">
        <v>1.9185903236542621</v>
      </c>
      <c r="Q60" s="229">
        <v>1.564371750493132</v>
      </c>
      <c r="R60" s="229">
        <v>1.691238971179293</v>
      </c>
      <c r="S60" s="229">
        <v>1.648309816160527</v>
      </c>
      <c r="T60" s="229">
        <v>8.3326065674586935</v>
      </c>
      <c r="U60" s="229">
        <v>9.3950502719094597</v>
      </c>
      <c r="V60" s="229">
        <v>9.4168652448281076</v>
      </c>
      <c r="W60" s="229">
        <v>9.0443668643003807</v>
      </c>
      <c r="X60" s="229">
        <v>8.6275408396343778</v>
      </c>
      <c r="Y60" s="229">
        <v>8.6699162397336966</v>
      </c>
      <c r="DA60" s="73" t="s">
        <v>3109</v>
      </c>
    </row>
    <row r="61" spans="1:105" ht="12" customHeight="1" x14ac:dyDescent="0.25">
      <c r="A61" s="64" t="s">
        <v>32</v>
      </c>
      <c r="B61" s="229">
        <v>3.3802582292735348</v>
      </c>
      <c r="C61" s="229">
        <v>5.0329292308082474</v>
      </c>
      <c r="D61" s="229">
        <v>4.124698945006295</v>
      </c>
      <c r="E61" s="229">
        <v>5.1446161452682553</v>
      </c>
      <c r="F61" s="229">
        <v>1.3284896050642789</v>
      </c>
      <c r="G61" s="229">
        <v>1.53425450026789</v>
      </c>
      <c r="H61" s="229">
        <v>2.1653918201479518</v>
      </c>
      <c r="I61" s="229">
        <v>2.434679467521649</v>
      </c>
      <c r="J61" s="229">
        <v>2.3834934178745102</v>
      </c>
      <c r="K61" s="229">
        <v>1.9716170198630321</v>
      </c>
      <c r="L61" s="229">
        <v>1.634563995491797</v>
      </c>
      <c r="M61" s="229">
        <v>0.944695723430381</v>
      </c>
      <c r="N61" s="229">
        <v>0.97239006021453067</v>
      </c>
      <c r="O61" s="229">
        <v>0.36248579940100922</v>
      </c>
      <c r="P61" s="229">
        <v>0.22988437466299849</v>
      </c>
      <c r="Q61" s="229">
        <v>0.27427558094713261</v>
      </c>
      <c r="R61" s="229">
        <v>0.40395771288823568</v>
      </c>
      <c r="S61" s="229">
        <v>0.58831961434979452</v>
      </c>
      <c r="T61" s="229">
        <v>0.48660433136435322</v>
      </c>
      <c r="U61" s="229">
        <v>0.30936857049732541</v>
      </c>
      <c r="V61" s="229">
        <v>0.28045538157518263</v>
      </c>
      <c r="W61" s="229">
        <v>0.18959957902992339</v>
      </c>
      <c r="X61" s="229">
        <v>0.19789137341118701</v>
      </c>
      <c r="Y61" s="229">
        <v>0.1140658789309113</v>
      </c>
      <c r="DA61" s="73" t="s">
        <v>3110</v>
      </c>
    </row>
    <row r="62" spans="1:105" ht="12" customHeight="1" x14ac:dyDescent="0.25">
      <c r="A62" s="64" t="s">
        <v>33</v>
      </c>
      <c r="B62" s="229">
        <v>9.1212678868275177</v>
      </c>
      <c r="C62" s="229">
        <v>6.8492620072751746</v>
      </c>
      <c r="D62" s="229">
        <v>4.9744301384624103</v>
      </c>
      <c r="E62" s="229">
        <v>3.7034156871763688</v>
      </c>
      <c r="F62" s="229">
        <v>3.4444455444874502</v>
      </c>
      <c r="G62" s="229">
        <v>1.559792880482799</v>
      </c>
      <c r="H62" s="229">
        <v>3.7435282295475201</v>
      </c>
      <c r="I62" s="229">
        <v>3.0808946987807202</v>
      </c>
      <c r="J62" s="229">
        <v>2.9031579857684822</v>
      </c>
      <c r="K62" s="229">
        <v>4.9869015116553541</v>
      </c>
      <c r="L62" s="229">
        <v>3.269679848777765</v>
      </c>
      <c r="M62" s="229">
        <v>0.94867366385228991</v>
      </c>
      <c r="N62" s="229">
        <v>1.46165869416029</v>
      </c>
      <c r="O62" s="229">
        <v>0.69045513297773631</v>
      </c>
      <c r="P62" s="229">
        <v>1.7316637741997509</v>
      </c>
      <c r="Q62" s="229">
        <v>2.077333010048223</v>
      </c>
      <c r="R62" s="229">
        <v>0.22548718418392069</v>
      </c>
      <c r="S62" s="229">
        <v>9.41328210527385E-2</v>
      </c>
      <c r="T62" s="229">
        <v>0.9776542631024091</v>
      </c>
      <c r="U62" s="229">
        <v>1.0257614064283851</v>
      </c>
      <c r="V62" s="229">
        <v>1.037076769919383</v>
      </c>
      <c r="W62" s="229">
        <v>3.8377373649130879</v>
      </c>
      <c r="X62" s="229">
        <v>5.179412437097862</v>
      </c>
      <c r="Y62" s="229">
        <v>4.8195691969596961</v>
      </c>
      <c r="DA62" s="73" t="s">
        <v>3111</v>
      </c>
    </row>
    <row r="63" spans="1:105" ht="12" customHeight="1" x14ac:dyDescent="0.25">
      <c r="A63" s="64" t="s">
        <v>35</v>
      </c>
      <c r="B63" s="229">
        <v>19.265365345543309</v>
      </c>
      <c r="C63" s="229">
        <v>21.823551126592381</v>
      </c>
      <c r="D63" s="229">
        <v>25.06985633049305</v>
      </c>
      <c r="E63" s="229">
        <v>15.901408983617481</v>
      </c>
      <c r="F63" s="229">
        <v>15.48766522427159</v>
      </c>
      <c r="G63" s="229">
        <v>37.749792654913279</v>
      </c>
      <c r="H63" s="229">
        <v>28.619601041389181</v>
      </c>
      <c r="I63" s="229">
        <v>31.990974429611558</v>
      </c>
      <c r="J63" s="229">
        <v>31.511108263856801</v>
      </c>
      <c r="K63" s="229">
        <v>18.71426736145585</v>
      </c>
      <c r="L63" s="229">
        <v>33.171150845958309</v>
      </c>
      <c r="M63" s="229">
        <v>16.717032313447309</v>
      </c>
      <c r="N63" s="229">
        <v>15.28271726770725</v>
      </c>
      <c r="O63" s="229">
        <v>15.643614901299211</v>
      </c>
      <c r="P63" s="229">
        <v>15.121344879056879</v>
      </c>
      <c r="Q63" s="229">
        <v>12.03193039400314</v>
      </c>
      <c r="R63" s="229">
        <v>13.6237081569342</v>
      </c>
      <c r="S63" s="229">
        <v>13.23054691802119</v>
      </c>
      <c r="T63" s="229">
        <v>9.5389317617118152</v>
      </c>
      <c r="U63" s="229">
        <v>12.57691799914309</v>
      </c>
      <c r="V63" s="229">
        <v>11.99600163883939</v>
      </c>
      <c r="W63" s="229">
        <v>13.314226602934781</v>
      </c>
      <c r="X63" s="229">
        <v>11.872209134104519</v>
      </c>
      <c r="Y63" s="229">
        <v>11.124441363923969</v>
      </c>
      <c r="DA63" s="73" t="s">
        <v>3112</v>
      </c>
    </row>
    <row r="64" spans="1:105" ht="12" customHeight="1" x14ac:dyDescent="0.25">
      <c r="A64" s="64" t="s">
        <v>36</v>
      </c>
      <c r="B64" s="229">
        <v>0.94898467563701061</v>
      </c>
      <c r="C64" s="229">
        <v>0.89316204765612495</v>
      </c>
      <c r="D64" s="229">
        <v>0.7166399328286065</v>
      </c>
      <c r="E64" s="229">
        <v>0.50140681916357777</v>
      </c>
      <c r="F64" s="229">
        <v>0.55075003496331276</v>
      </c>
      <c r="G64" s="229">
        <v>0.5973519610020166</v>
      </c>
      <c r="H64" s="229">
        <v>0.49642265594955559</v>
      </c>
      <c r="I64" s="229">
        <v>0.37705194701440792</v>
      </c>
      <c r="J64" s="229">
        <v>0.16871392473747851</v>
      </c>
      <c r="K64" s="229">
        <v>2.4671607901097889E-2</v>
      </c>
      <c r="L64" s="229">
        <v>3.2397060880080902E-2</v>
      </c>
      <c r="M64" s="229">
        <v>6.9778284973105861E-3</v>
      </c>
      <c r="N64" s="229">
        <v>5.2333713730053607E-3</v>
      </c>
      <c r="O64" s="229">
        <v>8.473077461066297E-3</v>
      </c>
      <c r="P64" s="229">
        <v>5.9809958548690707E-3</v>
      </c>
      <c r="Q64" s="229">
        <v>5.9809958548641034E-3</v>
      </c>
      <c r="R64" s="229">
        <v>6.2302040154832063E-3</v>
      </c>
      <c r="S64" s="229">
        <v>4.9841632123867391E-3</v>
      </c>
      <c r="T64" s="229">
        <v>4.7349550517682302E-3</v>
      </c>
      <c r="U64" s="229">
        <v>3.7381224092909119E-3</v>
      </c>
      <c r="V64" s="229">
        <v>3.336398854372423E-3</v>
      </c>
      <c r="W64" s="229">
        <v>5.3569786206743774E-3</v>
      </c>
      <c r="X64" s="229">
        <v>2.356512366816897E-3</v>
      </c>
      <c r="Y64" s="229">
        <v>2.245863943501908E-3</v>
      </c>
      <c r="DA64" s="73" t="s">
        <v>3113</v>
      </c>
    </row>
    <row r="65" spans="1:105" ht="12" customHeight="1" x14ac:dyDescent="0.25">
      <c r="A65" s="64" t="s">
        <v>38</v>
      </c>
      <c r="B65" s="229">
        <v>10.91946884495694</v>
      </c>
      <c r="C65" s="229">
        <v>9.6186160522357707</v>
      </c>
      <c r="D65" s="229">
        <v>9.8618740312667299</v>
      </c>
      <c r="E65" s="229">
        <v>8.7016955568091561</v>
      </c>
      <c r="F65" s="229">
        <v>8.2989838260705397</v>
      </c>
      <c r="G65" s="229">
        <v>7.7917893548810593</v>
      </c>
      <c r="H65" s="229">
        <v>8.0562997830595595</v>
      </c>
      <c r="I65" s="229">
        <v>8.6669838034675859</v>
      </c>
      <c r="J65" s="229">
        <v>8.5663143665666031</v>
      </c>
      <c r="K65" s="229">
        <v>7.2787516122047196</v>
      </c>
      <c r="L65" s="229">
        <v>6.3182432951531577</v>
      </c>
      <c r="M65" s="229">
        <v>6.7044093099544284</v>
      </c>
      <c r="N65" s="229">
        <v>6.7091922640724011</v>
      </c>
      <c r="O65" s="229">
        <v>6.1574376571941123</v>
      </c>
      <c r="P65" s="229">
        <v>7.161185114950861</v>
      </c>
      <c r="Q65" s="229">
        <v>7.2154640352108101</v>
      </c>
      <c r="R65" s="229">
        <v>6.9147810192627004</v>
      </c>
      <c r="S65" s="229">
        <v>6.3456858331958026</v>
      </c>
      <c r="T65" s="229">
        <v>6.5919501123754802</v>
      </c>
      <c r="U65" s="229">
        <v>6.723809277541684</v>
      </c>
      <c r="V65" s="229">
        <v>7.126246948501552</v>
      </c>
      <c r="W65" s="229">
        <v>6.8590632162429381</v>
      </c>
      <c r="X65" s="229">
        <v>6.0652374955626378</v>
      </c>
      <c r="Y65" s="229">
        <v>6.2557260168690414</v>
      </c>
      <c r="DA65" s="73" t="s">
        <v>3114</v>
      </c>
    </row>
    <row r="66" spans="1:105" ht="12" customHeight="1" x14ac:dyDescent="0.25">
      <c r="A66" s="64" t="s">
        <v>39</v>
      </c>
      <c r="B66" s="229">
        <v>26.925665675724339</v>
      </c>
      <c r="C66" s="229">
        <v>27.605202606020821</v>
      </c>
      <c r="D66" s="229">
        <v>31.662885575000839</v>
      </c>
      <c r="E66" s="229">
        <v>30.820694740593609</v>
      </c>
      <c r="F66" s="229">
        <v>32.479078588006018</v>
      </c>
      <c r="G66" s="229">
        <v>30.848061134006532</v>
      </c>
      <c r="H66" s="229">
        <v>34.657474951595951</v>
      </c>
      <c r="I66" s="229">
        <v>30.240048723892421</v>
      </c>
      <c r="J66" s="229">
        <v>34.967811338623207</v>
      </c>
      <c r="K66" s="229">
        <v>31.71741088934467</v>
      </c>
      <c r="L66" s="229">
        <v>31.65708811820986</v>
      </c>
      <c r="M66" s="229">
        <v>12.35841446169063</v>
      </c>
      <c r="N66" s="229">
        <v>12.733321224860299</v>
      </c>
      <c r="O66" s="229">
        <v>12.913764394972629</v>
      </c>
      <c r="P66" s="229">
        <v>11.74930606382916</v>
      </c>
      <c r="Q66" s="229">
        <v>11.39816034359418</v>
      </c>
      <c r="R66" s="229">
        <v>11.56201227654196</v>
      </c>
      <c r="S66" s="229">
        <v>11.863100482826139</v>
      </c>
      <c r="T66" s="229">
        <v>11.56127949332758</v>
      </c>
      <c r="U66" s="229">
        <v>14.5953921897247</v>
      </c>
      <c r="V66" s="229">
        <v>7.3476323513918409</v>
      </c>
      <c r="W66" s="229">
        <v>6.0099323550554793</v>
      </c>
      <c r="X66" s="229">
        <v>5.8831835996793176</v>
      </c>
      <c r="Y66" s="229">
        <v>5.2481444469891319</v>
      </c>
      <c r="DA66" s="73" t="s">
        <v>3115</v>
      </c>
    </row>
    <row r="67" spans="1:105" ht="12" customHeight="1" x14ac:dyDescent="0.25">
      <c r="A67" s="60" t="s">
        <v>3116</v>
      </c>
      <c r="B67" s="262">
        <v>300.94667743514799</v>
      </c>
      <c r="C67" s="262">
        <v>308.62125034686062</v>
      </c>
      <c r="D67" s="262">
        <v>312.96455462152721</v>
      </c>
      <c r="E67" s="262">
        <v>284.75150827734228</v>
      </c>
      <c r="F67" s="262">
        <v>304.00598789722102</v>
      </c>
      <c r="G67" s="262">
        <v>322.52204948781792</v>
      </c>
      <c r="H67" s="262">
        <v>301.55630415452868</v>
      </c>
      <c r="I67" s="262">
        <v>315.44734322194421</v>
      </c>
      <c r="J67" s="262">
        <v>262.69950915022531</v>
      </c>
      <c r="K67" s="262">
        <v>234.1936737093429</v>
      </c>
      <c r="L67" s="262">
        <v>248.05762341801369</v>
      </c>
      <c r="M67" s="262">
        <v>267.91552081978301</v>
      </c>
      <c r="N67" s="262">
        <v>267.01465555553108</v>
      </c>
      <c r="O67" s="262">
        <v>255.42900175923961</v>
      </c>
      <c r="P67" s="262">
        <v>251.7644326781909</v>
      </c>
      <c r="Q67" s="262">
        <v>268.57914730897522</v>
      </c>
      <c r="R67" s="262">
        <v>275.08475985971478</v>
      </c>
      <c r="S67" s="262">
        <v>280.01444299300152</v>
      </c>
      <c r="T67" s="262">
        <v>270.16499301428217</v>
      </c>
      <c r="U67" s="262">
        <v>271.47393346597028</v>
      </c>
      <c r="V67" s="262">
        <v>266.78437605756909</v>
      </c>
      <c r="W67" s="262">
        <v>257.84665311361562</v>
      </c>
      <c r="X67" s="262">
        <v>246.86109473618629</v>
      </c>
      <c r="Y67" s="262">
        <v>228.95303543831869</v>
      </c>
      <c r="DA67" s="72" t="s">
        <v>3117</v>
      </c>
    </row>
    <row r="68" spans="1:105" ht="12" customHeight="1" x14ac:dyDescent="0.25">
      <c r="A68" s="57" t="s">
        <v>3118</v>
      </c>
      <c r="B68" s="261">
        <v>2296.0813684176678</v>
      </c>
      <c r="C68" s="261">
        <v>2319.25287422988</v>
      </c>
      <c r="D68" s="261">
        <v>2491.875467525304</v>
      </c>
      <c r="E68" s="261">
        <v>2257.9676570462188</v>
      </c>
      <c r="F68" s="261">
        <v>2253.45332194497</v>
      </c>
      <c r="G68" s="261">
        <v>2390.756773328776</v>
      </c>
      <c r="H68" s="261">
        <v>2279.6972533941198</v>
      </c>
      <c r="I68" s="261">
        <v>2209.4366349655779</v>
      </c>
      <c r="J68" s="261">
        <v>2184.9137885418982</v>
      </c>
      <c r="K68" s="261">
        <v>1962.2817626280439</v>
      </c>
      <c r="L68" s="261">
        <v>1905.908977650241</v>
      </c>
      <c r="M68" s="261">
        <v>2106.8934109246461</v>
      </c>
      <c r="N68" s="261">
        <v>2056.874553156636</v>
      </c>
      <c r="O68" s="261">
        <v>2086.444366904971</v>
      </c>
      <c r="P68" s="261">
        <v>2104.2421399032728</v>
      </c>
      <c r="Q68" s="261">
        <v>2133.0785247109939</v>
      </c>
      <c r="R68" s="261">
        <v>2184.0849002941009</v>
      </c>
      <c r="S68" s="261">
        <v>2262.019569123092</v>
      </c>
      <c r="T68" s="261">
        <v>2339.8106376567598</v>
      </c>
      <c r="U68" s="261">
        <v>2377.2287852840641</v>
      </c>
      <c r="V68" s="261">
        <v>2266.7356971335012</v>
      </c>
      <c r="W68" s="261">
        <v>2441.189196026397</v>
      </c>
      <c r="X68" s="261">
        <v>2381.528737196013</v>
      </c>
      <c r="Y68" s="261">
        <v>2418.992296303376</v>
      </c>
      <c r="DA68" s="70" t="s">
        <v>3119</v>
      </c>
    </row>
    <row r="69" spans="1:105" ht="12" customHeight="1" x14ac:dyDescent="0.25">
      <c r="A69" s="41" t="s">
        <v>3120</v>
      </c>
      <c r="B69" s="350">
        <v>7287.136438334951</v>
      </c>
      <c r="C69" s="350">
        <v>7481.2309767610659</v>
      </c>
      <c r="D69" s="350">
        <v>7605.5883210750999</v>
      </c>
      <c r="E69" s="350">
        <v>7019.1246798167349</v>
      </c>
      <c r="F69" s="350">
        <v>7445.1654384969579</v>
      </c>
      <c r="G69" s="350">
        <v>7843.8904973589824</v>
      </c>
      <c r="H69" s="350">
        <v>7508.4132627977579</v>
      </c>
      <c r="I69" s="350">
        <v>7814.5335769793228</v>
      </c>
      <c r="J69" s="350">
        <v>6864.4087765856584</v>
      </c>
      <c r="K69" s="350">
        <v>6142.7716157425048</v>
      </c>
      <c r="L69" s="350">
        <v>6572.0774173678956</v>
      </c>
      <c r="M69" s="350">
        <v>7088.0282014681352</v>
      </c>
      <c r="N69" s="350">
        <v>7057.3779914720726</v>
      </c>
      <c r="O69" s="350">
        <v>6899.4300032178626</v>
      </c>
      <c r="P69" s="350">
        <v>6752.8154331326105</v>
      </c>
      <c r="Q69" s="350">
        <v>7058.0487421419657</v>
      </c>
      <c r="R69" s="350">
        <v>7255.8488573044806</v>
      </c>
      <c r="S69" s="350">
        <v>7439.2611504939314</v>
      </c>
      <c r="T69" s="350">
        <v>7306.4845204695994</v>
      </c>
      <c r="U69" s="350">
        <v>7410.0834500818964</v>
      </c>
      <c r="V69" s="350">
        <v>7167.2964431571399</v>
      </c>
      <c r="W69" s="350">
        <v>7204.3094675682851</v>
      </c>
      <c r="X69" s="350">
        <v>6951.9339018186529</v>
      </c>
      <c r="Y69" s="350">
        <v>6482.2731093762832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1.0000000000000004</v>
      </c>
      <c r="D73" s="232">
        <f t="shared" si="3"/>
        <v>1.0000000000000002</v>
      </c>
      <c r="E73" s="232">
        <f t="shared" si="3"/>
        <v>1</v>
      </c>
      <c r="F73" s="232">
        <f t="shared" si="3"/>
        <v>0.99999999999999989</v>
      </c>
      <c r="G73" s="232">
        <f t="shared" si="3"/>
        <v>1</v>
      </c>
      <c r="H73" s="232">
        <f t="shared" si="3"/>
        <v>0.99999999999999978</v>
      </c>
      <c r="I73" s="232">
        <f t="shared" si="3"/>
        <v>0.99999999999999989</v>
      </c>
      <c r="J73" s="232">
        <f t="shared" si="3"/>
        <v>0.99999999999999956</v>
      </c>
      <c r="K73" s="232">
        <f t="shared" si="3"/>
        <v>1</v>
      </c>
      <c r="L73" s="232">
        <f t="shared" si="3"/>
        <v>1</v>
      </c>
      <c r="M73" s="232">
        <f t="shared" si="3"/>
        <v>1</v>
      </c>
      <c r="N73" s="232">
        <f t="shared" si="3"/>
        <v>1</v>
      </c>
      <c r="O73" s="232">
        <f t="shared" si="3"/>
        <v>1</v>
      </c>
      <c r="P73" s="232">
        <f t="shared" si="3"/>
        <v>1.0000000000000002</v>
      </c>
      <c r="Q73" s="232">
        <f t="shared" si="3"/>
        <v>0.99999999999999978</v>
      </c>
      <c r="R73" s="232">
        <f t="shared" si="3"/>
        <v>0.99999999999999989</v>
      </c>
      <c r="S73" s="232">
        <f t="shared" si="3"/>
        <v>1</v>
      </c>
      <c r="T73" s="232">
        <f t="shared" si="3"/>
        <v>1</v>
      </c>
      <c r="U73" s="232">
        <f t="shared" si="3"/>
        <v>1</v>
      </c>
      <c r="V73" s="232">
        <f t="shared" si="3"/>
        <v>0.99999999999999989</v>
      </c>
      <c r="W73" s="232">
        <f t="shared" si="3"/>
        <v>1.0000000000000002</v>
      </c>
      <c r="X73" s="232">
        <f t="shared" si="3"/>
        <v>0.99999999999999978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1.6378852612073509E-2</v>
      </c>
      <c r="C74" s="299">
        <f t="shared" si="4"/>
        <v>1.664264101342117E-2</v>
      </c>
      <c r="D74" s="299">
        <f t="shared" si="4"/>
        <v>1.7066596693910009E-2</v>
      </c>
      <c r="E74" s="299">
        <f t="shared" si="4"/>
        <v>1.8129063523735237E-2</v>
      </c>
      <c r="F74" s="299">
        <f t="shared" si="4"/>
        <v>1.9110866356940308E-2</v>
      </c>
      <c r="G74" s="299">
        <f t="shared" si="4"/>
        <v>1.704850556164398E-2</v>
      </c>
      <c r="H74" s="299">
        <f t="shared" si="4"/>
        <v>1.77070292528216E-2</v>
      </c>
      <c r="I74" s="299">
        <f t="shared" si="4"/>
        <v>1.7632913674005494E-2</v>
      </c>
      <c r="J74" s="299">
        <f t="shared" si="4"/>
        <v>1.702736343810601E-2</v>
      </c>
      <c r="K74" s="299">
        <f t="shared" si="4"/>
        <v>1.841949171000842E-2</v>
      </c>
      <c r="L74" s="299">
        <f t="shared" si="4"/>
        <v>1.7933379779573235E-2</v>
      </c>
      <c r="M74" s="299">
        <f t="shared" si="4"/>
        <v>2.309345026804464E-2</v>
      </c>
      <c r="N74" s="299">
        <f t="shared" si="4"/>
        <v>2.2660280905302057E-2</v>
      </c>
      <c r="O74" s="299">
        <f t="shared" si="4"/>
        <v>2.3174808813343002E-2</v>
      </c>
      <c r="P74" s="299">
        <f t="shared" si="4"/>
        <v>2.2923344908914838E-2</v>
      </c>
      <c r="Q74" s="299">
        <f t="shared" si="4"/>
        <v>2.394881996115816E-2</v>
      </c>
      <c r="R74" s="299">
        <f t="shared" si="4"/>
        <v>2.4226700037642507E-2</v>
      </c>
      <c r="S74" s="299">
        <f t="shared" si="4"/>
        <v>2.4582296596845341E-2</v>
      </c>
      <c r="T74" s="299">
        <f t="shared" si="4"/>
        <v>2.3840966760321391E-2</v>
      </c>
      <c r="U74" s="299">
        <f t="shared" si="4"/>
        <v>2.3241988131802178E-2</v>
      </c>
      <c r="V74" s="299">
        <f t="shared" si="4"/>
        <v>2.3623653030861294E-2</v>
      </c>
      <c r="W74" s="299">
        <f t="shared" si="4"/>
        <v>2.3438384347917923E-2</v>
      </c>
      <c r="X74" s="299">
        <f t="shared" si="4"/>
        <v>2.3591410046686249E-2</v>
      </c>
      <c r="Y74" s="299">
        <f t="shared" si="4"/>
        <v>2.3234225628249665E-2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8.8317274115233685E-3</v>
      </c>
      <c r="C75" s="233">
        <f t="shared" si="5"/>
        <v>8.9671762930108312E-3</v>
      </c>
      <c r="D75" s="233">
        <f t="shared" si="5"/>
        <v>9.1832644793203057E-3</v>
      </c>
      <c r="E75" s="233">
        <f t="shared" si="5"/>
        <v>9.6823976651320628E-3</v>
      </c>
      <c r="F75" s="233">
        <f t="shared" si="5"/>
        <v>1.0241139589920312E-2</v>
      </c>
      <c r="G75" s="233">
        <f t="shared" si="5"/>
        <v>9.1705805369484798E-3</v>
      </c>
      <c r="H75" s="233">
        <f t="shared" si="5"/>
        <v>9.4093073526705685E-3</v>
      </c>
      <c r="I75" s="233">
        <f t="shared" si="5"/>
        <v>9.3949294173381343E-3</v>
      </c>
      <c r="J75" s="233">
        <f t="shared" si="5"/>
        <v>8.8486752897658262E-3</v>
      </c>
      <c r="K75" s="233">
        <f t="shared" si="5"/>
        <v>9.5574269592341582E-3</v>
      </c>
      <c r="L75" s="233">
        <f t="shared" si="5"/>
        <v>9.2674770195044377E-3</v>
      </c>
      <c r="M75" s="233">
        <f t="shared" si="5"/>
        <v>1.1941591183483058E-2</v>
      </c>
      <c r="N75" s="233">
        <f t="shared" si="5"/>
        <v>1.1722007867061639E-2</v>
      </c>
      <c r="O75" s="233">
        <f t="shared" si="5"/>
        <v>1.1883199031024208E-2</v>
      </c>
      <c r="P75" s="233">
        <f t="shared" si="5"/>
        <v>1.1786444134891234E-2</v>
      </c>
      <c r="Q75" s="233">
        <f t="shared" si="5"/>
        <v>1.2417523974208354E-2</v>
      </c>
      <c r="R75" s="233">
        <f t="shared" si="5"/>
        <v>1.2541833694946602E-2</v>
      </c>
      <c r="S75" s="233">
        <f t="shared" si="5"/>
        <v>1.2688554616888621E-2</v>
      </c>
      <c r="T75" s="233">
        <f t="shared" si="5"/>
        <v>1.2218593694963037E-2</v>
      </c>
      <c r="U75" s="233">
        <f t="shared" si="5"/>
        <v>1.1869797809034769E-2</v>
      </c>
      <c r="V75" s="233">
        <f t="shared" si="5"/>
        <v>1.2138343973552148E-2</v>
      </c>
      <c r="W75" s="233">
        <f t="shared" si="5"/>
        <v>1.1867974535931771E-2</v>
      </c>
      <c r="X75" s="233">
        <f t="shared" si="5"/>
        <v>1.1912338550795178E-2</v>
      </c>
      <c r="Y75" s="233">
        <f t="shared" si="5"/>
        <v>1.1710745746192078E-2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1.5827529740985519E-2</v>
      </c>
      <c r="C76" s="233">
        <f t="shared" si="6"/>
        <v>1.6062887596390844E-2</v>
      </c>
      <c r="D76" s="233">
        <f t="shared" si="6"/>
        <v>1.6436535390025639E-2</v>
      </c>
      <c r="E76" s="233">
        <f t="shared" si="6"/>
        <v>1.7250833479213599E-2</v>
      </c>
      <c r="F76" s="233">
        <f t="shared" si="6"/>
        <v>1.8284068863313119E-2</v>
      </c>
      <c r="G76" s="233">
        <f t="shared" si="6"/>
        <v>1.6410619423167933E-2</v>
      </c>
      <c r="H76" s="233">
        <f t="shared" si="6"/>
        <v>1.6711922535223883E-2</v>
      </c>
      <c r="I76" s="233">
        <f t="shared" si="6"/>
        <v>1.6713977068647908E-2</v>
      </c>
      <c r="J76" s="233">
        <f t="shared" si="6"/>
        <v>1.549609518530211E-2</v>
      </c>
      <c r="K76" s="233">
        <f t="shared" si="6"/>
        <v>1.6720698390397203E-2</v>
      </c>
      <c r="L76" s="233">
        <f t="shared" si="6"/>
        <v>1.6170810547809691E-2</v>
      </c>
      <c r="M76" s="233">
        <f t="shared" si="6"/>
        <v>2.0845414862063864E-2</v>
      </c>
      <c r="N76" s="233">
        <f t="shared" si="6"/>
        <v>2.0467105082226222E-2</v>
      </c>
      <c r="O76" s="233">
        <f t="shared" si="6"/>
        <v>2.0629573477304188E-2</v>
      </c>
      <c r="P76" s="233">
        <f t="shared" si="6"/>
        <v>2.049840813591321E-2</v>
      </c>
      <c r="Q76" s="233">
        <f t="shared" si="6"/>
        <v>2.1714333282233777E-2</v>
      </c>
      <c r="R76" s="233">
        <f t="shared" si="6"/>
        <v>2.1909353878282974E-2</v>
      </c>
      <c r="S76" s="233">
        <f t="shared" si="6"/>
        <v>2.2123340297711253E-2</v>
      </c>
      <c r="T76" s="233">
        <f t="shared" si="6"/>
        <v>2.1204753776648731E-2</v>
      </c>
      <c r="U76" s="233">
        <f t="shared" si="6"/>
        <v>2.0551596241506511E-2</v>
      </c>
      <c r="V76" s="233">
        <f t="shared" si="6"/>
        <v>2.1101091813653609E-2</v>
      </c>
      <c r="W76" s="233">
        <f t="shared" si="6"/>
        <v>2.0431194889280906E-2</v>
      </c>
      <c r="X76" s="233">
        <f t="shared" si="6"/>
        <v>2.0469218048976921E-2</v>
      </c>
      <c r="Y76" s="233">
        <f t="shared" si="6"/>
        <v>2.0098160035436477E-2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5.7520842816845379E-3</v>
      </c>
      <c r="C77" s="233">
        <f t="shared" si="7"/>
        <v>5.8456753311613352E-3</v>
      </c>
      <c r="D77" s="233">
        <f t="shared" si="7"/>
        <v>5.9963176176096415E-3</v>
      </c>
      <c r="E77" s="233">
        <f t="shared" si="7"/>
        <v>6.3797797636126986E-3</v>
      </c>
      <c r="F77" s="233">
        <f t="shared" si="7"/>
        <v>6.7204683332230614E-3</v>
      </c>
      <c r="G77" s="233">
        <f t="shared" si="7"/>
        <v>5.9903745508263339E-3</v>
      </c>
      <c r="H77" s="233">
        <f t="shared" si="7"/>
        <v>6.2379435977768481E-3</v>
      </c>
      <c r="I77" s="233">
        <f t="shared" si="7"/>
        <v>6.2083302423737215E-3</v>
      </c>
      <c r="J77" s="233">
        <f t="shared" si="7"/>
        <v>6.0264524475895599E-3</v>
      </c>
      <c r="K77" s="233">
        <f t="shared" si="7"/>
        <v>6.5212246037509572E-3</v>
      </c>
      <c r="L77" s="233">
        <f t="shared" si="7"/>
        <v>6.3544063127258434E-3</v>
      </c>
      <c r="M77" s="233">
        <f t="shared" si="7"/>
        <v>8.1817395374296532E-3</v>
      </c>
      <c r="N77" s="233">
        <f t="shared" si="7"/>
        <v>8.02765512459294E-3</v>
      </c>
      <c r="O77" s="233">
        <f t="shared" si="7"/>
        <v>8.224639054625579E-3</v>
      </c>
      <c r="P77" s="233">
        <f t="shared" si="7"/>
        <v>8.1308861504101743E-3</v>
      </c>
      <c r="Q77" s="233">
        <f t="shared" si="7"/>
        <v>8.480076426501764E-3</v>
      </c>
      <c r="R77" s="233">
        <f t="shared" si="7"/>
        <v>8.5812415279779321E-3</v>
      </c>
      <c r="S77" s="233">
        <f t="shared" si="7"/>
        <v>8.712431131359959E-3</v>
      </c>
      <c r="T77" s="233">
        <f t="shared" si="7"/>
        <v>8.4619224238566548E-3</v>
      </c>
      <c r="U77" s="233">
        <f t="shared" si="7"/>
        <v>8.2551844132322319E-3</v>
      </c>
      <c r="V77" s="233">
        <f t="shared" si="7"/>
        <v>8.3804301834198361E-3</v>
      </c>
      <c r="W77" s="233">
        <f t="shared" si="7"/>
        <v>8.3392491058706525E-3</v>
      </c>
      <c r="X77" s="233">
        <f t="shared" si="7"/>
        <v>8.3983350650467248E-3</v>
      </c>
      <c r="Y77" s="233">
        <f t="shared" si="7"/>
        <v>8.27415559836908E-3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1.9291578573470469E-2</v>
      </c>
      <c r="C78" s="300">
        <f t="shared" si="8"/>
        <v>1.9780583299838957E-2</v>
      </c>
      <c r="D78" s="300">
        <f t="shared" si="8"/>
        <v>1.9716974855739703E-2</v>
      </c>
      <c r="E78" s="300">
        <f t="shared" si="8"/>
        <v>1.9387133237864104E-2</v>
      </c>
      <c r="F78" s="300">
        <f t="shared" si="8"/>
        <v>1.9742351704764103E-2</v>
      </c>
      <c r="G78" s="300">
        <f t="shared" si="8"/>
        <v>2.0265187534101871E-2</v>
      </c>
      <c r="H78" s="300">
        <f t="shared" si="8"/>
        <v>2.0512136602192321E-2</v>
      </c>
      <c r="I78" s="300">
        <f t="shared" si="8"/>
        <v>2.2393257447434704E-2</v>
      </c>
      <c r="J78" s="300">
        <f t="shared" si="8"/>
        <v>2.3038021794302276E-2</v>
      </c>
      <c r="K78" s="300">
        <f t="shared" si="8"/>
        <v>2.2104006918703345E-2</v>
      </c>
      <c r="L78" s="300">
        <f t="shared" si="8"/>
        <v>2.3378304261686439E-2</v>
      </c>
      <c r="M78" s="300">
        <f t="shared" si="8"/>
        <v>2.2023047309481177E-2</v>
      </c>
      <c r="N78" s="300">
        <f t="shared" si="8"/>
        <v>2.1760679297810254E-2</v>
      </c>
      <c r="O78" s="300">
        <f t="shared" si="8"/>
        <v>2.1924946031913452E-2</v>
      </c>
      <c r="P78" s="300">
        <f t="shared" si="8"/>
        <v>2.2351490550600504E-2</v>
      </c>
      <c r="Q78" s="300">
        <f t="shared" si="8"/>
        <v>2.2374714232116882E-2</v>
      </c>
      <c r="R78" s="300">
        <f t="shared" si="8"/>
        <v>2.2617853431233754E-2</v>
      </c>
      <c r="S78" s="300">
        <f t="shared" si="8"/>
        <v>2.2738352199772112E-2</v>
      </c>
      <c r="T78" s="300">
        <f t="shared" si="8"/>
        <v>2.2769411160635092E-2</v>
      </c>
      <c r="U78" s="300">
        <f t="shared" si="8"/>
        <v>2.2953306071279315E-2</v>
      </c>
      <c r="V78" s="300">
        <f t="shared" si="8"/>
        <v>2.3876489603602561E-2</v>
      </c>
      <c r="W78" s="300">
        <f t="shared" si="8"/>
        <v>2.3324656202016032E-2</v>
      </c>
      <c r="X78" s="300">
        <f t="shared" si="8"/>
        <v>2.3995063089416045E-2</v>
      </c>
      <c r="Y78" s="300">
        <f t="shared" si="8"/>
        <v>2.4200232104214105E-2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0.24751687538428188</v>
      </c>
      <c r="C79" s="301">
        <f t="shared" si="9"/>
        <v>0.24463307715843616</v>
      </c>
      <c r="D79" s="301">
        <f t="shared" si="9"/>
        <v>0.24201615862367401</v>
      </c>
      <c r="E79" s="301">
        <f t="shared" si="9"/>
        <v>0.23777019239190225</v>
      </c>
      <c r="F79" s="301">
        <f t="shared" si="9"/>
        <v>0.2278688704948727</v>
      </c>
      <c r="G79" s="301">
        <f t="shared" si="9"/>
        <v>0.24435025353206327</v>
      </c>
      <c r="H79" s="301">
        <f t="shared" si="9"/>
        <v>0.25004774267394103</v>
      </c>
      <c r="I79" s="301">
        <f t="shared" si="9"/>
        <v>0.23734822363263361</v>
      </c>
      <c r="J79" s="301">
        <f t="shared" si="9"/>
        <v>0.25503812037836565</v>
      </c>
      <c r="K79" s="301">
        <f t="shared" si="9"/>
        <v>0.24458369841975933</v>
      </c>
      <c r="L79" s="301">
        <f t="shared" si="9"/>
        <v>0.25654288343708154</v>
      </c>
      <c r="M79" s="301">
        <f t="shared" si="9"/>
        <v>0.18039500268029274</v>
      </c>
      <c r="N79" s="301">
        <f t="shared" si="9"/>
        <v>0.18214519011422839</v>
      </c>
      <c r="O79" s="301">
        <f t="shared" si="9"/>
        <v>0.17714725705495146</v>
      </c>
      <c r="P79" s="301">
        <f t="shared" si="9"/>
        <v>0.17859085338591257</v>
      </c>
      <c r="Q79" s="301">
        <f t="shared" si="9"/>
        <v>0.17082737160890424</v>
      </c>
      <c r="R79" s="301">
        <f t="shared" si="9"/>
        <v>0.16437450640438195</v>
      </c>
      <c r="S79" s="301">
        <f t="shared" si="9"/>
        <v>0.16099783335845069</v>
      </c>
      <c r="T79" s="301">
        <f t="shared" si="9"/>
        <v>0.17010490936593006</v>
      </c>
      <c r="U79" s="301">
        <f t="shared" si="9"/>
        <v>0.18308369430937593</v>
      </c>
      <c r="V79" s="301">
        <f t="shared" si="9"/>
        <v>0.16920349466503354</v>
      </c>
      <c r="W79" s="301">
        <f t="shared" si="9"/>
        <v>0.17138730479581382</v>
      </c>
      <c r="X79" s="301">
        <f t="shared" si="9"/>
        <v>0.17269308319083765</v>
      </c>
      <c r="Y79" s="301">
        <f t="shared" si="9"/>
        <v>0.17265542605345843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0.28058022372946445</v>
      </c>
      <c r="C80" s="301">
        <f t="shared" si="10"/>
        <v>0.27864202018778156</v>
      </c>
      <c r="D80" s="301">
        <f t="shared" si="10"/>
        <v>0.27199437720902747</v>
      </c>
      <c r="E80" s="301">
        <f t="shared" si="10"/>
        <v>0.26474479804323869</v>
      </c>
      <c r="F80" s="301">
        <f t="shared" si="10"/>
        <v>0.25839918583031246</v>
      </c>
      <c r="G80" s="301">
        <f t="shared" si="10"/>
        <v>0.27332944838809431</v>
      </c>
      <c r="H80" s="301">
        <f t="shared" si="10"/>
        <v>0.26616766304499428</v>
      </c>
      <c r="I80" s="301">
        <f t="shared" si="10"/>
        <v>0.27865678057257626</v>
      </c>
      <c r="J80" s="301">
        <f t="shared" si="10"/>
        <v>0.28609651671570235</v>
      </c>
      <c r="K80" s="301">
        <f t="shared" si="10"/>
        <v>0.27576076109125919</v>
      </c>
      <c r="L80" s="301">
        <f t="shared" si="10"/>
        <v>0.27757851584125548</v>
      </c>
      <c r="M80" s="301">
        <f t="shared" si="10"/>
        <v>0.27236923609144131</v>
      </c>
      <c r="N80" s="301">
        <f t="shared" si="10"/>
        <v>0.28181736005306457</v>
      </c>
      <c r="O80" s="301">
        <f t="shared" si="10"/>
        <v>0.2861695797150387</v>
      </c>
      <c r="P80" s="301">
        <f t="shared" si="10"/>
        <v>0.28276487834348463</v>
      </c>
      <c r="Q80" s="301">
        <f t="shared" si="10"/>
        <v>0.26439788887748711</v>
      </c>
      <c r="R80" s="301">
        <f t="shared" si="10"/>
        <v>0.26775690507326005</v>
      </c>
      <c r="S80" s="301">
        <f t="shared" si="10"/>
        <v>0.26824352257230399</v>
      </c>
      <c r="T80" s="301">
        <f t="shared" si="10"/>
        <v>0.27511685739270009</v>
      </c>
      <c r="U80" s="301">
        <f t="shared" si="10"/>
        <v>0.27416116199570262</v>
      </c>
      <c r="V80" s="301">
        <f t="shared" si="10"/>
        <v>0.27525879066045483</v>
      </c>
      <c r="W80" s="301">
        <f t="shared" si="10"/>
        <v>0.28862996745339869</v>
      </c>
      <c r="X80" s="301">
        <f t="shared" si="10"/>
        <v>0.28572792329394192</v>
      </c>
      <c r="Y80" s="301">
        <f t="shared" si="10"/>
        <v>0.2870706777533984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0.26520907289398832</v>
      </c>
      <c r="C81" s="302">
        <f t="shared" si="11"/>
        <v>0.26307626676366358</v>
      </c>
      <c r="D81" s="302">
        <f t="shared" si="11"/>
        <v>0.25612836197733219</v>
      </c>
      <c r="E81" s="302">
        <f t="shared" si="11"/>
        <v>0.24845700307052893</v>
      </c>
      <c r="F81" s="302">
        <f t="shared" si="11"/>
        <v>0.24096116946431817</v>
      </c>
      <c r="G81" s="302">
        <f t="shared" si="11"/>
        <v>0.25750325493347592</v>
      </c>
      <c r="H81" s="302">
        <f t="shared" si="11"/>
        <v>0.25063098600994255</v>
      </c>
      <c r="I81" s="302">
        <f t="shared" si="11"/>
        <v>0.26299010288125951</v>
      </c>
      <c r="J81" s="302">
        <f t="shared" si="11"/>
        <v>0.27271189849770261</v>
      </c>
      <c r="K81" s="302">
        <f t="shared" si="11"/>
        <v>0.26139649708277451</v>
      </c>
      <c r="L81" s="302">
        <f t="shared" si="11"/>
        <v>0.26388751901223484</v>
      </c>
      <c r="M81" s="302">
        <f t="shared" si="11"/>
        <v>0.25468011020700138</v>
      </c>
      <c r="N81" s="302">
        <f t="shared" si="11"/>
        <v>0.26442565414845287</v>
      </c>
      <c r="O81" s="302">
        <f t="shared" si="11"/>
        <v>0.26920167603715184</v>
      </c>
      <c r="P81" s="302">
        <f t="shared" si="11"/>
        <v>0.26573005452031595</v>
      </c>
      <c r="Q81" s="302">
        <f t="shared" si="11"/>
        <v>0.24579133503929845</v>
      </c>
      <c r="R81" s="302">
        <f t="shared" si="11"/>
        <v>0.2490886648696865</v>
      </c>
      <c r="S81" s="302">
        <f t="shared" si="11"/>
        <v>0.24959270683064155</v>
      </c>
      <c r="T81" s="302">
        <f t="shared" si="11"/>
        <v>0.25770946646763299</v>
      </c>
      <c r="U81" s="302">
        <f t="shared" si="11"/>
        <v>0.25751725690280175</v>
      </c>
      <c r="V81" s="302">
        <f t="shared" si="11"/>
        <v>0.25776732036836869</v>
      </c>
      <c r="W81" s="302">
        <f t="shared" si="11"/>
        <v>0.27264191819444022</v>
      </c>
      <c r="X81" s="302">
        <f t="shared" si="11"/>
        <v>0.26989380615711328</v>
      </c>
      <c r="Y81" s="302">
        <f t="shared" si="11"/>
        <v>0.27164191285434541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1.5371150835476128E-2</v>
      </c>
      <c r="C82" s="302">
        <f t="shared" si="12"/>
        <v>1.5565753424117996E-2</v>
      </c>
      <c r="D82" s="302">
        <f t="shared" si="12"/>
        <v>1.5866015231695261E-2</v>
      </c>
      <c r="E82" s="302">
        <f t="shared" si="12"/>
        <v>1.6287794972709768E-2</v>
      </c>
      <c r="F82" s="302">
        <f t="shared" si="12"/>
        <v>1.7438016365994277E-2</v>
      </c>
      <c r="G82" s="302">
        <f t="shared" si="12"/>
        <v>1.5826193454618356E-2</v>
      </c>
      <c r="H82" s="302">
        <f t="shared" si="12"/>
        <v>1.5536677035051741E-2</v>
      </c>
      <c r="I82" s="302">
        <f t="shared" si="12"/>
        <v>1.5666677691316789E-2</v>
      </c>
      <c r="J82" s="302">
        <f t="shared" si="12"/>
        <v>1.338461821799976E-2</v>
      </c>
      <c r="K82" s="302">
        <f t="shared" si="12"/>
        <v>1.436426400848469E-2</v>
      </c>
      <c r="L82" s="302">
        <f t="shared" si="12"/>
        <v>1.3690996829020625E-2</v>
      </c>
      <c r="M82" s="302">
        <f t="shared" si="12"/>
        <v>1.7689125884439914E-2</v>
      </c>
      <c r="N82" s="302">
        <f t="shared" si="12"/>
        <v>1.7391705904611632E-2</v>
      </c>
      <c r="O82" s="302">
        <f t="shared" si="12"/>
        <v>1.6967903677886916E-2</v>
      </c>
      <c r="P82" s="302">
        <f t="shared" si="12"/>
        <v>1.7034823823168701E-2</v>
      </c>
      <c r="Q82" s="302">
        <f t="shared" si="12"/>
        <v>1.8606553838188648E-2</v>
      </c>
      <c r="R82" s="302">
        <f t="shared" si="12"/>
        <v>1.8668240203573532E-2</v>
      </c>
      <c r="S82" s="302">
        <f t="shared" si="12"/>
        <v>1.8650815741662431E-2</v>
      </c>
      <c r="T82" s="302">
        <f t="shared" si="12"/>
        <v>1.7407390925067143E-2</v>
      </c>
      <c r="U82" s="302">
        <f t="shared" si="12"/>
        <v>1.6643905092900858E-2</v>
      </c>
      <c r="V82" s="302">
        <f t="shared" si="12"/>
        <v>1.7491470292086093E-2</v>
      </c>
      <c r="W82" s="302">
        <f t="shared" si="12"/>
        <v>1.5988049258958453E-2</v>
      </c>
      <c r="X82" s="302">
        <f t="shared" si="12"/>
        <v>1.5834117136828654E-2</v>
      </c>
      <c r="Y82" s="302">
        <f t="shared" si="12"/>
        <v>1.5428764899053014E-2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6.0408317769636038E-2</v>
      </c>
      <c r="C83" s="301">
        <f t="shared" si="13"/>
        <v>6.0371159995361676E-2</v>
      </c>
      <c r="D83" s="301">
        <f t="shared" si="13"/>
        <v>5.7426025895527824E-2</v>
      </c>
      <c r="E83" s="301">
        <f t="shared" si="13"/>
        <v>5.4571063749737206E-2</v>
      </c>
      <c r="F83" s="301">
        <f t="shared" si="13"/>
        <v>5.0613302995494359E-2</v>
      </c>
      <c r="G83" s="301">
        <f t="shared" si="13"/>
        <v>5.9178119340927225E-2</v>
      </c>
      <c r="H83" s="301">
        <f t="shared" si="13"/>
        <v>5.8331337524980001E-2</v>
      </c>
      <c r="I83" s="301">
        <f t="shared" si="13"/>
        <v>5.980310939823439E-2</v>
      </c>
      <c r="J83" s="301">
        <f t="shared" si="13"/>
        <v>6.2217142426494114E-2</v>
      </c>
      <c r="K83" s="301">
        <f t="shared" si="13"/>
        <v>5.7052719756220928E-2</v>
      </c>
      <c r="L83" s="301">
        <f t="shared" si="13"/>
        <v>6.2011753613289748E-2</v>
      </c>
      <c r="M83" s="301">
        <f t="shared" si="13"/>
        <v>3.9313502198838161E-2</v>
      </c>
      <c r="N83" s="301">
        <f t="shared" si="13"/>
        <v>3.8812677011531758E-2</v>
      </c>
      <c r="O83" s="301">
        <f t="shared" si="13"/>
        <v>3.6831509854550047E-2</v>
      </c>
      <c r="P83" s="301">
        <f t="shared" si="13"/>
        <v>3.7281262136737332E-2</v>
      </c>
      <c r="Q83" s="301">
        <f t="shared" si="13"/>
        <v>3.4815740160562741E-2</v>
      </c>
      <c r="R83" s="301">
        <f t="shared" si="13"/>
        <v>3.4279656380034745E-2</v>
      </c>
      <c r="S83" s="301">
        <f t="shared" si="13"/>
        <v>3.2804875926696175E-2</v>
      </c>
      <c r="T83" s="301">
        <f t="shared" si="13"/>
        <v>3.5773735057360902E-2</v>
      </c>
      <c r="U83" s="301">
        <f t="shared" si="13"/>
        <v>3.9528647388578191E-2</v>
      </c>
      <c r="V83" s="301">
        <f t="shared" si="13"/>
        <v>3.7294836491075498E-2</v>
      </c>
      <c r="W83" s="301">
        <f t="shared" si="13"/>
        <v>3.7796515700243109E-2</v>
      </c>
      <c r="X83" s="301">
        <f t="shared" si="13"/>
        <v>3.8100453940424911E-2</v>
      </c>
      <c r="Y83" s="301">
        <f t="shared" si="13"/>
        <v>3.7279403451043198E-2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1.9656663187557249E-2</v>
      </c>
      <c r="C84" s="302">
        <f t="shared" si="14"/>
        <v>1.9938015738837606E-2</v>
      </c>
      <c r="D84" s="302">
        <f t="shared" si="14"/>
        <v>1.792992825161709E-2</v>
      </c>
      <c r="E84" s="302">
        <f t="shared" si="14"/>
        <v>1.618549276487366E-2</v>
      </c>
      <c r="F84" s="302">
        <f t="shared" si="14"/>
        <v>1.437657687050792E-2</v>
      </c>
      <c r="G84" s="302">
        <f t="shared" si="14"/>
        <v>1.9246083981890323E-2</v>
      </c>
      <c r="H84" s="302">
        <f t="shared" si="14"/>
        <v>1.765341174089222E-2</v>
      </c>
      <c r="I84" s="302">
        <f t="shared" si="14"/>
        <v>2.0921855755779067E-2</v>
      </c>
      <c r="J84" s="302">
        <f t="shared" si="14"/>
        <v>2.1296808759602746E-2</v>
      </c>
      <c r="K84" s="302">
        <f t="shared" si="14"/>
        <v>1.7794754617422779E-2</v>
      </c>
      <c r="L84" s="302">
        <f t="shared" si="14"/>
        <v>2.0417811210241762E-2</v>
      </c>
      <c r="M84" s="302">
        <f t="shared" si="14"/>
        <v>1.301422385208899E-2</v>
      </c>
      <c r="N84" s="302">
        <f t="shared" si="14"/>
        <v>1.2710154154532312E-2</v>
      </c>
      <c r="O84" s="302">
        <f t="shared" si="14"/>
        <v>1.194380463556676E-2</v>
      </c>
      <c r="P84" s="302">
        <f t="shared" si="14"/>
        <v>1.180074778590046E-2</v>
      </c>
      <c r="Q84" s="302">
        <f t="shared" si="14"/>
        <v>1.0589258649216671E-2</v>
      </c>
      <c r="R84" s="302">
        <f t="shared" si="14"/>
        <v>1.1007632189476689E-2</v>
      </c>
      <c r="S84" s="302">
        <f t="shared" si="14"/>
        <v>1.0348091866619178E-2</v>
      </c>
      <c r="T84" s="302">
        <f t="shared" si="14"/>
        <v>1.1624490324823508E-2</v>
      </c>
      <c r="U84" s="302">
        <f t="shared" si="14"/>
        <v>1.2634078125698953E-2</v>
      </c>
      <c r="V84" s="302">
        <f t="shared" si="14"/>
        <v>1.296541801902882E-2</v>
      </c>
      <c r="W84" s="302">
        <f t="shared" si="14"/>
        <v>1.3663260786732164E-2</v>
      </c>
      <c r="X84" s="302">
        <f t="shared" si="14"/>
        <v>1.3721685592220157E-2</v>
      </c>
      <c r="Y84" s="302">
        <f t="shared" si="14"/>
        <v>1.3335492497567188E-2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3.9159642531261613E-2</v>
      </c>
      <c r="C85" s="302">
        <f t="shared" si="15"/>
        <v>3.8820976937597562E-2</v>
      </c>
      <c r="D85" s="302">
        <f t="shared" si="15"/>
        <v>3.7852831780628017E-2</v>
      </c>
      <c r="E85" s="302">
        <f t="shared" si="15"/>
        <v>3.669862079126146E-2</v>
      </c>
      <c r="F85" s="302">
        <f t="shared" si="15"/>
        <v>3.4430645858508462E-2</v>
      </c>
      <c r="G85" s="302">
        <f t="shared" si="15"/>
        <v>3.8292893894094279E-2</v>
      </c>
      <c r="H85" s="302">
        <f t="shared" si="15"/>
        <v>3.9068769948314562E-2</v>
      </c>
      <c r="I85" s="302">
        <f t="shared" si="15"/>
        <v>3.7258633452997521E-2</v>
      </c>
      <c r="J85" s="302">
        <f t="shared" si="15"/>
        <v>3.9534069637169961E-2</v>
      </c>
      <c r="K85" s="302">
        <f t="shared" si="15"/>
        <v>3.777023779506223E-2</v>
      </c>
      <c r="L85" s="302">
        <f t="shared" si="15"/>
        <v>4.0175946302899425E-2</v>
      </c>
      <c r="M85" s="302">
        <f t="shared" si="15"/>
        <v>2.4467190308717891E-2</v>
      </c>
      <c r="N85" s="302">
        <f t="shared" si="15"/>
        <v>2.4301239031164667E-2</v>
      </c>
      <c r="O85" s="302">
        <f t="shared" si="15"/>
        <v>2.3130315195202141E-2</v>
      </c>
      <c r="P85" s="302">
        <f t="shared" si="15"/>
        <v>2.371619331200869E-2</v>
      </c>
      <c r="Q85" s="302">
        <f t="shared" si="15"/>
        <v>2.2299374149533674E-2</v>
      </c>
      <c r="R85" s="302">
        <f t="shared" si="15"/>
        <v>2.1338527883759371E-2</v>
      </c>
      <c r="S85" s="302">
        <f t="shared" si="15"/>
        <v>2.0525092429690528E-2</v>
      </c>
      <c r="T85" s="302">
        <f t="shared" si="15"/>
        <v>2.2346336386726864E-2</v>
      </c>
      <c r="U85" s="302">
        <f t="shared" si="15"/>
        <v>2.5170736235400219E-2</v>
      </c>
      <c r="V85" s="302">
        <f t="shared" si="15"/>
        <v>2.2517801906080617E-2</v>
      </c>
      <c r="W85" s="302">
        <f t="shared" si="15"/>
        <v>2.2477349811690254E-2</v>
      </c>
      <c r="X85" s="302">
        <f t="shared" si="15"/>
        <v>2.273880621617607E-2</v>
      </c>
      <c r="Y85" s="302">
        <f t="shared" si="15"/>
        <v>2.2345931731788372E-2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1.5920120508171704E-3</v>
      </c>
      <c r="C86" s="302">
        <f t="shared" si="16"/>
        <v>1.6121673189265072E-3</v>
      </c>
      <c r="D86" s="302">
        <f t="shared" si="16"/>
        <v>1.6432658632827232E-3</v>
      </c>
      <c r="E86" s="302">
        <f t="shared" si="16"/>
        <v>1.6869501936020834E-3</v>
      </c>
      <c r="F86" s="302">
        <f t="shared" si="16"/>
        <v>1.8060802664779791E-3</v>
      </c>
      <c r="G86" s="302">
        <f t="shared" si="16"/>
        <v>1.6391414649426156E-3</v>
      </c>
      <c r="H86" s="302">
        <f t="shared" si="16"/>
        <v>1.6091558357732157E-3</v>
      </c>
      <c r="I86" s="302">
        <f t="shared" si="16"/>
        <v>1.6226201894578101E-3</v>
      </c>
      <c r="J86" s="302">
        <f t="shared" si="16"/>
        <v>1.3862640297214038E-3</v>
      </c>
      <c r="K86" s="302">
        <f t="shared" si="16"/>
        <v>1.4877273437359146E-3</v>
      </c>
      <c r="L86" s="302">
        <f t="shared" si="16"/>
        <v>1.4179961001485649E-3</v>
      </c>
      <c r="M86" s="302">
        <f t="shared" si="16"/>
        <v>1.8320880380312764E-3</v>
      </c>
      <c r="N86" s="302">
        <f t="shared" si="16"/>
        <v>1.8012838258347763E-3</v>
      </c>
      <c r="O86" s="302">
        <f t="shared" si="16"/>
        <v>1.7573900237811452E-3</v>
      </c>
      <c r="P86" s="302">
        <f t="shared" si="16"/>
        <v>1.7643210388281871E-3</v>
      </c>
      <c r="Q86" s="302">
        <f t="shared" si="16"/>
        <v>1.927107361812396E-3</v>
      </c>
      <c r="R86" s="302">
        <f t="shared" si="16"/>
        <v>1.9334963067986872E-3</v>
      </c>
      <c r="S86" s="302">
        <f t="shared" si="16"/>
        <v>1.9316916303864667E-3</v>
      </c>
      <c r="T86" s="302">
        <f t="shared" si="16"/>
        <v>1.8029083458105262E-3</v>
      </c>
      <c r="U86" s="302">
        <f t="shared" si="16"/>
        <v>1.7238330274790179E-3</v>
      </c>
      <c r="V86" s="302">
        <f t="shared" si="16"/>
        <v>1.8116165659660594E-3</v>
      </c>
      <c r="W86" s="302">
        <f t="shared" si="16"/>
        <v>1.6559051018206967E-3</v>
      </c>
      <c r="X86" s="302">
        <f t="shared" si="16"/>
        <v>1.6399621320286821E-3</v>
      </c>
      <c r="Y86" s="302">
        <f t="shared" si="16"/>
        <v>1.5979792216876336E-3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2.0263301058904008E-2</v>
      </c>
      <c r="C87" s="301">
        <f t="shared" si="17"/>
        <v>2.0697422823183022E-2</v>
      </c>
      <c r="D87" s="301">
        <f t="shared" si="17"/>
        <v>2.0115979625226689E-2</v>
      </c>
      <c r="E87" s="301">
        <f t="shared" si="17"/>
        <v>1.9581547052340623E-2</v>
      </c>
      <c r="F87" s="301">
        <f t="shared" si="17"/>
        <v>1.9464182908092844E-2</v>
      </c>
      <c r="G87" s="301">
        <f t="shared" si="17"/>
        <v>2.0642462247019797E-2</v>
      </c>
      <c r="H87" s="301">
        <f t="shared" si="17"/>
        <v>1.9875923164915665E-2</v>
      </c>
      <c r="I87" s="301">
        <f t="shared" si="17"/>
        <v>2.1140467705217394E-2</v>
      </c>
      <c r="J87" s="301">
        <f t="shared" si="17"/>
        <v>1.9932268148056834E-2</v>
      </c>
      <c r="K87" s="301">
        <f t="shared" si="17"/>
        <v>1.904808099295675E-2</v>
      </c>
      <c r="L87" s="301">
        <f t="shared" si="17"/>
        <v>1.9927322372302107E-2</v>
      </c>
      <c r="M87" s="301">
        <f t="shared" si="17"/>
        <v>1.8552597217151176E-2</v>
      </c>
      <c r="N87" s="301">
        <f t="shared" si="17"/>
        <v>1.8235946088880517E-2</v>
      </c>
      <c r="O87" s="301">
        <f t="shared" si="17"/>
        <v>1.7487053168069863E-2</v>
      </c>
      <c r="P87" s="301">
        <f t="shared" si="17"/>
        <v>1.7576581922791851E-2</v>
      </c>
      <c r="Q87" s="301">
        <f t="shared" si="17"/>
        <v>1.8045953743942959E-2</v>
      </c>
      <c r="R87" s="301">
        <f t="shared" si="17"/>
        <v>1.8152038474902144E-2</v>
      </c>
      <c r="S87" s="301">
        <f t="shared" si="17"/>
        <v>1.7867609932194412E-2</v>
      </c>
      <c r="T87" s="301">
        <f t="shared" si="17"/>
        <v>1.7632442356883916E-2</v>
      </c>
      <c r="U87" s="301">
        <f t="shared" si="17"/>
        <v>1.7747136965772865E-2</v>
      </c>
      <c r="V87" s="301">
        <f t="shared" si="17"/>
        <v>1.8239854291526917E-2</v>
      </c>
      <c r="W87" s="301">
        <f t="shared" si="17"/>
        <v>1.7489315973267215E-2</v>
      </c>
      <c r="X87" s="301">
        <f t="shared" si="17"/>
        <v>1.7427450742078791E-2</v>
      </c>
      <c r="Y87" s="301">
        <f t="shared" si="17"/>
        <v>1.7010837125122504E-2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7.1062851444143229E-3</v>
      </c>
      <c r="C88" s="302">
        <f t="shared" si="18"/>
        <v>7.4366147321925091E-3</v>
      </c>
      <c r="D88" s="302">
        <f t="shared" si="18"/>
        <v>6.7285504120244196E-3</v>
      </c>
      <c r="E88" s="302">
        <f t="shared" si="18"/>
        <v>6.0007727730298499E-3</v>
      </c>
      <c r="F88" s="302">
        <f t="shared" si="18"/>
        <v>5.2899643318604092E-3</v>
      </c>
      <c r="G88" s="302">
        <f t="shared" si="18"/>
        <v>7.2483779500578755E-3</v>
      </c>
      <c r="H88" s="302">
        <f t="shared" si="18"/>
        <v>6.6157873694562604E-3</v>
      </c>
      <c r="I88" s="302">
        <f t="shared" si="18"/>
        <v>7.9301601487828562E-3</v>
      </c>
      <c r="J88" s="302">
        <f t="shared" si="18"/>
        <v>8.0667074079249518E-3</v>
      </c>
      <c r="K88" s="302">
        <f t="shared" si="18"/>
        <v>6.664457631310434E-3</v>
      </c>
      <c r="L88" s="302">
        <f t="shared" si="18"/>
        <v>7.809947036334865E-3</v>
      </c>
      <c r="M88" s="302">
        <f t="shared" si="18"/>
        <v>4.9611718465517396E-3</v>
      </c>
      <c r="N88" s="302">
        <f t="shared" si="18"/>
        <v>4.8545779245986864E-3</v>
      </c>
      <c r="O88" s="302">
        <f t="shared" si="18"/>
        <v>4.4753053519536465E-3</v>
      </c>
      <c r="P88" s="302">
        <f t="shared" si="18"/>
        <v>4.4763014057677807E-3</v>
      </c>
      <c r="Q88" s="302">
        <f t="shared" si="18"/>
        <v>4.0081899763662505E-3</v>
      </c>
      <c r="R88" s="302">
        <f t="shared" si="18"/>
        <v>4.1455867102615871E-3</v>
      </c>
      <c r="S88" s="302">
        <f t="shared" si="18"/>
        <v>3.933931894315788E-3</v>
      </c>
      <c r="T88" s="302">
        <f t="shared" si="18"/>
        <v>4.3877321725272391E-3</v>
      </c>
      <c r="U88" s="302">
        <f t="shared" si="18"/>
        <v>4.7971054802817253E-3</v>
      </c>
      <c r="V88" s="302">
        <f t="shared" si="18"/>
        <v>4.9263911576319583E-3</v>
      </c>
      <c r="W88" s="302">
        <f t="shared" si="18"/>
        <v>5.1775973719953945E-3</v>
      </c>
      <c r="X88" s="302">
        <f t="shared" si="18"/>
        <v>5.1983163492295486E-3</v>
      </c>
      <c r="Y88" s="302">
        <f t="shared" si="18"/>
        <v>5.0805303880196257E-3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2.9461800023519698E-3</v>
      </c>
      <c r="C89" s="302">
        <f t="shared" si="19"/>
        <v>2.9207004592549878E-3</v>
      </c>
      <c r="D89" s="302">
        <f t="shared" si="19"/>
        <v>2.8478619521475636E-3</v>
      </c>
      <c r="E89" s="302">
        <f t="shared" si="19"/>
        <v>2.7610247617249994E-3</v>
      </c>
      <c r="F89" s="302">
        <f t="shared" si="19"/>
        <v>2.5903934188219531E-3</v>
      </c>
      <c r="G89" s="302">
        <f t="shared" si="19"/>
        <v>2.8809700735368746E-3</v>
      </c>
      <c r="H89" s="302">
        <f t="shared" si="19"/>
        <v>2.9393431936036041E-3</v>
      </c>
      <c r="I89" s="302">
        <f t="shared" si="19"/>
        <v>2.8031573757741064E-3</v>
      </c>
      <c r="J89" s="302">
        <f t="shared" si="19"/>
        <v>2.9743500667463283E-3</v>
      </c>
      <c r="K89" s="302">
        <f t="shared" si="19"/>
        <v>2.8416479845814841E-3</v>
      </c>
      <c r="L89" s="302">
        <f t="shared" si="19"/>
        <v>3.0226417281178238E-3</v>
      </c>
      <c r="M89" s="302">
        <f t="shared" si="19"/>
        <v>1.8407917473643547E-3</v>
      </c>
      <c r="N89" s="302">
        <f t="shared" si="19"/>
        <v>1.8283063847898179E-3</v>
      </c>
      <c r="O89" s="302">
        <f t="shared" si="19"/>
        <v>1.7402118015199103E-3</v>
      </c>
      <c r="P89" s="302">
        <f t="shared" si="19"/>
        <v>1.784290405919149E-3</v>
      </c>
      <c r="Q89" s="302">
        <f t="shared" si="19"/>
        <v>1.6776958607799628E-3</v>
      </c>
      <c r="R89" s="302">
        <f t="shared" si="19"/>
        <v>1.6054064865524287E-3</v>
      </c>
      <c r="S89" s="302">
        <f t="shared" si="19"/>
        <v>1.5442075809171554E-3</v>
      </c>
      <c r="T89" s="302">
        <f t="shared" si="19"/>
        <v>1.6812290698477897E-3</v>
      </c>
      <c r="U89" s="302">
        <f t="shared" si="19"/>
        <v>1.8937231023498599E-3</v>
      </c>
      <c r="V89" s="302">
        <f t="shared" si="19"/>
        <v>1.6941292970091995E-3</v>
      </c>
      <c r="W89" s="302">
        <f t="shared" si="19"/>
        <v>1.6910858792494232E-3</v>
      </c>
      <c r="X89" s="302">
        <f t="shared" si="19"/>
        <v>1.7107565805273529E-3</v>
      </c>
      <c r="Y89" s="302">
        <f t="shared" si="19"/>
        <v>1.681198625589093E-3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1.0210835912137711E-2</v>
      </c>
      <c r="C90" s="302">
        <f t="shared" si="20"/>
        <v>1.0340107631735528E-2</v>
      </c>
      <c r="D90" s="302">
        <f t="shared" si="20"/>
        <v>1.0539567261054705E-2</v>
      </c>
      <c r="E90" s="302">
        <f t="shared" si="20"/>
        <v>1.0819749517585771E-2</v>
      </c>
      <c r="F90" s="302">
        <f t="shared" si="20"/>
        <v>1.1583825157410481E-2</v>
      </c>
      <c r="G90" s="302">
        <f t="shared" si="20"/>
        <v>1.051311422342505E-2</v>
      </c>
      <c r="H90" s="302">
        <f t="shared" si="20"/>
        <v>1.0320792601855797E-2</v>
      </c>
      <c r="I90" s="302">
        <f t="shared" si="20"/>
        <v>1.0407150180660433E-2</v>
      </c>
      <c r="J90" s="302">
        <f t="shared" si="20"/>
        <v>8.8912106733855523E-3</v>
      </c>
      <c r="K90" s="302">
        <f t="shared" si="20"/>
        <v>9.5419753770648302E-3</v>
      </c>
      <c r="L90" s="302">
        <f t="shared" si="20"/>
        <v>9.0947336078494156E-3</v>
      </c>
      <c r="M90" s="302">
        <f t="shared" si="20"/>
        <v>1.1750633623235082E-2</v>
      </c>
      <c r="N90" s="302">
        <f t="shared" si="20"/>
        <v>1.1553061779492012E-2</v>
      </c>
      <c r="O90" s="302">
        <f t="shared" si="20"/>
        <v>1.1271536014596304E-2</v>
      </c>
      <c r="P90" s="302">
        <f t="shared" si="20"/>
        <v>1.1315990111104922E-2</v>
      </c>
      <c r="Q90" s="302">
        <f t="shared" si="20"/>
        <v>1.2360067906796744E-2</v>
      </c>
      <c r="R90" s="302">
        <f t="shared" si="20"/>
        <v>1.2401045278088128E-2</v>
      </c>
      <c r="S90" s="302">
        <f t="shared" si="20"/>
        <v>1.238947045696147E-2</v>
      </c>
      <c r="T90" s="302">
        <f t="shared" si="20"/>
        <v>1.1563481114508887E-2</v>
      </c>
      <c r="U90" s="302">
        <f t="shared" si="20"/>
        <v>1.1056308383141282E-2</v>
      </c>
      <c r="V90" s="302">
        <f t="shared" si="20"/>
        <v>1.1619333836885758E-2</v>
      </c>
      <c r="W90" s="302">
        <f t="shared" si="20"/>
        <v>1.0620632722022398E-2</v>
      </c>
      <c r="X90" s="302">
        <f t="shared" si="20"/>
        <v>1.0518377812321889E-2</v>
      </c>
      <c r="Y90" s="302">
        <f t="shared" si="20"/>
        <v>1.0249108111513786E-2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7.790386753441278E-2</v>
      </c>
      <c r="C91" s="301">
        <f t="shared" si="21"/>
        <v>7.7704708660846375E-2</v>
      </c>
      <c r="D91" s="301">
        <f t="shared" si="21"/>
        <v>8.3917775058954119E-2</v>
      </c>
      <c r="E91" s="301">
        <f t="shared" si="21"/>
        <v>8.5796365455087051E-2</v>
      </c>
      <c r="F91" s="301">
        <f t="shared" si="21"/>
        <v>8.5865444501117938E-2</v>
      </c>
      <c r="G91" s="301">
        <f t="shared" si="21"/>
        <v>7.7930482825428929E-2</v>
      </c>
      <c r="H91" s="301">
        <f t="shared" si="21"/>
        <v>7.8022850867824151E-2</v>
      </c>
      <c r="I91" s="301">
        <f t="shared" si="21"/>
        <v>7.2893113125893694E-2</v>
      </c>
      <c r="J91" s="301">
        <f t="shared" si="21"/>
        <v>7.3949619700286101E-2</v>
      </c>
      <c r="K91" s="301">
        <f t="shared" si="21"/>
        <v>7.9951110400610259E-2</v>
      </c>
      <c r="L91" s="301">
        <f t="shared" si="21"/>
        <v>6.9877854160231428E-2</v>
      </c>
      <c r="M91" s="301">
        <f t="shared" si="21"/>
        <v>9.2407235233067916E-2</v>
      </c>
      <c r="N91" s="301">
        <f t="shared" si="21"/>
        <v>8.8995859556261728E-2</v>
      </c>
      <c r="O91" s="301">
        <f t="shared" si="21"/>
        <v>9.2070331332962163E-2</v>
      </c>
      <c r="P91" s="301">
        <f t="shared" si="21"/>
        <v>9.4578821135358787E-2</v>
      </c>
      <c r="Q91" s="301">
        <f t="shared" si="21"/>
        <v>9.8164714871282394E-2</v>
      </c>
      <c r="R91" s="301">
        <f t="shared" si="21"/>
        <v>9.8460328204107952E-2</v>
      </c>
      <c r="S91" s="301">
        <f t="shared" si="21"/>
        <v>0.1000849253530101</v>
      </c>
      <c r="T91" s="301">
        <f t="shared" si="21"/>
        <v>0.10014752769482838</v>
      </c>
      <c r="U91" s="301">
        <f t="shared" si="21"/>
        <v>9.6817304747513183E-2</v>
      </c>
      <c r="V91" s="301">
        <f t="shared" si="21"/>
        <v>9.8723767764033826E-2</v>
      </c>
      <c r="W91" s="301">
        <f t="shared" si="21"/>
        <v>0.10055191154465455</v>
      </c>
      <c r="X91" s="301">
        <f t="shared" si="21"/>
        <v>0.10147333687999549</v>
      </c>
      <c r="Y91" s="301">
        <f t="shared" si="21"/>
        <v>0.10828645935297739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0.24724564190356341</v>
      </c>
      <c r="C92" s="235">
        <f t="shared" si="22"/>
        <v>0.25065264764056849</v>
      </c>
      <c r="D92" s="235">
        <f t="shared" si="22"/>
        <v>0.25612999455098479</v>
      </c>
      <c r="E92" s="235">
        <f t="shared" si="22"/>
        <v>0.26670682563813647</v>
      </c>
      <c r="F92" s="235">
        <f t="shared" si="22"/>
        <v>0.28369011842194858</v>
      </c>
      <c r="G92" s="235">
        <f t="shared" si="22"/>
        <v>0.25568396605977811</v>
      </c>
      <c r="H92" s="235">
        <f t="shared" si="22"/>
        <v>0.25697614338265951</v>
      </c>
      <c r="I92" s="235">
        <f t="shared" si="22"/>
        <v>0.25781489771564459</v>
      </c>
      <c r="J92" s="235">
        <f t="shared" si="22"/>
        <v>0.23232972447602887</v>
      </c>
      <c r="K92" s="235">
        <f t="shared" si="22"/>
        <v>0.25028078075709942</v>
      </c>
      <c r="L92" s="235">
        <f t="shared" si="22"/>
        <v>0.24095729265453997</v>
      </c>
      <c r="M92" s="235">
        <f t="shared" si="22"/>
        <v>0.31087718341870646</v>
      </c>
      <c r="N92" s="235">
        <f t="shared" si="22"/>
        <v>0.30535523889904015</v>
      </c>
      <c r="O92" s="235">
        <f t="shared" si="22"/>
        <v>0.30445710246621738</v>
      </c>
      <c r="P92" s="235">
        <f t="shared" si="22"/>
        <v>0.30351702919498508</v>
      </c>
      <c r="Q92" s="235">
        <f t="shared" si="22"/>
        <v>0.32481286286160155</v>
      </c>
      <c r="R92" s="235">
        <f t="shared" si="22"/>
        <v>0.32709958289322938</v>
      </c>
      <c r="S92" s="235">
        <f t="shared" si="22"/>
        <v>0.32915625801476728</v>
      </c>
      <c r="T92" s="235">
        <f t="shared" si="22"/>
        <v>0.31272888031587159</v>
      </c>
      <c r="U92" s="235">
        <f t="shared" si="22"/>
        <v>0.30179018192620238</v>
      </c>
      <c r="V92" s="235">
        <f t="shared" si="22"/>
        <v>0.3121592475227859</v>
      </c>
      <c r="W92" s="235">
        <f t="shared" si="22"/>
        <v>0.29674352545160548</v>
      </c>
      <c r="X92" s="235">
        <f t="shared" si="22"/>
        <v>0.29621138715180001</v>
      </c>
      <c r="Y92" s="235">
        <f t="shared" si="22"/>
        <v>0.29017967715153886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32.735814583428983</v>
      </c>
      <c r="C96" s="320">
        <f t="shared" si="23"/>
        <v>32.580431554029389</v>
      </c>
      <c r="D96" s="320">
        <f t="shared" si="23"/>
        <v>32.209164171516008</v>
      </c>
      <c r="E96" s="320">
        <f t="shared" si="23"/>
        <v>28.314691724044405</v>
      </c>
      <c r="F96" s="320">
        <f t="shared" si="23"/>
        <v>27.226263519221753</v>
      </c>
      <c r="G96" s="320">
        <f t="shared" si="23"/>
        <v>30.818465572615427</v>
      </c>
      <c r="H96" s="320">
        <f t="shared" si="23"/>
        <v>27.399451960685898</v>
      </c>
      <c r="I96" s="320">
        <f t="shared" si="23"/>
        <v>27.492874700113283</v>
      </c>
      <c r="J96" s="320">
        <f t="shared" si="23"/>
        <v>26.352695005564758</v>
      </c>
      <c r="K96" s="320">
        <f t="shared" si="23"/>
        <v>23.760019207468467</v>
      </c>
      <c r="L96" s="320">
        <f t="shared" si="23"/>
        <v>27.398280995159269</v>
      </c>
      <c r="M96" s="320">
        <f t="shared" si="23"/>
        <v>22.715473219880817</v>
      </c>
      <c r="N96" s="320">
        <f t="shared" si="23"/>
        <v>23.69631035957908</v>
      </c>
      <c r="O96" s="320">
        <f t="shared" si="23"/>
        <v>23.9049318625053</v>
      </c>
      <c r="P96" s="320">
        <f t="shared" si="23"/>
        <v>23.641178801911717</v>
      </c>
      <c r="Q96" s="320">
        <f t="shared" si="23"/>
        <v>23.038471021074244</v>
      </c>
      <c r="R96" s="320">
        <f t="shared" si="23"/>
        <v>23.301511712083645</v>
      </c>
      <c r="S96" s="320">
        <f t="shared" si="23"/>
        <v>22.931272258415763</v>
      </c>
      <c r="T96" s="320">
        <f t="shared" si="23"/>
        <v>22.847075966414081</v>
      </c>
      <c r="U96" s="320">
        <f t="shared" si="23"/>
        <v>23.168746952788062</v>
      </c>
      <c r="V96" s="320">
        <f t="shared" si="23"/>
        <v>22.687943171423179</v>
      </c>
      <c r="W96" s="320">
        <f t="shared" si="23"/>
        <v>22.389090937973286</v>
      </c>
      <c r="X96" s="320">
        <f t="shared" si="23"/>
        <v>20.857059871558388</v>
      </c>
      <c r="Y96" s="320">
        <f t="shared" si="23"/>
        <v>19.660509530597025</v>
      </c>
      <c r="DA96" s="95"/>
    </row>
    <row r="97" spans="1:105" ht="12" customHeight="1" x14ac:dyDescent="0.25">
      <c r="A97" s="55" t="s">
        <v>91</v>
      </c>
      <c r="B97" s="330">
        <f>IF(B$6=0,0,B$6/OIS!B$5*1000)</f>
        <v>0.5361750821981498</v>
      </c>
      <c r="C97" s="330">
        <f>IF(C$6=0,0,C$6/OIS!C$5*1000)</f>
        <v>0.5422244264160504</v>
      </c>
      <c r="D97" s="330">
        <f>IF(D$6=0,0,D$6/OIS!D$5*1000)</f>
        <v>0.54970081476319965</v>
      </c>
      <c r="E97" s="330">
        <f>IF(E$6=0,0,E$6/OIS!E$5*1000)</f>
        <v>0.51331884492018132</v>
      </c>
      <c r="F97" s="330">
        <f>IF(F$6=0,0,F$6/OIS!F$5*1000)</f>
        <v>0.52031748351468621</v>
      </c>
      <c r="G97" s="330">
        <f>IF(G$6=0,0,G$6/OIS!G$5*1000)</f>
        <v>0.52540878171606764</v>
      </c>
      <c r="H97" s="330">
        <f>IF(H$6=0,0,H$6/OIS!H$5*1000)</f>
        <v>0.48516289737914536</v>
      </c>
      <c r="I97" s="330">
        <f>IF(I$6=0,0,I$6/OIS!I$5*1000)</f>
        <v>0.48477948623734723</v>
      </c>
      <c r="J97" s="330">
        <f>IF(J$6=0,0,J$6/OIS!J$5*1000)</f>
        <v>0.44871691543331238</v>
      </c>
      <c r="K97" s="330">
        <f>IF(K$6=0,0,K$6/OIS!K$5*1000)</f>
        <v>0.43764747682160626</v>
      </c>
      <c r="L97" s="330">
        <f>IF(L$6=0,0,L$6/OIS!L$5*1000)</f>
        <v>0.49134377839365495</v>
      </c>
      <c r="M97" s="330">
        <f>IF(M$6=0,0,M$6/OIS!M$5*1000)</f>
        <v>0.5245786511184175</v>
      </c>
      <c r="N97" s="330">
        <f>IF(N$6=0,0,N$6/OIS!N$5*1000)</f>
        <v>0.53696504916728105</v>
      </c>
      <c r="O97" s="330">
        <f>IF(O$6=0,0,O$6/OIS!O$5*1000)</f>
        <v>0.55399222560955175</v>
      </c>
      <c r="P97" s="330">
        <f>IF(P$6=0,0,P$6/OIS!P$5*1000)</f>
        <v>0.54193489572954823</v>
      </c>
      <c r="Q97" s="330">
        <f>IF(Q$6=0,0,Q$6/OIS!Q$5*1000)</f>
        <v>0.55174419466406677</v>
      </c>
      <c r="R97" s="330">
        <f>IF(R$6=0,0,R$6/OIS!R$5*1000)</f>
        <v>0.5645187346722641</v>
      </c>
      <c r="S97" s="330">
        <f>IF(S$6=0,0,S$6/OIS!S$5*1000)</f>
        <v>0.56370333599938771</v>
      </c>
      <c r="T97" s="330">
        <f>IF(T$6=0,0,T$6/OIS!T$5*1000)</f>
        <v>0.544696378685816</v>
      </c>
      <c r="U97" s="330">
        <f>IF(U$6=0,0,U$6/OIS!U$5*1000)</f>
        <v>0.53848774170542801</v>
      </c>
      <c r="V97" s="330">
        <f>IF(V$6=0,0,V$6/OIS!V$5*1000)</f>
        <v>0.53597209746560004</v>
      </c>
      <c r="W97" s="330">
        <f>IF(W$6=0,0,W$6/OIS!W$5*1000)</f>
        <v>0.52476411860470407</v>
      </c>
      <c r="X97" s="330">
        <f>IF(X$6=0,0,X$6/OIS!X$5*1000)</f>
        <v>0.49204745179821907</v>
      </c>
      <c r="Y97" s="330">
        <f>IF(Y$6=0,0,Y$6/OIS!Y$5*1000)</f>
        <v>0.45679671440024416</v>
      </c>
      <c r="DA97" s="67"/>
    </row>
    <row r="98" spans="1:105" ht="12" customHeight="1" x14ac:dyDescent="0.25">
      <c r="A98" s="173" t="s">
        <v>92</v>
      </c>
      <c r="B98" s="331">
        <f>IF(B$7=0,0,B$7/OIS!B$5*1000)</f>
        <v>0.28911379099501616</v>
      </c>
      <c r="C98" s="331">
        <f>IF(C$7=0,0,C$7/OIS!C$5*1000)</f>
        <v>0.29215447344735423</v>
      </c>
      <c r="D98" s="331">
        <f>IF(D$7=0,0,D$7/OIS!D$5*1000)</f>
        <v>0.29578527324487908</v>
      </c>
      <c r="E98" s="331">
        <f>IF(E$7=0,0,E$7/OIS!E$5*1000)</f>
        <v>0.27415410503782167</v>
      </c>
      <c r="F98" s="331">
        <f>IF(F$7=0,0,F$7/OIS!F$5*1000)</f>
        <v>0.27882796521230502</v>
      </c>
      <c r="G98" s="331">
        <f>IF(G$7=0,0,G$7/OIS!G$5*1000)</f>
        <v>0.28262322055884381</v>
      </c>
      <c r="H98" s="331">
        <f>IF(H$7=0,0,H$7/OIS!H$5*1000)</f>
        <v>0.25780986479282592</v>
      </c>
      <c r="I98" s="331">
        <f>IF(I$7=0,0,I$7/OIS!I$5*1000)</f>
        <v>0.25829361728728562</v>
      </c>
      <c r="J98" s="331">
        <f>IF(J$7=0,0,J$7/OIS!J$5*1000)</f>
        <v>0.23318644111447628</v>
      </c>
      <c r="K98" s="331">
        <f>IF(K$7=0,0,K$7/OIS!K$5*1000)</f>
        <v>0.22708464812538057</v>
      </c>
      <c r="L98" s="331">
        <f>IF(L$7=0,0,L$7/OIS!L$5*1000)</f>
        <v>0.25391293949656374</v>
      </c>
      <c r="M98" s="331">
        <f>IF(M$7=0,0,M$7/OIS!M$5*1000)</f>
        <v>0.27125889473117426</v>
      </c>
      <c r="N98" s="331">
        <f>IF(N$7=0,0,N$7/OIS!N$5*1000)</f>
        <v>0.27776833645532012</v>
      </c>
      <c r="O98" s="331">
        <f>IF(O$7=0,0,O$7/OIS!O$5*1000)</f>
        <v>0.28406706314522268</v>
      </c>
      <c r="P98" s="331">
        <f>IF(P$7=0,0,P$7/OIS!P$5*1000)</f>
        <v>0.27864543323170726</v>
      </c>
      <c r="Q98" s="331">
        <f>IF(Q$7=0,0,Q$7/OIS!Q$5*1000)</f>
        <v>0.28608076623329387</v>
      </c>
      <c r="R98" s="331">
        <f>IF(R$7=0,0,R$7/OIS!R$5*1000)</f>
        <v>0.29224368473380352</v>
      </c>
      <c r="S98" s="331">
        <f>IF(S$7=0,0,S$7/OIS!S$5*1000)</f>
        <v>0.29096470048565132</v>
      </c>
      <c r="T98" s="331">
        <f>IF(T$7=0,0,T$7/OIS!T$5*1000)</f>
        <v>0.27915913835156869</v>
      </c>
      <c r="U98" s="331">
        <f>IF(U$7=0,0,U$7/OIS!U$5*1000)</f>
        <v>0.27500834181828471</v>
      </c>
      <c r="V98" s="331">
        <f>IF(V$7=0,0,V$7/OIS!V$5*1000)</f>
        <v>0.2753940582671382</v>
      </c>
      <c r="W98" s="331">
        <f>IF(W$7=0,0,W$7/OIS!W$5*1000)</f>
        <v>0.2657131611345277</v>
      </c>
      <c r="X98" s="331">
        <f>IF(X$7=0,0,X$7/OIS!X$5*1000)</f>
        <v>0.24845635836420807</v>
      </c>
      <c r="Y98" s="331">
        <f>IF(Y$7=0,0,Y$7/OIS!Y$5*1000)</f>
        <v>0.2302392283534079</v>
      </c>
      <c r="DA98" s="177"/>
    </row>
    <row r="99" spans="1:105" ht="12" customHeight="1" x14ac:dyDescent="0.25">
      <c r="A99" s="173" t="s">
        <v>93</v>
      </c>
      <c r="B99" s="331">
        <f>IF(B$8=0,0,B$8/OIS!B$5*1000)</f>
        <v>0.51812707891460963</v>
      </c>
      <c r="C99" s="331">
        <f>IF(C$8=0,0,C$8/OIS!C$5*1000)</f>
        <v>0.52333580989427919</v>
      </c>
      <c r="D99" s="331">
        <f>IF(D$8=0,0,D$8/OIS!D$5*1000)</f>
        <v>0.52940706678826854</v>
      </c>
      <c r="E99" s="331">
        <f>IF(E$8=0,0,E$8/OIS!E$5*1000)</f>
        <v>0.48845203194675751</v>
      </c>
      <c r="F99" s="331">
        <f>IF(F$8=0,0,F$8/OIS!F$5*1000)</f>
        <v>0.49780687707616045</v>
      </c>
      <c r="G99" s="331">
        <f>IF(G$8=0,0,G$8/OIS!G$5*1000)</f>
        <v>0.5057501097181949</v>
      </c>
      <c r="H99" s="331">
        <f>IF(H$8=0,0,H$8/OIS!H$5*1000)</f>
        <v>0.4578975186745709</v>
      </c>
      <c r="I99" s="331">
        <f>IF(I$8=0,0,I$8/OIS!I$5*1000)</f>
        <v>0.45951527728890362</v>
      </c>
      <c r="J99" s="331">
        <f>IF(J$8=0,0,J$8/OIS!J$5*1000)</f>
        <v>0.40836387019546716</v>
      </c>
      <c r="K99" s="331">
        <f>IF(K$8=0,0,K$8/OIS!K$5*1000)</f>
        <v>0.39728411491812465</v>
      </c>
      <c r="L99" s="331">
        <f>IF(L$8=0,0,L$8/OIS!L$5*1000)</f>
        <v>0.44305241130837536</v>
      </c>
      <c r="M99" s="331">
        <f>IF(M$8=0,0,M$8/OIS!M$5*1000)</f>
        <v>0.47351346305651731</v>
      </c>
      <c r="N99" s="331">
        <f>IF(N$8=0,0,N$8/OIS!N$5*1000)</f>
        <v>0.48499487419055071</v>
      </c>
      <c r="O99" s="331">
        <f>IF(O$8=0,0,O$8/OIS!O$5*1000)</f>
        <v>0.4931485483275031</v>
      </c>
      <c r="P99" s="331">
        <f>IF(P$8=0,0,P$8/OIS!P$5*1000)</f>
        <v>0.48460653189568603</v>
      </c>
      <c r="Q99" s="331">
        <f>IF(Q$8=0,0,Q$8/OIS!Q$5*1000)</f>
        <v>0.50026503806469091</v>
      </c>
      <c r="R99" s="331">
        <f>IF(R$8=0,0,R$8/OIS!R$5*1000)</f>
        <v>0.51052106599899583</v>
      </c>
      <c r="S99" s="331">
        <f>IF(S$8=0,0,S$8/OIS!S$5*1000)</f>
        <v>0.50731633963239764</v>
      </c>
      <c r="T99" s="331">
        <f>IF(T$8=0,0,T$8/OIS!T$5*1000)</f>
        <v>0.48446662038419963</v>
      </c>
      <c r="U99" s="331">
        <f>IF(U$8=0,0,U$8/OIS!U$5*1000)</f>
        <v>0.47615473279533455</v>
      </c>
      <c r="V99" s="331">
        <f>IF(V$8=0,0,V$8/OIS!V$5*1000)</f>
        <v>0.47874037192315599</v>
      </c>
      <c r="W99" s="331">
        <f>IF(W$8=0,0,W$8/OIS!W$5*1000)</f>
        <v>0.45743588034756522</v>
      </c>
      <c r="X99" s="331">
        <f>IF(X$8=0,0,X$8/OIS!X$5*1000)</f>
        <v>0.42692770637149519</v>
      </c>
      <c r="Y99" s="331">
        <f>IF(Y$8=0,0,Y$8/OIS!Y$5*1000)</f>
        <v>0.39514006692416309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0.1882991645134813</v>
      </c>
      <c r="C100" s="331">
        <f>IF(C$9=0,0,C$9/OIS!C$5*1000)</f>
        <v>0.19045462501397986</v>
      </c>
      <c r="D100" s="331">
        <f>IF(D$9=0,0,D$9/OIS!D$5*1000)</f>
        <v>0.19313637857014262</v>
      </c>
      <c r="E100" s="331">
        <f>IF(E$9=0,0,E$9/OIS!E$5*1000)</f>
        <v>0.18064149727399045</v>
      </c>
      <c r="F100" s="331">
        <f>IF(F$9=0,0,F$9/OIS!F$5*1000)</f>
        <v>0.18297324181291608</v>
      </c>
      <c r="G100" s="331">
        <f>IF(G$9=0,0,G$9/OIS!G$5*1000)</f>
        <v>0.18461415186171298</v>
      </c>
      <c r="H100" s="331">
        <f>IF(H$9=0,0,H$9/OIS!H$5*1000)</f>
        <v>0.17091623594075492</v>
      </c>
      <c r="I100" s="331">
        <f>IF(I$9=0,0,I$9/OIS!I$5*1000)</f>
        <v>0.17068484545050466</v>
      </c>
      <c r="J100" s="331">
        <f>IF(J$9=0,0,J$9/OIS!J$5*1000)</f>
        <v>0.15881326331686696</v>
      </c>
      <c r="K100" s="331">
        <f>IF(K$9=0,0,K$9/OIS!K$5*1000)</f>
        <v>0.15494442184133866</v>
      </c>
      <c r="L100" s="331">
        <f>IF(L$9=0,0,L$9/OIS!L$5*1000)</f>
        <v>0.17409980971347661</v>
      </c>
      <c r="M100" s="331">
        <f>IF(M$9=0,0,M$9/OIS!M$5*1000)</f>
        <v>0.18585208535452333</v>
      </c>
      <c r="N100" s="331">
        <f>IF(N$9=0,0,N$9/OIS!N$5*1000)</f>
        <v>0.19022580729201974</v>
      </c>
      <c r="O100" s="331">
        <f>IF(O$9=0,0,O$9/OIS!O$5*1000)</f>
        <v>0.19660943619452448</v>
      </c>
      <c r="P100" s="331">
        <f>IF(P$9=0,0,P$9/OIS!P$5*1000)</f>
        <v>0.19222373329983453</v>
      </c>
      <c r="Q100" s="331">
        <f>IF(Q$9=0,0,Q$9/OIS!Q$5*1000)</f>
        <v>0.1953679950084557</v>
      </c>
      <c r="R100" s="331">
        <f>IF(R$9=0,0,R$9/OIS!R$5*1000)</f>
        <v>0.19995589996839633</v>
      </c>
      <c r="S100" s="331">
        <f>IF(S$9=0,0,S$9/OIS!S$5*1000)</f>
        <v>0.1997871303059125</v>
      </c>
      <c r="T100" s="331">
        <f>IF(T$9=0,0,T$9/OIS!T$5*1000)</f>
        <v>0.19333018443975583</v>
      </c>
      <c r="U100" s="331">
        <f>IF(U$9=0,0,U$9/OIS!U$5*1000)</f>
        <v>0.19126227871877777</v>
      </c>
      <c r="V100" s="331">
        <f>IF(V$9=0,0,V$9/OIS!V$5*1000)</f>
        <v>0.19013472375350876</v>
      </c>
      <c r="W100" s="331">
        <f>IF(W$9=0,0,W$9/OIS!W$5*1000)</f>
        <v>0.18670820658575044</v>
      </c>
      <c r="X100" s="331">
        <f>IF(X$9=0,0,X$9/OIS!X$5*1000)</f>
        <v>0.17516457727308771</v>
      </c>
      <c r="Y100" s="331">
        <f>IF(Y$9=0,0,Y$9/OIS!Y$5*1000)</f>
        <v>0.16267411499937801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0.63152553920278054</v>
      </c>
      <c r="C101" s="332">
        <f>IF(C$10=0,0,C$10/OIS!C$5*1000)</f>
        <v>0.64445994029917941</v>
      </c>
      <c r="D101" s="332">
        <f>IF(D$10=0,0,D$10/OIS!D$5*1000)</f>
        <v>0.63506728009417301</v>
      </c>
      <c r="E101" s="332">
        <f>IF(E$10=0,0,E$10/OIS!E$5*1000)</f>
        <v>0.548940701043097</v>
      </c>
      <c r="F101" s="332">
        <f>IF(F$10=0,0,F$10/OIS!F$5*1000)</f>
        <v>0.5375104700030644</v>
      </c>
      <c r="G101" s="332">
        <f>IF(G$10=0,0,G$10/OIS!G$5*1000)</f>
        <v>0.62454198434231378</v>
      </c>
      <c r="H101" s="332">
        <f>IF(H$10=0,0,H$10/OIS!H$5*1000)</f>
        <v>0.56202130144279538</v>
      </c>
      <c r="I101" s="332">
        <f>IF(I$10=0,0,I$10/OIS!I$5*1000)</f>
        <v>0.61565502112970094</v>
      </c>
      <c r="J101" s="332">
        <f>IF(J$10=0,0,J$10/OIS!J$5*1000)</f>
        <v>0.60711396187680178</v>
      </c>
      <c r="K101" s="332">
        <f>IF(K$10=0,0,K$10/OIS!K$5*1000)</f>
        <v>0.52519162895040739</v>
      </c>
      <c r="L101" s="332">
        <f>IF(L$10=0,0,L$10/OIS!L$5*1000)</f>
        <v>0.64052534935201466</v>
      </c>
      <c r="M101" s="332">
        <f>IF(M$10=0,0,M$10/OIS!M$5*1000)</f>
        <v>0.5002639413786879</v>
      </c>
      <c r="N101" s="332">
        <f>IF(N$10=0,0,N$10/OIS!N$5*1000)</f>
        <v>0.51564781027617901</v>
      </c>
      <c r="O101" s="332">
        <f>IF(O$10=0,0,O$10/OIS!O$5*1000)</f>
        <v>0.52411434098199694</v>
      </c>
      <c r="P101" s="332">
        <f>IF(P$10=0,0,P$10/OIS!P$5*1000)</f>
        <v>0.52841558459598659</v>
      </c>
      <c r="Q101" s="332">
        <f>IF(Q$10=0,0,Q$10/OIS!Q$5*1000)</f>
        <v>0.51547920544144221</v>
      </c>
      <c r="R101" s="332">
        <f>IF(R$10=0,0,R$10/OIS!R$5*1000)</f>
        <v>0.52703017663008456</v>
      </c>
      <c r="S101" s="332">
        <f>IF(S$10=0,0,S$10/OIS!S$5*1000)</f>
        <v>0.52141934500072129</v>
      </c>
      <c r="T101" s="332">
        <f>IF(T$10=0,0,T$10/OIS!T$5*1000)</f>
        <v>0.52021446649754677</v>
      </c>
      <c r="U101" s="332">
        <f>IF(U$10=0,0,U$10/OIS!U$5*1000)</f>
        <v>0.53179934009536434</v>
      </c>
      <c r="V101" s="332">
        <f>IF(V$10=0,0,V$10/OIS!V$5*1000)</f>
        <v>0.54170843925961132</v>
      </c>
      <c r="W101" s="332">
        <f>IF(W$10=0,0,W$10/OIS!W$5*1000)</f>
        <v>0.52221784880389954</v>
      </c>
      <c r="X101" s="332">
        <f>IF(X$10=0,0,X$10/OIS!X$5*1000)</f>
        <v>0.50046646747777113</v>
      </c>
      <c r="Y101" s="332">
        <f>IF(Y$10=0,0,Y$10/OIS!Y$5*1000)</f>
        <v>0.47578889392756146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8.1026665388495474</v>
      </c>
      <c r="C102" s="348">
        <f>IF(C$16=0,0,C$16/OIS!C$5*1000)</f>
        <v>7.9702512262120155</v>
      </c>
      <c r="D102" s="348">
        <f>IF(D$16=0,0,D$16/OIS!D$5*1000)</f>
        <v>7.7951381852695736</v>
      </c>
      <c r="E102" s="348">
        <f>IF(E$16=0,0,E$16/OIS!E$5*1000)</f>
        <v>6.7323896987434404</v>
      </c>
      <c r="F102" s="348">
        <f>IF(F$16=0,0,F$16/OIS!F$5*1000)</f>
        <v>6.2040179159208204</v>
      </c>
      <c r="G102" s="348">
        <f>IF(G$16=0,0,G$16/OIS!G$5*1000)</f>
        <v>7.5304998761377426</v>
      </c>
      <c r="H102" s="348">
        <f>IF(H$16=0,0,H$16/OIS!H$5*1000)</f>
        <v>6.8511711132725974</v>
      </c>
      <c r="I102" s="348">
        <f>IF(I$16=0,0,I$16/OIS!I$5*1000)</f>
        <v>6.5253849726264628</v>
      </c>
      <c r="J102" s="348">
        <f>IF(J$16=0,0,J$16/OIS!J$5*1000)</f>
        <v>6.7209418011235815</v>
      </c>
      <c r="K102" s="348">
        <f>IF(K$16=0,0,K$16/OIS!K$5*1000)</f>
        <v>5.8113133722871559</v>
      </c>
      <c r="L102" s="348">
        <f>IF(L$16=0,0,L$16/OIS!L$5*1000)</f>
        <v>7.0288340077175526</v>
      </c>
      <c r="M102" s="348">
        <f>IF(M$16=0,0,M$16/OIS!M$5*1000)</f>
        <v>4.0977578523845173</v>
      </c>
      <c r="N102" s="348">
        <f>IF(N$16=0,0,N$16/OIS!N$5*1000)</f>
        <v>4.3161689554512899</v>
      </c>
      <c r="O102" s="348">
        <f>IF(O$16=0,0,O$16/OIS!O$5*1000)</f>
        <v>4.234693109528326</v>
      </c>
      <c r="P102" s="348">
        <f>IF(P$16=0,0,P$16/OIS!P$5*1000)</f>
        <v>4.2220982972823586</v>
      </c>
      <c r="Q102" s="348">
        <f>IF(Q$16=0,0,Q$16/OIS!Q$5*1000)</f>
        <v>3.9356014504180217</v>
      </c>
      <c r="R102" s="348">
        <f>IF(R$16=0,0,R$16/OIS!R$5*1000)</f>
        <v>3.8301744861496738</v>
      </c>
      <c r="S102" s="348">
        <f>IF(S$16=0,0,S$16/OIS!S$5*1000)</f>
        <v>3.6918851497576846</v>
      </c>
      <c r="T102" s="348">
        <f>IF(T$16=0,0,T$16/OIS!T$5*1000)</f>
        <v>3.8863997865433872</v>
      </c>
      <c r="U102" s="348">
        <f>IF(U$16=0,0,U$16/OIS!U$5*1000)</f>
        <v>4.2418197846355348</v>
      </c>
      <c r="V102" s="348">
        <f>IF(V$16=0,0,V$16/OIS!V$5*1000)</f>
        <v>3.8388792713664861</v>
      </c>
      <c r="W102" s="348">
        <f>IF(W$16=0,0,W$16/OIS!W$5*1000)</f>
        <v>3.8372059526876199</v>
      </c>
      <c r="X102" s="348">
        <f>IF(X$16=0,0,X$16/OIS!X$5*1000)</f>
        <v>3.6018699755153141</v>
      </c>
      <c r="Y102" s="348">
        <f>IF(Y$16=0,0,Y$16/OIS!Y$5*1000)</f>
        <v>3.3944936494333091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9.1850221797847684</v>
      </c>
      <c r="C103" s="348">
        <f>IF(C$27=0,0,C$27/OIS!C$5*1000)</f>
        <v>9.0782772668044878</v>
      </c>
      <c r="D103" s="348">
        <f>IF(D$27=0,0,D$27/OIS!D$5*1000)</f>
        <v>8.7607115492548147</v>
      </c>
      <c r="E103" s="348">
        <f>IF(E$27=0,0,E$27/OIS!E$5*1000)</f>
        <v>7.4961673421386985</v>
      </c>
      <c r="F103" s="348">
        <f>IF(F$27=0,0,F$27/OIS!F$5*1000)</f>
        <v>7.0352443265684403</v>
      </c>
      <c r="G103" s="348">
        <f>IF(G$27=0,0,G$27/OIS!G$5*1000)</f>
        <v>8.42359419513045</v>
      </c>
      <c r="H103" s="348">
        <f>IF(H$27=0,0,H$27/OIS!H$5*1000)</f>
        <v>7.2928480970893546</v>
      </c>
      <c r="I103" s="348">
        <f>IF(I$27=0,0,I$27/OIS!I$5*1000)</f>
        <v>7.6610759526188001</v>
      </c>
      <c r="J103" s="348">
        <f>IF(J$27=0,0,J$27/OIS!J$5*1000)</f>
        <v>7.5394142471633661</v>
      </c>
      <c r="K103" s="348">
        <f>IF(K$27=0,0,K$27/OIS!K$5*1000)</f>
        <v>6.5520809801944413</v>
      </c>
      <c r="L103" s="348">
        <f>IF(L$27=0,0,L$27/OIS!L$5*1000)</f>
        <v>7.6051741752379876</v>
      </c>
      <c r="M103" s="348">
        <f>IF(M$27=0,0,M$27/OIS!M$5*1000)</f>
        <v>6.1869960883545296</v>
      </c>
      <c r="N103" s="348">
        <f>IF(N$27=0,0,N$27/OIS!N$5*1000)</f>
        <v>6.6780316285346597</v>
      </c>
      <c r="O103" s="348">
        <f>IF(O$27=0,0,O$27/OIS!O$5*1000)</f>
        <v>6.840864304209779</v>
      </c>
      <c r="P103" s="348">
        <f>IF(P$27=0,0,P$27/OIS!P$5*1000)</f>
        <v>6.6848950478191327</v>
      </c>
      <c r="Q103" s="348">
        <f>IF(Q$27=0,0,Q$27/OIS!Q$5*1000)</f>
        <v>6.0913231009371955</v>
      </c>
      <c r="R103" s="348">
        <f>IF(R$27=0,0,R$27/OIS!R$5*1000)</f>
        <v>6.2391406595558374</v>
      </c>
      <c r="S103" s="348">
        <f>IF(S$27=0,0,S$27/OIS!S$5*1000)</f>
        <v>6.1511652476619973</v>
      </c>
      <c r="T103" s="348">
        <f>IF(T$27=0,0,T$27/OIS!T$5*1000)</f>
        <v>6.2856157404921307</v>
      </c>
      <c r="U103" s="348">
        <f>IF(U$27=0,0,U$27/OIS!U$5*1000)</f>
        <v>6.3519705865607685</v>
      </c>
      <c r="V103" s="348">
        <f>IF(V$27=0,0,V$27/OIS!V$5*1000)</f>
        <v>6.2450557999390695</v>
      </c>
      <c r="W103" s="348">
        <f>IF(W$27=0,0,W$27/OIS!W$5*1000)</f>
        <v>6.462162588738412</v>
      </c>
      <c r="X103" s="348">
        <f>IF(X$27=0,0,X$27/OIS!X$5*1000)</f>
        <v>5.9594444031177884</v>
      </c>
      <c r="Y103" s="348">
        <f>IF(Y$27=0,0,Y$27/OIS!Y$5*1000)</f>
        <v>5.6439557959256366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1.9775154898036633</v>
      </c>
      <c r="C104" s="348">
        <f>IF(C$35=0,0,C$35/OIS!C$5*1000)</f>
        <v>1.9669184460662372</v>
      </c>
      <c r="D104" s="348">
        <f>IF(D$35=0,0,D$35/OIS!D$5*1000)</f>
        <v>1.8496442957867847</v>
      </c>
      <c r="E104" s="348">
        <f>IF(E$35=0,0,E$35/OIS!E$5*1000)</f>
        <v>1.5451628471269836</v>
      </c>
      <c r="F104" s="348">
        <f>IF(F$35=0,0,F$35/OIS!F$5*1000)</f>
        <v>1.3780111249335454</v>
      </c>
      <c r="G104" s="348">
        <f>IF(G$35=0,0,G$35/OIS!G$5*1000)</f>
        <v>1.8237788335604925</v>
      </c>
      <c r="H104" s="348">
        <f>IF(H$35=0,0,H$35/OIS!H$5*1000)</f>
        <v>1.5982466803182445</v>
      </c>
      <c r="I104" s="348">
        <f>IF(I$35=0,0,I$35/OIS!I$5*1000)</f>
        <v>1.6441593933628253</v>
      </c>
      <c r="J104" s="348">
        <f>IF(J$35=0,0,J$35/OIS!J$5*1000)</f>
        <v>1.6395893784831832</v>
      </c>
      <c r="K104" s="348">
        <f>IF(K$35=0,0,K$35/OIS!K$5*1000)</f>
        <v>1.3555737172461251</v>
      </c>
      <c r="L104" s="348">
        <f>IF(L$35=0,0,L$35/OIS!L$5*1000)</f>
        <v>1.6990154504994961</v>
      </c>
      <c r="M104" s="348">
        <f>IF(M$35=0,0,M$35/OIS!M$5*1000)</f>
        <v>0.89302480637743376</v>
      </c>
      <c r="N104" s="348">
        <f>IF(N$35=0,0,N$35/OIS!N$5*1000)</f>
        <v>0.9197172403513566</v>
      </c>
      <c r="O104" s="348">
        <f>IF(O$35=0,0,O$35/OIS!O$5*1000)</f>
        <v>0.88045473346621128</v>
      </c>
      <c r="P104" s="348">
        <f>IF(P$35=0,0,P$35/OIS!P$5*1000)</f>
        <v>0.88137298413554854</v>
      </c>
      <c r="Q104" s="348">
        <f>IF(Q$35=0,0,Q$35/OIS!Q$5*1000)</f>
        <v>0.80210142076637547</v>
      </c>
      <c r="R104" s="348">
        <f>IF(R$35=0,0,R$35/OIS!R$5*1000)</f>
        <v>0.79876781462558255</v>
      </c>
      <c r="S104" s="348">
        <f>IF(S$35=0,0,S$35/OIS!S$5*1000)</f>
        <v>0.75225754127861899</v>
      </c>
      <c r="T104" s="348">
        <f>IF(T$35=0,0,T$35/OIS!T$5*1000)</f>
        <v>0.8173252424578954</v>
      </c>
      <c r="U104" s="348">
        <f>IF(U$35=0,0,U$35/OIS!U$5*1000)</f>
        <v>0.9158292287319546</v>
      </c>
      <c r="V104" s="348">
        <f>IF(V$35=0,0,V$35/OIS!V$5*1000)</f>
        <v>0.84614313089704041</v>
      </c>
      <c r="W104" s="348">
        <f>IF(W$35=0,0,W$35/OIS!W$5*1000)</f>
        <v>0.84622962715127792</v>
      </c>
      <c r="X104" s="348">
        <f>IF(X$35=0,0,X$35/OIS!X$5*1000)</f>
        <v>0.79466344896899499</v>
      </c>
      <c r="Y104" s="348">
        <f>IF(Y$35=0,0,Y$35/OIS!Y$5*1000)</f>
        <v>0.73293206684420642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0.66333566631248164</v>
      </c>
      <c r="C105" s="348">
        <f>IF(C$54=0,0,C$54/OIS!C$5*1000)</f>
        <v>0.67433096763551981</v>
      </c>
      <c r="D105" s="348">
        <f>IF(D$54=0,0,D$54/OIS!D$5*1000)</f>
        <v>0.64791889021979721</v>
      </c>
      <c r="E105" s="348">
        <f>IF(E$54=0,0,E$54/OIS!E$5*1000)</f>
        <v>0.55444546826689523</v>
      </c>
      <c r="F105" s="348">
        <f>IF(F$54=0,0,F$54/OIS!F$5*1000)</f>
        <v>0.52993697304206788</v>
      </c>
      <c r="G105" s="348">
        <f>IF(G$54=0,0,G$54/OIS!G$5*1000)</f>
        <v>0.63616901209379328</v>
      </c>
      <c r="H105" s="348">
        <f>IF(H$54=0,0,H$54/OIS!H$5*1000)</f>
        <v>0.54458940193139094</v>
      </c>
      <c r="I105" s="348">
        <f>IF(I$54=0,0,I$54/OIS!I$5*1000)</f>
        <v>0.58121222972133324</v>
      </c>
      <c r="J105" s="348">
        <f>IF(J$54=0,0,J$54/OIS!J$5*1000)</f>
        <v>0.52526898327487503</v>
      </c>
      <c r="K105" s="348">
        <f>IF(K$54=0,0,K$54/OIS!K$5*1000)</f>
        <v>0.45258277025806742</v>
      </c>
      <c r="L105" s="348">
        <f>IF(L$54=0,0,L$54/OIS!L$5*1000)</f>
        <v>0.54597437783745706</v>
      </c>
      <c r="M105" s="348">
        <f>IF(M$54=0,0,M$54/OIS!M$5*1000)</f>
        <v>0.42143102524543291</v>
      </c>
      <c r="N105" s="348">
        <f>IF(N$54=0,0,N$54/OIS!N$5*1000)</f>
        <v>0.43212463822266484</v>
      </c>
      <c r="O105" s="348">
        <f>IF(O$54=0,0,O$54/OIS!O$5*1000)</f>
        <v>0.41802681445871742</v>
      </c>
      <c r="P105" s="348">
        <f>IF(P$54=0,0,P$54/OIS!P$5*1000)</f>
        <v>0.41553111596317133</v>
      </c>
      <c r="Q105" s="348">
        <f>IF(Q$54=0,0,Q$54/OIS!Q$5*1000)</f>
        <v>0.4157511823774761</v>
      </c>
      <c r="R105" s="348">
        <f>IF(R$54=0,0,R$54/OIS!R$5*1000)</f>
        <v>0.42296993712112524</v>
      </c>
      <c r="S105" s="348">
        <f>IF(S$54=0,0,S$54/OIS!S$5*1000)</f>
        <v>0.40972702796232369</v>
      </c>
      <c r="T105" s="348">
        <f>IF(T$54=0,0,T$54/OIS!T$5*1000)</f>
        <v>0.40284975000114431</v>
      </c>
      <c r="U105" s="348">
        <f>IF(U$54=0,0,U$54/OIS!U$5*1000)</f>
        <v>0.41117892549646246</v>
      </c>
      <c r="V105" s="348">
        <f>IF(V$54=0,0,V$54/OIS!V$5*1000)</f>
        <v>0.41382477762120196</v>
      </c>
      <c r="W105" s="348">
        <f>IF(W$54=0,0,W$54/OIS!W$5*1000)</f>
        <v>0.39156988576842844</v>
      </c>
      <c r="X105" s="348">
        <f>IF(X$54=0,0,X$54/OIS!X$5*1000)</f>
        <v>0.36348538353617199</v>
      </c>
      <c r="Y105" s="348">
        <f>IF(Y$54=0,0,Y$54/OIS!Y$5*1000)</f>
        <v>0.33444172542190459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2.5502465629385491</v>
      </c>
      <c r="C106" s="348">
        <f>IF(C$68=0,0,C$68/OIS!C$5*1000)</f>
        <v>2.5316529419504987</v>
      </c>
      <c r="D106" s="348">
        <f>IF(D$68=0,0,D$68/OIS!D$5*1000)</f>
        <v>2.7029213937822041</v>
      </c>
      <c r="E106" s="348">
        <f>IF(E$68=0,0,E$68/OIS!E$5*1000)</f>
        <v>2.4292976389042424</v>
      </c>
      <c r="F106" s="348">
        <f>IF(F$68=0,0,F$68/OIS!F$5*1000)</f>
        <v>2.3377952191825475</v>
      </c>
      <c r="G106" s="348">
        <f>IF(G$68=0,0,G$68/OIS!G$5*1000)</f>
        <v>2.4016979020127791</v>
      </c>
      <c r="H106" s="348">
        <f>IF(H$68=0,0,H$68/OIS!H$5*1000)</f>
        <v>2.1377833541887084</v>
      </c>
      <c r="I106" s="348">
        <f>IF(I$68=0,0,I$68/OIS!I$5*1000)</f>
        <v>2.004041225671378</v>
      </c>
      <c r="J106" s="348">
        <f>IF(J$68=0,0,J$68/OIS!J$5*1000)</f>
        <v>1.9487717737391432</v>
      </c>
      <c r="K106" s="348">
        <f>IF(K$68=0,0,K$68/OIS!K$5*1000)</f>
        <v>1.8996399187769315</v>
      </c>
      <c r="L106" s="348">
        <f>IF(L$68=0,0,L$68/OIS!L$5*1000)</f>
        <v>1.9145330836207801</v>
      </c>
      <c r="M106" s="348">
        <f>IF(M$68=0,0,M$68/OIS!M$5*1000)</f>
        <v>2.0990740772599814</v>
      </c>
      <c r="N106" s="348">
        <f>IF(N$68=0,0,N$68/OIS!N$5*1000)</f>
        <v>2.1088735087626889</v>
      </c>
      <c r="O106" s="348">
        <f>IF(O$68=0,0,O$68/OIS!O$5*1000)</f>
        <v>2.2009349970727472</v>
      </c>
      <c r="P106" s="348">
        <f>IF(P$68=0,0,P$68/OIS!P$5*1000)</f>
        <v>2.2359548213350435</v>
      </c>
      <c r="Q106" s="348">
        <f>IF(Q$68=0,0,Q$68/OIS!Q$5*1000)</f>
        <v>2.2615649388540549</v>
      </c>
      <c r="R106" s="348">
        <f>IF(R$68=0,0,R$68/OIS!R$5*1000)</f>
        <v>2.294274490823621</v>
      </c>
      <c r="S106" s="348">
        <f>IF(S$68=0,0,S$68/OIS!S$5*1000)</f>
        <v>2.2950746722330932</v>
      </c>
      <c r="T106" s="348">
        <f>IF(T$68=0,0,T$68/OIS!T$5*1000)</f>
        <v>2.2880781730923023</v>
      </c>
      <c r="U106" s="348">
        <f>IF(U$68=0,0,U$68/OIS!U$5*1000)</f>
        <v>2.2431356343460993</v>
      </c>
      <c r="V106" s="348">
        <f>IF(V$68=0,0,V$68/OIS!V$5*1000)</f>
        <v>2.2398392326991794</v>
      </c>
      <c r="W106" s="348">
        <f>IF(W$68=0,0,W$68/OIS!W$5*1000)</f>
        <v>2.2512658915603163</v>
      </c>
      <c r="X106" s="348">
        <f>IF(X$68=0,0,X$68/OIS!X$5*1000)</f>
        <v>2.1164354626728796</v>
      </c>
      <c r="Y106" s="348">
        <f>IF(Y$68=0,0,Y$68/OIS!Y$5*1000)</f>
        <v>2.1289669661438189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8.0937874899159308</v>
      </c>
      <c r="C107" s="333">
        <f>IF(C$69=0,0,C$69/OIS!C$5*1000)</f>
        <v>8.1663714302897841</v>
      </c>
      <c r="D107" s="333">
        <f>IF(D$69=0,0,D$69/OIS!D$5*1000)</f>
        <v>8.2497330437421663</v>
      </c>
      <c r="E107" s="333">
        <f>IF(E$69=0,0,E$69/OIS!E$5*1000)</f>
        <v>7.5517215486422975</v>
      </c>
      <c r="F107" s="333">
        <f>IF(F$69=0,0,F$69/OIS!F$5*1000)</f>
        <v>7.7238219219551993</v>
      </c>
      <c r="G107" s="333">
        <f>IF(G$69=0,0,G$69/OIS!G$5*1000)</f>
        <v>7.8797875054830415</v>
      </c>
      <c r="H107" s="333">
        <f>IF(H$69=0,0,H$69/OIS!H$5*1000)</f>
        <v>7.0410054956555115</v>
      </c>
      <c r="I107" s="333">
        <f>IF(I$69=0,0,I$69/OIS!I$5*1000)</f>
        <v>7.0880726787187394</v>
      </c>
      <c r="J107" s="333">
        <f>IF(J$69=0,0,J$69/OIS!J$5*1000)</f>
        <v>6.1225143698436844</v>
      </c>
      <c r="K107" s="333">
        <f>IF(K$69=0,0,K$69/OIS!K$5*1000)</f>
        <v>5.9466761580488861</v>
      </c>
      <c r="L107" s="333">
        <f>IF(L$69=0,0,L$69/OIS!L$5*1000)</f>
        <v>6.6018156119819142</v>
      </c>
      <c r="M107" s="333">
        <f>IF(M$69=0,0,M$69/OIS!M$5*1000)</f>
        <v>7.0617223346196027</v>
      </c>
      <c r="N107" s="333">
        <f>IF(N$69=0,0,N$69/OIS!N$5*1000)</f>
        <v>7.2357925108750676</v>
      </c>
      <c r="O107" s="333">
        <f>IF(O$69=0,0,O$69/OIS!O$5*1000)</f>
        <v>7.2780262895107199</v>
      </c>
      <c r="P107" s="333">
        <f>IF(P$69=0,0,P$69/OIS!P$5*1000)</f>
        <v>7.1755003566236999</v>
      </c>
      <c r="Q107" s="333">
        <f>IF(Q$69=0,0,Q$69/OIS!Q$5*1000)</f>
        <v>7.4831917283091691</v>
      </c>
      <c r="R107" s="333">
        <f>IF(R$69=0,0,R$69/OIS!R$5*1000)</f>
        <v>7.6219147618042591</v>
      </c>
      <c r="S107" s="333">
        <f>IF(S$69=0,0,S$69/OIS!S$5*1000)</f>
        <v>7.5479717680979741</v>
      </c>
      <c r="T107" s="333">
        <f>IF(T$69=0,0,T$69/OIS!T$5*1000)</f>
        <v>7.1449404854683376</v>
      </c>
      <c r="U107" s="333">
        <f>IF(U$69=0,0,U$69/OIS!U$5*1000)</f>
        <v>6.9921003578840573</v>
      </c>
      <c r="V107" s="333">
        <f>IF(V$69=0,0,V$69/OIS!V$5*1000)</f>
        <v>7.0822512682311887</v>
      </c>
      <c r="W107" s="333">
        <f>IF(W$69=0,0,W$69/OIS!W$5*1000)</f>
        <v>6.6438177765907858</v>
      </c>
      <c r="X107" s="333">
        <f>IF(X$69=0,0,X$69/OIS!X$5*1000)</f>
        <v>6.1780986364624537</v>
      </c>
      <c r="Y107" s="333">
        <f>IF(Y$69=0,0,Y$69/OIS!Y$5*1000)</f>
        <v>5.7050803082233967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EU27: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11387.59320535709</v>
      </c>
      <c r="C5" s="223">
        <v>11607.36467097364</v>
      </c>
      <c r="D5" s="223">
        <v>11664.87289048632</v>
      </c>
      <c r="E5" s="223">
        <v>10303.2796382246</v>
      </c>
      <c r="F5" s="223">
        <v>10411.55692133023</v>
      </c>
      <c r="G5" s="223">
        <v>11952.456153442659</v>
      </c>
      <c r="H5" s="223">
        <v>11462.79807234355</v>
      </c>
      <c r="I5" s="223">
        <v>11783.191415877231</v>
      </c>
      <c r="J5" s="223">
        <v>11343.50482138016</v>
      </c>
      <c r="K5" s="223">
        <v>9494.9518004322072</v>
      </c>
      <c r="L5" s="223">
        <v>10573.19606645489</v>
      </c>
      <c r="M5" s="223">
        <v>9097.4634222265086</v>
      </c>
      <c r="N5" s="223">
        <v>9191.2501961792004</v>
      </c>
      <c r="O5" s="223">
        <v>9017.7517600428473</v>
      </c>
      <c r="P5" s="223">
        <v>8853.6977915304615</v>
      </c>
      <c r="Q5" s="223">
        <v>8760.740508748022</v>
      </c>
      <c r="R5" s="223">
        <v>8948.1733790923936</v>
      </c>
      <c r="S5" s="223">
        <v>9143.5035051026571</v>
      </c>
      <c r="T5" s="223">
        <v>9370.9501673491704</v>
      </c>
      <c r="U5" s="223">
        <v>9814.6880786937018</v>
      </c>
      <c r="V5" s="223">
        <v>9194.2481674344781</v>
      </c>
      <c r="W5" s="223">
        <v>9631.2014507044096</v>
      </c>
      <c r="X5" s="223">
        <v>9322.2558673958647</v>
      </c>
      <c r="Y5" s="223">
        <v>8826.8177758192051</v>
      </c>
      <c r="DA5" s="89" t="s">
        <v>3123</v>
      </c>
    </row>
    <row r="6" spans="1:105" ht="12" customHeight="1" x14ac:dyDescent="0.25">
      <c r="A6" s="55" t="s">
        <v>91</v>
      </c>
      <c r="B6" s="259">
        <v>228.1247996129859</v>
      </c>
      <c r="C6" s="259">
        <v>235.06262800881959</v>
      </c>
      <c r="D6" s="259">
        <v>239.91190791827091</v>
      </c>
      <c r="E6" s="259">
        <v>224.27797631009</v>
      </c>
      <c r="F6" s="259">
        <v>235.89619714385731</v>
      </c>
      <c r="G6" s="259">
        <v>245.76550677460571</v>
      </c>
      <c r="H6" s="259">
        <v>243.42569149732441</v>
      </c>
      <c r="I6" s="259">
        <v>251.56549884024591</v>
      </c>
      <c r="J6" s="259">
        <v>235.71478473893981</v>
      </c>
      <c r="K6" s="259">
        <v>211.47877174356159</v>
      </c>
      <c r="L6" s="259">
        <v>229.0837882699129</v>
      </c>
      <c r="M6" s="259">
        <v>246.9337038046489</v>
      </c>
      <c r="N6" s="259">
        <v>245.67894018544891</v>
      </c>
      <c r="O6" s="259">
        <v>246.25295688095099</v>
      </c>
      <c r="P6" s="259">
        <v>239.18600117832699</v>
      </c>
      <c r="Q6" s="259">
        <v>243.33684892551429</v>
      </c>
      <c r="R6" s="259">
        <v>251.17699307495761</v>
      </c>
      <c r="S6" s="259">
        <v>259.84350634635348</v>
      </c>
      <c r="T6" s="259">
        <v>260.71199864158928</v>
      </c>
      <c r="U6" s="259">
        <v>266.83383547727499</v>
      </c>
      <c r="V6" s="259">
        <v>253.52373892300011</v>
      </c>
      <c r="W6" s="259">
        <v>266.51062631326778</v>
      </c>
      <c r="X6" s="259">
        <v>259.22709390854652</v>
      </c>
      <c r="Y6" s="259">
        <v>242.8083111156229</v>
      </c>
      <c r="DA6" s="67" t="s">
        <v>3124</v>
      </c>
    </row>
    <row r="7" spans="1:105" ht="12" customHeight="1" x14ac:dyDescent="0.25">
      <c r="A7" s="173" t="s">
        <v>92</v>
      </c>
      <c r="B7" s="224">
        <v>31.716813335983328</v>
      </c>
      <c r="C7" s="224">
        <v>32.668345522304868</v>
      </c>
      <c r="D7" s="224">
        <v>33.296365587449301</v>
      </c>
      <c r="E7" s="224">
        <v>30.848991476088091</v>
      </c>
      <c r="F7" s="224">
        <v>32.572237773423353</v>
      </c>
      <c r="G7" s="224">
        <v>34.053941660237662</v>
      </c>
      <c r="H7" s="224">
        <v>33.338670132771917</v>
      </c>
      <c r="I7" s="224">
        <v>34.551943537366263</v>
      </c>
      <c r="J7" s="224">
        <v>31.56184976159831</v>
      </c>
      <c r="K7" s="224">
        <v>28.272416077002649</v>
      </c>
      <c r="L7" s="224">
        <v>30.52457758439045</v>
      </c>
      <c r="M7" s="224">
        <v>32.900292813954863</v>
      </c>
      <c r="N7" s="224">
        <v>32.744618990363243</v>
      </c>
      <c r="O7" s="224">
        <v>32.540028887803608</v>
      </c>
      <c r="P7" s="224">
        <v>31.703477101223051</v>
      </c>
      <c r="Q7" s="224">
        <v>32.52534013260221</v>
      </c>
      <c r="R7" s="224">
        <v>33.526456015463033</v>
      </c>
      <c r="S7" s="224">
        <v>34.577342148833601</v>
      </c>
      <c r="T7" s="224">
        <v>34.464248603121803</v>
      </c>
      <c r="U7" s="224">
        <v>35.139951357082232</v>
      </c>
      <c r="V7" s="224">
        <v>33.585490613511809</v>
      </c>
      <c r="W7" s="224">
        <v>34.826140715086233</v>
      </c>
      <c r="X7" s="224">
        <v>33.781610962405168</v>
      </c>
      <c r="Y7" s="224">
        <v>31.588114500237641</v>
      </c>
      <c r="DA7" s="177" t="s">
        <v>3125</v>
      </c>
    </row>
    <row r="8" spans="1:105" ht="12" customHeight="1" x14ac:dyDescent="0.25">
      <c r="A8" s="173" t="s">
        <v>93</v>
      </c>
      <c r="B8" s="224">
        <v>310.15377867071891</v>
      </c>
      <c r="C8" s="224">
        <v>319.43077344001318</v>
      </c>
      <c r="D8" s="224">
        <v>325.28875367018333</v>
      </c>
      <c r="E8" s="224">
        <v>300.00113839636271</v>
      </c>
      <c r="F8" s="224">
        <v>317.20195517840511</v>
      </c>
      <c r="G8" s="224">
        <v>332.41610404548049</v>
      </c>
      <c r="H8" s="224">
        <v>323.00158231153449</v>
      </c>
      <c r="I8" s="224">
        <v>335.31749366899749</v>
      </c>
      <c r="J8" s="224">
        <v>301.36016879710832</v>
      </c>
      <c r="K8" s="224">
        <v>269.79971091748968</v>
      </c>
      <c r="L8" s="224">
        <v>290.88857246730822</v>
      </c>
      <c r="M8" s="224">
        <v>313.72265386174229</v>
      </c>
      <c r="N8" s="224">
        <v>312.31424554130581</v>
      </c>
      <c r="O8" s="224">
        <v>308.6292958640505</v>
      </c>
      <c r="P8" s="224">
        <v>301.29961330565902</v>
      </c>
      <c r="Q8" s="224">
        <v>310.81657830704393</v>
      </c>
      <c r="R8" s="224">
        <v>320.10675888618027</v>
      </c>
      <c r="S8" s="224">
        <v>329.41831214925338</v>
      </c>
      <c r="T8" s="224">
        <v>326.65308527067702</v>
      </c>
      <c r="U8" s="224">
        <v>332.27010777028249</v>
      </c>
      <c r="V8" s="224">
        <v>318.73425103732768</v>
      </c>
      <c r="W8" s="224">
        <v>327.54782518538821</v>
      </c>
      <c r="X8" s="224">
        <v>317.14693944612748</v>
      </c>
      <c r="Y8" s="224">
        <v>296.17101018730631</v>
      </c>
      <c r="DA8" s="177" t="s">
        <v>3126</v>
      </c>
    </row>
    <row r="9" spans="1:105" ht="12" customHeight="1" x14ac:dyDescent="0.25">
      <c r="A9" s="173" t="s">
        <v>94</v>
      </c>
      <c r="B9" s="224">
        <v>79.565835122080699</v>
      </c>
      <c r="C9" s="224">
        <v>81.980586997522835</v>
      </c>
      <c r="D9" s="224">
        <v>83.698761869769456</v>
      </c>
      <c r="E9" s="224">
        <v>78.322792818685272</v>
      </c>
      <c r="F9" s="224">
        <v>82.392774589298028</v>
      </c>
      <c r="G9" s="224">
        <v>85.757711700795952</v>
      </c>
      <c r="H9" s="224">
        <v>85.177047463125149</v>
      </c>
      <c r="I9" s="224">
        <v>87.981323213227512</v>
      </c>
      <c r="J9" s="224">
        <v>82.886041458951865</v>
      </c>
      <c r="K9" s="224">
        <v>74.357622843717351</v>
      </c>
      <c r="L9" s="224">
        <v>80.54466563957692</v>
      </c>
      <c r="M9" s="224">
        <v>86.767605222329465</v>
      </c>
      <c r="N9" s="224">
        <v>86.318787901243184</v>
      </c>
      <c r="O9" s="224">
        <v>86.670689352666955</v>
      </c>
      <c r="P9" s="224">
        <v>84.131960424818615</v>
      </c>
      <c r="Q9" s="224">
        <v>85.441466265003811</v>
      </c>
      <c r="R9" s="224">
        <v>88.216411521735708</v>
      </c>
      <c r="S9" s="224">
        <v>91.335060135779656</v>
      </c>
      <c r="T9" s="224">
        <v>91.831663172008149</v>
      </c>
      <c r="U9" s="224">
        <v>94.047843920570131</v>
      </c>
      <c r="V9" s="224">
        <v>89.270903559263189</v>
      </c>
      <c r="W9" s="224">
        <v>94.09386309729274</v>
      </c>
      <c r="X9" s="224">
        <v>91.570031238170543</v>
      </c>
      <c r="Y9" s="224">
        <v>85.809386665201757</v>
      </c>
      <c r="DA9" s="177" t="s">
        <v>3127</v>
      </c>
    </row>
    <row r="10" spans="1:105" ht="12" customHeight="1" x14ac:dyDescent="0.25">
      <c r="A10" s="56" t="s">
        <v>95</v>
      </c>
      <c r="B10" s="260">
        <v>424.14264985713078</v>
      </c>
      <c r="C10" s="260">
        <v>440.98365081795617</v>
      </c>
      <c r="D10" s="260">
        <v>438.44312990027629</v>
      </c>
      <c r="E10" s="260">
        <v>382.00170455474819</v>
      </c>
      <c r="F10" s="260">
        <v>392.38974926739098</v>
      </c>
      <c r="G10" s="260">
        <v>454.60304579157997</v>
      </c>
      <c r="H10" s="260">
        <v>445.80689160382508</v>
      </c>
      <c r="I10" s="260">
        <v>498.16787908742708</v>
      </c>
      <c r="J10" s="260">
        <v>495.16839826173612</v>
      </c>
      <c r="K10" s="260">
        <v>400.49747026442509</v>
      </c>
      <c r="L10" s="260">
        <v>465.87620536478522</v>
      </c>
      <c r="M10" s="260">
        <v>383.55237755300232</v>
      </c>
      <c r="N10" s="260">
        <v>382.71430836664058</v>
      </c>
      <c r="O10" s="260">
        <v>379.1306065207832</v>
      </c>
      <c r="P10" s="260">
        <v>383.25720135314498</v>
      </c>
      <c r="Q10" s="260">
        <v>378.32542022633959</v>
      </c>
      <c r="R10" s="260">
        <v>389.91135802731429</v>
      </c>
      <c r="S10" s="260">
        <v>401.29207560565681</v>
      </c>
      <c r="T10" s="260">
        <v>411.2014638084575</v>
      </c>
      <c r="U10" s="260">
        <v>433.36343600995832</v>
      </c>
      <c r="V10" s="260">
        <v>421.84277649491497</v>
      </c>
      <c r="W10" s="260">
        <v>436.28190791904979</v>
      </c>
      <c r="X10" s="260">
        <v>435.56868773734038</v>
      </c>
      <c r="Y10" s="260">
        <v>417.88217205125852</v>
      </c>
      <c r="DA10" s="68" t="s">
        <v>3128</v>
      </c>
    </row>
    <row r="11" spans="1:105" ht="12" customHeight="1" x14ac:dyDescent="0.25">
      <c r="A11" s="37" t="s">
        <v>159</v>
      </c>
      <c r="B11" s="226">
        <v>53.386339066174102</v>
      </c>
      <c r="C11" s="226">
        <v>62.301998346878321</v>
      </c>
      <c r="D11" s="226">
        <v>53.55940796302994</v>
      </c>
      <c r="E11" s="226">
        <v>51.686720949358786</v>
      </c>
      <c r="F11" s="226">
        <v>44.653308983921328</v>
      </c>
      <c r="G11" s="226">
        <v>50.747320661963727</v>
      </c>
      <c r="H11" s="226">
        <v>48.039130482905627</v>
      </c>
      <c r="I11" s="226">
        <v>44.565041401796513</v>
      </c>
      <c r="J11" s="226">
        <v>40.930169432562472</v>
      </c>
      <c r="K11" s="226">
        <v>32.054182887030819</v>
      </c>
      <c r="L11" s="226">
        <v>32.691838040038192</v>
      </c>
      <c r="M11" s="226">
        <v>29.06917487654167</v>
      </c>
      <c r="N11" s="226">
        <v>30.841608591598121</v>
      </c>
      <c r="O11" s="226">
        <v>25.36049660051555</v>
      </c>
      <c r="P11" s="226">
        <v>25.269953144320048</v>
      </c>
      <c r="Q11" s="226">
        <v>24.60244671947423</v>
      </c>
      <c r="R11" s="226">
        <v>24.624934132830631</v>
      </c>
      <c r="S11" s="226">
        <v>24.146197483173669</v>
      </c>
      <c r="T11" s="226">
        <v>45.911666694304763</v>
      </c>
      <c r="U11" s="226">
        <v>51.244451314605797</v>
      </c>
      <c r="V11" s="226">
        <v>52.344576590879207</v>
      </c>
      <c r="W11" s="226">
        <v>53.479559950558752</v>
      </c>
      <c r="X11" s="226">
        <v>55.059657896035311</v>
      </c>
      <c r="Y11" s="226">
        <v>55.29463105523169</v>
      </c>
      <c r="DA11" s="69" t="s">
        <v>3129</v>
      </c>
    </row>
    <row r="12" spans="1:105" ht="12" customHeight="1" x14ac:dyDescent="0.25">
      <c r="A12" s="37" t="s">
        <v>35</v>
      </c>
      <c r="B12" s="226">
        <v>114.650031928275</v>
      </c>
      <c r="C12" s="226">
        <v>112.93114262027269</v>
      </c>
      <c r="D12" s="226">
        <v>113.9765530065243</v>
      </c>
      <c r="E12" s="226">
        <v>70.847578264923754</v>
      </c>
      <c r="F12" s="226">
        <v>65.56990110322657</v>
      </c>
      <c r="G12" s="226">
        <v>141.98278864442051</v>
      </c>
      <c r="H12" s="226">
        <v>117.3810899662536</v>
      </c>
      <c r="I12" s="226">
        <v>163.68925840854851</v>
      </c>
      <c r="J12" s="226">
        <v>182.5295887451887</v>
      </c>
      <c r="K12" s="226">
        <v>119.7774312637829</v>
      </c>
      <c r="L12" s="226">
        <v>163.25933505700709</v>
      </c>
      <c r="M12" s="226">
        <v>62.962062765290717</v>
      </c>
      <c r="N12" s="226">
        <v>67.773133655407477</v>
      </c>
      <c r="O12" s="226">
        <v>69.005773731699662</v>
      </c>
      <c r="P12" s="226">
        <v>61.606184532747903</v>
      </c>
      <c r="Q12" s="226">
        <v>43.365474063469712</v>
      </c>
      <c r="R12" s="226">
        <v>46.590956398194038</v>
      </c>
      <c r="S12" s="226">
        <v>45.136443027039569</v>
      </c>
      <c r="T12" s="226">
        <v>40.208877115432337</v>
      </c>
      <c r="U12" s="226">
        <v>52.778321986569907</v>
      </c>
      <c r="V12" s="226">
        <v>48.492190233194357</v>
      </c>
      <c r="W12" s="226">
        <v>56.783259484892383</v>
      </c>
      <c r="X12" s="226">
        <v>51.405159022792184</v>
      </c>
      <c r="Y12" s="226">
        <v>48.016195332980899</v>
      </c>
      <c r="DA12" s="69" t="s">
        <v>3130</v>
      </c>
    </row>
    <row r="13" spans="1:105" ht="12" customHeight="1" x14ac:dyDescent="0.25">
      <c r="A13" s="37" t="s">
        <v>96</v>
      </c>
      <c r="B13" s="226">
        <v>0.72171556907653922</v>
      </c>
      <c r="C13" s="226">
        <v>1.103251179976843</v>
      </c>
      <c r="D13" s="226">
        <v>0.68548580706480555</v>
      </c>
      <c r="E13" s="226">
        <v>1.3476176042892341</v>
      </c>
      <c r="F13" s="226">
        <v>1.0711141798500221</v>
      </c>
      <c r="G13" s="226">
        <v>1.075282863443193</v>
      </c>
      <c r="H13" s="226">
        <v>1.095776716970595</v>
      </c>
      <c r="I13" s="226">
        <v>1.207823880158694</v>
      </c>
      <c r="J13" s="226">
        <v>1.201827356227855</v>
      </c>
      <c r="K13" s="226">
        <v>1.1589158080602751</v>
      </c>
      <c r="L13" s="226">
        <v>9.5549386710787285</v>
      </c>
      <c r="M13" s="226">
        <v>8.0111003600948365</v>
      </c>
      <c r="N13" s="226">
        <v>8.4247657209205364</v>
      </c>
      <c r="O13" s="226">
        <v>9.2471838332510838</v>
      </c>
      <c r="P13" s="226">
        <v>9.1088614024389774</v>
      </c>
      <c r="Q13" s="226">
        <v>9.7927398896918625</v>
      </c>
      <c r="R13" s="226">
        <v>10.57488403867003</v>
      </c>
      <c r="S13" s="226">
        <v>10.96956714933347</v>
      </c>
      <c r="T13" s="226">
        <v>10.88611666585834</v>
      </c>
      <c r="U13" s="226">
        <v>11.69112837407358</v>
      </c>
      <c r="V13" s="226">
        <v>11.05870169269868</v>
      </c>
      <c r="W13" s="226">
        <v>12.054225452504211</v>
      </c>
      <c r="X13" s="226">
        <v>12.53063968659646</v>
      </c>
      <c r="Y13" s="226">
        <v>12.879960152836601</v>
      </c>
      <c r="DA13" s="69" t="s">
        <v>3131</v>
      </c>
    </row>
    <row r="14" spans="1:105" ht="12" customHeight="1" x14ac:dyDescent="0.25">
      <c r="A14" s="37" t="s">
        <v>78</v>
      </c>
      <c r="B14" s="226">
        <v>3.5858967994098441</v>
      </c>
      <c r="C14" s="226">
        <v>3.8284422035944572</v>
      </c>
      <c r="D14" s="226">
        <v>4.0272661005162043</v>
      </c>
      <c r="E14" s="226">
        <v>4.188065422011408</v>
      </c>
      <c r="F14" s="226">
        <v>4.2311621359993934</v>
      </c>
      <c r="G14" s="226">
        <v>4.8892962458679357</v>
      </c>
      <c r="H14" s="226">
        <v>5.2423282410207204</v>
      </c>
      <c r="I14" s="226">
        <v>5.2432322127716651</v>
      </c>
      <c r="J14" s="226">
        <v>5.4963501527115302</v>
      </c>
      <c r="K14" s="226">
        <v>5.9020548231256047</v>
      </c>
      <c r="L14" s="226">
        <v>6.475211055136322</v>
      </c>
      <c r="M14" s="226">
        <v>7.0055255397867233</v>
      </c>
      <c r="N14" s="226">
        <v>7.2413102038531374</v>
      </c>
      <c r="O14" s="226">
        <v>7.8813555495222927</v>
      </c>
      <c r="P14" s="226">
        <v>25.215494508133329</v>
      </c>
      <c r="Q14" s="226">
        <v>24.31547199855164</v>
      </c>
      <c r="R14" s="226">
        <v>25.484897270782259</v>
      </c>
      <c r="S14" s="226">
        <v>29.01070273062361</v>
      </c>
      <c r="T14" s="226">
        <v>33.687671555353887</v>
      </c>
      <c r="U14" s="226">
        <v>37.072629431865423</v>
      </c>
      <c r="V14" s="226">
        <v>40.597570207317979</v>
      </c>
      <c r="W14" s="226">
        <v>46.907591494130877</v>
      </c>
      <c r="X14" s="226">
        <v>55.99086546280919</v>
      </c>
      <c r="Y14" s="226">
        <v>63.235157931355538</v>
      </c>
      <c r="DA14" s="69" t="s">
        <v>3132</v>
      </c>
    </row>
    <row r="15" spans="1:105" ht="12" customHeight="1" x14ac:dyDescent="0.25">
      <c r="A15" s="37" t="s">
        <v>40</v>
      </c>
      <c r="B15" s="226">
        <v>251.79866649419529</v>
      </c>
      <c r="C15" s="226">
        <v>260.81881646723389</v>
      </c>
      <c r="D15" s="226">
        <v>266.19441702314111</v>
      </c>
      <c r="E15" s="226">
        <v>253.931722314165</v>
      </c>
      <c r="F15" s="226">
        <v>276.86426286439371</v>
      </c>
      <c r="G15" s="226">
        <v>255.90835737588461</v>
      </c>
      <c r="H15" s="226">
        <v>274.04856619667459</v>
      </c>
      <c r="I15" s="226">
        <v>283.46252318415162</v>
      </c>
      <c r="J15" s="226">
        <v>265.01046257504549</v>
      </c>
      <c r="K15" s="226">
        <v>241.60488548242549</v>
      </c>
      <c r="L15" s="226">
        <v>253.89488254152479</v>
      </c>
      <c r="M15" s="226">
        <v>276.50451401128828</v>
      </c>
      <c r="N15" s="226">
        <v>268.43349019486129</v>
      </c>
      <c r="O15" s="226">
        <v>267.6357968057946</v>
      </c>
      <c r="P15" s="226">
        <v>262.05670776550483</v>
      </c>
      <c r="Q15" s="226">
        <v>276.24928755515208</v>
      </c>
      <c r="R15" s="226">
        <v>282.63568618683729</v>
      </c>
      <c r="S15" s="226">
        <v>292.0291652154865</v>
      </c>
      <c r="T15" s="226">
        <v>280.50713177750822</v>
      </c>
      <c r="U15" s="226">
        <v>280.57690490284352</v>
      </c>
      <c r="V15" s="226">
        <v>269.34973777082467</v>
      </c>
      <c r="W15" s="226">
        <v>267.0572715369637</v>
      </c>
      <c r="X15" s="226">
        <v>260.58236566910728</v>
      </c>
      <c r="Y15" s="226">
        <v>238.4562275788538</v>
      </c>
      <c r="DA15" s="69" t="s">
        <v>3133</v>
      </c>
    </row>
    <row r="16" spans="1:105" ht="12" customHeight="1" x14ac:dyDescent="0.25">
      <c r="A16" s="57" t="s">
        <v>3057</v>
      </c>
      <c r="B16" s="261">
        <v>2986.8614659106629</v>
      </c>
      <c r="C16" s="261">
        <v>3009.2900823392179</v>
      </c>
      <c r="D16" s="261">
        <v>3001.4653777756139</v>
      </c>
      <c r="E16" s="261">
        <v>2589.7283122342801</v>
      </c>
      <c r="F16" s="261">
        <v>2490.7955158024092</v>
      </c>
      <c r="G16" s="261">
        <v>3106.2835207296598</v>
      </c>
      <c r="H16" s="261">
        <v>3039.710565054469</v>
      </c>
      <c r="I16" s="261">
        <v>2932.7394199194518</v>
      </c>
      <c r="J16" s="261">
        <v>3086.189303074651</v>
      </c>
      <c r="K16" s="261">
        <v>2444.806714089666</v>
      </c>
      <c r="L16" s="261">
        <v>2867.3260017603152</v>
      </c>
      <c r="M16" s="261">
        <v>1685.8671597845739</v>
      </c>
      <c r="N16" s="261">
        <v>1729.694896404771</v>
      </c>
      <c r="O16" s="261">
        <v>1662.6567289377681</v>
      </c>
      <c r="P16" s="261">
        <v>1631.52007237415</v>
      </c>
      <c r="Q16" s="261">
        <v>1527.326745367242</v>
      </c>
      <c r="R16" s="261">
        <v>1511.436729809466</v>
      </c>
      <c r="S16" s="261">
        <v>1514.626698649909</v>
      </c>
      <c r="T16" s="261">
        <v>1651.8628308604129</v>
      </c>
      <c r="U16" s="261">
        <v>1873.2358432415399</v>
      </c>
      <c r="V16" s="261">
        <v>1607.2847181629249</v>
      </c>
      <c r="W16" s="261">
        <v>1718.39480370923</v>
      </c>
      <c r="X16" s="261">
        <v>1673.948085458597</v>
      </c>
      <c r="Y16" s="261">
        <v>1584.4877952460611</v>
      </c>
      <c r="DA16" s="70" t="s">
        <v>3134</v>
      </c>
    </row>
    <row r="17" spans="1:105" ht="12" customHeight="1" x14ac:dyDescent="0.25">
      <c r="A17" s="46" t="s">
        <v>28</v>
      </c>
      <c r="B17" s="229">
        <v>221.27211019246681</v>
      </c>
      <c r="C17" s="229">
        <v>157.86781932455051</v>
      </c>
      <c r="D17" s="229">
        <v>45.951040995113217</v>
      </c>
      <c r="E17" s="229">
        <v>43.653364393804146</v>
      </c>
      <c r="F17" s="229">
        <v>48.012733124979363</v>
      </c>
      <c r="G17" s="229">
        <v>46.386124936319618</v>
      </c>
      <c r="H17" s="229">
        <v>50.493533469940523</v>
      </c>
      <c r="I17" s="229">
        <v>45.48153499533484</v>
      </c>
      <c r="J17" s="229">
        <v>33.637223767059957</v>
      </c>
      <c r="K17" s="229">
        <v>27.086641884294949</v>
      </c>
      <c r="L17" s="229">
        <v>27.715488968283761</v>
      </c>
      <c r="M17" s="229">
        <v>27.44739138930764</v>
      </c>
      <c r="N17" s="229">
        <v>24.473890151984239</v>
      </c>
      <c r="O17" s="229">
        <v>22.506178459736351</v>
      </c>
      <c r="P17" s="229">
        <v>22.115087103950589</v>
      </c>
      <c r="Q17" s="229">
        <v>19.671419335449361</v>
      </c>
      <c r="R17" s="229">
        <v>20.014540553553079</v>
      </c>
      <c r="S17" s="229">
        <v>32.465459054074621</v>
      </c>
      <c r="T17" s="229">
        <v>38.112940837079357</v>
      </c>
      <c r="U17" s="229">
        <v>35.273098397742643</v>
      </c>
      <c r="V17" s="229">
        <v>20.583591375030661</v>
      </c>
      <c r="W17" s="229">
        <v>20.113582068802291</v>
      </c>
      <c r="X17" s="229">
        <v>17.504449371696548</v>
      </c>
      <c r="Y17" s="229">
        <v>11.5063968030188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8.8628847827833841</v>
      </c>
      <c r="F18" s="229">
        <v>0.50153077614330943</v>
      </c>
      <c r="G18" s="229">
        <v>6.6236135867814117</v>
      </c>
      <c r="H18" s="229">
        <v>14.774684281211661</v>
      </c>
      <c r="I18" s="229">
        <v>15.81318554835752</v>
      </c>
      <c r="J18" s="229">
        <v>9.5818145896321454</v>
      </c>
      <c r="K18" s="229">
        <v>18.208578636465671</v>
      </c>
      <c r="L18" s="229">
        <v>20.707770375853659</v>
      </c>
      <c r="M18" s="229">
        <v>21.064828046867358</v>
      </c>
      <c r="N18" s="229">
        <v>13.92418938101328</v>
      </c>
      <c r="O18" s="229">
        <v>8.9257756225602058</v>
      </c>
      <c r="P18" s="229">
        <v>23.550878416767151</v>
      </c>
      <c r="Q18" s="229">
        <v>30.97314813735828</v>
      </c>
      <c r="R18" s="229">
        <v>2.4980713922355902</v>
      </c>
      <c r="S18" s="229">
        <v>1.8924783274512711</v>
      </c>
      <c r="T18" s="229">
        <v>11.861660520974519</v>
      </c>
      <c r="U18" s="229">
        <v>14.92272150588837</v>
      </c>
      <c r="V18" s="229">
        <v>20.766203601973071</v>
      </c>
      <c r="W18" s="229">
        <v>21.810131431682532</v>
      </c>
      <c r="X18" s="229">
        <v>18.366426468784951</v>
      </c>
      <c r="Y18" s="229">
        <v>13.78275774337302</v>
      </c>
      <c r="DA18" s="73" t="s">
        <v>3136</v>
      </c>
    </row>
    <row r="19" spans="1:105" ht="12" customHeight="1" x14ac:dyDescent="0.25">
      <c r="A19" s="46" t="s">
        <v>31</v>
      </c>
      <c r="B19" s="229">
        <v>93.088436265814252</v>
      </c>
      <c r="C19" s="229">
        <v>91.794247566579713</v>
      </c>
      <c r="D19" s="229">
        <v>76.341710559737052</v>
      </c>
      <c r="E19" s="229">
        <v>51.4712030887993</v>
      </c>
      <c r="F19" s="229">
        <v>47.763478109584227</v>
      </c>
      <c r="G19" s="229">
        <v>49.809480695779357</v>
      </c>
      <c r="H19" s="229">
        <v>54.55694315387106</v>
      </c>
      <c r="I19" s="229">
        <v>52.382812080464433</v>
      </c>
      <c r="J19" s="229">
        <v>48.683015234033611</v>
      </c>
      <c r="K19" s="229">
        <v>40.924108920210067</v>
      </c>
      <c r="L19" s="229">
        <v>43.59155346006041</v>
      </c>
      <c r="M19" s="229">
        <v>28.34604753250229</v>
      </c>
      <c r="N19" s="229">
        <v>37.987318895926322</v>
      </c>
      <c r="O19" s="229">
        <v>30.814739345765869</v>
      </c>
      <c r="P19" s="229">
        <v>33.160328367919149</v>
      </c>
      <c r="Q19" s="229">
        <v>32.23833777646248</v>
      </c>
      <c r="R19" s="229">
        <v>34.427138592415247</v>
      </c>
      <c r="S19" s="229">
        <v>36.099026560833927</v>
      </c>
      <c r="T19" s="229">
        <v>39.497637659812618</v>
      </c>
      <c r="U19" s="229">
        <v>40.770050092386619</v>
      </c>
      <c r="V19" s="229">
        <v>36.231017849331799</v>
      </c>
      <c r="W19" s="229">
        <v>38.374232463342778</v>
      </c>
      <c r="X19" s="229">
        <v>58.663177662440702</v>
      </c>
      <c r="Y19" s="229">
        <v>33.520175704664517</v>
      </c>
      <c r="DA19" s="73" t="s">
        <v>3137</v>
      </c>
    </row>
    <row r="20" spans="1:105" ht="12" customHeight="1" x14ac:dyDescent="0.25">
      <c r="A20" s="46" t="s">
        <v>159</v>
      </c>
      <c r="B20" s="229">
        <v>298.71494591417229</v>
      </c>
      <c r="C20" s="229">
        <v>362.240740502233</v>
      </c>
      <c r="D20" s="229">
        <v>314.14783157315873</v>
      </c>
      <c r="E20" s="229">
        <v>305.57635243357902</v>
      </c>
      <c r="F20" s="229">
        <v>273.90181093643997</v>
      </c>
      <c r="G20" s="229">
        <v>313.09246586681661</v>
      </c>
      <c r="H20" s="229">
        <v>295.35082545769018</v>
      </c>
      <c r="I20" s="229">
        <v>288.84403966421189</v>
      </c>
      <c r="J20" s="229">
        <v>281.04738927601068</v>
      </c>
      <c r="K20" s="229">
        <v>208.60728749551421</v>
      </c>
      <c r="L20" s="229">
        <v>227.74512306262821</v>
      </c>
      <c r="M20" s="229">
        <v>207.8949377635455</v>
      </c>
      <c r="N20" s="229">
        <v>221.3799469910594</v>
      </c>
      <c r="O20" s="229">
        <v>199.0089069225736</v>
      </c>
      <c r="P20" s="229">
        <v>187.28702874062259</v>
      </c>
      <c r="Q20" s="229">
        <v>180.83638429325001</v>
      </c>
      <c r="R20" s="229">
        <v>187.2555688729008</v>
      </c>
      <c r="S20" s="229">
        <v>191.91937592738549</v>
      </c>
      <c r="T20" s="229">
        <v>403.20721782277519</v>
      </c>
      <c r="U20" s="229">
        <v>441.31973696835871</v>
      </c>
      <c r="V20" s="229">
        <v>444.62623027537131</v>
      </c>
      <c r="W20" s="229">
        <v>433.39692724674131</v>
      </c>
      <c r="X20" s="229">
        <v>423.99200586179779</v>
      </c>
      <c r="Y20" s="229">
        <v>427.8969020558755</v>
      </c>
      <c r="DA20" s="73" t="s">
        <v>3138</v>
      </c>
    </row>
    <row r="21" spans="1:105" ht="12" customHeight="1" x14ac:dyDescent="0.25">
      <c r="A21" s="46" t="s">
        <v>32</v>
      </c>
      <c r="B21" s="229">
        <v>122.82961715112</v>
      </c>
      <c r="C21" s="229">
        <v>157.36486530964109</v>
      </c>
      <c r="D21" s="229">
        <v>125.7355240362569</v>
      </c>
      <c r="E21" s="229">
        <v>147.86411951214041</v>
      </c>
      <c r="F21" s="229">
        <v>53.763232354386048</v>
      </c>
      <c r="G21" s="229">
        <v>61.077092861798533</v>
      </c>
      <c r="H21" s="229">
        <v>82.374664715323789</v>
      </c>
      <c r="I21" s="229">
        <v>83.929958633080616</v>
      </c>
      <c r="J21" s="229">
        <v>81.469358921725487</v>
      </c>
      <c r="K21" s="229">
        <v>68.227321806805449</v>
      </c>
      <c r="L21" s="229">
        <v>57.425952033911649</v>
      </c>
      <c r="M21" s="229">
        <v>39.066569453777802</v>
      </c>
      <c r="N21" s="229">
        <v>40.478365232510818</v>
      </c>
      <c r="O21" s="229">
        <v>22.401126911060459</v>
      </c>
      <c r="P21" s="229">
        <v>20.09369346685596</v>
      </c>
      <c r="Q21" s="229">
        <v>21.704567932616861</v>
      </c>
      <c r="R21" s="229">
        <v>25.180442807876261</v>
      </c>
      <c r="S21" s="229">
        <v>28.138302021812809</v>
      </c>
      <c r="T21" s="229">
        <v>25.849878937850519</v>
      </c>
      <c r="U21" s="229">
        <v>21.193934918130068</v>
      </c>
      <c r="V21" s="229">
        <v>17.6683435237399</v>
      </c>
      <c r="W21" s="229">
        <v>14.08918443388481</v>
      </c>
      <c r="X21" s="229">
        <v>13.99779817148888</v>
      </c>
      <c r="Y21" s="229">
        <v>11.42878045103374</v>
      </c>
      <c r="DA21" s="73" t="s">
        <v>3139</v>
      </c>
    </row>
    <row r="22" spans="1:105" ht="12" customHeight="1" x14ac:dyDescent="0.25">
      <c r="A22" s="46" t="s">
        <v>33</v>
      </c>
      <c r="B22" s="229">
        <v>265.09816056124089</v>
      </c>
      <c r="C22" s="229">
        <v>190.2992338608671</v>
      </c>
      <c r="D22" s="229">
        <v>161.71156366671511</v>
      </c>
      <c r="E22" s="229">
        <v>116.5744654089734</v>
      </c>
      <c r="F22" s="229">
        <v>111.40525188574451</v>
      </c>
      <c r="G22" s="229">
        <v>74.117285165440052</v>
      </c>
      <c r="H22" s="229">
        <v>125.04493560398571</v>
      </c>
      <c r="I22" s="229">
        <v>112.05587496553341</v>
      </c>
      <c r="J22" s="229">
        <v>123.85631549497811</v>
      </c>
      <c r="K22" s="229">
        <v>148.224802858879</v>
      </c>
      <c r="L22" s="229">
        <v>102.3434225871133</v>
      </c>
      <c r="M22" s="229">
        <v>43.115115984531762</v>
      </c>
      <c r="N22" s="229">
        <v>52.775461743491782</v>
      </c>
      <c r="O22" s="229">
        <v>32.25259506221969</v>
      </c>
      <c r="P22" s="229">
        <v>59.906259413005458</v>
      </c>
      <c r="Q22" s="229">
        <v>69.969659511918735</v>
      </c>
      <c r="R22" s="229">
        <v>22.705450644327271</v>
      </c>
      <c r="S22" s="229">
        <v>20.325631266787379</v>
      </c>
      <c r="T22" s="229">
        <v>42.912928118889688</v>
      </c>
      <c r="U22" s="229">
        <v>45.162627862907883</v>
      </c>
      <c r="V22" s="229">
        <v>43.917239190466418</v>
      </c>
      <c r="W22" s="229">
        <v>123.1250168616999</v>
      </c>
      <c r="X22" s="229">
        <v>169.3865006724163</v>
      </c>
      <c r="Y22" s="229">
        <v>162.8458398155858</v>
      </c>
      <c r="DA22" s="73" t="s">
        <v>3140</v>
      </c>
    </row>
    <row r="23" spans="1:105" ht="12" customHeight="1" x14ac:dyDescent="0.25">
      <c r="A23" s="46" t="s">
        <v>35</v>
      </c>
      <c r="B23" s="229">
        <v>677.91172055497259</v>
      </c>
      <c r="C23" s="229">
        <v>758.32719048606668</v>
      </c>
      <c r="D23" s="229">
        <v>855.6162260532999</v>
      </c>
      <c r="E23" s="229">
        <v>551.88742975432967</v>
      </c>
      <c r="F23" s="229">
        <v>558.46628510879066</v>
      </c>
      <c r="G23" s="229">
        <v>1213.913421141277</v>
      </c>
      <c r="H23" s="229">
        <v>941.96080766300554</v>
      </c>
      <c r="I23" s="229">
        <v>1036.33719104579</v>
      </c>
      <c r="J23" s="229">
        <v>1041.027832128088</v>
      </c>
      <c r="K23" s="229">
        <v>660.04925440399086</v>
      </c>
      <c r="L23" s="229">
        <v>1097.1901095130061</v>
      </c>
      <c r="M23" s="229">
        <v>633.1436145972433</v>
      </c>
      <c r="N23" s="229">
        <v>638.37017357063667</v>
      </c>
      <c r="O23" s="229">
        <v>670.21292420772602</v>
      </c>
      <c r="P23" s="229">
        <v>641.36901240662496</v>
      </c>
      <c r="Q23" s="229">
        <v>507.97534553536661</v>
      </c>
      <c r="R23" s="229">
        <v>569.42825072888422</v>
      </c>
      <c r="S23" s="229">
        <v>560.30090748876603</v>
      </c>
      <c r="T23" s="229">
        <v>449.72464236689711</v>
      </c>
      <c r="U23" s="229">
        <v>548.96581416434469</v>
      </c>
      <c r="V23" s="229">
        <v>508.2196502888429</v>
      </c>
      <c r="W23" s="229">
        <v>586.32715118141527</v>
      </c>
      <c r="X23" s="229">
        <v>514.42853993517804</v>
      </c>
      <c r="Y23" s="229">
        <v>480.88061597972552</v>
      </c>
      <c r="DA23" s="73" t="s">
        <v>3141</v>
      </c>
    </row>
    <row r="24" spans="1:105" ht="12" customHeight="1" x14ac:dyDescent="0.25">
      <c r="A24" s="46" t="s">
        <v>36</v>
      </c>
      <c r="B24" s="229">
        <v>29.59707641118743</v>
      </c>
      <c r="C24" s="229">
        <v>29.645074070317641</v>
      </c>
      <c r="D24" s="229">
        <v>24.47833162616622</v>
      </c>
      <c r="E24" s="229">
        <v>17.722198899456071</v>
      </c>
      <c r="F24" s="229">
        <v>19.215541343310651</v>
      </c>
      <c r="G24" s="229">
        <v>20.230786283314021</v>
      </c>
      <c r="H24" s="229">
        <v>16.70807658617408</v>
      </c>
      <c r="I24" s="229">
        <v>14.430103465203921</v>
      </c>
      <c r="J24" s="229">
        <v>8.7902584764353122</v>
      </c>
      <c r="K24" s="229">
        <v>3.0408433242703481</v>
      </c>
      <c r="L24" s="229">
        <v>4.2809859226788776</v>
      </c>
      <c r="M24" s="229">
        <v>3.4969924010430429</v>
      </c>
      <c r="N24" s="229">
        <v>3.9630453975987741</v>
      </c>
      <c r="O24" s="229">
        <v>4.22948053760918</v>
      </c>
      <c r="P24" s="229">
        <v>3.2283688265873449</v>
      </c>
      <c r="Q24" s="229">
        <v>2.066454639572358</v>
      </c>
      <c r="R24" s="229">
        <v>3.656452938420736</v>
      </c>
      <c r="S24" s="229">
        <v>4.5411413435319732</v>
      </c>
      <c r="T24" s="229">
        <v>3.7679995285053121</v>
      </c>
      <c r="U24" s="229">
        <v>1.3450975697010901</v>
      </c>
      <c r="V24" s="229">
        <v>2.362561885820909</v>
      </c>
      <c r="W24" s="229">
        <v>1.4206001875492309</v>
      </c>
      <c r="X24" s="229">
        <v>2.4719132923422769</v>
      </c>
      <c r="Y24" s="229">
        <v>7.0449311434993278E-2</v>
      </c>
      <c r="DA24" s="73" t="s">
        <v>3142</v>
      </c>
    </row>
    <row r="25" spans="1:105" ht="12" customHeight="1" x14ac:dyDescent="0.25">
      <c r="A25" s="46" t="s">
        <v>38</v>
      </c>
      <c r="B25" s="229">
        <v>291.19378937570428</v>
      </c>
      <c r="C25" s="229">
        <v>257.73923131630289</v>
      </c>
      <c r="D25" s="229">
        <v>266.59015130261741</v>
      </c>
      <c r="E25" s="229">
        <v>233.9812640377111</v>
      </c>
      <c r="F25" s="229">
        <v>230.05906424815629</v>
      </c>
      <c r="G25" s="229">
        <v>236.1768231330278</v>
      </c>
      <c r="H25" s="229">
        <v>244.88824201463521</v>
      </c>
      <c r="I25" s="229">
        <v>253.81651220088611</v>
      </c>
      <c r="J25" s="229">
        <v>253.04561970514149</v>
      </c>
      <c r="K25" s="229">
        <v>225.3212621814537</v>
      </c>
      <c r="L25" s="229">
        <v>211.52255257483819</v>
      </c>
      <c r="M25" s="229">
        <v>215.68447668775951</v>
      </c>
      <c r="N25" s="229">
        <v>212.90499235009571</v>
      </c>
      <c r="O25" s="229">
        <v>186.30846681649439</v>
      </c>
      <c r="P25" s="229">
        <v>210.8193210829906</v>
      </c>
      <c r="Q25" s="229">
        <v>225.38360273283291</v>
      </c>
      <c r="R25" s="229">
        <v>205.22781818083371</v>
      </c>
      <c r="S25" s="229">
        <v>190.50841675200101</v>
      </c>
      <c r="T25" s="229">
        <v>191.96476652843791</v>
      </c>
      <c r="U25" s="229">
        <v>190.6394630775018</v>
      </c>
      <c r="V25" s="229">
        <v>203.38706928428741</v>
      </c>
      <c r="W25" s="229">
        <v>202.63745360995929</v>
      </c>
      <c r="X25" s="229">
        <v>180.3938878056592</v>
      </c>
      <c r="Y25" s="229">
        <v>192.2650126082346</v>
      </c>
      <c r="DA25" s="73" t="s">
        <v>3143</v>
      </c>
    </row>
    <row r="26" spans="1:105" ht="12" customHeight="1" x14ac:dyDescent="0.25">
      <c r="A26" s="46" t="s">
        <v>39</v>
      </c>
      <c r="B26" s="229">
        <v>987.15560948398468</v>
      </c>
      <c r="C26" s="229">
        <v>1004.01167990266</v>
      </c>
      <c r="D26" s="229">
        <v>1130.89299796255</v>
      </c>
      <c r="E26" s="229">
        <v>1112.1350299227031</v>
      </c>
      <c r="F26" s="229">
        <v>1147.706587914874</v>
      </c>
      <c r="G26" s="229">
        <v>1084.856427059106</v>
      </c>
      <c r="H26" s="229">
        <v>1213.55785210863</v>
      </c>
      <c r="I26" s="229">
        <v>1029.6482073205891</v>
      </c>
      <c r="J26" s="229">
        <v>1205.0504754815461</v>
      </c>
      <c r="K26" s="229">
        <v>1045.116612577782</v>
      </c>
      <c r="L26" s="229">
        <v>1074.803043261941</v>
      </c>
      <c r="M26" s="229">
        <v>466.6071859279956</v>
      </c>
      <c r="N26" s="229">
        <v>483.43751269045401</v>
      </c>
      <c r="O26" s="229">
        <v>485.99653505202178</v>
      </c>
      <c r="P26" s="229">
        <v>429.99009454882571</v>
      </c>
      <c r="Q26" s="229">
        <v>436.50782547241499</v>
      </c>
      <c r="R26" s="229">
        <v>441.04299509801928</v>
      </c>
      <c r="S26" s="229">
        <v>448.43595990726419</v>
      </c>
      <c r="T26" s="229">
        <v>444.96315853919089</v>
      </c>
      <c r="U26" s="229">
        <v>533.64329868457833</v>
      </c>
      <c r="V26" s="229">
        <v>309.52281088806052</v>
      </c>
      <c r="W26" s="229">
        <v>277.1005242241522</v>
      </c>
      <c r="X26" s="229">
        <v>274.74338621679271</v>
      </c>
      <c r="Y26" s="229">
        <v>250.29086477311449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2053.9577553876029</v>
      </c>
      <c r="C27" s="261">
        <f t="shared" si="0"/>
        <v>2077.8539653986622</v>
      </c>
      <c r="D27" s="261">
        <f t="shared" si="0"/>
        <v>2036.8734729638991</v>
      </c>
      <c r="E27" s="261">
        <f t="shared" si="0"/>
        <v>1730.2694729164728</v>
      </c>
      <c r="F27" s="261">
        <f t="shared" si="0"/>
        <v>1700.4422430952332</v>
      </c>
      <c r="G27" s="261">
        <f t="shared" si="0"/>
        <v>2104.8211855758168</v>
      </c>
      <c r="H27" s="261">
        <f t="shared" si="0"/>
        <v>1956.9551813194907</v>
      </c>
      <c r="I27" s="261">
        <f t="shared" si="0"/>
        <v>2120.2993821737969</v>
      </c>
      <c r="J27" s="261">
        <f t="shared" si="0"/>
        <v>2126.0159905980281</v>
      </c>
      <c r="K27" s="261">
        <f t="shared" si="0"/>
        <v>1701.5644174238851</v>
      </c>
      <c r="L27" s="261">
        <f t="shared" si="0"/>
        <v>1917.9491184734923</v>
      </c>
      <c r="M27" s="261">
        <f t="shared" si="0"/>
        <v>1579.1052924056207</v>
      </c>
      <c r="N27" s="261">
        <f t="shared" si="0"/>
        <v>1663.7077249715469</v>
      </c>
      <c r="O27" s="261">
        <f t="shared" si="0"/>
        <v>1660.7887345544632</v>
      </c>
      <c r="P27" s="261">
        <f t="shared" si="0"/>
        <v>1611.1831136725334</v>
      </c>
      <c r="Q27" s="261">
        <f t="shared" si="0"/>
        <v>1473.3225323055865</v>
      </c>
      <c r="R27" s="261">
        <f t="shared" si="0"/>
        <v>1519.3920911038813</v>
      </c>
      <c r="S27" s="261">
        <f t="shared" si="0"/>
        <v>1560.4114191779577</v>
      </c>
      <c r="T27" s="261">
        <f t="shared" si="0"/>
        <v>1650.2209033499039</v>
      </c>
      <c r="U27" s="261">
        <f t="shared" si="0"/>
        <v>1733.3608850725138</v>
      </c>
      <c r="V27" s="261">
        <f t="shared" si="0"/>
        <v>1624.3058493479355</v>
      </c>
      <c r="W27" s="261">
        <f t="shared" si="0"/>
        <v>1794.429470155887</v>
      </c>
      <c r="X27" s="261">
        <f t="shared" si="0"/>
        <v>1714.2034126960027</v>
      </c>
      <c r="Y27" s="261">
        <f t="shared" si="0"/>
        <v>1633.6908877857347</v>
      </c>
      <c r="DA27" s="70"/>
    </row>
    <row r="28" spans="1:105" ht="12" customHeight="1" x14ac:dyDescent="0.25">
      <c r="A28" s="60" t="s">
        <v>3070</v>
      </c>
      <c r="B28" s="262">
        <v>1910.176493208229</v>
      </c>
      <c r="C28" s="262">
        <v>1929.905765746711</v>
      </c>
      <c r="D28" s="262">
        <v>1886.8186018628501</v>
      </c>
      <c r="E28" s="262">
        <v>1595.303398314056</v>
      </c>
      <c r="F28" s="262">
        <v>1556.3146595964099</v>
      </c>
      <c r="G28" s="262">
        <v>1952.1580314408859</v>
      </c>
      <c r="H28" s="262">
        <v>1813.8196972425881</v>
      </c>
      <c r="I28" s="262">
        <v>1970.416555289263</v>
      </c>
      <c r="J28" s="262">
        <v>2002.1643585642801</v>
      </c>
      <c r="K28" s="262">
        <v>1591.202013738704</v>
      </c>
      <c r="L28" s="262">
        <v>1800.1906518326009</v>
      </c>
      <c r="M28" s="262">
        <v>1451.969449083686</v>
      </c>
      <c r="N28" s="262">
        <v>1536.9756131066481</v>
      </c>
      <c r="O28" s="262">
        <v>1539.4719455524339</v>
      </c>
      <c r="P28" s="262">
        <v>1491.373436294906</v>
      </c>
      <c r="Q28" s="262">
        <v>1345.887961258928</v>
      </c>
      <c r="R28" s="262">
        <v>1388.7900507205679</v>
      </c>
      <c r="S28" s="262">
        <v>1427.5408195675991</v>
      </c>
      <c r="T28" s="262">
        <v>1521.882477031076</v>
      </c>
      <c r="U28" s="262">
        <v>1604.6682866152571</v>
      </c>
      <c r="V28" s="262">
        <v>1498.0966833088551</v>
      </c>
      <c r="W28" s="262">
        <v>1671.474611824093</v>
      </c>
      <c r="X28" s="262">
        <v>1596.484070491168</v>
      </c>
      <c r="Y28" s="262">
        <v>1524.572629287313</v>
      </c>
      <c r="DA28" s="72" t="s">
        <v>3145</v>
      </c>
    </row>
    <row r="29" spans="1:105" ht="12" customHeight="1" x14ac:dyDescent="0.25">
      <c r="A29" s="59" t="s">
        <v>28</v>
      </c>
      <c r="B29" s="230">
        <v>219.34230286417471</v>
      </c>
      <c r="C29" s="230">
        <v>176.32282932082521</v>
      </c>
      <c r="D29" s="230">
        <v>72.612454766987753</v>
      </c>
      <c r="E29" s="230">
        <v>74.494416118527965</v>
      </c>
      <c r="F29" s="230">
        <v>89.986525666282247</v>
      </c>
      <c r="G29" s="230">
        <v>69.948213425345941</v>
      </c>
      <c r="H29" s="230">
        <v>71.791995315931274</v>
      </c>
      <c r="I29" s="230">
        <v>66.483642574556626</v>
      </c>
      <c r="J29" s="230">
        <v>60.219373147124671</v>
      </c>
      <c r="K29" s="230">
        <v>58.24294427115511</v>
      </c>
      <c r="L29" s="230">
        <v>49.224119105813223</v>
      </c>
      <c r="M29" s="230">
        <v>54.282070242529997</v>
      </c>
      <c r="N29" s="230">
        <v>49.068948324758523</v>
      </c>
      <c r="O29" s="230">
        <v>54.014352435169563</v>
      </c>
      <c r="P29" s="230">
        <v>57.185295916849952</v>
      </c>
      <c r="Q29" s="230">
        <v>57.320878314338898</v>
      </c>
      <c r="R29" s="230">
        <v>56.687792759666443</v>
      </c>
      <c r="S29" s="230">
        <v>86.929070764620761</v>
      </c>
      <c r="T29" s="230">
        <v>89.837806432941136</v>
      </c>
      <c r="U29" s="230">
        <v>81.655903487728381</v>
      </c>
      <c r="V29" s="230">
        <v>56.067267736262828</v>
      </c>
      <c r="W29" s="230">
        <v>57.054552259405568</v>
      </c>
      <c r="X29" s="230">
        <v>55.329164863574313</v>
      </c>
      <c r="Y29" s="230">
        <v>37.209744703097734</v>
      </c>
      <c r="DA29" s="71" t="s">
        <v>3146</v>
      </c>
    </row>
    <row r="30" spans="1:105" ht="12" customHeight="1" x14ac:dyDescent="0.25">
      <c r="A30" s="59" t="s">
        <v>31</v>
      </c>
      <c r="B30" s="230">
        <v>112.8587404376282</v>
      </c>
      <c r="C30" s="230">
        <v>100.838690676086</v>
      </c>
      <c r="D30" s="230">
        <v>88.184756630013624</v>
      </c>
      <c r="E30" s="230">
        <v>65.029042756257098</v>
      </c>
      <c r="F30" s="230">
        <v>63.657168194827513</v>
      </c>
      <c r="G30" s="230">
        <v>67.656263359176563</v>
      </c>
      <c r="H30" s="230">
        <v>96.725547598446425</v>
      </c>
      <c r="I30" s="230">
        <v>69.063775281037522</v>
      </c>
      <c r="J30" s="230">
        <v>72.103048516374614</v>
      </c>
      <c r="K30" s="230">
        <v>68.880397008557452</v>
      </c>
      <c r="L30" s="230">
        <v>74.272419695259686</v>
      </c>
      <c r="M30" s="230">
        <v>60.630475880054121</v>
      </c>
      <c r="N30" s="230">
        <v>62.509952656025078</v>
      </c>
      <c r="O30" s="230">
        <v>53.585216042853403</v>
      </c>
      <c r="P30" s="230">
        <v>62.538014479546057</v>
      </c>
      <c r="Q30" s="230">
        <v>61.15787738851072</v>
      </c>
      <c r="R30" s="230">
        <v>61.040025258556739</v>
      </c>
      <c r="S30" s="230">
        <v>62.744737769477823</v>
      </c>
      <c r="T30" s="230">
        <v>66.660256164440028</v>
      </c>
      <c r="U30" s="230">
        <v>67.41330838990342</v>
      </c>
      <c r="V30" s="230">
        <v>62.91616756010712</v>
      </c>
      <c r="W30" s="230">
        <v>66.576357990118979</v>
      </c>
      <c r="X30" s="230">
        <v>82.666554209833748</v>
      </c>
      <c r="Y30" s="230">
        <v>64.053239998752701</v>
      </c>
      <c r="DA30" s="71" t="s">
        <v>3147</v>
      </c>
    </row>
    <row r="31" spans="1:105" ht="12" customHeight="1" x14ac:dyDescent="0.25">
      <c r="A31" s="59" t="s">
        <v>159</v>
      </c>
      <c r="B31" s="230">
        <v>587.81182126755937</v>
      </c>
      <c r="C31" s="230">
        <v>622.79231062246129</v>
      </c>
      <c r="D31" s="230">
        <v>637.09011686661177</v>
      </c>
      <c r="E31" s="230">
        <v>613.59345488413749</v>
      </c>
      <c r="F31" s="230">
        <v>598.52396640692552</v>
      </c>
      <c r="G31" s="230">
        <v>616.80812947985339</v>
      </c>
      <c r="H31" s="230">
        <v>587.48800771087383</v>
      </c>
      <c r="I31" s="230">
        <v>573.37688563983431</v>
      </c>
      <c r="J31" s="230">
        <v>541.74587971122787</v>
      </c>
      <c r="K31" s="230">
        <v>452.21092076045471</v>
      </c>
      <c r="L31" s="230">
        <v>440.20101093186292</v>
      </c>
      <c r="M31" s="230">
        <v>472.09755717415499</v>
      </c>
      <c r="N31" s="230">
        <v>455.04234580738267</v>
      </c>
      <c r="O31" s="230">
        <v>431.72817917416643</v>
      </c>
      <c r="P31" s="230">
        <v>426.60258791650477</v>
      </c>
      <c r="Q31" s="230">
        <v>437.6882595961743</v>
      </c>
      <c r="R31" s="230">
        <v>441.32356985474308</v>
      </c>
      <c r="S31" s="230">
        <v>455.80470575527312</v>
      </c>
      <c r="T31" s="230">
        <v>616.11198045970377</v>
      </c>
      <c r="U31" s="230">
        <v>643.03810204613694</v>
      </c>
      <c r="V31" s="230">
        <v>652.71850495068918</v>
      </c>
      <c r="W31" s="230">
        <v>665.84019252387247</v>
      </c>
      <c r="X31" s="230">
        <v>674.69721249110501</v>
      </c>
      <c r="Y31" s="230">
        <v>692.55589428990027</v>
      </c>
      <c r="DA31" s="71" t="s">
        <v>3148</v>
      </c>
    </row>
    <row r="32" spans="1:105" ht="12" customHeight="1" x14ac:dyDescent="0.25">
      <c r="A32" s="59" t="s">
        <v>32</v>
      </c>
      <c r="B32" s="230">
        <v>201.10943553596991</v>
      </c>
      <c r="C32" s="230">
        <v>211.8375430857383</v>
      </c>
      <c r="D32" s="230">
        <v>175.34455317023719</v>
      </c>
      <c r="E32" s="230">
        <v>187.3883268224364</v>
      </c>
      <c r="F32" s="230">
        <v>119.2121781777771</v>
      </c>
      <c r="G32" s="230">
        <v>113.2834611313216</v>
      </c>
      <c r="H32" s="230">
        <v>138.88312046330091</v>
      </c>
      <c r="I32" s="230">
        <v>139.76786615973549</v>
      </c>
      <c r="J32" s="230">
        <v>128.42660562510139</v>
      </c>
      <c r="K32" s="230">
        <v>106.37472533454149</v>
      </c>
      <c r="L32" s="230">
        <v>82.436812404228363</v>
      </c>
      <c r="M32" s="230">
        <v>68.78336059758611</v>
      </c>
      <c r="N32" s="230">
        <v>71.259761142878219</v>
      </c>
      <c r="O32" s="230">
        <v>53.797617542384771</v>
      </c>
      <c r="P32" s="230">
        <v>54.106706881386529</v>
      </c>
      <c r="Q32" s="230">
        <v>52.946932545307632</v>
      </c>
      <c r="R32" s="230">
        <v>55.407421119703301</v>
      </c>
      <c r="S32" s="230">
        <v>52.519142972413789</v>
      </c>
      <c r="T32" s="230">
        <v>50.942924666089397</v>
      </c>
      <c r="U32" s="230">
        <v>46.346179639975119</v>
      </c>
      <c r="V32" s="230">
        <v>38.95698631320154</v>
      </c>
      <c r="W32" s="230">
        <v>33.284892420384999</v>
      </c>
      <c r="X32" s="230">
        <v>31.059416617387431</v>
      </c>
      <c r="Y32" s="230">
        <v>29.468869822322858</v>
      </c>
      <c r="DA32" s="71" t="s">
        <v>3149</v>
      </c>
    </row>
    <row r="33" spans="1:105" ht="12" customHeight="1" x14ac:dyDescent="0.25">
      <c r="A33" s="59" t="s">
        <v>35</v>
      </c>
      <c r="B33" s="230">
        <v>789.05419310289642</v>
      </c>
      <c r="C33" s="230">
        <v>818.11439204160047</v>
      </c>
      <c r="D33" s="230">
        <v>913.58672042899934</v>
      </c>
      <c r="E33" s="230">
        <v>654.79815773269706</v>
      </c>
      <c r="F33" s="230">
        <v>684.93482115059794</v>
      </c>
      <c r="G33" s="230">
        <v>1084.461964045189</v>
      </c>
      <c r="H33" s="230">
        <v>918.93102615403541</v>
      </c>
      <c r="I33" s="230">
        <v>1121.724385634099</v>
      </c>
      <c r="J33" s="230">
        <v>1199.669451564451</v>
      </c>
      <c r="K33" s="230">
        <v>905.4930263639958</v>
      </c>
      <c r="L33" s="230">
        <v>1154.056289695437</v>
      </c>
      <c r="M33" s="230">
        <v>796.17598518936029</v>
      </c>
      <c r="N33" s="230">
        <v>899.09460517560365</v>
      </c>
      <c r="O33" s="230">
        <v>946.34658035786003</v>
      </c>
      <c r="P33" s="230">
        <v>890.94083110061922</v>
      </c>
      <c r="Q33" s="230">
        <v>736.77401341459642</v>
      </c>
      <c r="R33" s="230">
        <v>774.33124172789826</v>
      </c>
      <c r="S33" s="230">
        <v>769.54316230581367</v>
      </c>
      <c r="T33" s="230">
        <v>698.32950930790173</v>
      </c>
      <c r="U33" s="230">
        <v>766.21479305151286</v>
      </c>
      <c r="V33" s="230">
        <v>687.43775674859376</v>
      </c>
      <c r="W33" s="230">
        <v>848.71861663031086</v>
      </c>
      <c r="X33" s="230">
        <v>752.73172230926752</v>
      </c>
      <c r="Y33" s="230">
        <v>701.28488047323958</v>
      </c>
      <c r="DA33" s="71" t="s">
        <v>3150</v>
      </c>
    </row>
    <row r="34" spans="1:105" ht="12" customHeight="1" x14ac:dyDescent="0.25">
      <c r="A34" s="60" t="s">
        <v>3077</v>
      </c>
      <c r="B34" s="262">
        <v>143.78126217937401</v>
      </c>
      <c r="C34" s="262">
        <v>147.94819965195131</v>
      </c>
      <c r="D34" s="262">
        <v>150.054871101049</v>
      </c>
      <c r="E34" s="262">
        <v>134.96607460241671</v>
      </c>
      <c r="F34" s="262">
        <v>144.1275834988233</v>
      </c>
      <c r="G34" s="262">
        <v>152.66315413493069</v>
      </c>
      <c r="H34" s="262">
        <v>143.1354840769028</v>
      </c>
      <c r="I34" s="262">
        <v>149.8828268845339</v>
      </c>
      <c r="J34" s="262">
        <v>123.851632033748</v>
      </c>
      <c r="K34" s="262">
        <v>110.36240368518111</v>
      </c>
      <c r="L34" s="262">
        <v>117.7584666408913</v>
      </c>
      <c r="M34" s="262">
        <v>127.1358433219347</v>
      </c>
      <c r="N34" s="262">
        <v>126.7321118648989</v>
      </c>
      <c r="O34" s="262">
        <v>121.3167890020293</v>
      </c>
      <c r="P34" s="262">
        <v>119.80967737762749</v>
      </c>
      <c r="Q34" s="262">
        <v>127.43457104665841</v>
      </c>
      <c r="R34" s="262">
        <v>130.60204038331341</v>
      </c>
      <c r="S34" s="262">
        <v>132.8705996103586</v>
      </c>
      <c r="T34" s="262">
        <v>128.338426318828</v>
      </c>
      <c r="U34" s="262">
        <v>128.69259845725671</v>
      </c>
      <c r="V34" s="262">
        <v>126.2091660390805</v>
      </c>
      <c r="W34" s="262">
        <v>122.9548583317939</v>
      </c>
      <c r="X34" s="262">
        <v>117.7193422048347</v>
      </c>
      <c r="Y34" s="262">
        <v>109.1182584984218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452.6335533316639</v>
      </c>
      <c r="C35" s="261">
        <f t="shared" si="1"/>
        <v>461.29190969585102</v>
      </c>
      <c r="D35" s="261">
        <f t="shared" si="1"/>
        <v>442.92200638063662</v>
      </c>
      <c r="E35" s="261">
        <f t="shared" si="1"/>
        <v>365.17752035429305</v>
      </c>
      <c r="F35" s="261">
        <f t="shared" si="1"/>
        <v>341.40884602781944</v>
      </c>
      <c r="G35" s="261">
        <f t="shared" si="1"/>
        <v>468.15616384034121</v>
      </c>
      <c r="H35" s="261">
        <f t="shared" si="1"/>
        <v>439.13093287139378</v>
      </c>
      <c r="I35" s="261">
        <f t="shared" si="1"/>
        <v>464.94121615450058</v>
      </c>
      <c r="J35" s="261">
        <f t="shared" si="1"/>
        <v>470.62137027725032</v>
      </c>
      <c r="K35" s="261">
        <f t="shared" si="1"/>
        <v>355.44922198895051</v>
      </c>
      <c r="L35" s="261">
        <f t="shared" si="1"/>
        <v>433.85177691517003</v>
      </c>
      <c r="M35" s="261">
        <f t="shared" si="1"/>
        <v>234.59573115628751</v>
      </c>
      <c r="N35" s="261">
        <f t="shared" si="1"/>
        <v>234.79530498007185</v>
      </c>
      <c r="O35" s="261">
        <f t="shared" si="1"/>
        <v>219.95838234733634</v>
      </c>
      <c r="P35" s="261">
        <f t="shared" si="1"/>
        <v>217.07909704343348</v>
      </c>
      <c r="Q35" s="261">
        <f t="shared" si="1"/>
        <v>199.01241211182119</v>
      </c>
      <c r="R35" s="261">
        <f t="shared" si="1"/>
        <v>201.86294941950453</v>
      </c>
      <c r="S35" s="261">
        <f t="shared" si="1"/>
        <v>197.69631308779952</v>
      </c>
      <c r="T35" s="261">
        <f t="shared" si="1"/>
        <v>220.95911580997821</v>
      </c>
      <c r="U35" s="261">
        <f t="shared" si="1"/>
        <v>257.10374725267462</v>
      </c>
      <c r="V35" s="261">
        <f t="shared" si="1"/>
        <v>228.19991829347896</v>
      </c>
      <c r="W35" s="261">
        <f t="shared" si="1"/>
        <v>244.50327981698811</v>
      </c>
      <c r="X35" s="261">
        <f t="shared" si="1"/>
        <v>238.49767314233785</v>
      </c>
      <c r="Y35" s="261">
        <f t="shared" si="1"/>
        <v>221.17124622487461</v>
      </c>
      <c r="DA35" s="70"/>
    </row>
    <row r="36" spans="1:105" ht="12" customHeight="1" x14ac:dyDescent="0.25">
      <c r="A36" s="60" t="s">
        <v>3080</v>
      </c>
      <c r="B36" s="262">
        <v>167.75504852251709</v>
      </c>
      <c r="C36" s="262">
        <v>172.93171361342141</v>
      </c>
      <c r="D36" s="262">
        <v>157.8482258223537</v>
      </c>
      <c r="E36" s="262">
        <v>121.85617115979871</v>
      </c>
      <c r="F36" s="262">
        <v>109.8706182595986</v>
      </c>
      <c r="G36" s="262">
        <v>173.14137387258799</v>
      </c>
      <c r="H36" s="262">
        <v>151.86392676556719</v>
      </c>
      <c r="I36" s="262">
        <v>186.09613111223729</v>
      </c>
      <c r="J36" s="262">
        <v>185.29907378896229</v>
      </c>
      <c r="K36" s="262">
        <v>128.3589127281117</v>
      </c>
      <c r="L36" s="262">
        <v>165.8141813606278</v>
      </c>
      <c r="M36" s="262">
        <v>89.325996575606894</v>
      </c>
      <c r="N36" s="262">
        <v>88.606164413556201</v>
      </c>
      <c r="O36" s="262">
        <v>82.029792040991751</v>
      </c>
      <c r="P36" s="262">
        <v>79.716228930253905</v>
      </c>
      <c r="Q36" s="262">
        <v>70.426000607441026</v>
      </c>
      <c r="R36" s="262">
        <v>74.325174249981004</v>
      </c>
      <c r="S36" s="262">
        <v>71.662692646084452</v>
      </c>
      <c r="T36" s="262">
        <v>82.203756926003138</v>
      </c>
      <c r="U36" s="262">
        <v>95.209627304445533</v>
      </c>
      <c r="V36" s="262">
        <v>91.473615363009785</v>
      </c>
      <c r="W36" s="262">
        <v>101.6031403833633</v>
      </c>
      <c r="X36" s="262">
        <v>98.887628945805773</v>
      </c>
      <c r="Y36" s="262">
        <v>91.257012750328798</v>
      </c>
      <c r="DA36" s="72" t="s">
        <v>3152</v>
      </c>
    </row>
    <row r="37" spans="1:105" ht="12" customHeight="1" x14ac:dyDescent="0.25">
      <c r="A37" s="59" t="s">
        <v>28</v>
      </c>
      <c r="B37" s="230">
        <v>26.53450797089473</v>
      </c>
      <c r="C37" s="230">
        <v>23.137119018230472</v>
      </c>
      <c r="D37" s="230">
        <v>5.2390008850811141</v>
      </c>
      <c r="E37" s="230">
        <v>4.9611703913543526</v>
      </c>
      <c r="F37" s="230">
        <v>5.1743031979155436</v>
      </c>
      <c r="G37" s="230">
        <v>5.4198122534970619</v>
      </c>
      <c r="H37" s="230">
        <v>6.3748357455001869</v>
      </c>
      <c r="I37" s="230">
        <v>5.6414155185811357</v>
      </c>
      <c r="J37" s="230">
        <v>4.1593870382439189</v>
      </c>
      <c r="K37" s="230">
        <v>2.7800282129774758</v>
      </c>
      <c r="L37" s="230">
        <v>2.8754318954900402</v>
      </c>
      <c r="M37" s="230">
        <v>2.5238379753580449</v>
      </c>
      <c r="N37" s="230">
        <v>2.310184030045781</v>
      </c>
      <c r="O37" s="230">
        <v>1.759803604276061</v>
      </c>
      <c r="P37" s="230">
        <v>1.7220057415568299</v>
      </c>
      <c r="Q37" s="230">
        <v>1.3741961250986341</v>
      </c>
      <c r="R37" s="230">
        <v>2.7912534792490939</v>
      </c>
      <c r="S37" s="230">
        <v>1.4897126469797839</v>
      </c>
      <c r="T37" s="230">
        <v>2.0903624259325242</v>
      </c>
      <c r="U37" s="230">
        <v>1.930774420252392</v>
      </c>
      <c r="V37" s="230">
        <v>0.99802115430988014</v>
      </c>
      <c r="W37" s="230">
        <v>1.0864248876464431</v>
      </c>
      <c r="X37" s="230">
        <v>0.90908790933678318</v>
      </c>
      <c r="Y37" s="230">
        <v>0.6864668902176021</v>
      </c>
      <c r="DA37" s="71" t="s">
        <v>3153</v>
      </c>
    </row>
    <row r="38" spans="1:105" ht="12" customHeight="1" x14ac:dyDescent="0.25">
      <c r="A38" s="59" t="s">
        <v>31</v>
      </c>
      <c r="B38" s="230">
        <v>15.162551824118619</v>
      </c>
      <c r="C38" s="230">
        <v>13.176105022459589</v>
      </c>
      <c r="D38" s="230">
        <v>10.710964756730339</v>
      </c>
      <c r="E38" s="230">
        <v>6.0643667757506394</v>
      </c>
      <c r="F38" s="230">
        <v>5.8328582120519394</v>
      </c>
      <c r="G38" s="230">
        <v>6.2258078266406729</v>
      </c>
      <c r="H38" s="230">
        <v>5.7349579416992764</v>
      </c>
      <c r="I38" s="230">
        <v>6.3863682288216941</v>
      </c>
      <c r="J38" s="230">
        <v>5.2983398801676191</v>
      </c>
      <c r="K38" s="230">
        <v>4.720807905301629</v>
      </c>
      <c r="L38" s="230">
        <v>5.3140592452352173</v>
      </c>
      <c r="M38" s="230">
        <v>3.2730616200784159</v>
      </c>
      <c r="N38" s="230">
        <v>4.5700041894849086</v>
      </c>
      <c r="O38" s="230">
        <v>3.551191749067907</v>
      </c>
      <c r="P38" s="230">
        <v>4.4168626813715619</v>
      </c>
      <c r="Q38" s="230">
        <v>3.6904734441775831</v>
      </c>
      <c r="R38" s="230">
        <v>3.8136209360929811</v>
      </c>
      <c r="S38" s="230">
        <v>3.8886218849783152</v>
      </c>
      <c r="T38" s="230">
        <v>4.5793444888280144</v>
      </c>
      <c r="U38" s="230">
        <v>4.4130782073250687</v>
      </c>
      <c r="V38" s="230">
        <v>4.0102655296835721</v>
      </c>
      <c r="W38" s="230">
        <v>4.4870807609246297</v>
      </c>
      <c r="X38" s="230">
        <v>7.3495829448805914</v>
      </c>
      <c r="Y38" s="230">
        <v>3.755588915538012</v>
      </c>
      <c r="DA38" s="71" t="s">
        <v>3154</v>
      </c>
    </row>
    <row r="39" spans="1:105" ht="12" customHeight="1" x14ac:dyDescent="0.25">
      <c r="A39" s="59" t="s">
        <v>159</v>
      </c>
      <c r="B39" s="230">
        <v>25.702300431791151</v>
      </c>
      <c r="C39" s="230">
        <v>26.21349778167572</v>
      </c>
      <c r="D39" s="230">
        <v>18.703127559957789</v>
      </c>
      <c r="E39" s="230">
        <v>23.205562429478341</v>
      </c>
      <c r="F39" s="230">
        <v>20.786287214054109</v>
      </c>
      <c r="G39" s="230">
        <v>21.52716726575963</v>
      </c>
      <c r="H39" s="230">
        <v>19.496343629301439</v>
      </c>
      <c r="I39" s="230">
        <v>18.969919219947421</v>
      </c>
      <c r="J39" s="230">
        <v>21.348510750362731</v>
      </c>
      <c r="K39" s="230">
        <v>13.48308836165717</v>
      </c>
      <c r="L39" s="230">
        <v>16.632997223852751</v>
      </c>
      <c r="M39" s="230">
        <v>11.052343014447651</v>
      </c>
      <c r="N39" s="230">
        <v>12.606122863016189</v>
      </c>
      <c r="O39" s="230">
        <v>9.9920426330725221</v>
      </c>
      <c r="P39" s="230">
        <v>8.5984628447744988</v>
      </c>
      <c r="Q39" s="230">
        <v>7.8135250187358398</v>
      </c>
      <c r="R39" s="230">
        <v>7.8094963995588866</v>
      </c>
      <c r="S39" s="230">
        <v>7.5462163140400316</v>
      </c>
      <c r="T39" s="230">
        <v>32.363648499041552</v>
      </c>
      <c r="U39" s="230">
        <v>34.890333040266597</v>
      </c>
      <c r="V39" s="230">
        <v>35.121746622222147</v>
      </c>
      <c r="W39" s="230">
        <v>36.940101010459522</v>
      </c>
      <c r="X39" s="230">
        <v>36.230793258055513</v>
      </c>
      <c r="Y39" s="230">
        <v>36.369315919355401</v>
      </c>
      <c r="DA39" s="71" t="s">
        <v>3155</v>
      </c>
    </row>
    <row r="40" spans="1:105" ht="12" customHeight="1" x14ac:dyDescent="0.25">
      <c r="A40" s="59" t="s">
        <v>32</v>
      </c>
      <c r="B40" s="230">
        <v>14.469993830718421</v>
      </c>
      <c r="C40" s="230">
        <v>19.811691717440151</v>
      </c>
      <c r="D40" s="230">
        <v>15.194439767218761</v>
      </c>
      <c r="E40" s="230">
        <v>19.29742643828677</v>
      </c>
      <c r="F40" s="230">
        <v>8.9466802307051623</v>
      </c>
      <c r="G40" s="230">
        <v>7.5793643708159593</v>
      </c>
      <c r="H40" s="230">
        <v>9.5438175580641058</v>
      </c>
      <c r="I40" s="230">
        <v>11.257604005063421</v>
      </c>
      <c r="J40" s="230">
        <v>11.311283380960379</v>
      </c>
      <c r="K40" s="230">
        <v>9.4395250022140527</v>
      </c>
      <c r="L40" s="230">
        <v>5.6294834301822556</v>
      </c>
      <c r="M40" s="230">
        <v>3.3309648674868351</v>
      </c>
      <c r="N40" s="230">
        <v>3.528378723687259</v>
      </c>
      <c r="O40" s="230">
        <v>2.144205315005836</v>
      </c>
      <c r="P40" s="230">
        <v>1.62687293987822</v>
      </c>
      <c r="Q40" s="230">
        <v>1.561766006377667</v>
      </c>
      <c r="R40" s="230">
        <v>1.8828455925348271</v>
      </c>
      <c r="S40" s="230">
        <v>2.2585996480801489</v>
      </c>
      <c r="T40" s="230">
        <v>1.887093589176734</v>
      </c>
      <c r="U40" s="230">
        <v>1.2085650980800069</v>
      </c>
      <c r="V40" s="230">
        <v>1.171704779933191</v>
      </c>
      <c r="W40" s="230">
        <v>0.72526012238812332</v>
      </c>
      <c r="X40" s="230">
        <v>0.66568763656072127</v>
      </c>
      <c r="Y40" s="230">
        <v>0.40076856648857129</v>
      </c>
      <c r="DA40" s="71" t="s">
        <v>3156</v>
      </c>
    </row>
    <row r="41" spans="1:105" ht="12" customHeight="1" x14ac:dyDescent="0.25">
      <c r="A41" s="59" t="s">
        <v>35</v>
      </c>
      <c r="B41" s="230">
        <v>85.885694464994188</v>
      </c>
      <c r="C41" s="230">
        <v>90.593300073615509</v>
      </c>
      <c r="D41" s="230">
        <v>108.00069285336571</v>
      </c>
      <c r="E41" s="230">
        <v>68.327645124928651</v>
      </c>
      <c r="F41" s="230">
        <v>69.13048940487181</v>
      </c>
      <c r="G41" s="230">
        <v>132.38922215587459</v>
      </c>
      <c r="H41" s="230">
        <v>110.7139718910022</v>
      </c>
      <c r="I41" s="230">
        <v>143.84082413982361</v>
      </c>
      <c r="J41" s="230">
        <v>143.1815527392277</v>
      </c>
      <c r="K41" s="230">
        <v>97.935463245961373</v>
      </c>
      <c r="L41" s="230">
        <v>135.36220956586749</v>
      </c>
      <c r="M41" s="230">
        <v>69.145789098235937</v>
      </c>
      <c r="N41" s="230">
        <v>65.59147460732207</v>
      </c>
      <c r="O41" s="230">
        <v>64.582548739569432</v>
      </c>
      <c r="P41" s="230">
        <v>63.352024722672788</v>
      </c>
      <c r="Q41" s="230">
        <v>55.986040013051287</v>
      </c>
      <c r="R41" s="230">
        <v>58.02795784254522</v>
      </c>
      <c r="S41" s="230">
        <v>56.479542152006182</v>
      </c>
      <c r="T41" s="230">
        <v>41.283307923024331</v>
      </c>
      <c r="U41" s="230">
        <v>52.766876538521473</v>
      </c>
      <c r="V41" s="230">
        <v>50.171877276860982</v>
      </c>
      <c r="W41" s="230">
        <v>58.364273601944561</v>
      </c>
      <c r="X41" s="230">
        <v>53.732477196972177</v>
      </c>
      <c r="Y41" s="230">
        <v>50.044872458729223</v>
      </c>
      <c r="DA41" s="71" t="s">
        <v>3157</v>
      </c>
    </row>
    <row r="42" spans="1:105" ht="12" customHeight="1" x14ac:dyDescent="0.25">
      <c r="A42" s="60" t="s">
        <v>3087</v>
      </c>
      <c r="B42" s="262">
        <v>266.95409439710869</v>
      </c>
      <c r="C42" s="262">
        <v>269.91631674733668</v>
      </c>
      <c r="D42" s="262">
        <v>266.3672742084832</v>
      </c>
      <c r="E42" s="262">
        <v>226.49587919787251</v>
      </c>
      <c r="F42" s="262">
        <v>213.5706434031226</v>
      </c>
      <c r="G42" s="262">
        <v>275.98312347635078</v>
      </c>
      <c r="H42" s="262">
        <v>269.42310125875809</v>
      </c>
      <c r="I42" s="262">
        <v>260.160026488227</v>
      </c>
      <c r="J42" s="262">
        <v>269.88240224112172</v>
      </c>
      <c r="K42" s="262">
        <v>213.33204210051619</v>
      </c>
      <c r="L42" s="262">
        <v>253.35730235381641</v>
      </c>
      <c r="M42" s="262">
        <v>129.42041597517289</v>
      </c>
      <c r="N42" s="262">
        <v>130.3901529166726</v>
      </c>
      <c r="O42" s="262">
        <v>122.804700844099</v>
      </c>
      <c r="P42" s="262">
        <v>122.42686187634919</v>
      </c>
      <c r="Q42" s="262">
        <v>112.6998521746067</v>
      </c>
      <c r="R42" s="262">
        <v>111.25634505132339</v>
      </c>
      <c r="S42" s="262">
        <v>109.4693816597626</v>
      </c>
      <c r="T42" s="262">
        <v>122.7561209436102</v>
      </c>
      <c r="U42" s="262">
        <v>145.8507293368591</v>
      </c>
      <c r="V42" s="262">
        <v>120.99250802871551</v>
      </c>
      <c r="W42" s="262">
        <v>127.5720409770706</v>
      </c>
      <c r="X42" s="262">
        <v>124.93462842168491</v>
      </c>
      <c r="Y42" s="262">
        <v>116.31106697617049</v>
      </c>
      <c r="DA42" s="72" t="s">
        <v>3158</v>
      </c>
    </row>
    <row r="43" spans="1:105" ht="12" customHeight="1" x14ac:dyDescent="0.25">
      <c r="A43" s="64" t="s">
        <v>28</v>
      </c>
      <c r="B43" s="229">
        <v>21.474430318108691</v>
      </c>
      <c r="C43" s="229">
        <v>15.34250903241006</v>
      </c>
      <c r="D43" s="229">
        <v>3.5550606861484639</v>
      </c>
      <c r="E43" s="229">
        <v>3.2266443231592121</v>
      </c>
      <c r="F43" s="229">
        <v>3.1055529714460102</v>
      </c>
      <c r="G43" s="229">
        <v>3.6794989502632558</v>
      </c>
      <c r="H43" s="229">
        <v>4.2474772090121338</v>
      </c>
      <c r="I43" s="229">
        <v>3.720860716343549</v>
      </c>
      <c r="J43" s="229">
        <v>2.4422016514750289</v>
      </c>
      <c r="K43" s="229">
        <v>1.559932407778633</v>
      </c>
      <c r="L43" s="229">
        <v>1.8918344732638961</v>
      </c>
      <c r="M43" s="229">
        <v>1.637540344457761</v>
      </c>
      <c r="N43" s="229">
        <v>1.413929072661726</v>
      </c>
      <c r="O43" s="229">
        <v>0.96485693080846957</v>
      </c>
      <c r="P43" s="229">
        <v>0.7503007522728542</v>
      </c>
      <c r="Q43" s="229">
        <v>0.57849019057977302</v>
      </c>
      <c r="R43" s="229">
        <v>0.94024861305097396</v>
      </c>
      <c r="S43" s="229">
        <v>0.75663457706076331</v>
      </c>
      <c r="T43" s="229">
        <v>1.345999227610863</v>
      </c>
      <c r="U43" s="229">
        <v>1.2408880991777429</v>
      </c>
      <c r="V43" s="229">
        <v>0.55532893729884714</v>
      </c>
      <c r="W43" s="229">
        <v>0.5733785871713295</v>
      </c>
      <c r="X43" s="229">
        <v>0.54863907095190323</v>
      </c>
      <c r="Y43" s="229">
        <v>0.46132249000547049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0.92493783941616559</v>
      </c>
      <c r="F44" s="229">
        <v>0</v>
      </c>
      <c r="G44" s="229">
        <v>0.69124568244259099</v>
      </c>
      <c r="H44" s="229">
        <v>1.541898026663526</v>
      </c>
      <c r="I44" s="229">
        <v>1.6502768606218301</v>
      </c>
      <c r="J44" s="229">
        <v>0.99996593676098344</v>
      </c>
      <c r="K44" s="229">
        <v>1.9002620247944551</v>
      </c>
      <c r="L44" s="229">
        <v>2.1610797003448181</v>
      </c>
      <c r="M44" s="229">
        <v>2.1983425282917559</v>
      </c>
      <c r="N44" s="229">
        <v>1.453139689541501</v>
      </c>
      <c r="O44" s="229">
        <v>0.93150117842912894</v>
      </c>
      <c r="P44" s="229">
        <v>2.4577887598710788</v>
      </c>
      <c r="Q44" s="229">
        <v>3.2323828437593689</v>
      </c>
      <c r="R44" s="229">
        <v>0.26070075521348363</v>
      </c>
      <c r="S44" s="229">
        <v>0.1975005721314339</v>
      </c>
      <c r="T44" s="229">
        <v>1.2378925060010399</v>
      </c>
      <c r="U44" s="229">
        <v>1.557347311416909</v>
      </c>
      <c r="V44" s="229">
        <v>2.167177839183541</v>
      </c>
      <c r="W44" s="229">
        <v>2.2761229936092788</v>
      </c>
      <c r="X44" s="229">
        <v>1.9167351525130429</v>
      </c>
      <c r="Y44" s="229">
        <v>1.4383797692051581</v>
      </c>
      <c r="DA44" s="73" t="s">
        <v>3160</v>
      </c>
    </row>
    <row r="45" spans="1:105" ht="12" customHeight="1" x14ac:dyDescent="0.25">
      <c r="A45" s="64" t="s">
        <v>31</v>
      </c>
      <c r="B45" s="229">
        <v>8.8495604365999121</v>
      </c>
      <c r="C45" s="229">
        <v>8.7158367628439724</v>
      </c>
      <c r="D45" s="229">
        <v>7.0582749316929672</v>
      </c>
      <c r="E45" s="229">
        <v>4.3343148633535984</v>
      </c>
      <c r="F45" s="229">
        <v>3.9641204314232108</v>
      </c>
      <c r="G45" s="229">
        <v>4.2344965174157361</v>
      </c>
      <c r="H45" s="229">
        <v>3.8483609305224888</v>
      </c>
      <c r="I45" s="229">
        <v>4.5245144792339982</v>
      </c>
      <c r="J45" s="229">
        <v>3.8993193977771798</v>
      </c>
      <c r="K45" s="229">
        <v>3.017194618933436</v>
      </c>
      <c r="L45" s="229">
        <v>3.250258063286851</v>
      </c>
      <c r="M45" s="229">
        <v>1.675859983629078</v>
      </c>
      <c r="N45" s="229">
        <v>2.8238616433578771</v>
      </c>
      <c r="O45" s="229">
        <v>2.1376134389159751</v>
      </c>
      <c r="P45" s="229">
        <v>2.2469491240495909</v>
      </c>
      <c r="Q45" s="229">
        <v>2.0186297602960628</v>
      </c>
      <c r="R45" s="229">
        <v>2.2413648022275741</v>
      </c>
      <c r="S45" s="229">
        <v>2.3994169577930591</v>
      </c>
      <c r="T45" s="229">
        <v>2.7524880029406762</v>
      </c>
      <c r="U45" s="229">
        <v>2.8472748663375622</v>
      </c>
      <c r="V45" s="229">
        <v>2.4520906037229051</v>
      </c>
      <c r="W45" s="229">
        <v>2.6605320633761531</v>
      </c>
      <c r="X45" s="229">
        <v>4.7922980274778491</v>
      </c>
      <c r="Y45" s="229">
        <v>2.1032744228886409</v>
      </c>
      <c r="DA45" s="73" t="s">
        <v>3161</v>
      </c>
    </row>
    <row r="46" spans="1:105" ht="12" customHeight="1" x14ac:dyDescent="0.25">
      <c r="A46" s="64" t="s">
        <v>159</v>
      </c>
      <c r="B46" s="229">
        <v>14.993737038967961</v>
      </c>
      <c r="C46" s="229">
        <v>20.268892935610872</v>
      </c>
      <c r="D46" s="229">
        <v>13.48966218045641</v>
      </c>
      <c r="E46" s="229">
        <v>14.62686536028029</v>
      </c>
      <c r="F46" s="229">
        <v>11.710707791477629</v>
      </c>
      <c r="G46" s="229">
        <v>15.74599559407867</v>
      </c>
      <c r="H46" s="229">
        <v>14.38957400945487</v>
      </c>
      <c r="I46" s="229">
        <v>14.344147421038141</v>
      </c>
      <c r="J46" s="229">
        <v>14.91343964626992</v>
      </c>
      <c r="K46" s="229">
        <v>8.7101730609916821</v>
      </c>
      <c r="L46" s="229">
        <v>12.03456518735479</v>
      </c>
      <c r="M46" s="229">
        <v>7.440438828442721</v>
      </c>
      <c r="N46" s="229">
        <v>9.6998072118025167</v>
      </c>
      <c r="O46" s="229">
        <v>7.1619484936040623</v>
      </c>
      <c r="P46" s="229">
        <v>5.951184333601943</v>
      </c>
      <c r="Q46" s="229">
        <v>4.7909603395582723</v>
      </c>
      <c r="R46" s="229">
        <v>5.1886591077480961</v>
      </c>
      <c r="S46" s="229">
        <v>5.0645255699373708</v>
      </c>
      <c r="T46" s="229">
        <v>26.48165699019264</v>
      </c>
      <c r="U46" s="229">
        <v>30.02218355083064</v>
      </c>
      <c r="V46" s="229">
        <v>30.10643842645251</v>
      </c>
      <c r="W46" s="229">
        <v>28.871561255069491</v>
      </c>
      <c r="X46" s="229">
        <v>27.563184608671531</v>
      </c>
      <c r="Y46" s="229">
        <v>27.63320988137226</v>
      </c>
      <c r="DA46" s="73" t="s">
        <v>3162</v>
      </c>
    </row>
    <row r="47" spans="1:105" ht="12" customHeight="1" x14ac:dyDescent="0.25">
      <c r="A47" s="64" t="s">
        <v>32</v>
      </c>
      <c r="B47" s="229">
        <v>8.6282382475187145</v>
      </c>
      <c r="C47" s="229">
        <v>12.983100117319889</v>
      </c>
      <c r="D47" s="229">
        <v>10.0600539575996</v>
      </c>
      <c r="E47" s="229">
        <v>12.84100528928219</v>
      </c>
      <c r="F47" s="229">
        <v>3.426579077695441</v>
      </c>
      <c r="G47" s="229">
        <v>4.1843833457304651</v>
      </c>
      <c r="H47" s="229">
        <v>5.8687544578397839</v>
      </c>
      <c r="I47" s="229">
        <v>6.4429330981381794</v>
      </c>
      <c r="J47" s="229">
        <v>6.5123247368609842</v>
      </c>
      <c r="K47" s="229">
        <v>5.4289750509711974</v>
      </c>
      <c r="L47" s="229">
        <v>4.4172949928000609</v>
      </c>
      <c r="M47" s="229">
        <v>2.4824328928347179</v>
      </c>
      <c r="N47" s="229">
        <v>2.6035222377798011</v>
      </c>
      <c r="O47" s="229">
        <v>0.95334726936728131</v>
      </c>
      <c r="P47" s="229">
        <v>0.60740662513972776</v>
      </c>
      <c r="Q47" s="229">
        <v>0.72676466486763269</v>
      </c>
      <c r="R47" s="229">
        <v>1.0654447088173049</v>
      </c>
      <c r="S47" s="229">
        <v>1.5548468545426639</v>
      </c>
      <c r="T47" s="229">
        <v>1.2814014201693791</v>
      </c>
      <c r="U47" s="229">
        <v>0.81803112287303636</v>
      </c>
      <c r="V47" s="229">
        <v>0.74002187001895936</v>
      </c>
      <c r="W47" s="229">
        <v>0.4924914896663094</v>
      </c>
      <c r="X47" s="229">
        <v>0.52000062784921774</v>
      </c>
      <c r="Y47" s="229">
        <v>0.30028885113601472</v>
      </c>
      <c r="DA47" s="73" t="s">
        <v>3163</v>
      </c>
    </row>
    <row r="48" spans="1:105" ht="12" customHeight="1" x14ac:dyDescent="0.25">
      <c r="A48" s="64" t="s">
        <v>33</v>
      </c>
      <c r="B48" s="229">
        <v>25.909968709372091</v>
      </c>
      <c r="C48" s="229">
        <v>18.435500686208709</v>
      </c>
      <c r="D48" s="229">
        <v>13.49310581293034</v>
      </c>
      <c r="E48" s="229">
        <v>9.990369016559093</v>
      </c>
      <c r="F48" s="229">
        <v>9.1485996680170469</v>
      </c>
      <c r="G48" s="229">
        <v>4.1878294464350017</v>
      </c>
      <c r="H48" s="229">
        <v>10.028477055364901</v>
      </c>
      <c r="I48" s="229">
        <v>8.2014344736873266</v>
      </c>
      <c r="J48" s="229">
        <v>7.7510022020384204</v>
      </c>
      <c r="K48" s="229">
        <v>13.274386294874549</v>
      </c>
      <c r="L48" s="229">
        <v>8.729941516450225</v>
      </c>
      <c r="M48" s="229">
        <v>2.525549472239387</v>
      </c>
      <c r="N48" s="229">
        <v>3.8738398497633768</v>
      </c>
      <c r="O48" s="229">
        <v>1.8488241764904869</v>
      </c>
      <c r="P48" s="229">
        <v>4.5687362344358036</v>
      </c>
      <c r="Q48" s="229">
        <v>5.4741798659064136</v>
      </c>
      <c r="R48" s="229">
        <v>0.64660934868597042</v>
      </c>
      <c r="S48" s="229">
        <v>0.27316997622339778</v>
      </c>
      <c r="T48" s="229">
        <v>2.8635758365881681</v>
      </c>
      <c r="U48" s="229">
        <v>3.0039282526163862</v>
      </c>
      <c r="V48" s="229">
        <v>3.035027960502414</v>
      </c>
      <c r="W48" s="229">
        <v>11.205460152001891</v>
      </c>
      <c r="X48" s="229">
        <v>15.21005259718126</v>
      </c>
      <c r="Y48" s="229">
        <v>14.168983179198049</v>
      </c>
      <c r="DA48" s="73" t="s">
        <v>3164</v>
      </c>
    </row>
    <row r="49" spans="1:105" ht="12" customHeight="1" x14ac:dyDescent="0.25">
      <c r="A49" s="64" t="s">
        <v>35</v>
      </c>
      <c r="B49" s="229">
        <v>60.482014305239481</v>
      </c>
      <c r="C49" s="229">
        <v>68.843125942498375</v>
      </c>
      <c r="D49" s="229">
        <v>79.006110026813914</v>
      </c>
      <c r="E49" s="229">
        <v>48.457550318502648</v>
      </c>
      <c r="F49" s="229">
        <v>48.382755195751812</v>
      </c>
      <c r="G49" s="229">
        <v>116.2151715155746</v>
      </c>
      <c r="H49" s="229">
        <v>89.359639120996746</v>
      </c>
      <c r="I49" s="229">
        <v>98.782800016039729</v>
      </c>
      <c r="J49" s="229">
        <v>97.37536635539746</v>
      </c>
      <c r="K49" s="229">
        <v>57.698600208547539</v>
      </c>
      <c r="L49" s="229">
        <v>103.1151110891811</v>
      </c>
      <c r="M49" s="229">
        <v>53.107709969869852</v>
      </c>
      <c r="N49" s="229">
        <v>48.869494444304188</v>
      </c>
      <c r="O49" s="229">
        <v>49.890689216707308</v>
      </c>
      <c r="P49" s="229">
        <v>48.20536604356424</v>
      </c>
      <c r="Q49" s="229">
        <v>38.968335391045933</v>
      </c>
      <c r="R49" s="229">
        <v>44.189276180098943</v>
      </c>
      <c r="S49" s="229">
        <v>43.075056538851918</v>
      </c>
      <c r="T49" s="229">
        <v>30.778531966178821</v>
      </c>
      <c r="U49" s="229">
        <v>41.178635228628231</v>
      </c>
      <c r="V49" s="229">
        <v>39.282390003736438</v>
      </c>
      <c r="W49" s="229">
        <v>43.026451600411143</v>
      </c>
      <c r="X49" s="229">
        <v>38.348134481327833</v>
      </c>
      <c r="Y49" s="229">
        <v>35.90206946419061</v>
      </c>
      <c r="DA49" s="73" t="s">
        <v>3165</v>
      </c>
    </row>
    <row r="50" spans="1:105" ht="12" customHeight="1" x14ac:dyDescent="0.25">
      <c r="A50" s="64" t="s">
        <v>36</v>
      </c>
      <c r="B50" s="229">
        <v>2.8964248861985258</v>
      </c>
      <c r="C50" s="229">
        <v>2.7270213137103618</v>
      </c>
      <c r="D50" s="229">
        <v>2.2042350878534029</v>
      </c>
      <c r="E50" s="229">
        <v>1.5192676538419889</v>
      </c>
      <c r="F50" s="229">
        <v>1.6689465797569889</v>
      </c>
      <c r="G50" s="229">
        <v>1.810133274407965</v>
      </c>
      <c r="H50" s="229">
        <v>1.504517961001383</v>
      </c>
      <c r="I50" s="229">
        <v>1.14272767050782</v>
      </c>
      <c r="J50" s="229">
        <v>0.51129682290612477</v>
      </c>
      <c r="K50" s="229">
        <v>7.4754468364286036E-2</v>
      </c>
      <c r="L50" s="229">
        <v>9.8472025558819065E-2</v>
      </c>
      <c r="M50" s="229">
        <v>2.1813754131715799E-2</v>
      </c>
      <c r="N50" s="229">
        <v>1.7132167340259678E-2</v>
      </c>
      <c r="O50" s="229">
        <v>2.7737794741405551E-2</v>
      </c>
      <c r="P50" s="229">
        <v>1.9579619817458621E-2</v>
      </c>
      <c r="Q50" s="229">
        <v>1.957961981744237E-2</v>
      </c>
      <c r="R50" s="229">
        <v>2.0395437309835032E-2</v>
      </c>
      <c r="S50" s="229">
        <v>1.6316349847868599E-2</v>
      </c>
      <c r="T50" s="229">
        <v>1.550053235547787E-2</v>
      </c>
      <c r="U50" s="229">
        <v>1.223726238590425E-2</v>
      </c>
      <c r="V50" s="229">
        <v>1.092216458816566E-2</v>
      </c>
      <c r="W50" s="229">
        <v>1.7536812816492799E-2</v>
      </c>
      <c r="X50" s="229">
        <v>7.7143702080737326E-3</v>
      </c>
      <c r="Y50" s="229">
        <v>7.3521472414510413E-3</v>
      </c>
      <c r="DA50" s="73" t="s">
        <v>3166</v>
      </c>
    </row>
    <row r="51" spans="1:105" ht="12" customHeight="1" x14ac:dyDescent="0.25">
      <c r="A51" s="64" t="s">
        <v>38</v>
      </c>
      <c r="B51" s="229">
        <v>29.025920932254031</v>
      </c>
      <c r="C51" s="229">
        <v>25.573348393198131</v>
      </c>
      <c r="D51" s="229">
        <v>26.198033331172489</v>
      </c>
      <c r="E51" s="229">
        <v>22.273971603193331</v>
      </c>
      <c r="F51" s="229">
        <v>21.431499209933111</v>
      </c>
      <c r="G51" s="229">
        <v>20.222431893223359</v>
      </c>
      <c r="H51" s="229">
        <v>20.883446078246831</v>
      </c>
      <c r="I51" s="229">
        <v>22.60282964845937</v>
      </c>
      <c r="J51" s="229">
        <v>22.426357989641069</v>
      </c>
      <c r="K51" s="229">
        <v>18.85791084112893</v>
      </c>
      <c r="L51" s="229">
        <v>16.556317360713479</v>
      </c>
      <c r="M51" s="229">
        <v>17.495968258699879</v>
      </c>
      <c r="N51" s="229">
        <v>17.576150118240239</v>
      </c>
      <c r="O51" s="229">
        <v>16.18032887267233</v>
      </c>
      <c r="P51" s="229">
        <v>18.694641760938371</v>
      </c>
      <c r="Q51" s="229">
        <v>18.959764273651452</v>
      </c>
      <c r="R51" s="229">
        <v>18.11356286509865</v>
      </c>
      <c r="S51" s="229">
        <v>16.662479496022279</v>
      </c>
      <c r="T51" s="229">
        <v>17.510905500173649</v>
      </c>
      <c r="U51" s="229">
        <v>17.634222922376338</v>
      </c>
      <c r="V51" s="229">
        <v>18.587148066175448</v>
      </c>
      <c r="W51" s="229">
        <v>18.101167936187139</v>
      </c>
      <c r="X51" s="229">
        <v>16.019412962296229</v>
      </c>
      <c r="Y51" s="229">
        <v>16.514636262936911</v>
      </c>
      <c r="DA51" s="73" t="s">
        <v>3167</v>
      </c>
    </row>
    <row r="52" spans="1:105" ht="12" customHeight="1" x14ac:dyDescent="0.25">
      <c r="A52" s="64" t="s">
        <v>39</v>
      </c>
      <c r="B52" s="229">
        <v>94.693799522849304</v>
      </c>
      <c r="C52" s="229">
        <v>97.026981563536324</v>
      </c>
      <c r="D52" s="229">
        <v>111.3027381938156</v>
      </c>
      <c r="E52" s="229">
        <v>108.3009529302839</v>
      </c>
      <c r="F52" s="229">
        <v>110.7318824776214</v>
      </c>
      <c r="G52" s="229">
        <v>105.01193725677921</v>
      </c>
      <c r="H52" s="229">
        <v>117.7509564096554</v>
      </c>
      <c r="I52" s="229">
        <v>98.747502104157078</v>
      </c>
      <c r="J52" s="229">
        <v>113.0511275019945</v>
      </c>
      <c r="K52" s="229">
        <v>102.80985312413149</v>
      </c>
      <c r="L52" s="229">
        <v>101.1024279448624</v>
      </c>
      <c r="M52" s="229">
        <v>40.834759942576007</v>
      </c>
      <c r="N52" s="229">
        <v>42.059276481881099</v>
      </c>
      <c r="O52" s="229">
        <v>42.707853472362608</v>
      </c>
      <c r="P52" s="229">
        <v>38.924908622658108</v>
      </c>
      <c r="Q52" s="229">
        <v>37.930765225124318</v>
      </c>
      <c r="R52" s="229">
        <v>38.590083233072548</v>
      </c>
      <c r="S52" s="229">
        <v>39.469434767351807</v>
      </c>
      <c r="T52" s="229">
        <v>38.488168961399502</v>
      </c>
      <c r="U52" s="229">
        <v>47.535980720216379</v>
      </c>
      <c r="V52" s="229">
        <v>24.05596215703623</v>
      </c>
      <c r="W52" s="229">
        <v>20.347338086761379</v>
      </c>
      <c r="X52" s="229">
        <v>20.008456523208</v>
      </c>
      <c r="Y52" s="229">
        <v>17.781550507995949</v>
      </c>
      <c r="DA52" s="73" t="s">
        <v>3168</v>
      </c>
    </row>
    <row r="53" spans="1:105" ht="12" customHeight="1" x14ac:dyDescent="0.25">
      <c r="A53" s="60" t="s">
        <v>3099</v>
      </c>
      <c r="B53" s="262">
        <v>17.924410412038139</v>
      </c>
      <c r="C53" s="262">
        <v>18.44387933509292</v>
      </c>
      <c r="D53" s="262">
        <v>18.706506349799749</v>
      </c>
      <c r="E53" s="262">
        <v>16.82546999662183</v>
      </c>
      <c r="F53" s="262">
        <v>17.96758436509819</v>
      </c>
      <c r="G53" s="262">
        <v>19.031666491402401</v>
      </c>
      <c r="H53" s="262">
        <v>17.843904847068469</v>
      </c>
      <c r="I53" s="262">
        <v>18.68505855403631</v>
      </c>
      <c r="J53" s="262">
        <v>15.43989424716632</v>
      </c>
      <c r="K53" s="262">
        <v>13.7582671603226</v>
      </c>
      <c r="L53" s="262">
        <v>14.680293200725799</v>
      </c>
      <c r="M53" s="262">
        <v>15.849318605507721</v>
      </c>
      <c r="N53" s="262">
        <v>15.798987649843051</v>
      </c>
      <c r="O53" s="262">
        <v>15.1238894622456</v>
      </c>
      <c r="P53" s="262">
        <v>14.9360062368304</v>
      </c>
      <c r="Q53" s="262">
        <v>15.88655932977346</v>
      </c>
      <c r="R53" s="262">
        <v>16.28143011820012</v>
      </c>
      <c r="S53" s="262">
        <v>16.564238781952461</v>
      </c>
      <c r="T53" s="262">
        <v>15.999237940364869</v>
      </c>
      <c r="U53" s="262">
        <v>16.043390611369979</v>
      </c>
      <c r="V53" s="262">
        <v>15.733794901753679</v>
      </c>
      <c r="W53" s="262">
        <v>15.328098456554221</v>
      </c>
      <c r="X53" s="262">
        <v>14.675415774847149</v>
      </c>
      <c r="Y53" s="262">
        <v>13.60316649837533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374.61092497206778</v>
      </c>
      <c r="C54" s="261">
        <f t="shared" si="2"/>
        <v>388.11740806032549</v>
      </c>
      <c r="D54" s="261">
        <f t="shared" si="2"/>
        <v>379.48611654123295</v>
      </c>
      <c r="E54" s="261">
        <f t="shared" si="2"/>
        <v>327.11801011251566</v>
      </c>
      <c r="F54" s="261">
        <f t="shared" si="2"/>
        <v>331.19160346152415</v>
      </c>
      <c r="G54" s="261">
        <f t="shared" si="2"/>
        <v>393.953909116761</v>
      </c>
      <c r="H54" s="261">
        <f t="shared" si="2"/>
        <v>364.53647459940589</v>
      </c>
      <c r="I54" s="261">
        <f t="shared" si="2"/>
        <v>396.08936665576164</v>
      </c>
      <c r="J54" s="261">
        <f t="shared" si="2"/>
        <v>354.88171226656766</v>
      </c>
      <c r="K54" s="261">
        <f t="shared" si="2"/>
        <v>288.51322356396685</v>
      </c>
      <c r="L54" s="261">
        <f t="shared" si="2"/>
        <v>330.8318154686757</v>
      </c>
      <c r="M54" s="261">
        <f t="shared" si="2"/>
        <v>280.0037342042566</v>
      </c>
      <c r="N54" s="261">
        <f t="shared" si="2"/>
        <v>279.27403089754284</v>
      </c>
      <c r="O54" s="261">
        <f t="shared" si="2"/>
        <v>264.08318750210208</v>
      </c>
      <c r="P54" s="261">
        <f t="shared" si="2"/>
        <v>260.68169957356486</v>
      </c>
      <c r="Q54" s="261">
        <f t="shared" si="2"/>
        <v>265.70413501201449</v>
      </c>
      <c r="R54" s="261">
        <f t="shared" si="2"/>
        <v>272.96491427040382</v>
      </c>
      <c r="S54" s="261">
        <f t="shared" si="2"/>
        <v>275.01137509401178</v>
      </c>
      <c r="T54" s="261">
        <f t="shared" si="2"/>
        <v>276.99392972494991</v>
      </c>
      <c r="U54" s="261">
        <f t="shared" si="2"/>
        <v>289.24518289077758</v>
      </c>
      <c r="V54" s="261">
        <f t="shared" si="2"/>
        <v>279.24798550462106</v>
      </c>
      <c r="W54" s="261">
        <f t="shared" si="2"/>
        <v>281.03713350149746</v>
      </c>
      <c r="X54" s="261">
        <f t="shared" si="2"/>
        <v>270.52331172721836</v>
      </c>
      <c r="Y54" s="261">
        <f t="shared" si="2"/>
        <v>250.94563267481942</v>
      </c>
      <c r="DA54" s="70"/>
    </row>
    <row r="55" spans="1:105" ht="12" customHeight="1" x14ac:dyDescent="0.25">
      <c r="A55" s="60" t="s">
        <v>3102</v>
      </c>
      <c r="B55" s="262">
        <v>103.6513494942035</v>
      </c>
      <c r="C55" s="262">
        <v>110.0037839039172</v>
      </c>
      <c r="D55" s="262">
        <v>98.494126341022138</v>
      </c>
      <c r="E55" s="262">
        <v>76.296259402613785</v>
      </c>
      <c r="F55" s="262">
        <v>67.485260936139369</v>
      </c>
      <c r="G55" s="262">
        <v>107.3480711749415</v>
      </c>
      <c r="H55" s="262">
        <v>94.257133020457985</v>
      </c>
      <c r="I55" s="262">
        <v>116.2831839077926</v>
      </c>
      <c r="J55" s="262">
        <v>115.6368008455489</v>
      </c>
      <c r="K55" s="262">
        <v>79.299407337067123</v>
      </c>
      <c r="L55" s="262">
        <v>103.8323419579598</v>
      </c>
      <c r="M55" s="262">
        <v>56.016242471471948</v>
      </c>
      <c r="N55" s="262">
        <v>55.795785677730947</v>
      </c>
      <c r="O55" s="262">
        <v>50.448962418594149</v>
      </c>
      <c r="P55" s="262">
        <v>49.533485036202791</v>
      </c>
      <c r="Q55" s="262">
        <v>43.681625196031312</v>
      </c>
      <c r="R55" s="262">
        <v>46.045037573135808</v>
      </c>
      <c r="S55" s="262">
        <v>44.694182980271677</v>
      </c>
      <c r="T55" s="262">
        <v>52.042082084848488</v>
      </c>
      <c r="U55" s="262">
        <v>60.342597834051048</v>
      </c>
      <c r="V55" s="262">
        <v>57.988355827335383</v>
      </c>
      <c r="W55" s="262">
        <v>64.063353481414723</v>
      </c>
      <c r="X55" s="262">
        <v>62.379489186089742</v>
      </c>
      <c r="Y55" s="262">
        <v>57.93584213396224</v>
      </c>
      <c r="DA55" s="72" t="s">
        <v>3170</v>
      </c>
    </row>
    <row r="56" spans="1:105" ht="12" customHeight="1" x14ac:dyDescent="0.25">
      <c r="A56" s="60" t="s">
        <v>3104</v>
      </c>
      <c r="B56" s="262">
        <v>39.064348622632203</v>
      </c>
      <c r="C56" s="262">
        <v>39.497821227157679</v>
      </c>
      <c r="D56" s="262">
        <v>38.978477122968421</v>
      </c>
      <c r="E56" s="262">
        <v>33.143953107583833</v>
      </c>
      <c r="F56" s="262">
        <v>31.252557067166691</v>
      </c>
      <c r="G56" s="262">
        <v>40.385598781660349</v>
      </c>
      <c r="H56" s="262">
        <v>39.425647238459618</v>
      </c>
      <c r="I56" s="262">
        <v>38.07014833528396</v>
      </c>
      <c r="J56" s="262">
        <v>39.492858396011968</v>
      </c>
      <c r="K56" s="262">
        <v>31.217641684101</v>
      </c>
      <c r="L56" s="262">
        <v>37.074681351455268</v>
      </c>
      <c r="M56" s="262">
        <v>18.938552937193631</v>
      </c>
      <c r="N56" s="262">
        <v>19.080458016568961</v>
      </c>
      <c r="O56" s="262">
        <v>17.970451650521291</v>
      </c>
      <c r="P56" s="262">
        <v>17.91516112129105</v>
      </c>
      <c r="Q56" s="262">
        <v>16.49177295823349</v>
      </c>
      <c r="R56" s="262">
        <v>16.28053939153903</v>
      </c>
      <c r="S56" s="262">
        <v>16.01904663915602</v>
      </c>
      <c r="T56" s="262">
        <v>17.963342779713251</v>
      </c>
      <c r="U56" s="262">
        <v>21.342859530016419</v>
      </c>
      <c r="V56" s="262">
        <v>17.705266986201192</v>
      </c>
      <c r="W56" s="262">
        <v>18.668073604504269</v>
      </c>
      <c r="X56" s="262">
        <v>18.28213158043464</v>
      </c>
      <c r="Y56" s="262">
        <v>17.020214952270301</v>
      </c>
      <c r="DA56" s="72" t="s">
        <v>3171</v>
      </c>
    </row>
    <row r="57" spans="1:105" ht="12" customHeight="1" x14ac:dyDescent="0.25">
      <c r="A57" s="64" t="s">
        <v>28</v>
      </c>
      <c r="B57" s="229">
        <v>3.142430290547011</v>
      </c>
      <c r="C57" s="229">
        <v>2.2451242897829151</v>
      </c>
      <c r="D57" s="229">
        <v>0.52022476123453576</v>
      </c>
      <c r="E57" s="229">
        <v>0.4721664187462401</v>
      </c>
      <c r="F57" s="229">
        <v>0.45444668760971901</v>
      </c>
      <c r="G57" s="229">
        <v>0.53843425804841227</v>
      </c>
      <c r="H57" s="229">
        <v>0.62154855063849468</v>
      </c>
      <c r="I57" s="229">
        <v>0.54448687339959245</v>
      </c>
      <c r="J57" s="229">
        <v>0.3573761134304666</v>
      </c>
      <c r="K57" s="229">
        <v>0.22827049550533721</v>
      </c>
      <c r="L57" s="229">
        <v>0.27683891332252603</v>
      </c>
      <c r="M57" s="229">
        <v>0.23962714280143299</v>
      </c>
      <c r="N57" s="229">
        <v>0.20690530462502971</v>
      </c>
      <c r="O57" s="229">
        <v>0.14119096993506611</v>
      </c>
      <c r="P57" s="229">
        <v>0.1097941959826611</v>
      </c>
      <c r="Q57" s="229">
        <v>8.465254121918403E-2</v>
      </c>
      <c r="R57" s="229">
        <v>0.1375899466727469</v>
      </c>
      <c r="S57" s="229">
        <v>0.11072104724594049</v>
      </c>
      <c r="T57" s="229">
        <v>0.196964887135119</v>
      </c>
      <c r="U57" s="229">
        <v>0.1815835992979615</v>
      </c>
      <c r="V57" s="229">
        <v>8.1263272083805044E-2</v>
      </c>
      <c r="W57" s="229">
        <v>8.3904541987259759E-2</v>
      </c>
      <c r="X57" s="229">
        <v>8.0284319984171459E-2</v>
      </c>
      <c r="Y57" s="229">
        <v>6.7506972004807875E-2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0.13534946633734271</v>
      </c>
      <c r="F58" s="229">
        <v>0</v>
      </c>
      <c r="G58" s="229">
        <v>0.1011524561322449</v>
      </c>
      <c r="H58" s="229">
        <v>0.22563145993382819</v>
      </c>
      <c r="I58" s="229">
        <v>0.24149092282246859</v>
      </c>
      <c r="J58" s="229">
        <v>0.14632859650498439</v>
      </c>
      <c r="K58" s="229">
        <v>0.27807214711790362</v>
      </c>
      <c r="L58" s="229">
        <v>0.31623853159555748</v>
      </c>
      <c r="M58" s="229">
        <v>0.32169133465097333</v>
      </c>
      <c r="N58" s="229">
        <v>0.21264313461021611</v>
      </c>
      <c r="O58" s="229">
        <v>0.1363099032390879</v>
      </c>
      <c r="P58" s="229">
        <v>0.35965703082106598</v>
      </c>
      <c r="Q58" s="229">
        <v>0.47300615701588172</v>
      </c>
      <c r="R58" s="229">
        <v>3.81492751060548E-2</v>
      </c>
      <c r="S58" s="229">
        <v>2.8900965989436471E-2</v>
      </c>
      <c r="T58" s="229">
        <v>0.18114524342089361</v>
      </c>
      <c r="U58" s="229">
        <v>0.22789220909723579</v>
      </c>
      <c r="V58" s="229">
        <v>0.31713089408987732</v>
      </c>
      <c r="W58" s="229">
        <v>0.33307322868056788</v>
      </c>
      <c r="X58" s="229">
        <v>0.28048271888889442</v>
      </c>
      <c r="Y58" s="229">
        <v>0.21048326261063741</v>
      </c>
      <c r="DA58" s="73" t="s">
        <v>3173</v>
      </c>
    </row>
    <row r="59" spans="1:105" ht="12" customHeight="1" x14ac:dyDescent="0.25">
      <c r="A59" s="64" t="s">
        <v>31</v>
      </c>
      <c r="B59" s="229">
        <v>1.294987869855037</v>
      </c>
      <c r="C59" s="229">
        <v>1.2754196057963829</v>
      </c>
      <c r="D59" s="229">
        <v>1.0328626471481679</v>
      </c>
      <c r="E59" s="229">
        <v>0.63425581557266864</v>
      </c>
      <c r="F59" s="229">
        <v>0.58008393864474328</v>
      </c>
      <c r="G59" s="229">
        <v>0.61964903955202943</v>
      </c>
      <c r="H59" s="229">
        <v>0.56314443633150713</v>
      </c>
      <c r="I59" s="229">
        <v>0.66208840648843159</v>
      </c>
      <c r="J59" s="229">
        <v>0.5706013713322905</v>
      </c>
      <c r="K59" s="229">
        <v>0.44151689346639278</v>
      </c>
      <c r="L59" s="229">
        <v>0.47562190190229958</v>
      </c>
      <c r="M59" s="229">
        <v>0.24523459282785981</v>
      </c>
      <c r="N59" s="229">
        <v>0.41322578680556071</v>
      </c>
      <c r="O59" s="229">
        <v>0.31280462952562882</v>
      </c>
      <c r="P59" s="229">
        <v>0.32880411187333303</v>
      </c>
      <c r="Q59" s="229">
        <v>0.29539332174063831</v>
      </c>
      <c r="R59" s="229">
        <v>0.32798693806309842</v>
      </c>
      <c r="S59" s="229">
        <v>0.35111527598768599</v>
      </c>
      <c r="T59" s="229">
        <v>0.40278142640711562</v>
      </c>
      <c r="U59" s="229">
        <v>0.41665192756928798</v>
      </c>
      <c r="V59" s="229">
        <v>0.35882319922623251</v>
      </c>
      <c r="W59" s="229">
        <v>0.38932518446715642</v>
      </c>
      <c r="X59" s="229">
        <v>0.70127413206281553</v>
      </c>
      <c r="Y59" s="229">
        <v>0.3077796783388736</v>
      </c>
      <c r="DA59" s="73" t="s">
        <v>3174</v>
      </c>
    </row>
    <row r="60" spans="1:105" ht="12" customHeight="1" x14ac:dyDescent="0.25">
      <c r="A60" s="64" t="s">
        <v>159</v>
      </c>
      <c r="B60" s="229">
        <v>2.1940872349948899</v>
      </c>
      <c r="C60" s="229">
        <v>2.9660196882152992</v>
      </c>
      <c r="D60" s="229">
        <v>1.973990574705317</v>
      </c>
      <c r="E60" s="229">
        <v>2.140401588448086</v>
      </c>
      <c r="F60" s="229">
        <v>1.713669808351185</v>
      </c>
      <c r="G60" s="229">
        <v>2.304167923277904</v>
      </c>
      <c r="H60" s="229">
        <v>2.105677895317573</v>
      </c>
      <c r="I60" s="229">
        <v>2.0990304599573641</v>
      </c>
      <c r="J60" s="229">
        <v>2.1823370299683349</v>
      </c>
      <c r="K60" s="229">
        <v>1.2745908160220509</v>
      </c>
      <c r="L60" s="229">
        <v>1.761061020855847</v>
      </c>
      <c r="M60" s="229">
        <v>1.08878605872697</v>
      </c>
      <c r="N60" s="229">
        <v>1.419407525289784</v>
      </c>
      <c r="O60" s="229">
        <v>1.048033570728087</v>
      </c>
      <c r="P60" s="229">
        <v>0.87085811532655533</v>
      </c>
      <c r="Q60" s="229">
        <v>0.70107838339914863</v>
      </c>
      <c r="R60" s="229">
        <v>0.75927506834771619</v>
      </c>
      <c r="S60" s="229">
        <v>0.74111016322516909</v>
      </c>
      <c r="T60" s="229">
        <v>3.8751557008561628</v>
      </c>
      <c r="U60" s="229">
        <v>4.3932536314565844</v>
      </c>
      <c r="V60" s="229">
        <v>4.4055829491315297</v>
      </c>
      <c r="W60" s="229">
        <v>4.2248789504235083</v>
      </c>
      <c r="X60" s="229">
        <v>4.0334195103275263</v>
      </c>
      <c r="Y60" s="229">
        <v>4.0436665592493792</v>
      </c>
      <c r="DA60" s="73" t="s">
        <v>3175</v>
      </c>
    </row>
    <row r="61" spans="1:105" ht="12" customHeight="1" x14ac:dyDescent="0.25">
      <c r="A61" s="64" t="s">
        <v>32</v>
      </c>
      <c r="B61" s="229">
        <v>1.2626010013497311</v>
      </c>
      <c r="C61" s="229">
        <v>1.899863533956774</v>
      </c>
      <c r="D61" s="229">
        <v>1.472123721682157</v>
      </c>
      <c r="E61" s="229">
        <v>1.8790702889141251</v>
      </c>
      <c r="F61" s="229">
        <v>0.5014235873640227</v>
      </c>
      <c r="G61" s="229">
        <v>0.61231579967900807</v>
      </c>
      <c r="H61" s="229">
        <v>0.85879585641658984</v>
      </c>
      <c r="I61" s="229">
        <v>0.94281747304300423</v>
      </c>
      <c r="J61" s="229">
        <v>0.95297180003576032</v>
      </c>
      <c r="K61" s="229">
        <v>0.79444136091515316</v>
      </c>
      <c r="L61" s="229">
        <v>0.64639859507477215</v>
      </c>
      <c r="M61" s="229">
        <v>0.36326329505075788</v>
      </c>
      <c r="N61" s="229">
        <v>0.38098273252971399</v>
      </c>
      <c r="O61" s="229">
        <v>0.13950671995912001</v>
      </c>
      <c r="P61" s="229">
        <v>8.8883986641007245E-2</v>
      </c>
      <c r="Q61" s="229">
        <v>0.1063500760275552</v>
      </c>
      <c r="R61" s="229">
        <v>0.15591033970606449</v>
      </c>
      <c r="S61" s="229">
        <v>0.2275263082884395</v>
      </c>
      <c r="T61" s="229">
        <v>0.18751205864095111</v>
      </c>
      <c r="U61" s="229">
        <v>0.1197054236618656</v>
      </c>
      <c r="V61" s="229">
        <v>0.10829005033273589</v>
      </c>
      <c r="W61" s="229">
        <v>7.2068043344505991E-2</v>
      </c>
      <c r="X61" s="229">
        <v>7.6093554047805878E-2</v>
      </c>
      <c r="Y61" s="229">
        <v>4.3942342951358133E-2</v>
      </c>
      <c r="DA61" s="73" t="s">
        <v>3176</v>
      </c>
    </row>
    <row r="62" spans="1:105" ht="12" customHeight="1" x14ac:dyDescent="0.25">
      <c r="A62" s="64" t="s">
        <v>33</v>
      </c>
      <c r="B62" s="229">
        <v>3.7914985074503691</v>
      </c>
      <c r="C62" s="229">
        <v>2.6977328347979519</v>
      </c>
      <c r="D62" s="229">
        <v>1.974494493777222</v>
      </c>
      <c r="E62" s="229">
        <v>1.461926474710906</v>
      </c>
      <c r="F62" s="229">
        <v>1.3387473514779169</v>
      </c>
      <c r="G62" s="229">
        <v>0.61282007993593668</v>
      </c>
      <c r="H62" s="229">
        <v>1.4675029604980849</v>
      </c>
      <c r="I62" s="229">
        <v>1.200145276697677</v>
      </c>
      <c r="J62" s="229">
        <v>1.1342319093439539</v>
      </c>
      <c r="K62" s="229">
        <v>1.9424884834434919</v>
      </c>
      <c r="L62" s="229">
        <v>1.2774836049021301</v>
      </c>
      <c r="M62" s="229">
        <v>0.36957269851985741</v>
      </c>
      <c r="N62" s="229">
        <v>0.56687285782660291</v>
      </c>
      <c r="O62" s="229">
        <v>0.27054506257146771</v>
      </c>
      <c r="P62" s="229">
        <v>0.66855953428967207</v>
      </c>
      <c r="Q62" s="229">
        <v>0.80105634336761955</v>
      </c>
      <c r="R62" s="229">
        <v>9.4620661566430994E-2</v>
      </c>
      <c r="S62" s="229">
        <v>3.9973940869972059E-2</v>
      </c>
      <c r="T62" s="229">
        <v>0.41903730692147589</v>
      </c>
      <c r="U62" s="229">
        <v>0.43957557857502488</v>
      </c>
      <c r="V62" s="229">
        <v>0.44412651020117389</v>
      </c>
      <c r="W62" s="229">
        <v>1.6397351119240069</v>
      </c>
      <c r="X62" s="229">
        <v>2.2257414652760472</v>
      </c>
      <c r="Y62" s="229">
        <v>2.073398049168107</v>
      </c>
      <c r="DA62" s="73" t="s">
        <v>3177</v>
      </c>
    </row>
    <row r="63" spans="1:105" ht="12" customHeight="1" x14ac:dyDescent="0.25">
      <c r="A63" s="64" t="s">
        <v>35</v>
      </c>
      <c r="B63" s="229">
        <v>8.8505497454714899</v>
      </c>
      <c r="C63" s="229">
        <v>10.074061153334601</v>
      </c>
      <c r="D63" s="229">
        <v>11.561247009062249</v>
      </c>
      <c r="E63" s="229">
        <v>7.0909668694754844</v>
      </c>
      <c r="F63" s="229">
        <v>7.0800218313144851</v>
      </c>
      <c r="G63" s="229">
        <v>17.006182226109988</v>
      </c>
      <c r="H63" s="229">
        <v>13.07631599844466</v>
      </c>
      <c r="I63" s="229">
        <v>14.455240877504689</v>
      </c>
      <c r="J63" s="229">
        <v>14.249286069781199</v>
      </c>
      <c r="K63" s="229">
        <v>8.4432427930162959</v>
      </c>
      <c r="L63" s="229">
        <v>15.089203471279831</v>
      </c>
      <c r="M63" s="229">
        <v>7.7714413839501848</v>
      </c>
      <c r="N63" s="229">
        <v>7.1512481286174356</v>
      </c>
      <c r="O63" s="229">
        <v>7.3006832166645337</v>
      </c>
      <c r="P63" s="229">
        <v>7.0540638414264567</v>
      </c>
      <c r="Q63" s="229">
        <v>5.7023760673062061</v>
      </c>
      <c r="R63" s="229">
        <v>6.4663750296832241</v>
      </c>
      <c r="S63" s="229">
        <v>6.3033272794467701</v>
      </c>
      <c r="T63" s="229">
        <v>4.5039328036343491</v>
      </c>
      <c r="U63" s="229">
        <v>6.0258171578459949</v>
      </c>
      <c r="V63" s="229">
        <v>5.7483328034424117</v>
      </c>
      <c r="W63" s="229">
        <v>6.2962147447455497</v>
      </c>
      <c r="X63" s="229">
        <v>5.6116198471852243</v>
      </c>
      <c r="Y63" s="229">
        <v>5.2536783936223062</v>
      </c>
      <c r="DA63" s="73" t="s">
        <v>3178</v>
      </c>
    </row>
    <row r="64" spans="1:105" ht="12" customHeight="1" x14ac:dyDescent="0.25">
      <c r="A64" s="64" t="s">
        <v>36</v>
      </c>
      <c r="B64" s="229">
        <v>0.42384422598671501</v>
      </c>
      <c r="C64" s="229">
        <v>0.39905479457326443</v>
      </c>
      <c r="D64" s="229">
        <v>0.32255361399347859</v>
      </c>
      <c r="E64" s="229">
        <v>0.22231987643720791</v>
      </c>
      <c r="F64" s="229">
        <v>0.24422292968166129</v>
      </c>
      <c r="G64" s="229">
        <v>0.26488328431371427</v>
      </c>
      <c r="H64" s="229">
        <v>0.22016150106370619</v>
      </c>
      <c r="I64" s="229">
        <v>0.16721943224830851</v>
      </c>
      <c r="J64" s="229">
        <v>7.4819895101280773E-2</v>
      </c>
      <c r="K64" s="229">
        <v>1.093908905902748E-2</v>
      </c>
      <c r="L64" s="229">
        <v>1.440976413826496E-2</v>
      </c>
      <c r="M64" s="229">
        <v>3.1920847593448951E-3</v>
      </c>
      <c r="N64" s="229">
        <v>2.5070113989172291E-3</v>
      </c>
      <c r="O64" s="229">
        <v>4.0589708363469711E-3</v>
      </c>
      <c r="P64" s="229">
        <v>2.8651558844796131E-3</v>
      </c>
      <c r="Q64" s="229">
        <v>2.8651558844772331E-3</v>
      </c>
      <c r="R64" s="229">
        <v>2.9845373796636718E-3</v>
      </c>
      <c r="S64" s="229">
        <v>2.3876299037310202E-3</v>
      </c>
      <c r="T64" s="229">
        <v>2.2682484085448668E-3</v>
      </c>
      <c r="U64" s="229">
        <v>1.7907224277986761E-3</v>
      </c>
      <c r="V64" s="229">
        <v>1.5982794575579E-3</v>
      </c>
      <c r="W64" s="229">
        <v>2.566224620530634E-3</v>
      </c>
      <c r="X64" s="229">
        <v>1.1288714184842399E-3</v>
      </c>
      <c r="Y64" s="229">
        <v>1.0758660346214101E-3</v>
      </c>
      <c r="DA64" s="73" t="s">
        <v>3179</v>
      </c>
    </row>
    <row r="65" spans="1:105" ht="12" customHeight="1" x14ac:dyDescent="0.25">
      <c r="A65" s="64" t="s">
        <v>38</v>
      </c>
      <c r="B65" s="229">
        <v>4.2474669547634747</v>
      </c>
      <c r="C65" s="229">
        <v>3.7422396511133722</v>
      </c>
      <c r="D65" s="229">
        <v>3.833652035146851</v>
      </c>
      <c r="E65" s="229">
        <v>3.259430030031329</v>
      </c>
      <c r="F65" s="229">
        <v>3.1361480277470539</v>
      </c>
      <c r="G65" s="229">
        <v>2.9592208775010622</v>
      </c>
      <c r="H65" s="229">
        <v>3.055949450353928</v>
      </c>
      <c r="I65" s="229">
        <v>3.3075530054688951</v>
      </c>
      <c r="J65" s="229">
        <v>3.2817292756712262</v>
      </c>
      <c r="K65" s="229">
        <v>2.7595456254607429</v>
      </c>
      <c r="L65" s="229">
        <v>2.42274520923345</v>
      </c>
      <c r="M65" s="229">
        <v>2.5602476901203191</v>
      </c>
      <c r="N65" s="229">
        <v>2.571980988766176</v>
      </c>
      <c r="O65" s="229">
        <v>2.3677254673257369</v>
      </c>
      <c r="P65" s="229">
        <v>2.735653876273437</v>
      </c>
      <c r="Q65" s="229">
        <v>2.7744502029891649</v>
      </c>
      <c r="R65" s="229">
        <v>2.6506225205431488</v>
      </c>
      <c r="S65" s="229">
        <v>2.438280294670486</v>
      </c>
      <c r="T65" s="229">
        <v>2.5624335101569429</v>
      </c>
      <c r="U65" s="229">
        <v>2.5804789901599738</v>
      </c>
      <c r="V65" s="229">
        <v>2.7199239389730279</v>
      </c>
      <c r="W65" s="229">
        <v>2.6488087262080389</v>
      </c>
      <c r="X65" s="229">
        <v>2.3441780659043179</v>
      </c>
      <c r="Y65" s="229">
        <v>2.4166458649315929</v>
      </c>
      <c r="DA65" s="73" t="s">
        <v>3180</v>
      </c>
    </row>
    <row r="66" spans="1:105" ht="12" customHeight="1" x14ac:dyDescent="0.25">
      <c r="A66" s="64" t="s">
        <v>39</v>
      </c>
      <c r="B66" s="229">
        <v>13.856882792213471</v>
      </c>
      <c r="C66" s="229">
        <v>14.19830567558712</v>
      </c>
      <c r="D66" s="229">
        <v>16.287328266218442</v>
      </c>
      <c r="E66" s="229">
        <v>15.84806627891043</v>
      </c>
      <c r="F66" s="229">
        <v>16.203792904975909</v>
      </c>
      <c r="G66" s="229">
        <v>15.36677283711005</v>
      </c>
      <c r="H66" s="229">
        <v>17.230919129461249</v>
      </c>
      <c r="I66" s="229">
        <v>14.450075607653529</v>
      </c>
      <c r="J66" s="229">
        <v>16.543176334842482</v>
      </c>
      <c r="K66" s="229">
        <v>15.044533980094609</v>
      </c>
      <c r="L66" s="229">
        <v>14.79468033915059</v>
      </c>
      <c r="M66" s="229">
        <v>5.9754966557859319</v>
      </c>
      <c r="N66" s="229">
        <v>6.1546845460995234</v>
      </c>
      <c r="O66" s="229">
        <v>6.2495931397362181</v>
      </c>
      <c r="P66" s="229">
        <v>5.6960212727723816</v>
      </c>
      <c r="Q66" s="229">
        <v>5.5505447092836144</v>
      </c>
      <c r="R66" s="229">
        <v>5.6470250744708812</v>
      </c>
      <c r="S66" s="229">
        <v>5.7757037335283901</v>
      </c>
      <c r="T66" s="229">
        <v>5.6321115941316933</v>
      </c>
      <c r="U66" s="229">
        <v>6.9561102899246912</v>
      </c>
      <c r="V66" s="229">
        <v>3.5201950892628382</v>
      </c>
      <c r="W66" s="229">
        <v>2.9774988481031408</v>
      </c>
      <c r="X66" s="229">
        <v>2.9279090953393601</v>
      </c>
      <c r="Y66" s="229">
        <v>2.6020379633586161</v>
      </c>
      <c r="DA66" s="73" t="s">
        <v>3181</v>
      </c>
    </row>
    <row r="67" spans="1:105" ht="12" customHeight="1" x14ac:dyDescent="0.25">
      <c r="A67" s="60" t="s">
        <v>3116</v>
      </c>
      <c r="B67" s="262">
        <v>231.8952268552321</v>
      </c>
      <c r="C67" s="262">
        <v>238.61580292925061</v>
      </c>
      <c r="D67" s="262">
        <v>242.01351307724241</v>
      </c>
      <c r="E67" s="262">
        <v>217.67779760231801</v>
      </c>
      <c r="F67" s="262">
        <v>232.45378545821811</v>
      </c>
      <c r="G67" s="262">
        <v>246.2202391601592</v>
      </c>
      <c r="H67" s="262">
        <v>230.85369434048829</v>
      </c>
      <c r="I67" s="262">
        <v>241.73603441268509</v>
      </c>
      <c r="J67" s="262">
        <v>199.7520530250068</v>
      </c>
      <c r="K67" s="262">
        <v>177.99617454279871</v>
      </c>
      <c r="L67" s="262">
        <v>189.92479215926059</v>
      </c>
      <c r="M67" s="262">
        <v>205.048938795591</v>
      </c>
      <c r="N67" s="262">
        <v>204.3977872032429</v>
      </c>
      <c r="O67" s="262">
        <v>195.6637734329866</v>
      </c>
      <c r="P67" s="262">
        <v>193.23305341607099</v>
      </c>
      <c r="Q67" s="262">
        <v>205.5307368577497</v>
      </c>
      <c r="R67" s="262">
        <v>210.63933730572899</v>
      </c>
      <c r="S67" s="262">
        <v>214.29814547458409</v>
      </c>
      <c r="T67" s="262">
        <v>206.98850486038819</v>
      </c>
      <c r="U67" s="262">
        <v>207.55972552671011</v>
      </c>
      <c r="V67" s="262">
        <v>203.55436269108449</v>
      </c>
      <c r="W67" s="262">
        <v>198.3057064155785</v>
      </c>
      <c r="X67" s="262">
        <v>189.86169096069401</v>
      </c>
      <c r="Y67" s="262">
        <v>175.98957558858689</v>
      </c>
      <c r="DA67" s="72" t="s">
        <v>3182</v>
      </c>
    </row>
    <row r="68" spans="1:105" ht="12" customHeight="1" x14ac:dyDescent="0.25">
      <c r="A68" s="57" t="s">
        <v>3118</v>
      </c>
      <c r="B68" s="261">
        <v>803.99635316762146</v>
      </c>
      <c r="C68" s="261">
        <v>812.26335342214452</v>
      </c>
      <c r="D68" s="261">
        <v>871.77009666715003</v>
      </c>
      <c r="E68" s="261">
        <v>791.64667427671088</v>
      </c>
      <c r="F68" s="261">
        <v>790.50771971071754</v>
      </c>
      <c r="G68" s="261">
        <v>837.09553114820744</v>
      </c>
      <c r="H68" s="261">
        <v>800.31374820436918</v>
      </c>
      <c r="I68" s="261">
        <v>775.07031602271547</v>
      </c>
      <c r="J68" s="261">
        <v>766.59524963213835</v>
      </c>
      <c r="K68" s="261">
        <v>687.27051218797988</v>
      </c>
      <c r="L68" s="261">
        <v>666.66188630548004</v>
      </c>
      <c r="M68" s="261">
        <v>737.02329623354808</v>
      </c>
      <c r="N68" s="261">
        <v>721.46705423406854</v>
      </c>
      <c r="O68" s="261">
        <v>732.32760991259534</v>
      </c>
      <c r="P68" s="261">
        <v>737.93171138888999</v>
      </c>
      <c r="Q68" s="261">
        <v>747.76340935001303</v>
      </c>
      <c r="R68" s="261">
        <v>763.97055538004656</v>
      </c>
      <c r="S68" s="261">
        <v>792.79979701996433</v>
      </c>
      <c r="T68" s="261">
        <v>821.9919038004889</v>
      </c>
      <c r="U68" s="261">
        <v>830.51686063713009</v>
      </c>
      <c r="V68" s="261">
        <v>793.34878720202664</v>
      </c>
      <c r="W68" s="261">
        <v>852.27178147418692</v>
      </c>
      <c r="X68" s="261">
        <v>832.59643181198237</v>
      </c>
      <c r="Y68" s="261">
        <v>842.73658127905878</v>
      </c>
      <c r="DA68" s="70" t="s">
        <v>3183</v>
      </c>
    </row>
    <row r="69" spans="1:105" ht="12" customHeight="1" x14ac:dyDescent="0.25">
      <c r="A69" s="41" t="s">
        <v>3120</v>
      </c>
      <c r="B69" s="350">
        <v>3641.829275988574</v>
      </c>
      <c r="C69" s="350">
        <v>3748.42196727082</v>
      </c>
      <c r="D69" s="350">
        <v>3811.7169012118388</v>
      </c>
      <c r="E69" s="350">
        <v>3483.8870447743552</v>
      </c>
      <c r="F69" s="350">
        <v>3696.7580792801459</v>
      </c>
      <c r="G69" s="350">
        <v>3889.5495330591748</v>
      </c>
      <c r="H69" s="350">
        <v>3731.4012872858461</v>
      </c>
      <c r="I69" s="350">
        <v>3886.467576603744</v>
      </c>
      <c r="J69" s="350">
        <v>3392.50995251319</v>
      </c>
      <c r="K69" s="350">
        <v>3032.941719331563</v>
      </c>
      <c r="L69" s="350">
        <v>3259.6576582057819</v>
      </c>
      <c r="M69" s="350">
        <v>3516.9915751865451</v>
      </c>
      <c r="N69" s="350">
        <v>3502.5402837061961</v>
      </c>
      <c r="O69" s="350">
        <v>3424.713539282327</v>
      </c>
      <c r="P69" s="350">
        <v>3355.7238441147192</v>
      </c>
      <c r="Q69" s="350">
        <v>3497.16562074484</v>
      </c>
      <c r="R69" s="350">
        <v>3595.6081615834419</v>
      </c>
      <c r="S69" s="350">
        <v>3686.4916056871389</v>
      </c>
      <c r="T69" s="350">
        <v>3624.0590243075808</v>
      </c>
      <c r="U69" s="350">
        <v>3669.570385063897</v>
      </c>
      <c r="V69" s="350">
        <v>3544.903748295475</v>
      </c>
      <c r="W69" s="350">
        <v>3581.3046188165349</v>
      </c>
      <c r="X69" s="350">
        <v>3455.192589267137</v>
      </c>
      <c r="Y69" s="350">
        <v>3219.5266380890298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0.99999999999999978</v>
      </c>
      <c r="D73" s="232">
        <f t="shared" si="3"/>
        <v>1</v>
      </c>
      <c r="E73" s="232">
        <f t="shared" si="3"/>
        <v>1.0000000000000004</v>
      </c>
      <c r="F73" s="232">
        <f t="shared" si="3"/>
        <v>0.99999999999999956</v>
      </c>
      <c r="G73" s="232">
        <f t="shared" si="3"/>
        <v>1.0000000000000002</v>
      </c>
      <c r="H73" s="232">
        <f t="shared" si="3"/>
        <v>1.0000000000000004</v>
      </c>
      <c r="I73" s="232">
        <f t="shared" si="3"/>
        <v>1.0000000000000002</v>
      </c>
      <c r="J73" s="232">
        <f t="shared" si="3"/>
        <v>1</v>
      </c>
      <c r="K73" s="232">
        <f t="shared" si="3"/>
        <v>1</v>
      </c>
      <c r="L73" s="232">
        <f t="shared" si="3"/>
        <v>0.99999999999999989</v>
      </c>
      <c r="M73" s="232">
        <f t="shared" si="3"/>
        <v>1.0000000000000002</v>
      </c>
      <c r="N73" s="232">
        <f t="shared" si="3"/>
        <v>1</v>
      </c>
      <c r="O73" s="232">
        <f t="shared" si="3"/>
        <v>1</v>
      </c>
      <c r="P73" s="232">
        <f t="shared" si="3"/>
        <v>1.0000000000000002</v>
      </c>
      <c r="Q73" s="232">
        <f t="shared" si="3"/>
        <v>1</v>
      </c>
      <c r="R73" s="232">
        <f t="shared" si="3"/>
        <v>1.0000000000000002</v>
      </c>
      <c r="S73" s="232">
        <f t="shared" si="3"/>
        <v>1</v>
      </c>
      <c r="T73" s="232">
        <f t="shared" si="3"/>
        <v>0.99999999999999978</v>
      </c>
      <c r="U73" s="232">
        <f t="shared" si="3"/>
        <v>1</v>
      </c>
      <c r="V73" s="232">
        <f t="shared" si="3"/>
        <v>1</v>
      </c>
      <c r="W73" s="232">
        <f t="shared" si="3"/>
        <v>1.0000000000000002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2.0032749282409265E-2</v>
      </c>
      <c r="C74" s="299">
        <f t="shared" si="4"/>
        <v>2.0251162487953629E-2</v>
      </c>
      <c r="D74" s="299">
        <f t="shared" si="4"/>
        <v>2.0567040050126835E-2</v>
      </c>
      <c r="E74" s="299">
        <f t="shared" si="4"/>
        <v>2.1767629743643088E-2</v>
      </c>
      <c r="F74" s="299">
        <f t="shared" si="4"/>
        <v>2.2657149062939388E-2</v>
      </c>
      <c r="G74" s="299">
        <f t="shared" si="4"/>
        <v>2.0561924981738419E-2</v>
      </c>
      <c r="H74" s="299">
        <f t="shared" si="4"/>
        <v>2.1236149320700407E-2</v>
      </c>
      <c r="I74" s="299">
        <f t="shared" si="4"/>
        <v>2.1349521531261441E-2</v>
      </c>
      <c r="J74" s="299">
        <f t="shared" si="4"/>
        <v>2.0779713893598933E-2</v>
      </c>
      <c r="K74" s="299">
        <f t="shared" si="4"/>
        <v>2.2272758850017033E-2</v>
      </c>
      <c r="L74" s="299">
        <f t="shared" si="4"/>
        <v>2.1666465544578038E-2</v>
      </c>
      <c r="M74" s="299">
        <f t="shared" si="4"/>
        <v>2.7143137855476476E-2</v>
      </c>
      <c r="N74" s="299">
        <f t="shared" si="4"/>
        <v>2.6729654284416884E-2</v>
      </c>
      <c r="O74" s="299">
        <f t="shared" si="4"/>
        <v>2.7307577701582344E-2</v>
      </c>
      <c r="P74" s="299">
        <f t="shared" si="4"/>
        <v>2.7015378976130718E-2</v>
      </c>
      <c r="Q74" s="299">
        <f t="shared" si="4"/>
        <v>2.7775831127805999E-2</v>
      </c>
      <c r="R74" s="299">
        <f t="shared" si="4"/>
        <v>2.8070197394905003E-2</v>
      </c>
      <c r="S74" s="299">
        <f t="shared" si="4"/>
        <v>2.8418374444909904E-2</v>
      </c>
      <c r="T74" s="299">
        <f t="shared" si="4"/>
        <v>2.7821298159281409E-2</v>
      </c>
      <c r="U74" s="299">
        <f t="shared" si="4"/>
        <v>2.7187194675756785E-2</v>
      </c>
      <c r="V74" s="299">
        <f t="shared" si="4"/>
        <v>2.7574167491037197E-2</v>
      </c>
      <c r="W74" s="299">
        <f t="shared" si="4"/>
        <v>2.7671586735814321E-2</v>
      </c>
      <c r="X74" s="299">
        <f t="shared" si="4"/>
        <v>2.780733521970585E-2</v>
      </c>
      <c r="Y74" s="299">
        <f t="shared" si="4"/>
        <v>2.7508023534912975E-2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2.7852077927285565E-3</v>
      </c>
      <c r="C75" s="233">
        <f t="shared" si="5"/>
        <v>2.8144498297704131E-3</v>
      </c>
      <c r="D75" s="233">
        <f t="shared" si="5"/>
        <v>2.8544130656241676E-3</v>
      </c>
      <c r="E75" s="233">
        <f t="shared" si="5"/>
        <v>2.9940943621135966E-3</v>
      </c>
      <c r="F75" s="233">
        <f t="shared" si="5"/>
        <v>3.1284694517389978E-3</v>
      </c>
      <c r="G75" s="233">
        <f t="shared" si="5"/>
        <v>2.8491166353644495E-3</v>
      </c>
      <c r="H75" s="233">
        <f t="shared" si="5"/>
        <v>2.9084233991008342E-3</v>
      </c>
      <c r="I75" s="233">
        <f t="shared" si="5"/>
        <v>2.9323077524489108E-3</v>
      </c>
      <c r="J75" s="233">
        <f t="shared" si="5"/>
        <v>2.7823719616278343E-3</v>
      </c>
      <c r="K75" s="233">
        <f t="shared" si="5"/>
        <v>2.9776260765974291E-3</v>
      </c>
      <c r="L75" s="233">
        <f t="shared" si="5"/>
        <v>2.886977352215611E-3</v>
      </c>
      <c r="M75" s="233">
        <f t="shared" si="5"/>
        <v>3.6164248524016445E-3</v>
      </c>
      <c r="N75" s="233">
        <f t="shared" si="5"/>
        <v>3.5625859694228723E-3</v>
      </c>
      <c r="O75" s="233">
        <f t="shared" si="5"/>
        <v>3.6084414113046063E-3</v>
      </c>
      <c r="P75" s="233">
        <f t="shared" si="5"/>
        <v>3.5808176253261008E-3</v>
      </c>
      <c r="Q75" s="233">
        <f t="shared" si="5"/>
        <v>3.7126245321527432E-3</v>
      </c>
      <c r="R75" s="233">
        <f t="shared" si="5"/>
        <v>3.7467374172474514E-3</v>
      </c>
      <c r="S75" s="233">
        <f t="shared" si="5"/>
        <v>3.7816294519422717E-3</v>
      </c>
      <c r="T75" s="233">
        <f t="shared" si="5"/>
        <v>3.6777752509243103E-3</v>
      </c>
      <c r="U75" s="233">
        <f t="shared" si="5"/>
        <v>3.580343162750744E-3</v>
      </c>
      <c r="V75" s="233">
        <f t="shared" si="5"/>
        <v>3.65288058380562E-3</v>
      </c>
      <c r="W75" s="233">
        <f t="shared" si="5"/>
        <v>3.6159705404707433E-3</v>
      </c>
      <c r="X75" s="233">
        <f t="shared" si="5"/>
        <v>3.6237592534393639E-3</v>
      </c>
      <c r="Y75" s="233">
        <f t="shared" si="5"/>
        <v>3.5786526132636732E-3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2.7236113292562345E-2</v>
      </c>
      <c r="C76" s="233">
        <f t="shared" si="6"/>
        <v>2.7519663807824429E-2</v>
      </c>
      <c r="D76" s="233">
        <f t="shared" si="6"/>
        <v>2.788618073459536E-2</v>
      </c>
      <c r="E76" s="233">
        <f t="shared" si="6"/>
        <v>2.9117052912295518E-2</v>
      </c>
      <c r="F76" s="233">
        <f t="shared" si="6"/>
        <v>3.0466332516374303E-2</v>
      </c>
      <c r="G76" s="233">
        <f t="shared" si="6"/>
        <v>2.7811530933726528E-2</v>
      </c>
      <c r="H76" s="233">
        <f t="shared" si="6"/>
        <v>2.8178249348284765E-2</v>
      </c>
      <c r="I76" s="233">
        <f t="shared" si="6"/>
        <v>2.8457272892738958E-2</v>
      </c>
      <c r="J76" s="233">
        <f t="shared" si="6"/>
        <v>2.6566759880870924E-2</v>
      </c>
      <c r="K76" s="233">
        <f t="shared" si="6"/>
        <v>2.8415069037549878E-2</v>
      </c>
      <c r="L76" s="233">
        <f t="shared" si="6"/>
        <v>2.7511886721764054E-2</v>
      </c>
      <c r="M76" s="233">
        <f t="shared" si="6"/>
        <v>3.4484629319340751E-2</v>
      </c>
      <c r="N76" s="233">
        <f t="shared" si="6"/>
        <v>3.3979517353486331E-2</v>
      </c>
      <c r="O76" s="233">
        <f t="shared" si="6"/>
        <v>3.4224638698923782E-2</v>
      </c>
      <c r="P76" s="233">
        <f t="shared" si="6"/>
        <v>3.403093491556549E-2</v>
      </c>
      <c r="Q76" s="233">
        <f t="shared" si="6"/>
        <v>3.5478345465965871E-2</v>
      </c>
      <c r="R76" s="233">
        <f t="shared" si="6"/>
        <v>3.5773419370048957E-2</v>
      </c>
      <c r="S76" s="233">
        <f t="shared" si="6"/>
        <v>3.6027580890127836E-2</v>
      </c>
      <c r="T76" s="233">
        <f t="shared" si="6"/>
        <v>3.485805381921904E-2</v>
      </c>
      <c r="U76" s="233">
        <f t="shared" si="6"/>
        <v>3.3854372661276305E-2</v>
      </c>
      <c r="V76" s="233">
        <f t="shared" si="6"/>
        <v>3.4666700880042249E-2</v>
      </c>
      <c r="W76" s="233">
        <f t="shared" si="6"/>
        <v>3.4009030634639247E-2</v>
      </c>
      <c r="X76" s="233">
        <f t="shared" si="6"/>
        <v>3.4020407072855988E-2</v>
      </c>
      <c r="Y76" s="233">
        <f t="shared" si="6"/>
        <v>3.3553543044545185E-2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6.9870633493169009E-3</v>
      </c>
      <c r="C77" s="233">
        <f t="shared" si="7"/>
        <v>7.0628079087176818E-3</v>
      </c>
      <c r="D77" s="233">
        <f t="shared" si="7"/>
        <v>7.1752828046701481E-3</v>
      </c>
      <c r="E77" s="233">
        <f t="shared" si="7"/>
        <v>7.6017341631796562E-3</v>
      </c>
      <c r="F77" s="233">
        <f t="shared" si="7"/>
        <v>7.913588256958896E-3</v>
      </c>
      <c r="G77" s="233">
        <f t="shared" si="7"/>
        <v>7.1749028484070368E-3</v>
      </c>
      <c r="H77" s="233">
        <f t="shared" si="7"/>
        <v>7.4307378465152396E-3</v>
      </c>
      <c r="I77" s="233">
        <f t="shared" si="7"/>
        <v>7.4666802997596484E-3</v>
      </c>
      <c r="J77" s="233">
        <f t="shared" si="7"/>
        <v>7.3069164040666535E-3</v>
      </c>
      <c r="K77" s="233">
        <f t="shared" si="7"/>
        <v>7.8312796532924601E-3</v>
      </c>
      <c r="L77" s="233">
        <f t="shared" si="7"/>
        <v>7.6178163285099201E-3</v>
      </c>
      <c r="M77" s="233">
        <f t="shared" si="7"/>
        <v>9.537560218196954E-3</v>
      </c>
      <c r="N77" s="233">
        <f t="shared" si="7"/>
        <v>9.3914087919319041E-3</v>
      </c>
      <c r="O77" s="233">
        <f t="shared" si="7"/>
        <v>9.6111194518238921E-3</v>
      </c>
      <c r="P77" s="233">
        <f t="shared" si="7"/>
        <v>9.5024657951731893E-3</v>
      </c>
      <c r="Q77" s="233">
        <f t="shared" si="7"/>
        <v>9.7527676090493013E-3</v>
      </c>
      <c r="R77" s="233">
        <f t="shared" si="7"/>
        <v>9.8585943504241116E-3</v>
      </c>
      <c r="S77" s="233">
        <f t="shared" si="7"/>
        <v>9.9890660166323426E-3</v>
      </c>
      <c r="T77" s="233">
        <f t="shared" si="7"/>
        <v>9.7996106618914239E-3</v>
      </c>
      <c r="U77" s="233">
        <f t="shared" si="7"/>
        <v>9.5823568886243757E-3</v>
      </c>
      <c r="V77" s="233">
        <f t="shared" si="7"/>
        <v>9.7094294099495625E-3</v>
      </c>
      <c r="W77" s="233">
        <f t="shared" si="7"/>
        <v>9.7696911002116849E-3</v>
      </c>
      <c r="X77" s="233">
        <f t="shared" si="7"/>
        <v>9.822733096012979E-3</v>
      </c>
      <c r="Y77" s="233">
        <f t="shared" si="7"/>
        <v>9.7214408232459415E-3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3.724603102766267E-2</v>
      </c>
      <c r="C78" s="300">
        <f t="shared" si="8"/>
        <v>3.7991711582967429E-2</v>
      </c>
      <c r="D78" s="300">
        <f t="shared" si="8"/>
        <v>3.7586618732713614E-2</v>
      </c>
      <c r="E78" s="300">
        <f t="shared" si="8"/>
        <v>3.7075738790738333E-2</v>
      </c>
      <c r="F78" s="300">
        <f t="shared" si="8"/>
        <v>3.7687903186073866E-2</v>
      </c>
      <c r="G78" s="300">
        <f t="shared" si="8"/>
        <v>3.8034278474273334E-2</v>
      </c>
      <c r="H78" s="300">
        <f t="shared" si="8"/>
        <v>3.8891629145891476E-2</v>
      </c>
      <c r="I78" s="300">
        <f t="shared" si="8"/>
        <v>4.2277839806300017E-2</v>
      </c>
      <c r="J78" s="300">
        <f t="shared" si="8"/>
        <v>4.3652152139825963E-2</v>
      </c>
      <c r="K78" s="300">
        <f t="shared" si="8"/>
        <v>4.2180042477539967E-2</v>
      </c>
      <c r="L78" s="300">
        <f t="shared" si="8"/>
        <v>4.4062003810073094E-2</v>
      </c>
      <c r="M78" s="300">
        <f t="shared" si="8"/>
        <v>4.2160364900827696E-2</v>
      </c>
      <c r="N78" s="300">
        <f t="shared" si="8"/>
        <v>4.1638982749673682E-2</v>
      </c>
      <c r="O78" s="300">
        <f t="shared" si="8"/>
        <v>4.2042697183203651E-2</v>
      </c>
      <c r="P78" s="300">
        <f t="shared" si="8"/>
        <v>4.3287811531106557E-2</v>
      </c>
      <c r="Q78" s="300">
        <f t="shared" si="8"/>
        <v>4.3184182872276995E-2</v>
      </c>
      <c r="R78" s="300">
        <f t="shared" si="8"/>
        <v>4.3574408039338049E-2</v>
      </c>
      <c r="S78" s="300">
        <f t="shared" si="8"/>
        <v>4.3888218053584192E-2</v>
      </c>
      <c r="T78" s="300">
        <f t="shared" si="8"/>
        <v>4.3880445041868908E-2</v>
      </c>
      <c r="U78" s="300">
        <f t="shared" si="8"/>
        <v>4.4154580617873022E-2</v>
      </c>
      <c r="V78" s="300">
        <f t="shared" si="8"/>
        <v>4.5881160570481326E-2</v>
      </c>
      <c r="W78" s="300">
        <f t="shared" si="8"/>
        <v>4.5298804116192679E-2</v>
      </c>
      <c r="X78" s="300">
        <f t="shared" si="8"/>
        <v>4.6723528503516049E-2</v>
      </c>
      <c r="Y78" s="300">
        <f t="shared" si="8"/>
        <v>4.7342335897772113E-2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0.2622908468934021</v>
      </c>
      <c r="C79" s="301">
        <f t="shared" si="9"/>
        <v>0.25925696035591123</v>
      </c>
      <c r="D79" s="301">
        <f t="shared" si="9"/>
        <v>0.25730802263808294</v>
      </c>
      <c r="E79" s="301">
        <f t="shared" si="9"/>
        <v>0.25134990053327588</v>
      </c>
      <c r="F79" s="301">
        <f t="shared" si="9"/>
        <v>0.23923372216306082</v>
      </c>
      <c r="G79" s="301">
        <f t="shared" si="9"/>
        <v>0.25988662755604075</v>
      </c>
      <c r="H79" s="301">
        <f t="shared" si="9"/>
        <v>0.26518050356207706</v>
      </c>
      <c r="I79" s="301">
        <f t="shared" si="9"/>
        <v>0.24889177442774457</v>
      </c>
      <c r="J79" s="301">
        <f t="shared" si="9"/>
        <v>0.27206664533326796</v>
      </c>
      <c r="K79" s="301">
        <f t="shared" si="9"/>
        <v>0.25748489992106954</v>
      </c>
      <c r="L79" s="301">
        <f t="shared" si="9"/>
        <v>0.27118819926714055</v>
      </c>
      <c r="M79" s="301">
        <f t="shared" si="9"/>
        <v>0.18531178214641017</v>
      </c>
      <c r="N79" s="301">
        <f t="shared" si="9"/>
        <v>0.1881892951977093</v>
      </c>
      <c r="O79" s="301">
        <f t="shared" si="9"/>
        <v>0.18437597010652998</v>
      </c>
      <c r="P79" s="301">
        <f t="shared" si="9"/>
        <v>0.1842755547783525</v>
      </c>
      <c r="Q79" s="301">
        <f t="shared" si="9"/>
        <v>0.17433763091626017</v>
      </c>
      <c r="R79" s="301">
        <f t="shared" si="9"/>
        <v>0.16891008541932945</v>
      </c>
      <c r="S79" s="301">
        <f t="shared" si="9"/>
        <v>0.16565058435255708</v>
      </c>
      <c r="T79" s="301">
        <f t="shared" si="9"/>
        <v>0.17627484954684031</v>
      </c>
      <c r="U79" s="301">
        <f t="shared" si="9"/>
        <v>0.19086045610640134</v>
      </c>
      <c r="V79" s="301">
        <f t="shared" si="9"/>
        <v>0.17481415433790867</v>
      </c>
      <c r="W79" s="301">
        <f t="shared" si="9"/>
        <v>0.17841956816130655</v>
      </c>
      <c r="X79" s="301">
        <f t="shared" si="9"/>
        <v>0.1795647007837608</v>
      </c>
      <c r="Y79" s="301">
        <f t="shared" si="9"/>
        <v>0.17950838405055972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0.18036803021918232</v>
      </c>
      <c r="C80" s="301">
        <f t="shared" si="10"/>
        <v>0.17901168993119687</v>
      </c>
      <c r="D80" s="301">
        <f t="shared" si="10"/>
        <v>0.17461600242769382</v>
      </c>
      <c r="E80" s="301">
        <f t="shared" si="10"/>
        <v>0.16793385540049485</v>
      </c>
      <c r="F80" s="301">
        <f t="shared" si="10"/>
        <v>0.16332257086464419</v>
      </c>
      <c r="G80" s="301">
        <f t="shared" si="10"/>
        <v>0.17609946931029455</v>
      </c>
      <c r="H80" s="301">
        <f t="shared" si="10"/>
        <v>0.17072229389097093</v>
      </c>
      <c r="I80" s="301">
        <f t="shared" si="10"/>
        <v>0.17994270884174934</v>
      </c>
      <c r="J80" s="301">
        <f t="shared" si="10"/>
        <v>0.18742143844210546</v>
      </c>
      <c r="K80" s="301">
        <f t="shared" si="10"/>
        <v>0.17920727278957124</v>
      </c>
      <c r="L80" s="301">
        <f t="shared" si="10"/>
        <v>0.18139729050882583</v>
      </c>
      <c r="M80" s="301">
        <f t="shared" si="10"/>
        <v>0.1735764376416862</v>
      </c>
      <c r="N80" s="301">
        <f t="shared" si="10"/>
        <v>0.18100994853378594</v>
      </c>
      <c r="O80" s="301">
        <f t="shared" si="10"/>
        <v>0.18416882375420057</v>
      </c>
      <c r="P80" s="301">
        <f t="shared" si="10"/>
        <v>0.18197855309832325</v>
      </c>
      <c r="Q80" s="301">
        <f t="shared" si="10"/>
        <v>0.16817328750171323</v>
      </c>
      <c r="R80" s="301">
        <f t="shared" si="10"/>
        <v>0.16979913405052866</v>
      </c>
      <c r="S80" s="301">
        <f t="shared" si="10"/>
        <v>0.17065793416135824</v>
      </c>
      <c r="T80" s="301">
        <f t="shared" si="10"/>
        <v>0.17609963492279609</v>
      </c>
      <c r="U80" s="301">
        <f t="shared" si="10"/>
        <v>0.17660886124699113</v>
      </c>
      <c r="V80" s="301">
        <f t="shared" si="10"/>
        <v>0.17666543471179488</v>
      </c>
      <c r="W80" s="301">
        <f t="shared" si="10"/>
        <v>0.18631418721125861</v>
      </c>
      <c r="X80" s="301">
        <f t="shared" si="10"/>
        <v>0.18388289670221836</v>
      </c>
      <c r="Y80" s="301">
        <f t="shared" si="10"/>
        <v>0.18508265711128427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0.16774189758636798</v>
      </c>
      <c r="C81" s="302">
        <f t="shared" si="11"/>
        <v>0.16626562707836662</v>
      </c>
      <c r="D81" s="302">
        <f t="shared" si="11"/>
        <v>0.16175217849152121</v>
      </c>
      <c r="E81" s="302">
        <f t="shared" si="11"/>
        <v>0.15483452398938766</v>
      </c>
      <c r="F81" s="302">
        <f t="shared" si="11"/>
        <v>0.14947953234621203</v>
      </c>
      <c r="G81" s="302">
        <f t="shared" si="11"/>
        <v>0.16332693518215557</v>
      </c>
      <c r="H81" s="302">
        <f t="shared" si="11"/>
        <v>0.15823533536884118</v>
      </c>
      <c r="I81" s="302">
        <f t="shared" si="11"/>
        <v>0.16722265519969662</v>
      </c>
      <c r="J81" s="302">
        <f t="shared" si="11"/>
        <v>0.17650315225243388</v>
      </c>
      <c r="K81" s="302">
        <f t="shared" si="11"/>
        <v>0.16758400118116165</v>
      </c>
      <c r="L81" s="302">
        <f t="shared" si="11"/>
        <v>0.17025983822847909</v>
      </c>
      <c r="M81" s="302">
        <f t="shared" si="11"/>
        <v>0.15960157042635645</v>
      </c>
      <c r="N81" s="302">
        <f t="shared" si="11"/>
        <v>0.1672216053639328</v>
      </c>
      <c r="O81" s="302">
        <f t="shared" si="11"/>
        <v>0.17071571568134619</v>
      </c>
      <c r="P81" s="302">
        <f t="shared" si="11"/>
        <v>0.16844639058287816</v>
      </c>
      <c r="Q81" s="302">
        <f t="shared" si="11"/>
        <v>0.15362719166433408</v>
      </c>
      <c r="R81" s="302">
        <f t="shared" si="11"/>
        <v>0.15520374850642779</v>
      </c>
      <c r="S81" s="302">
        <f t="shared" si="11"/>
        <v>0.15612623965976941</v>
      </c>
      <c r="T81" s="302">
        <f t="shared" si="11"/>
        <v>0.16240428663613116</v>
      </c>
      <c r="U81" s="302">
        <f t="shared" si="11"/>
        <v>0.1634966158627868</v>
      </c>
      <c r="V81" s="302">
        <f t="shared" si="11"/>
        <v>0.16293846500848555</v>
      </c>
      <c r="W81" s="302">
        <f t="shared" si="11"/>
        <v>0.1735478818898388</v>
      </c>
      <c r="X81" s="302">
        <f t="shared" si="11"/>
        <v>0.17125512249398703</v>
      </c>
      <c r="Y81" s="302">
        <f t="shared" si="11"/>
        <v>0.17272052828187218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1.2626132632814341E-2</v>
      </c>
      <c r="C82" s="302">
        <f t="shared" si="12"/>
        <v>1.2746062852830248E-2</v>
      </c>
      <c r="D82" s="302">
        <f t="shared" si="12"/>
        <v>1.2863823936172619E-2</v>
      </c>
      <c r="E82" s="302">
        <f t="shared" si="12"/>
        <v>1.3099331411107199E-2</v>
      </c>
      <c r="F82" s="302">
        <f t="shared" si="12"/>
        <v>1.3843038518432157E-2</v>
      </c>
      <c r="G82" s="302">
        <f t="shared" si="12"/>
        <v>1.2772534128138944E-2</v>
      </c>
      <c r="H82" s="302">
        <f t="shared" si="12"/>
        <v>1.2486958522129752E-2</v>
      </c>
      <c r="I82" s="302">
        <f t="shared" si="12"/>
        <v>1.2720053642052753E-2</v>
      </c>
      <c r="J82" s="302">
        <f t="shared" si="12"/>
        <v>1.0918286189671582E-2</v>
      </c>
      <c r="K82" s="302">
        <f t="shared" si="12"/>
        <v>1.1623271608409581E-2</v>
      </c>
      <c r="L82" s="302">
        <f t="shared" si="12"/>
        <v>1.113745228034675E-2</v>
      </c>
      <c r="M82" s="302">
        <f t="shared" si="12"/>
        <v>1.3974867215329737E-2</v>
      </c>
      <c r="N82" s="302">
        <f t="shared" si="12"/>
        <v>1.3788343169853149E-2</v>
      </c>
      <c r="O82" s="302">
        <f t="shared" si="12"/>
        <v>1.3453108072854388E-2</v>
      </c>
      <c r="P82" s="302">
        <f t="shared" si="12"/>
        <v>1.3532162515445091E-2</v>
      </c>
      <c r="Q82" s="302">
        <f t="shared" si="12"/>
        <v>1.4546095837379138E-2</v>
      </c>
      <c r="R82" s="302">
        <f t="shared" si="12"/>
        <v>1.4595385544100876E-2</v>
      </c>
      <c r="S82" s="302">
        <f t="shared" si="12"/>
        <v>1.4531694501588843E-2</v>
      </c>
      <c r="T82" s="302">
        <f t="shared" si="12"/>
        <v>1.3695348286664941E-2</v>
      </c>
      <c r="U82" s="302">
        <f t="shared" si="12"/>
        <v>1.3112245384204324E-2</v>
      </c>
      <c r="V82" s="302">
        <f t="shared" si="12"/>
        <v>1.372696970330934E-2</v>
      </c>
      <c r="W82" s="302">
        <f t="shared" si="12"/>
        <v>1.276630532141981E-2</v>
      </c>
      <c r="X82" s="302">
        <f t="shared" si="12"/>
        <v>1.2627774208231331E-2</v>
      </c>
      <c r="Y82" s="302">
        <f t="shared" si="12"/>
        <v>1.2362128829412102E-2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3.9747955970075445E-2</v>
      </c>
      <c r="C83" s="301">
        <f t="shared" si="13"/>
        <v>3.9741312758906994E-2</v>
      </c>
      <c r="D83" s="301">
        <f t="shared" si="13"/>
        <v>3.7970581466162105E-2</v>
      </c>
      <c r="E83" s="301">
        <f t="shared" si="13"/>
        <v>3.5442842781778394E-2</v>
      </c>
      <c r="F83" s="301">
        <f t="shared" si="13"/>
        <v>3.2791334534066921E-2</v>
      </c>
      <c r="G83" s="301">
        <f t="shared" si="13"/>
        <v>3.9168197551220335E-2</v>
      </c>
      <c r="H83" s="301">
        <f t="shared" si="13"/>
        <v>3.8309226953137293E-2</v>
      </c>
      <c r="I83" s="301">
        <f t="shared" si="13"/>
        <v>3.9458004181109778E-2</v>
      </c>
      <c r="J83" s="301">
        <f t="shared" si="13"/>
        <v>4.1488180036757812E-2</v>
      </c>
      <c r="K83" s="301">
        <f t="shared" si="13"/>
        <v>3.7435600460106661E-2</v>
      </c>
      <c r="L83" s="301">
        <f t="shared" si="13"/>
        <v>4.1033172390667408E-2</v>
      </c>
      <c r="M83" s="301">
        <f t="shared" si="13"/>
        <v>2.5786938651837159E-2</v>
      </c>
      <c r="N83" s="301">
        <f t="shared" si="13"/>
        <v>2.5545524272386381E-2</v>
      </c>
      <c r="O83" s="301">
        <f t="shared" si="13"/>
        <v>2.4391709619016082E-2</v>
      </c>
      <c r="P83" s="301">
        <f t="shared" si="13"/>
        <v>2.4518466990266323E-2</v>
      </c>
      <c r="Q83" s="301">
        <f t="shared" si="13"/>
        <v>2.2716391601040768E-2</v>
      </c>
      <c r="R83" s="301">
        <f t="shared" si="13"/>
        <v>2.2559123618588101E-2</v>
      </c>
      <c r="S83" s="301">
        <f t="shared" si="13"/>
        <v>2.1621505692809368E-2</v>
      </c>
      <c r="T83" s="301">
        <f t="shared" si="13"/>
        <v>2.3579158128474238E-2</v>
      </c>
      <c r="U83" s="301">
        <f t="shared" si="13"/>
        <v>2.6195814394836495E-2</v>
      </c>
      <c r="V83" s="301">
        <f t="shared" si="13"/>
        <v>2.4819856299044714E-2</v>
      </c>
      <c r="W83" s="301">
        <f t="shared" si="13"/>
        <v>2.5386581421688106E-2</v>
      </c>
      <c r="X83" s="301">
        <f t="shared" si="13"/>
        <v>2.5583686667137277E-2</v>
      </c>
      <c r="Y83" s="301">
        <f t="shared" si="13"/>
        <v>2.505673639607316E-2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1.4731387528279436E-2</v>
      </c>
      <c r="C84" s="302">
        <f t="shared" si="14"/>
        <v>1.4898447538731088E-2</v>
      </c>
      <c r="D84" s="302">
        <f t="shared" si="14"/>
        <v>1.3531928492002012E-2</v>
      </c>
      <c r="E84" s="302">
        <f t="shared" si="14"/>
        <v>1.1826930398716835E-2</v>
      </c>
      <c r="F84" s="302">
        <f t="shared" si="14"/>
        <v>1.0552755854842987E-2</v>
      </c>
      <c r="G84" s="302">
        <f t="shared" si="14"/>
        <v>1.4485840537697197E-2</v>
      </c>
      <c r="H84" s="302">
        <f t="shared" si="14"/>
        <v>1.3248416818226203E-2</v>
      </c>
      <c r="I84" s="302">
        <f t="shared" si="14"/>
        <v>1.5793355513301986E-2</v>
      </c>
      <c r="J84" s="302">
        <f t="shared" si="14"/>
        <v>1.6335257639218514E-2</v>
      </c>
      <c r="K84" s="302">
        <f t="shared" si="14"/>
        <v>1.3518648164413942E-2</v>
      </c>
      <c r="L84" s="302">
        <f t="shared" si="14"/>
        <v>1.5682503220260817E-2</v>
      </c>
      <c r="M84" s="302">
        <f t="shared" si="14"/>
        <v>9.8187805138484734E-3</v>
      </c>
      <c r="N84" s="302">
        <f t="shared" si="14"/>
        <v>9.6402733602431751E-3</v>
      </c>
      <c r="O84" s="302">
        <f t="shared" si="14"/>
        <v>9.0964792803968231E-3</v>
      </c>
      <c r="P84" s="302">
        <f t="shared" si="14"/>
        <v>9.0037214740389341E-3</v>
      </c>
      <c r="Q84" s="302">
        <f t="shared" si="14"/>
        <v>8.0388182411198304E-3</v>
      </c>
      <c r="R84" s="302">
        <f t="shared" si="14"/>
        <v>8.3061839663996044E-3</v>
      </c>
      <c r="S84" s="302">
        <f t="shared" si="14"/>
        <v>7.8375529255380171E-3</v>
      </c>
      <c r="T84" s="302">
        <f t="shared" si="14"/>
        <v>8.7721901683377231E-3</v>
      </c>
      <c r="U84" s="302">
        <f t="shared" si="14"/>
        <v>9.7007287996377749E-3</v>
      </c>
      <c r="V84" s="302">
        <f t="shared" si="14"/>
        <v>9.9490043880917107E-3</v>
      </c>
      <c r="W84" s="302">
        <f t="shared" si="14"/>
        <v>1.0549373398884955E-2</v>
      </c>
      <c r="X84" s="302">
        <f t="shared" si="14"/>
        <v>1.0607693068333431E-2</v>
      </c>
      <c r="Y84" s="302">
        <f t="shared" si="14"/>
        <v>1.033860843942248E-2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2.3442538698302366E-2</v>
      </c>
      <c r="C85" s="302">
        <f t="shared" si="15"/>
        <v>2.3253884443065038E-2</v>
      </c>
      <c r="D85" s="302">
        <f t="shared" si="15"/>
        <v>2.2834991577638877E-2</v>
      </c>
      <c r="E85" s="302">
        <f t="shared" si="15"/>
        <v>2.1982891579258441E-2</v>
      </c>
      <c r="F85" s="302">
        <f t="shared" si="15"/>
        <v>2.0512844045983067E-2</v>
      </c>
      <c r="G85" s="302">
        <f t="shared" si="15"/>
        <v>2.3090076209721925E-2</v>
      </c>
      <c r="H85" s="302">
        <f t="shared" si="15"/>
        <v>2.3504130453872243E-2</v>
      </c>
      <c r="I85" s="302">
        <f t="shared" si="15"/>
        <v>2.2078910314371626E-2</v>
      </c>
      <c r="J85" s="302">
        <f t="shared" si="15"/>
        <v>2.3791800373060116E-2</v>
      </c>
      <c r="K85" s="302">
        <f t="shared" si="15"/>
        <v>2.246794365936701E-2</v>
      </c>
      <c r="L85" s="302">
        <f t="shared" si="15"/>
        <v>2.3962224928149388E-2</v>
      </c>
      <c r="M85" s="302">
        <f t="shared" si="15"/>
        <v>1.4225989154183221E-2</v>
      </c>
      <c r="N85" s="302">
        <f t="shared" si="15"/>
        <v>1.4186334843857885E-2</v>
      </c>
      <c r="O85" s="302">
        <f t="shared" si="15"/>
        <v>1.3618106165689739E-2</v>
      </c>
      <c r="P85" s="302">
        <f t="shared" si="15"/>
        <v>1.3827766065548792E-2</v>
      </c>
      <c r="Q85" s="302">
        <f t="shared" si="15"/>
        <v>1.2864192480312647E-2</v>
      </c>
      <c r="R85" s="302">
        <f t="shared" si="15"/>
        <v>1.2433414098935133E-2</v>
      </c>
      <c r="S85" s="302">
        <f t="shared" si="15"/>
        <v>1.1972367222112588E-2</v>
      </c>
      <c r="T85" s="302">
        <f t="shared" si="15"/>
        <v>1.3099645046809071E-2</v>
      </c>
      <c r="U85" s="302">
        <f t="shared" si="15"/>
        <v>1.4860454878182057E-2</v>
      </c>
      <c r="V85" s="302">
        <f t="shared" si="15"/>
        <v>1.3159586931453984E-2</v>
      </c>
      <c r="W85" s="302">
        <f t="shared" si="15"/>
        <v>1.3245703729698251E-2</v>
      </c>
      <c r="X85" s="302">
        <f t="shared" si="15"/>
        <v>1.3401759209231499E-2</v>
      </c>
      <c r="Y85" s="302">
        <f t="shared" si="15"/>
        <v>1.3177010099245628E-2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1.5740297434936399E-3</v>
      </c>
      <c r="C86" s="302">
        <f t="shared" si="16"/>
        <v>1.588980777110867E-3</v>
      </c>
      <c r="D86" s="302">
        <f t="shared" si="16"/>
        <v>1.6036613965212147E-3</v>
      </c>
      <c r="E86" s="302">
        <f t="shared" si="16"/>
        <v>1.6330208038031176E-3</v>
      </c>
      <c r="F86" s="302">
        <f t="shared" si="16"/>
        <v>1.7257346332408628E-3</v>
      </c>
      <c r="G86" s="302">
        <f t="shared" si="16"/>
        <v>1.5922808038012104E-3</v>
      </c>
      <c r="H86" s="302">
        <f t="shared" si="16"/>
        <v>1.5566796810388471E-3</v>
      </c>
      <c r="I86" s="302">
        <f t="shared" si="16"/>
        <v>1.5857383534361646E-3</v>
      </c>
      <c r="J86" s="302">
        <f t="shared" si="16"/>
        <v>1.3611220244791815E-3</v>
      </c>
      <c r="K86" s="302">
        <f t="shared" si="16"/>
        <v>1.4490086363257082E-3</v>
      </c>
      <c r="L86" s="302">
        <f t="shared" si="16"/>
        <v>1.388444242257203E-3</v>
      </c>
      <c r="M86" s="302">
        <f t="shared" si="16"/>
        <v>1.7421689838054623E-3</v>
      </c>
      <c r="N86" s="302">
        <f t="shared" si="16"/>
        <v>1.7189160682853225E-3</v>
      </c>
      <c r="O86" s="302">
        <f t="shared" si="16"/>
        <v>1.6771241729295219E-3</v>
      </c>
      <c r="P86" s="302">
        <f t="shared" si="16"/>
        <v>1.6869794506786009E-3</v>
      </c>
      <c r="Q86" s="302">
        <f t="shared" si="16"/>
        <v>1.8133808796082893E-3</v>
      </c>
      <c r="R86" s="302">
        <f t="shared" si="16"/>
        <v>1.819525553253365E-3</v>
      </c>
      <c r="S86" s="302">
        <f t="shared" si="16"/>
        <v>1.8115855451587635E-3</v>
      </c>
      <c r="T86" s="302">
        <f t="shared" si="16"/>
        <v>1.7073229133274424E-3</v>
      </c>
      <c r="U86" s="302">
        <f t="shared" si="16"/>
        <v>1.6346307170166628E-3</v>
      </c>
      <c r="V86" s="302">
        <f t="shared" si="16"/>
        <v>1.7112649794990217E-3</v>
      </c>
      <c r="W86" s="302">
        <f t="shared" si="16"/>
        <v>1.5915042931049013E-3</v>
      </c>
      <c r="X86" s="302">
        <f t="shared" si="16"/>
        <v>1.5742343895723458E-3</v>
      </c>
      <c r="Y86" s="302">
        <f t="shared" si="16"/>
        <v>1.5411178574050533E-3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3.2896409119693416E-2</v>
      </c>
      <c r="C87" s="301">
        <f t="shared" si="17"/>
        <v>3.34371684755356E-2</v>
      </c>
      <c r="D87" s="301">
        <f t="shared" si="17"/>
        <v>3.2532383344762855E-2</v>
      </c>
      <c r="E87" s="301">
        <f t="shared" si="17"/>
        <v>3.1748920887182938E-2</v>
      </c>
      <c r="F87" s="301">
        <f t="shared" si="17"/>
        <v>3.180999786717869E-2</v>
      </c>
      <c r="G87" s="301">
        <f t="shared" si="17"/>
        <v>3.2960079841271007E-2</v>
      </c>
      <c r="H87" s="301">
        <f t="shared" si="17"/>
        <v>3.1801700797550299E-2</v>
      </c>
      <c r="I87" s="301">
        <f t="shared" si="17"/>
        <v>3.3614778261350488E-2</v>
      </c>
      <c r="J87" s="301">
        <f t="shared" si="17"/>
        <v>3.128501445141444E-2</v>
      </c>
      <c r="K87" s="301">
        <f t="shared" si="17"/>
        <v>3.0385959784528217E-2</v>
      </c>
      <c r="L87" s="301">
        <f t="shared" si="17"/>
        <v>3.1289669972005073E-2</v>
      </c>
      <c r="M87" s="301">
        <f t="shared" si="17"/>
        <v>3.0778220390550209E-2</v>
      </c>
      <c r="N87" s="301">
        <f t="shared" si="17"/>
        <v>3.0384770834944407E-2</v>
      </c>
      <c r="O87" s="301">
        <f t="shared" si="17"/>
        <v>2.9284814500243828E-2</v>
      </c>
      <c r="P87" s="301">
        <f t="shared" si="17"/>
        <v>2.9443257010978583E-2</v>
      </c>
      <c r="Q87" s="301">
        <f t="shared" si="17"/>
        <v>3.032895846494895E-2</v>
      </c>
      <c r="R87" s="301">
        <f t="shared" si="17"/>
        <v>3.0505098940996431E-2</v>
      </c>
      <c r="S87" s="301">
        <f t="shared" si="17"/>
        <v>3.007724281404146E-2</v>
      </c>
      <c r="T87" s="301">
        <f t="shared" si="17"/>
        <v>2.9558788039452909E-2</v>
      </c>
      <c r="U87" s="301">
        <f t="shared" si="17"/>
        <v>2.9470644463850861E-2</v>
      </c>
      <c r="V87" s="301">
        <f t="shared" si="17"/>
        <v>3.0372030471583537E-2</v>
      </c>
      <c r="W87" s="301">
        <f t="shared" si="17"/>
        <v>2.9179862443947002E-2</v>
      </c>
      <c r="X87" s="301">
        <f t="shared" si="17"/>
        <v>2.9019082459789635E-2</v>
      </c>
      <c r="Y87" s="301">
        <f t="shared" si="17"/>
        <v>2.8429909741909166E-2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9.1021296269559893E-3</v>
      </c>
      <c r="C88" s="302">
        <f t="shared" si="18"/>
        <v>9.4770679669436055E-3</v>
      </c>
      <c r="D88" s="302">
        <f t="shared" si="18"/>
        <v>8.4436519168033398E-3</v>
      </c>
      <c r="E88" s="302">
        <f t="shared" si="18"/>
        <v>7.4050459738624263E-3</v>
      </c>
      <c r="F88" s="302">
        <f t="shared" si="18"/>
        <v>6.4817645858403598E-3</v>
      </c>
      <c r="G88" s="302">
        <f t="shared" si="18"/>
        <v>8.9812562202139599E-3</v>
      </c>
      <c r="H88" s="302">
        <f t="shared" si="18"/>
        <v>8.2228730215420497E-3</v>
      </c>
      <c r="I88" s="302">
        <f t="shared" si="18"/>
        <v>9.8685644494501835E-3</v>
      </c>
      <c r="J88" s="302">
        <f t="shared" si="18"/>
        <v>1.0194098091058899E-2</v>
      </c>
      <c r="K88" s="302">
        <f t="shared" si="18"/>
        <v>8.3517440639832886E-3</v>
      </c>
      <c r="L88" s="302">
        <f t="shared" si="18"/>
        <v>9.8203363775106814E-3</v>
      </c>
      <c r="M88" s="302">
        <f t="shared" si="18"/>
        <v>6.1573473694453793E-3</v>
      </c>
      <c r="N88" s="302">
        <f t="shared" si="18"/>
        <v>6.0705327879035688E-3</v>
      </c>
      <c r="O88" s="302">
        <f t="shared" si="18"/>
        <v>5.5944057633223699E-3</v>
      </c>
      <c r="P88" s="302">
        <f t="shared" si="18"/>
        <v>5.5946663419647134E-3</v>
      </c>
      <c r="Q88" s="302">
        <f t="shared" si="18"/>
        <v>4.9860654076459747E-3</v>
      </c>
      <c r="R88" s="302">
        <f t="shared" si="18"/>
        <v>5.1457471399381982E-3</v>
      </c>
      <c r="S88" s="302">
        <f t="shared" si="18"/>
        <v>4.8880806963468078E-3</v>
      </c>
      <c r="T88" s="302">
        <f t="shared" si="18"/>
        <v>5.5535544587758719E-3</v>
      </c>
      <c r="U88" s="302">
        <f t="shared" si="18"/>
        <v>6.148193131582682E-3</v>
      </c>
      <c r="V88" s="302">
        <f t="shared" si="18"/>
        <v>6.3070253022674497E-3</v>
      </c>
      <c r="W88" s="302">
        <f t="shared" si="18"/>
        <v>6.6516471293131593E-3</v>
      </c>
      <c r="X88" s="302">
        <f t="shared" si="18"/>
        <v>6.6914585990134603E-3</v>
      </c>
      <c r="Y88" s="302">
        <f t="shared" si="18"/>
        <v>6.5636159718483926E-3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3.4304306378151158E-3</v>
      </c>
      <c r="C89" s="302">
        <f t="shared" si="19"/>
        <v>3.4028241850563444E-3</v>
      </c>
      <c r="D89" s="302">
        <f t="shared" si="19"/>
        <v>3.3415260919609875E-3</v>
      </c>
      <c r="E89" s="302">
        <f t="shared" si="19"/>
        <v>3.2168352477420486E-3</v>
      </c>
      <c r="F89" s="302">
        <f t="shared" si="19"/>
        <v>3.0017179278095632E-3</v>
      </c>
      <c r="G89" s="302">
        <f t="shared" si="19"/>
        <v>3.3788535396574626E-3</v>
      </c>
      <c r="H89" s="302">
        <f t="shared" si="19"/>
        <v>3.4394435799739347E-3</v>
      </c>
      <c r="I89" s="302">
        <f t="shared" si="19"/>
        <v>3.2308860131039234E-3</v>
      </c>
      <c r="J89" s="302">
        <f t="shared" si="19"/>
        <v>3.4815393494236541E-3</v>
      </c>
      <c r="K89" s="302">
        <f t="shared" si="19"/>
        <v>3.2878146556446957E-3</v>
      </c>
      <c r="L89" s="302">
        <f t="shared" si="19"/>
        <v>3.5064781848773681E-3</v>
      </c>
      <c r="M89" s="302">
        <f t="shared" si="19"/>
        <v>2.0817399376318259E-3</v>
      </c>
      <c r="N89" s="302">
        <f t="shared" si="19"/>
        <v>2.0759371803958401E-3</v>
      </c>
      <c r="O89" s="302">
        <f t="shared" si="19"/>
        <v>1.9927862430353599E-3</v>
      </c>
      <c r="P89" s="302">
        <f t="shared" si="19"/>
        <v>2.0234665269949553E-3</v>
      </c>
      <c r="Q89" s="302">
        <f t="shared" si="19"/>
        <v>1.8824633536132771E-3</v>
      </c>
      <c r="R89" s="302">
        <f t="shared" si="19"/>
        <v>1.8194260104055285E-3</v>
      </c>
      <c r="S89" s="302">
        <f t="shared" si="19"/>
        <v>1.7519593698647757E-3</v>
      </c>
      <c r="T89" s="302">
        <f t="shared" si="19"/>
        <v>1.916917970848059E-3</v>
      </c>
      <c r="U89" s="302">
        <f t="shared" si="19"/>
        <v>2.1745835791102466E-3</v>
      </c>
      <c r="V89" s="302">
        <f t="shared" si="19"/>
        <v>1.9256894814860747E-3</v>
      </c>
      <c r="W89" s="302">
        <f t="shared" si="19"/>
        <v>1.9382912609660883E-3</v>
      </c>
      <c r="X89" s="302">
        <f t="shared" si="19"/>
        <v>1.9611274181365805E-3</v>
      </c>
      <c r="Y89" s="302">
        <f t="shared" si="19"/>
        <v>1.9282390760231457E-3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2.0363848854922314E-2</v>
      </c>
      <c r="C90" s="302">
        <f t="shared" si="20"/>
        <v>2.0557276323535652E-2</v>
      </c>
      <c r="D90" s="302">
        <f t="shared" si="20"/>
        <v>2.0747205335998532E-2</v>
      </c>
      <c r="E90" s="302">
        <f t="shared" si="20"/>
        <v>2.1127039665578461E-2</v>
      </c>
      <c r="F90" s="302">
        <f t="shared" si="20"/>
        <v>2.232651535352877E-2</v>
      </c>
      <c r="G90" s="302">
        <f t="shared" si="20"/>
        <v>2.0599970081399587E-2</v>
      </c>
      <c r="H90" s="302">
        <f t="shared" si="20"/>
        <v>2.0139384196034314E-2</v>
      </c>
      <c r="I90" s="302">
        <f t="shared" si="20"/>
        <v>2.0515327798796387E-2</v>
      </c>
      <c r="J90" s="302">
        <f t="shared" si="20"/>
        <v>1.7609377010931886E-2</v>
      </c>
      <c r="K90" s="302">
        <f t="shared" si="20"/>
        <v>1.8746401064900234E-2</v>
      </c>
      <c r="L90" s="302">
        <f t="shared" si="20"/>
        <v>1.7962855409617017E-2</v>
      </c>
      <c r="M90" s="302">
        <f t="shared" si="20"/>
        <v>2.2539133083472999E-2</v>
      </c>
      <c r="N90" s="302">
        <f t="shared" si="20"/>
        <v>2.2238300866644994E-2</v>
      </c>
      <c r="O90" s="302">
        <f t="shared" si="20"/>
        <v>2.1697622493886095E-2</v>
      </c>
      <c r="P90" s="302">
        <f t="shared" si="20"/>
        <v>2.1825124142018912E-2</v>
      </c>
      <c r="Q90" s="302">
        <f t="shared" si="20"/>
        <v>2.3460429703689698E-2</v>
      </c>
      <c r="R90" s="302">
        <f t="shared" si="20"/>
        <v>2.3539925790652703E-2</v>
      </c>
      <c r="S90" s="302">
        <f t="shared" si="20"/>
        <v>2.3437202747829875E-2</v>
      </c>
      <c r="T90" s="302">
        <f t="shared" si="20"/>
        <v>2.2088315609828983E-2</v>
      </c>
      <c r="U90" s="302">
        <f t="shared" si="20"/>
        <v>2.1147867753157933E-2</v>
      </c>
      <c r="V90" s="302">
        <f t="shared" si="20"/>
        <v>2.2139315687830015E-2</v>
      </c>
      <c r="W90" s="302">
        <f t="shared" si="20"/>
        <v>2.0589924053667753E-2</v>
      </c>
      <c r="X90" s="302">
        <f t="shared" si="20"/>
        <v>2.03664964426396E-2</v>
      </c>
      <c r="Y90" s="302">
        <f t="shared" si="20"/>
        <v>1.993805469403763E-2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7.0602834037783835E-2</v>
      </c>
      <c r="C91" s="301">
        <f t="shared" si="21"/>
        <v>6.9978274694286038E-2</v>
      </c>
      <c r="D91" s="301">
        <f t="shared" si="21"/>
        <v>7.4734641761776202E-2</v>
      </c>
      <c r="E91" s="301">
        <f t="shared" si="21"/>
        <v>7.6834435449053065E-2</v>
      </c>
      <c r="F91" s="301">
        <f t="shared" si="21"/>
        <v>7.5925985487453732E-2</v>
      </c>
      <c r="G91" s="301">
        <f t="shared" si="21"/>
        <v>7.0035440448539044E-2</v>
      </c>
      <c r="H91" s="301">
        <f t="shared" si="21"/>
        <v>6.9818358759655474E-2</v>
      </c>
      <c r="I91" s="301">
        <f t="shared" si="21"/>
        <v>6.5777622434135208E-2</v>
      </c>
      <c r="J91" s="301">
        <f t="shared" si="21"/>
        <v>6.7580105241130131E-2</v>
      </c>
      <c r="K91" s="301">
        <f t="shared" si="21"/>
        <v>7.2382727857206772E-2</v>
      </c>
      <c r="L91" s="301">
        <f t="shared" si="21"/>
        <v>6.3052068846104981E-2</v>
      </c>
      <c r="M91" s="301">
        <f t="shared" si="21"/>
        <v>8.1014153289463778E-2</v>
      </c>
      <c r="N91" s="301">
        <f t="shared" si="21"/>
        <v>7.849498586535944E-2</v>
      </c>
      <c r="O91" s="301">
        <f t="shared" si="21"/>
        <v>8.1209555263818414E-2</v>
      </c>
      <c r="P91" s="301">
        <f t="shared" si="21"/>
        <v>8.3347289320717846E-2</v>
      </c>
      <c r="Q91" s="301">
        <f t="shared" si="21"/>
        <v>8.5353904570433875E-2</v>
      </c>
      <c r="R91" s="301">
        <f t="shared" si="21"/>
        <v>8.5377263382611784E-2</v>
      </c>
      <c r="S91" s="301">
        <f t="shared" si="21"/>
        <v>8.6706348018298629E-2</v>
      </c>
      <c r="T91" s="301">
        <f t="shared" si="21"/>
        <v>8.7717028595939245E-2</v>
      </c>
      <c r="U91" s="301">
        <f t="shared" si="21"/>
        <v>8.4619791681415188E-2</v>
      </c>
      <c r="V91" s="301">
        <f t="shared" si="21"/>
        <v>8.6287510708273507E-2</v>
      </c>
      <c r="W91" s="301">
        <f t="shared" si="21"/>
        <v>8.8490702415102457E-2</v>
      </c>
      <c r="X91" s="301">
        <f t="shared" si="21"/>
        <v>8.9312763311286889E-2</v>
      </c>
      <c r="Y91" s="301">
        <f t="shared" si="21"/>
        <v>9.5474564297419809E-2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0.3198067590151833</v>
      </c>
      <c r="C92" s="235">
        <f t="shared" si="22"/>
        <v>0.32293479816692944</v>
      </c>
      <c r="D92" s="235">
        <f t="shared" si="22"/>
        <v>0.326768832973792</v>
      </c>
      <c r="E92" s="235">
        <f t="shared" si="22"/>
        <v>0.33813379497624485</v>
      </c>
      <c r="F92" s="235">
        <f t="shared" si="22"/>
        <v>0.35506294660950966</v>
      </c>
      <c r="G92" s="235">
        <f t="shared" si="22"/>
        <v>0.32541843141912469</v>
      </c>
      <c r="H92" s="235">
        <f t="shared" si="22"/>
        <v>0.32552272697611667</v>
      </c>
      <c r="I92" s="235">
        <f t="shared" si="22"/>
        <v>0.32983148957140196</v>
      </c>
      <c r="J92" s="235">
        <f t="shared" si="22"/>
        <v>0.29907070221533388</v>
      </c>
      <c r="K92" s="235">
        <f t="shared" si="22"/>
        <v>0.31942676309252088</v>
      </c>
      <c r="L92" s="235">
        <f t="shared" si="22"/>
        <v>0.30829444925811533</v>
      </c>
      <c r="M92" s="235">
        <f t="shared" si="22"/>
        <v>0.3865903507338091</v>
      </c>
      <c r="N92" s="235">
        <f t="shared" si="22"/>
        <v>0.38107332614688272</v>
      </c>
      <c r="O92" s="235">
        <f t="shared" si="22"/>
        <v>0.37977465230935287</v>
      </c>
      <c r="P92" s="235">
        <f t="shared" si="22"/>
        <v>0.37901946995805968</v>
      </c>
      <c r="Q92" s="235">
        <f t="shared" si="22"/>
        <v>0.39918607533835199</v>
      </c>
      <c r="R92" s="235">
        <f t="shared" si="22"/>
        <v>0.40182593801598215</v>
      </c>
      <c r="S92" s="235">
        <f t="shared" si="22"/>
        <v>0.40318151610373876</v>
      </c>
      <c r="T92" s="235">
        <f t="shared" si="22"/>
        <v>0.38673335783331192</v>
      </c>
      <c r="U92" s="235">
        <f t="shared" si="22"/>
        <v>0.37388558410022371</v>
      </c>
      <c r="V92" s="235">
        <f t="shared" si="22"/>
        <v>0.38555667453607889</v>
      </c>
      <c r="W92" s="235">
        <f t="shared" si="22"/>
        <v>0.37184401521936855</v>
      </c>
      <c r="X92" s="235">
        <f t="shared" si="22"/>
        <v>0.37063910693027691</v>
      </c>
      <c r="Y92" s="235">
        <f t="shared" si="22"/>
        <v>0.36474375248901408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0.38637025882810233</v>
      </c>
      <c r="C96" s="320">
        <f>IF(C$5=0,0,C$5/OIS_fec!C$5)</f>
        <v>0.38889544995290948</v>
      </c>
      <c r="D96" s="320">
        <f>IF(D$5=0,0,D$5/OIS_fec!D$5)</f>
        <v>0.39283270455215186</v>
      </c>
      <c r="E96" s="320">
        <f>IF(E$5=0,0,E$5/OIS_fec!E$5)</f>
        <v>0.39149539740682848</v>
      </c>
      <c r="F96" s="320">
        <f>IF(F$5=0,0,F$5/OIS_fec!F$5)</f>
        <v>0.39672131403507399</v>
      </c>
      <c r="G96" s="320">
        <f>IF(G$5=0,0,G$5/OIS_fec!G$5)</f>
        <v>0.38960913522400437</v>
      </c>
      <c r="H96" s="320">
        <f>IF(H$5=0,0,H$5/OIS_fec!H$5)</f>
        <v>0.39231533186912332</v>
      </c>
      <c r="I96" s="320">
        <f>IF(I$5=0,0,I$5/OIS_fec!I$5)</f>
        <v>0.38874774287201042</v>
      </c>
      <c r="J96" s="320">
        <f>IF(J$5=0,0,J$5/OIS_fec!J$5)</f>
        <v>0.38392721580526507</v>
      </c>
      <c r="K96" s="320">
        <f>IF(K$5=0,0,K$5/OIS_fec!K$5)</f>
        <v>0.38686184323913736</v>
      </c>
      <c r="L96" s="320">
        <f>IF(L$5=0,0,L$5/OIS_fec!L$5)</f>
        <v>0.38765348261812566</v>
      </c>
      <c r="M96" s="320">
        <f>IF(M$5=0,0,M$5/OIS_fec!M$5)</f>
        <v>0.39900995376551729</v>
      </c>
      <c r="N96" s="320">
        <f>IF(N$5=0,0,N$5/OIS_fec!N$5)</f>
        <v>0.39768259583467935</v>
      </c>
      <c r="O96" s="320">
        <f>IF(O$5=0,0,O$5/OIS_fec!O$5)</f>
        <v>0.39793411489670594</v>
      </c>
      <c r="P96" s="320">
        <f>IF(P$5=0,0,P$5/OIS_fec!P$5)</f>
        <v>0.3979448391097104</v>
      </c>
      <c r="Q96" s="320">
        <f>IF(Q$5=0,0,Q$5/OIS_fec!Q$5)</f>
        <v>0.40317109011214758</v>
      </c>
      <c r="R96" s="320">
        <f>IF(R$5=0,0,R$5/OIS_fec!R$5)</f>
        <v>0.40339095225376137</v>
      </c>
      <c r="S96" s="320">
        <f>IF(S$5=0,0,S$5/OIS_fec!S$5)</f>
        <v>0.40456186951908168</v>
      </c>
      <c r="T96" s="320">
        <f>IF(T$5=0,0,T$5/OIS_fec!T$5)</f>
        <v>0.40109121495033062</v>
      </c>
      <c r="U96" s="320">
        <f>IF(U$5=0,0,U$5/OIS_fec!U$5)</f>
        <v>0.39972242158557153</v>
      </c>
      <c r="V96" s="320">
        <f>IF(V$5=0,0,V$5/OIS_fec!V$5)</f>
        <v>0.40043963749040296</v>
      </c>
      <c r="W96" s="320">
        <f>IF(W$5=0,0,W$5/OIS_fec!W$5)</f>
        <v>0.39670653872970296</v>
      </c>
      <c r="X96" s="320">
        <f>IF(X$5=0,0,X$5/OIS_fec!X$5)</f>
        <v>0.39720722044594725</v>
      </c>
      <c r="Y96" s="320">
        <f>IF(Y$5=0,0,Y$5/OIS_fec!Y$5)</f>
        <v>0.3951334800685577</v>
      </c>
      <c r="DA96" s="95"/>
    </row>
    <row r="97" spans="1:105" ht="12" customHeight="1" x14ac:dyDescent="0.25">
      <c r="A97" s="55" t="s">
        <v>91</v>
      </c>
      <c r="B97" s="330">
        <f>IF(B$6=0,0,B$6/OIS_fec!B$6)</f>
        <v>0.47256414772164457</v>
      </c>
      <c r="C97" s="330">
        <f>IF(C$6=0,0,C$6/OIS_fec!C$6)</f>
        <v>0.47321725809449822</v>
      </c>
      <c r="D97" s="330">
        <f>IF(D$6=0,0,D$6/OIS_fec!D$6)</f>
        <v>0.47340463435259938</v>
      </c>
      <c r="E97" s="330">
        <f>IF(E$6=0,0,E$6/OIS_fec!E$6)</f>
        <v>0.47006988783149395</v>
      </c>
      <c r="F97" s="330">
        <f>IF(F$6=0,0,F$6/OIS_fec!F$6)</f>
        <v>0.47033838135096201</v>
      </c>
      <c r="G97" s="330">
        <f>IF(G$6=0,0,G$6/OIS_fec!G$6)</f>
        <v>0.4699012345515784</v>
      </c>
      <c r="H97" s="330">
        <f>IF(H$6=0,0,H$6/OIS_fec!H$6)</f>
        <v>0.47050619555763468</v>
      </c>
      <c r="I97" s="330">
        <f>IF(I$6=0,0,I$6/OIS_fec!I$6)</f>
        <v>0.47068672030706654</v>
      </c>
      <c r="J97" s="330">
        <f>IF(J$6=0,0,J$6/OIS_fec!J$6)</f>
        <v>0.46853394122929587</v>
      </c>
      <c r="K97" s="330">
        <f>IF(K$6=0,0,K$6/OIS_fec!K$6)</f>
        <v>0.46779143954643143</v>
      </c>
      <c r="L97" s="330">
        <f>IF(L$6=0,0,L$6/OIS_fec!L$6)</f>
        <v>0.46834901884742086</v>
      </c>
      <c r="M97" s="330">
        <f>IF(M$6=0,0,M$6/OIS_fec!M$6)</f>
        <v>0.46898068738352094</v>
      </c>
      <c r="N97" s="330">
        <f>IF(N$6=0,0,N$6/OIS_fec!N$6)</f>
        <v>0.46909914073939279</v>
      </c>
      <c r="O97" s="330">
        <f>IF(O$6=0,0,O$6/OIS_fec!O$6)</f>
        <v>0.46889779545433352</v>
      </c>
      <c r="P97" s="330">
        <f>IF(P$6=0,0,P$6/OIS_fec!P$6)</f>
        <v>0.46898175998579045</v>
      </c>
      <c r="Q97" s="330">
        <f>IF(Q$6=0,0,Q$6/OIS_fec!Q$6)</f>
        <v>0.4675976575351446</v>
      </c>
      <c r="R97" s="330">
        <f>IF(R$6=0,0,R$6/OIS_fec!R$6)</f>
        <v>0.46738778453062668</v>
      </c>
      <c r="S97" s="330">
        <f>IF(S$6=0,0,S$6/OIS_fec!S$6)</f>
        <v>0.46769392147035849</v>
      </c>
      <c r="T97" s="330">
        <f>IF(T$6=0,0,T$6/OIS_fec!T$6)</f>
        <v>0.4680547727944212</v>
      </c>
      <c r="U97" s="330">
        <f>IF(U$6=0,0,U$6/OIS_fec!U$6)</f>
        <v>0.46757322266428714</v>
      </c>
      <c r="V97" s="330">
        <f>IF(V$6=0,0,V$6/OIS_fec!V$6)</f>
        <v>0.46740398785005421</v>
      </c>
      <c r="W97" s="330">
        <f>IF(W$6=0,0,W$6/OIS_fec!W$6)</f>
        <v>0.46835563544715109</v>
      </c>
      <c r="X97" s="330">
        <f>IF(X$6=0,0,X$6/OIS_fec!X$6)</f>
        <v>0.46819051123989602</v>
      </c>
      <c r="Y97" s="330">
        <f>IF(Y$6=0,0,Y$6/OIS_fec!Y$6)</f>
        <v>0.46781593856703829</v>
      </c>
      <c r="DA97" s="67"/>
    </row>
    <row r="98" spans="1:105" ht="12" customHeight="1" x14ac:dyDescent="0.25">
      <c r="A98" s="173" t="s">
        <v>92</v>
      </c>
      <c r="B98" s="331">
        <f>IF(B$7=0,0,B$7/OIS_fec!B$7)</f>
        <v>0.1218472225900552</v>
      </c>
      <c r="C98" s="331">
        <f>IF(C$7=0,0,C$7/OIS_fec!C$7)</f>
        <v>0.1220592410758721</v>
      </c>
      <c r="D98" s="331">
        <f>IF(D$7=0,0,D$7/OIS_fec!D$7)</f>
        <v>0.12210328984896376</v>
      </c>
      <c r="E98" s="331">
        <f>IF(E$7=0,0,E$7/OIS_fec!E$7)</f>
        <v>0.12106238585824694</v>
      </c>
      <c r="F98" s="331">
        <f>IF(F$7=0,0,F$7/OIS_fec!F$7)</f>
        <v>0.12119066446804874</v>
      </c>
      <c r="G98" s="331">
        <f>IF(G$7=0,0,G$7/OIS_fec!G$7)</f>
        <v>0.12104379477223759</v>
      </c>
      <c r="H98" s="331">
        <f>IF(H$7=0,0,H$7/OIS_fec!H$7)</f>
        <v>0.12126493994378035</v>
      </c>
      <c r="I98" s="331">
        <f>IF(I$7=0,0,I$7/OIS_fec!I$7)</f>
        <v>0.12133438895952747</v>
      </c>
      <c r="J98" s="331">
        <f>IF(J$7=0,0,J$7/OIS_fec!J$7)</f>
        <v>0.12072183525571295</v>
      </c>
      <c r="K98" s="331">
        <f>IF(K$7=0,0,K$7/OIS_fec!K$7)</f>
        <v>0.12052720019549143</v>
      </c>
      <c r="L98" s="331">
        <f>IF(L$7=0,0,L$7/OIS_fec!L$7)</f>
        <v>0.12076067979134641</v>
      </c>
      <c r="M98" s="331">
        <f>IF(M$7=0,0,M$7/OIS_fec!M$7)</f>
        <v>0.12083728968624471</v>
      </c>
      <c r="N98" s="331">
        <f>IF(N$7=0,0,N$7/OIS_fec!N$7)</f>
        <v>0.12086482557185316</v>
      </c>
      <c r="O98" s="331">
        <f>IF(O$7=0,0,O$7/OIS_fec!O$7)</f>
        <v>0.12083631145243533</v>
      </c>
      <c r="P98" s="331">
        <f>IF(P$7=0,0,P$7/OIS_fec!P$7)</f>
        <v>0.12089887988976245</v>
      </c>
      <c r="Q98" s="331">
        <f>IF(Q$7=0,0,Q$7/OIS_fec!Q$7)</f>
        <v>0.1205411709221644</v>
      </c>
      <c r="R98" s="331">
        <f>IF(R$7=0,0,R$7/OIS_fec!R$7)</f>
        <v>0.12050869205810201</v>
      </c>
      <c r="S98" s="331">
        <f>IF(S$7=0,0,S$7/OIS_fec!S$7)</f>
        <v>0.12057347169155626</v>
      </c>
      <c r="T98" s="331">
        <f>IF(T$7=0,0,T$7/OIS_fec!T$7)</f>
        <v>0.12072775153458044</v>
      </c>
      <c r="U98" s="331">
        <f>IF(U$7=0,0,U$7/OIS_fec!U$7)</f>
        <v>0.12057016152648767</v>
      </c>
      <c r="V98" s="331">
        <f>IF(V$7=0,0,V$7/OIS_fec!V$7)</f>
        <v>0.12050722734188546</v>
      </c>
      <c r="W98" s="331">
        <f>IF(W$7=0,0,W$7/OIS_fec!W$7)</f>
        <v>0.12086975354688012</v>
      </c>
      <c r="X98" s="331">
        <f>IF(X$7=0,0,X$7/OIS_fec!X$7)</f>
        <v>0.12083129894993189</v>
      </c>
      <c r="Y98" s="331">
        <f>IF(Y$7=0,0,Y$7/OIS_fec!Y$7)</f>
        <v>0.12074768692635234</v>
      </c>
      <c r="DA98" s="177"/>
    </row>
    <row r="99" spans="1:105" ht="12" customHeight="1" x14ac:dyDescent="0.25">
      <c r="A99" s="173" t="s">
        <v>93</v>
      </c>
      <c r="B99" s="331">
        <f>IF(B$8=0,0,B$8/OIS_fec!B$8)</f>
        <v>0.66486838530897574</v>
      </c>
      <c r="C99" s="331">
        <f>IF(C$8=0,0,C$8/OIS_fec!C$8)</f>
        <v>0.66627323231106739</v>
      </c>
      <c r="D99" s="331">
        <f>IF(D$8=0,0,D$8/OIS_fec!D$8)</f>
        <v>0.66647888607041295</v>
      </c>
      <c r="E99" s="331">
        <f>IF(E$8=0,0,E$8/OIS_fec!E$8)</f>
        <v>0.66079080845283489</v>
      </c>
      <c r="F99" s="331">
        <f>IF(F$8=0,0,F$8/OIS_fec!F$8)</f>
        <v>0.66104779850054596</v>
      </c>
      <c r="G99" s="331">
        <f>IF(G$8=0,0,G$8/OIS_fec!G$8)</f>
        <v>0.66028138468968967</v>
      </c>
      <c r="H99" s="331">
        <f>IF(H$8=0,0,H$8/OIS_fec!H$8)</f>
        <v>0.66148937809297648</v>
      </c>
      <c r="I99" s="331">
        <f>IF(I$8=0,0,I$8/OIS_fec!I$8)</f>
        <v>0.66188319870897394</v>
      </c>
      <c r="J99" s="331">
        <f>IF(J$8=0,0,J$8/OIS_fec!J$8)</f>
        <v>0.65821111912787578</v>
      </c>
      <c r="K99" s="331">
        <f>IF(K$8=0,0,K$8/OIS_fec!K$8)</f>
        <v>0.65743103110735279</v>
      </c>
      <c r="L99" s="331">
        <f>IF(L$8=0,0,L$8/OIS_fec!L$8)</f>
        <v>0.65952653823724205</v>
      </c>
      <c r="M99" s="331">
        <f>IF(M$8=0,0,M$8/OIS_fec!M$8)</f>
        <v>0.66008330567563633</v>
      </c>
      <c r="N99" s="331">
        <f>IF(N$8=0,0,N$8/OIS_fec!N$8)</f>
        <v>0.66023321872123564</v>
      </c>
      <c r="O99" s="331">
        <f>IF(O$8=0,0,O$8/OIS_fec!O$8)</f>
        <v>0.66017609735358906</v>
      </c>
      <c r="P99" s="331">
        <f>IF(P$8=0,0,P$8/OIS_fec!P$8)</f>
        <v>0.66065788279439053</v>
      </c>
      <c r="Q99" s="331">
        <f>IF(Q$8=0,0,Q$8/OIS_fec!Q$8)</f>
        <v>0.6587281788012318</v>
      </c>
      <c r="R99" s="331">
        <f>IF(R$8=0,0,R$8/OIS_fec!R$8)</f>
        <v>0.65865354976812884</v>
      </c>
      <c r="S99" s="331">
        <f>IF(S$8=0,0,S$8/OIS_fec!S$8)</f>
        <v>0.6588239064725655</v>
      </c>
      <c r="T99" s="331">
        <f>IF(T$8=0,0,T$8/OIS_fec!T$8)</f>
        <v>0.65934550829593364</v>
      </c>
      <c r="U99" s="331">
        <f>IF(U$8=0,0,U$8/OIS_fec!U$8)</f>
        <v>0.65845745811682799</v>
      </c>
      <c r="V99" s="331">
        <f>IF(V$8=0,0,V$8/OIS_fec!V$8)</f>
        <v>0.65787691253065672</v>
      </c>
      <c r="W99" s="331">
        <f>IF(W$8=0,0,W$8/OIS_fec!W$8)</f>
        <v>0.66034340633197386</v>
      </c>
      <c r="X99" s="331">
        <f>IF(X$8=0,0,X$8/OIS_fec!X$8)</f>
        <v>0.66016939677498698</v>
      </c>
      <c r="Y99" s="331">
        <f>IF(Y$8=0,0,Y$8/OIS_fec!Y$8)</f>
        <v>0.65966875616697995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0.46932439486671157</v>
      </c>
      <c r="C100" s="331">
        <f>IF(C$9=0,0,C$9/OIS_fec!C$9)</f>
        <v>0.46986767208059366</v>
      </c>
      <c r="D100" s="331">
        <f>IF(D$9=0,0,D$9/OIS_fec!D$9)</f>
        <v>0.47006945426095659</v>
      </c>
      <c r="E100" s="331">
        <f>IF(E$9=0,0,E$9/OIS_fec!E$9)</f>
        <v>0.46648066978253022</v>
      </c>
      <c r="F100" s="331">
        <f>IF(F$9=0,0,F$9/OIS_fec!F$9)</f>
        <v>0.46715332568609852</v>
      </c>
      <c r="G100" s="331">
        <f>IF(G$9=0,0,G$9/OIS_fec!G$9)</f>
        <v>0.46664990149881408</v>
      </c>
      <c r="H100" s="331">
        <f>IF(H$9=0,0,H$9/OIS_fec!H$9)</f>
        <v>0.46733227683030537</v>
      </c>
      <c r="I100" s="331">
        <f>IF(I$9=0,0,I$9/OIS_fec!I$9)</f>
        <v>0.46754199598903023</v>
      </c>
      <c r="J100" s="331">
        <f>IF(J$9=0,0,J$9/OIS_fec!J$9)</f>
        <v>0.46550173514721643</v>
      </c>
      <c r="K100" s="331">
        <f>IF(K$9=0,0,K$9/OIS_fec!K$9)</f>
        <v>0.4645788890404508</v>
      </c>
      <c r="L100" s="331">
        <f>IF(L$9=0,0,L$9/OIS_fec!L$9)</f>
        <v>0.46472839229339707</v>
      </c>
      <c r="M100" s="331">
        <f>IF(M$9=0,0,M$9/OIS_fec!M$9)</f>
        <v>0.46513109397933144</v>
      </c>
      <c r="N100" s="331">
        <f>IF(N$9=0,0,N$9/OIS_fec!N$9)</f>
        <v>0.46524168875646493</v>
      </c>
      <c r="O100" s="331">
        <f>IF(O$9=0,0,O$9/OIS_fec!O$9)</f>
        <v>0.46501643255421454</v>
      </c>
      <c r="P100" s="331">
        <f>IF(P$9=0,0,P$9/OIS_fec!P$9)</f>
        <v>0.46507319768767885</v>
      </c>
      <c r="Q100" s="331">
        <f>IF(Q$9=0,0,Q$9/OIS_fec!Q$9)</f>
        <v>0.46367906971481265</v>
      </c>
      <c r="R100" s="331">
        <f>IF(R$9=0,0,R$9/OIS_fec!R$9)</f>
        <v>0.46343734178033752</v>
      </c>
      <c r="S100" s="331">
        <f>IF(S$9=0,0,S$9/OIS_fec!S$9)</f>
        <v>0.46384242945602483</v>
      </c>
      <c r="T100" s="331">
        <f>IF(T$9=0,0,T$9/OIS_fec!T$9)</f>
        <v>0.46449701965322909</v>
      </c>
      <c r="U100" s="331">
        <f>IF(U$9=0,0,U$9/OIS_fec!U$9)</f>
        <v>0.46398514052315526</v>
      </c>
      <c r="V100" s="331">
        <f>IF(V$9=0,0,V$9/OIS_fec!V$9)</f>
        <v>0.46394281773877294</v>
      </c>
      <c r="W100" s="331">
        <f>IF(W$9=0,0,W$9/OIS_fec!W$9)</f>
        <v>0.46475411534294514</v>
      </c>
      <c r="X100" s="331">
        <f>IF(X$9=0,0,X$9/OIS_fec!X$9)</f>
        <v>0.46457547597596627</v>
      </c>
      <c r="Y100" s="331">
        <f>IF(Y$9=0,0,Y$9/OIS_fec!Y$9)</f>
        <v>0.46424879229088534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0.7459606581012268</v>
      </c>
      <c r="C101" s="332">
        <f>IF(C$10=0,0,C$10/OIS_fec!C$10)</f>
        <v>0.74693468572585364</v>
      </c>
      <c r="D101" s="332">
        <f>IF(D$10=0,0,D$10/OIS_fec!D$10)</f>
        <v>0.74885996456217163</v>
      </c>
      <c r="E101" s="332">
        <f>IF(E$10=0,0,E$10/OIS_fec!E$10)</f>
        <v>0.74869146015272314</v>
      </c>
      <c r="F101" s="332">
        <f>IF(F$10=0,0,F$10/OIS_fec!F$10)</f>
        <v>0.75733604075130778</v>
      </c>
      <c r="G101" s="332">
        <f>IF(G$10=0,0,G$10/OIS_fec!G$10)</f>
        <v>0.7312294702575195</v>
      </c>
      <c r="H101" s="332">
        <f>IF(H$10=0,0,H$10/OIS_fec!H$10)</f>
        <v>0.74384169193132932</v>
      </c>
      <c r="I101" s="332">
        <f>IF(I$10=0,0,I$10/OIS_fec!I$10)</f>
        <v>0.73394479730265205</v>
      </c>
      <c r="J101" s="332">
        <f>IF(J$10=0,0,J$10/OIS_fec!J$10)</f>
        <v>0.72746042974471425</v>
      </c>
      <c r="K101" s="332">
        <f>IF(K$10=0,0,K$10/OIS_fec!K$10)</f>
        <v>0.73823035980679341</v>
      </c>
      <c r="L101" s="332">
        <f>IF(L$10=0,0,L$10/OIS_fec!L$10)</f>
        <v>0.73062567057529615</v>
      </c>
      <c r="M101" s="332">
        <f>IF(M$10=0,0,M$10/OIS_fec!M$10)</f>
        <v>0.76385456623772308</v>
      </c>
      <c r="N101" s="332">
        <f>IF(N$10=0,0,N$10/OIS_fec!N$10)</f>
        <v>0.76096423834856952</v>
      </c>
      <c r="O101" s="332">
        <f>IF(O$10=0,0,O$10/OIS_fec!O$10)</f>
        <v>0.76306794402669209</v>
      </c>
      <c r="P101" s="332">
        <f>IF(P$10=0,0,P$10/OIS_fec!P$10)</f>
        <v>0.7706940687539453</v>
      </c>
      <c r="Q101" s="332">
        <f>IF(Q$10=0,0,Q$10/OIS_fec!Q$10)</f>
        <v>0.77813794194639974</v>
      </c>
      <c r="R101" s="332">
        <f>IF(R$10=0,0,R$10/OIS_fec!R$10)</f>
        <v>0.77715252715401972</v>
      </c>
      <c r="S101" s="332">
        <f>IF(S$10=0,0,S$10/OIS_fec!S$10)</f>
        <v>0.78086131262392366</v>
      </c>
      <c r="T101" s="332">
        <f>IF(T$10=0,0,T$10/OIS_fec!T$10)</f>
        <v>0.77296952873477398</v>
      </c>
      <c r="U101" s="332">
        <f>IF(U$10=0,0,U$10/OIS_fec!U$10)</f>
        <v>0.76893393195134774</v>
      </c>
      <c r="V101" s="332">
        <f>IF(V$10=0,0,V$10/OIS_fec!V$10)</f>
        <v>0.76948645347389721</v>
      </c>
      <c r="W101" s="332">
        <f>IF(W$10=0,0,W$10/OIS_fec!W$10)</f>
        <v>0.77044358698742066</v>
      </c>
      <c r="X101" s="332">
        <f>IF(X$10=0,0,X$10/OIS_fec!X$10)</f>
        <v>0.7734475553221084</v>
      </c>
      <c r="Y101" s="332">
        <f>IF(Y$10=0,0,Y$10/OIS_fec!Y$10)</f>
        <v>0.77299018692485344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0.40943221445046346</v>
      </c>
      <c r="C102" s="348">
        <f>IF(C$16=0,0,C$16/OIS_fec!C$16)</f>
        <v>0.41214317140660961</v>
      </c>
      <c r="D102" s="348">
        <f>IF(D$16=0,0,D$16/OIS_fec!D$16)</f>
        <v>0.4176539575320608</v>
      </c>
      <c r="E102" s="348">
        <f>IF(E$16=0,0,E$16/OIS_fec!E$16)</f>
        <v>0.41385477383662556</v>
      </c>
      <c r="F102" s="348">
        <f>IF(F$16=0,0,F$16/OIS_fec!F$16)</f>
        <v>0.41650760111248658</v>
      </c>
      <c r="G102" s="348">
        <f>IF(G$16=0,0,G$16/OIS_fec!G$16)</f>
        <v>0.41438141665404704</v>
      </c>
      <c r="H102" s="348">
        <f>IF(H$16=0,0,H$16/OIS_fec!H$16)</f>
        <v>0.41605805414463176</v>
      </c>
      <c r="I102" s="348">
        <f>IF(I$16=0,0,I$16/OIS_fec!I$16)</f>
        <v>0.40765468579176689</v>
      </c>
      <c r="J102" s="348">
        <f>IF(J$16=0,0,J$16/OIS_fec!J$16)</f>
        <v>0.4095614785010025</v>
      </c>
      <c r="K102" s="348">
        <f>IF(K$16=0,0,K$16/OIS_fec!K$16)</f>
        <v>0.40726787448751101</v>
      </c>
      <c r="L102" s="348">
        <f>IF(L$16=0,0,L$16/OIS_fec!L$16)</f>
        <v>0.40978353592345196</v>
      </c>
      <c r="M102" s="348">
        <f>IF(M$16=0,0,M$16/OIS_fec!M$16)</f>
        <v>0.40988522147416701</v>
      </c>
      <c r="N102" s="348">
        <f>IF(N$16=0,0,N$16/OIS_fec!N$16)</f>
        <v>0.41087885645286465</v>
      </c>
      <c r="O102" s="348">
        <f>IF(O$16=0,0,O$16/OIS_fec!O$16)</f>
        <v>0.41417230891587636</v>
      </c>
      <c r="P102" s="348">
        <f>IF(P$16=0,0,P$16/OIS_fec!P$16)</f>
        <v>0.41061176766798835</v>
      </c>
      <c r="Q102" s="348">
        <f>IF(Q$16=0,0,Q$16/OIS_fec!Q$16)</f>
        <v>0.4114556820846979</v>
      </c>
      <c r="R102" s="348">
        <f>IF(R$16=0,0,R$16/OIS_fec!R$16)</f>
        <v>0.41452170225802765</v>
      </c>
      <c r="S102" s="348">
        <f>IF(S$16=0,0,S$16/OIS_fec!S$16)</f>
        <v>0.41625349046401439</v>
      </c>
      <c r="T102" s="348">
        <f>IF(T$16=0,0,T$16/OIS_fec!T$16)</f>
        <v>0.41563934770297539</v>
      </c>
      <c r="U102" s="348">
        <f>IF(U$16=0,0,U$16/OIS_fec!U$16)</f>
        <v>0.41670124686723925</v>
      </c>
      <c r="V102" s="348">
        <f>IF(V$16=0,0,V$16/OIS_fec!V$16)</f>
        <v>0.41371791244527861</v>
      </c>
      <c r="W102" s="348">
        <f>IF(W$16=0,0,W$16/OIS_fec!W$16)</f>
        <v>0.41298396874404358</v>
      </c>
      <c r="X102" s="348">
        <f>IF(X$16=0,0,X$16/OIS_fec!X$16)</f>
        <v>0.41301246332898872</v>
      </c>
      <c r="Y102" s="348">
        <f>IF(Y$16=0,0,Y$16/OIS_fec!Y$16)</f>
        <v>0.41081693238774442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0.24837403575276376</v>
      </c>
      <c r="C103" s="348">
        <f>IF(C$27=0,0,C$27/OIS_fec!C$27)</f>
        <v>0.24984326361008852</v>
      </c>
      <c r="D103" s="348">
        <f>IF(D$27=0,0,D$27/OIS_fec!D$27)</f>
        <v>0.25219225925042182</v>
      </c>
      <c r="E103" s="348">
        <f>IF(E$27=0,0,E$27/OIS_fec!E$27)</f>
        <v>0.24833474328488947</v>
      </c>
      <c r="F103" s="348">
        <f>IF(F$27=0,0,F$27/OIS_fec!F$27)</f>
        <v>0.25074980293303734</v>
      </c>
      <c r="G103" s="348">
        <f>IF(G$27=0,0,G$27/OIS_fec!G$27)</f>
        <v>0.25101562365856833</v>
      </c>
      <c r="H103" s="348">
        <f>IF(H$27=0,0,H$27/OIS_fec!H$27)</f>
        <v>0.25163452471674647</v>
      </c>
      <c r="I103" s="348">
        <f>IF(I$27=0,0,I$27/OIS_fec!I$27)</f>
        <v>0.25103398440464758</v>
      </c>
      <c r="J103" s="348">
        <f>IF(J$27=0,0,J$27/OIS_fec!J$27)</f>
        <v>0.25151019617201137</v>
      </c>
      <c r="K103" s="348">
        <f>IF(K$27=0,0,K$27/OIS_fec!K$27)</f>
        <v>0.25140797986951141</v>
      </c>
      <c r="L103" s="348">
        <f>IF(L$27=0,0,L$27/OIS_fec!L$27)</f>
        <v>0.25333117438906239</v>
      </c>
      <c r="M103" s="348">
        <f>IF(M$27=0,0,M$27/OIS_fec!M$27)</f>
        <v>0.25428248561427286</v>
      </c>
      <c r="N103" s="348">
        <f>IF(N$27=0,0,N$27/OIS_fec!N$27)</f>
        <v>0.2554296378025237</v>
      </c>
      <c r="O103" s="348">
        <f>IF(O$27=0,0,O$27/OIS_fec!O$27)</f>
        <v>0.25609660518484478</v>
      </c>
      <c r="P103" s="348">
        <f>IF(P$27=0,0,P$27/OIS_fec!P$27)</f>
        <v>0.25610474136099071</v>
      </c>
      <c r="Q103" s="348">
        <f>IF(Q$27=0,0,Q$27/OIS_fec!Q$27)</f>
        <v>0.256441562138292</v>
      </c>
      <c r="R103" s="348">
        <f>IF(R$27=0,0,R$27/OIS_fec!R$27)</f>
        <v>0.25581201858367025</v>
      </c>
      <c r="S103" s="348">
        <f>IF(S$27=0,0,S$27/OIS_fec!S$27)</f>
        <v>0.25738438054538121</v>
      </c>
      <c r="T103" s="348">
        <f>IF(T$27=0,0,T$27/OIS_fec!T$27)</f>
        <v>0.25673460068160875</v>
      </c>
      <c r="U103" s="348">
        <f>IF(U$27=0,0,U$27/OIS_fec!U$27)</f>
        <v>0.25749278700614803</v>
      </c>
      <c r="V103" s="348">
        <f>IF(V$27=0,0,V$27/OIS_fec!V$27)</f>
        <v>0.25700847723458026</v>
      </c>
      <c r="W103" s="348">
        <f>IF(W$27=0,0,W$27/OIS_fec!W$27)</f>
        <v>0.2560789407175813</v>
      </c>
      <c r="X103" s="348">
        <f>IF(X$27=0,0,X$27/OIS_fec!X$27)</f>
        <v>0.25562644856204014</v>
      </c>
      <c r="Y103" s="348">
        <f>IF(Y$27=0,0,Y$27/OIS_fec!Y$27)</f>
        <v>0.25475382918606559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0.25422704361029907</v>
      </c>
      <c r="C104" s="348">
        <f>IF(C$35=0,0,C$35/OIS_fec!C$35)</f>
        <v>0.25600329210639422</v>
      </c>
      <c r="D104" s="348">
        <f>IF(D$35=0,0,D$35/OIS_fec!D$35)</f>
        <v>0.25974435768733722</v>
      </c>
      <c r="E104" s="348">
        <f>IF(E$35=0,0,E$35/OIS_fec!E$35)</f>
        <v>0.2542686337161037</v>
      </c>
      <c r="F104" s="348">
        <f>IF(F$35=0,0,F$35/OIS_fec!F$35)</f>
        <v>0.25702770922650126</v>
      </c>
      <c r="G104" s="348">
        <f>IF(G$35=0,0,G$35/OIS_fec!G$35)</f>
        <v>0.25787043836758089</v>
      </c>
      <c r="H104" s="348">
        <f>IF(H$35=0,0,H$35/OIS_fec!H$35)</f>
        <v>0.25765390823300471</v>
      </c>
      <c r="I104" s="348">
        <f>IF(I$35=0,0,I$35/OIS_fec!I$35)</f>
        <v>0.25649519260772158</v>
      </c>
      <c r="J104" s="348">
        <f>IF(J$35=0,0,J$35/OIS_fec!J$35)</f>
        <v>0.2560137098735854</v>
      </c>
      <c r="K104" s="348">
        <f>IF(K$35=0,0,K$35/OIS_fec!K$35)</f>
        <v>0.25384250669630221</v>
      </c>
      <c r="L104" s="348">
        <f>IF(L$35=0,0,L$35/OIS_fec!L$35)</f>
        <v>0.25651027834670337</v>
      </c>
      <c r="M104" s="348">
        <f>IF(M$35=0,0,M$35/OIS_fec!M$35)</f>
        <v>0.2617229354734989</v>
      </c>
      <c r="N104" s="348">
        <f>IF(N$35=0,0,N$35/OIS_fec!N$35)</f>
        <v>0.26174464599754477</v>
      </c>
      <c r="O104" s="348">
        <f>IF(O$35=0,0,O$35/OIS_fec!O$35)</f>
        <v>0.26353232371932073</v>
      </c>
      <c r="P104" s="348">
        <f>IF(P$35=0,0,P$35/OIS_fec!P$35)</f>
        <v>0.26171317285000478</v>
      </c>
      <c r="Q104" s="348">
        <f>IF(Q$35=0,0,Q$35/OIS_fec!Q$35)</f>
        <v>0.26305895905037702</v>
      </c>
      <c r="R104" s="348">
        <f>IF(R$35=0,0,R$35/OIS_fec!R$35)</f>
        <v>0.26546784068152757</v>
      </c>
      <c r="S104" s="348">
        <f>IF(S$35=0,0,S$35/OIS_fec!S$35)</f>
        <v>0.26664440933861422</v>
      </c>
      <c r="T104" s="348">
        <f>IF(T$35=0,0,T$35/OIS_fec!T$35)</f>
        <v>0.26436694871506622</v>
      </c>
      <c r="U104" s="348">
        <f>IF(U$35=0,0,U$35/OIS_fec!U$35)</f>
        <v>0.26489786666304782</v>
      </c>
      <c r="V104" s="348">
        <f>IF(V$35=0,0,V$35/OIS_fec!V$35)</f>
        <v>0.26649411001792933</v>
      </c>
      <c r="W104" s="348">
        <f>IF(W$35=0,0,W$35/OIS_fec!W$35)</f>
        <v>0.26645373679015849</v>
      </c>
      <c r="X104" s="348">
        <f>IF(X$35=0,0,X$35/OIS_fec!X$35)</f>
        <v>0.26671664032411019</v>
      </c>
      <c r="Y104" s="348">
        <f>IF(Y$35=0,0,Y$35/OIS_fec!Y$35)</f>
        <v>0.26558245397738045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0.62725190082027815</v>
      </c>
      <c r="C105" s="348">
        <f>IF(C$54=0,0,C$54/OIS_fec!C$54)</f>
        <v>0.62826965417546898</v>
      </c>
      <c r="D105" s="348">
        <f>IF(D$54=0,0,D$54/OIS_fec!D$54)</f>
        <v>0.63530508446250022</v>
      </c>
      <c r="E105" s="348">
        <f>IF(E$54=0,0,E$54/OIS_fec!E$54)</f>
        <v>0.6347586514355571</v>
      </c>
      <c r="F105" s="348">
        <f>IF(F$54=0,0,F$54/OIS_fec!F$54)</f>
        <v>0.64835519748804848</v>
      </c>
      <c r="G105" s="348">
        <f>IF(G$54=0,0,G$54/OIS_fec!G$54)</f>
        <v>0.62209382050465911</v>
      </c>
      <c r="H105" s="348">
        <f>IF(H$54=0,0,H$54/OIS_fec!H$54)</f>
        <v>0.62770894709515979</v>
      </c>
      <c r="I105" s="348">
        <f>IF(I$54=0,0,I$54/OIS_fec!I$54)</f>
        <v>0.61813529191778804</v>
      </c>
      <c r="J105" s="348">
        <f>IF(J$54=0,0,J$54/OIS_fec!J$54)</f>
        <v>0.60259918266903201</v>
      </c>
      <c r="K105" s="348">
        <f>IF(K$54=0,0,K$54/OIS_fec!K$54)</f>
        <v>0.61713137481825586</v>
      </c>
      <c r="L105" s="348">
        <f>IF(L$54=0,0,L$54/OIS_fec!L$54)</f>
        <v>0.60868938174448217</v>
      </c>
      <c r="M105" s="348">
        <f>IF(M$54=0,0,M$54/OIS_fec!M$54)</f>
        <v>0.66194593410701486</v>
      </c>
      <c r="N105" s="348">
        <f>IF(N$54=0,0,N$54/OIS_fec!N$54)</f>
        <v>0.66261955812923445</v>
      </c>
      <c r="O105" s="348">
        <f>IF(O$54=0,0,O$54/OIS_fec!O$54)</f>
        <v>0.6664031169841178</v>
      </c>
      <c r="P105" s="348">
        <f>IF(P$54=0,0,P$54/OIS_fec!P$54)</f>
        <v>0.66661380611814869</v>
      </c>
      <c r="Q105" s="348">
        <f>IF(Q$54=0,0,Q$54/OIS_fec!Q$54)</f>
        <v>0.67759008029064172</v>
      </c>
      <c r="R105" s="348">
        <f>IF(R$54=0,0,R$54/OIS_fec!R$54)</f>
        <v>0.67791179086678832</v>
      </c>
      <c r="S105" s="348">
        <f>IF(S$54=0,0,S$54/OIS_fec!S$54)</f>
        <v>0.68101473162916482</v>
      </c>
      <c r="T105" s="348">
        <f>IF(T$54=0,0,T$54/OIS_fec!T$54)</f>
        <v>0.67238389142244015</v>
      </c>
      <c r="U105" s="348">
        <f>IF(U$54=0,0,U$54/OIS_fec!U$54)</f>
        <v>0.66377339587207473</v>
      </c>
      <c r="V105" s="348">
        <f>IF(V$54=0,0,V$54/OIS_fec!V$54)</f>
        <v>0.66679068141120823</v>
      </c>
      <c r="W105" s="348">
        <f>IF(W$54=0,0,W$54/OIS_fec!W$54)</f>
        <v>0.66188078758717506</v>
      </c>
      <c r="X105" s="348">
        <f>IF(X$54=0,0,X$54/OIS_fec!X$54)</f>
        <v>0.6614041981432025</v>
      </c>
      <c r="Y105" s="348">
        <f>IF(Y$54=0,0,Y$54/OIS_fec!Y$54)</f>
        <v>0.66037956225947125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0.35016021828603194</v>
      </c>
      <c r="C106" s="348">
        <f>IF(C$68=0,0,C$68/OIS_fec!C$68)</f>
        <v>0.35022630022259249</v>
      </c>
      <c r="D106" s="348">
        <f>IF(D$68=0,0,D$68/OIS_fec!D$68)</f>
        <v>0.34984496939283649</v>
      </c>
      <c r="E106" s="348">
        <f>IF(E$68=0,0,E$68/OIS_fec!E$68)</f>
        <v>0.35060142327827259</v>
      </c>
      <c r="F106" s="348">
        <f>IF(F$68=0,0,F$68/OIS_fec!F$68)</f>
        <v>0.35079835557828432</v>
      </c>
      <c r="G106" s="348">
        <f>IF(G$68=0,0,G$68/OIS_fec!G$68)</f>
        <v>0.3501383078725635</v>
      </c>
      <c r="H106" s="348">
        <f>IF(H$68=0,0,H$68/OIS_fec!H$68)</f>
        <v>0.35106141704247118</v>
      </c>
      <c r="I106" s="348">
        <f>IF(I$68=0,0,I$68/OIS_fec!I$68)</f>
        <v>0.35079997486996983</v>
      </c>
      <c r="J106" s="348">
        <f>IF(J$68=0,0,J$68/OIS_fec!J$68)</f>
        <v>0.35085835132365822</v>
      </c>
      <c r="K106" s="348">
        <f>IF(K$68=0,0,K$68/OIS_fec!K$68)</f>
        <v>0.35024048293020493</v>
      </c>
      <c r="L106" s="348">
        <f>IF(L$68=0,0,L$68/OIS_fec!L$68)</f>
        <v>0.34978684403249666</v>
      </c>
      <c r="M106" s="348">
        <f>IF(M$68=0,0,M$68/OIS_fec!M$68)</f>
        <v>0.34981517926438094</v>
      </c>
      <c r="N106" s="348">
        <f>IF(N$68=0,0,N$68/OIS_fec!N$68)</f>
        <v>0.35075889928573933</v>
      </c>
      <c r="O106" s="348">
        <f>IF(O$68=0,0,O$68/OIS_fec!O$68)</f>
        <v>0.350993116101595</v>
      </c>
      <c r="P106" s="348">
        <f>IF(P$68=0,0,P$68/OIS_fec!P$68)</f>
        <v>0.35068764064520208</v>
      </c>
      <c r="Q106" s="348">
        <f>IF(Q$68=0,0,Q$68/OIS_fec!Q$68)</f>
        <v>0.350555969078225</v>
      </c>
      <c r="R106" s="348">
        <f>IF(R$68=0,0,R$68/OIS_fec!R$68)</f>
        <v>0.34978977020406721</v>
      </c>
      <c r="S106" s="348">
        <f>IF(S$68=0,0,S$68/OIS_fec!S$68)</f>
        <v>0.35048317346224633</v>
      </c>
      <c r="T106" s="348">
        <f>IF(T$68=0,0,T$68/OIS_fec!T$68)</f>
        <v>0.35130702056457253</v>
      </c>
      <c r="U106" s="348">
        <f>IF(U$68=0,0,U$68/OIS_fec!U$68)</f>
        <v>0.34936345453089762</v>
      </c>
      <c r="V106" s="348">
        <f>IF(V$68=0,0,V$68/OIS_fec!V$68)</f>
        <v>0.34999615888402436</v>
      </c>
      <c r="W106" s="348">
        <f>IF(W$68=0,0,W$68/OIS_fec!W$68)</f>
        <v>0.34912156045154447</v>
      </c>
      <c r="X106" s="348">
        <f>IF(X$68=0,0,X$68/OIS_fec!X$68)</f>
        <v>0.34960587239953805</v>
      </c>
      <c r="Y106" s="348">
        <f>IF(Y$68=0,0,Y$68/OIS_fec!Y$68)</f>
        <v>0.34838332580343517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0.49976136810479443</v>
      </c>
      <c r="C107" s="333">
        <f>IF(C$69=0,0,C$69/OIS_fec!C$69)</f>
        <v>0.50104347518670878</v>
      </c>
      <c r="D107" s="333">
        <f>IF(D$69=0,0,D$69/OIS_fec!D$69)</f>
        <v>0.50117318217836793</v>
      </c>
      <c r="E107" s="333">
        <f>IF(E$69=0,0,E$69/OIS_fec!E$69)</f>
        <v>0.49634209444835187</v>
      </c>
      <c r="F107" s="333">
        <f>IF(F$69=0,0,F$69/OIS_fec!F$69)</f>
        <v>0.49653135444985536</v>
      </c>
      <c r="G107" s="333">
        <f>IF(G$69=0,0,G$69/OIS_fec!G$69)</f>
        <v>0.49586994290254</v>
      </c>
      <c r="H107" s="333">
        <f>IF(H$69=0,0,H$69/OIS_fec!H$69)</f>
        <v>0.49696269460472731</v>
      </c>
      <c r="I107" s="333">
        <f>IF(I$69=0,0,I$69/OIS_fec!I$69)</f>
        <v>0.49733839368901178</v>
      </c>
      <c r="J107" s="333">
        <f>IF(J$69=0,0,J$69/OIS_fec!J$69)</f>
        <v>0.49421735548223233</v>
      </c>
      <c r="K107" s="333">
        <f>IF(K$69=0,0,K$69/OIS_fec!K$69)</f>
        <v>0.49374157286896914</v>
      </c>
      <c r="L107" s="333">
        <f>IF(L$69=0,0,L$69/OIS_fec!L$69)</f>
        <v>0.4959858886615594</v>
      </c>
      <c r="M107" s="333">
        <f>IF(M$69=0,0,M$69/OIS_fec!M$69)</f>
        <v>0.4961875821061314</v>
      </c>
      <c r="N107" s="333">
        <f>IF(N$69=0,0,N$69/OIS_fec!N$69)</f>
        <v>0.49629484036969007</v>
      </c>
      <c r="O107" s="333">
        <f>IF(O$69=0,0,O$69/OIS_fec!O$69)</f>
        <v>0.49637630031539653</v>
      </c>
      <c r="P107" s="333">
        <f>IF(P$69=0,0,P$69/OIS_fec!P$69)</f>
        <v>0.49693700018068004</v>
      </c>
      <c r="Q107" s="333">
        <f>IF(Q$69=0,0,Q$69/OIS_fec!Q$69)</f>
        <v>0.49548618159351582</v>
      </c>
      <c r="R107" s="333">
        <f>IF(R$69=0,0,R$69/OIS_fec!R$69)</f>
        <v>0.49554617692507946</v>
      </c>
      <c r="S107" s="333">
        <f>IF(S$69=0,0,S$69/OIS_fec!S$69)</f>
        <v>0.49554539504805173</v>
      </c>
      <c r="T107" s="333">
        <f>IF(T$69=0,0,T$69/OIS_fec!T$69)</f>
        <v>0.49600584441868589</v>
      </c>
      <c r="U107" s="333">
        <f>IF(U$69=0,0,U$69/OIS_fec!U$69)</f>
        <v>0.49521309844673084</v>
      </c>
      <c r="V107" s="333">
        <f>IF(V$69=0,0,V$69/OIS_fec!V$69)</f>
        <v>0.49459426945845308</v>
      </c>
      <c r="W107" s="333">
        <f>IF(W$69=0,0,W$69/OIS_fec!W$69)</f>
        <v>0.49710588293555841</v>
      </c>
      <c r="X107" s="333">
        <f>IF(X$69=0,0,X$69/OIS_fec!X$69)</f>
        <v>0.49701171473498118</v>
      </c>
      <c r="Y107" s="333">
        <f>IF(Y$69=0,0,Y$69/OIS_fec!Y$69)</f>
        <v>0.49666630574885001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EU27: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48802.00318653899</v>
      </c>
      <c r="C5" s="223">
        <v>47620.323462131237</v>
      </c>
      <c r="D5" s="223">
        <v>43746.912917010297</v>
      </c>
      <c r="E5" s="223">
        <v>38640.433890329383</v>
      </c>
      <c r="F5" s="223">
        <v>36025.297345001512</v>
      </c>
      <c r="G5" s="223">
        <v>45679.404411487019</v>
      </c>
      <c r="H5" s="223">
        <v>42492.691246494644</v>
      </c>
      <c r="I5" s="223">
        <v>44618.988617082949</v>
      </c>
      <c r="J5" s="223">
        <v>44186.421011400991</v>
      </c>
      <c r="K5" s="223">
        <v>35173.58431738097</v>
      </c>
      <c r="L5" s="223">
        <v>39437.885918454813</v>
      </c>
      <c r="M5" s="223">
        <v>31058.142719965519</v>
      </c>
      <c r="N5" s="223">
        <v>31703.37092719927</v>
      </c>
      <c r="O5" s="223">
        <v>31013.905881269769</v>
      </c>
      <c r="P5" s="223">
        <v>30707.26881017203</v>
      </c>
      <c r="Q5" s="223">
        <v>28444.76350699638</v>
      </c>
      <c r="R5" s="223">
        <v>28835.415064218039</v>
      </c>
      <c r="S5" s="223">
        <v>29416.86601636753</v>
      </c>
      <c r="T5" s="223">
        <v>32373.481259573058</v>
      </c>
      <c r="U5" s="223">
        <v>34379.581005018939</v>
      </c>
      <c r="V5" s="223">
        <v>33053.351085190086</v>
      </c>
      <c r="W5" s="223">
        <v>36154.996142420619</v>
      </c>
      <c r="X5" s="223">
        <v>35293.35557323214</v>
      </c>
      <c r="Y5" s="223">
        <v>33985.607006442347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662.55083352095744</v>
      </c>
      <c r="C10" s="260">
        <v>692.84284667610336</v>
      </c>
      <c r="D10" s="260">
        <v>654.62814277042185</v>
      </c>
      <c r="E10" s="260">
        <v>514.54275847917495</v>
      </c>
      <c r="F10" s="260">
        <v>457.43962127643789</v>
      </c>
      <c r="G10" s="260">
        <v>767.17234310945059</v>
      </c>
      <c r="H10" s="260">
        <v>656.02406711233448</v>
      </c>
      <c r="I10" s="260">
        <v>811.67482097763764</v>
      </c>
      <c r="J10" s="260">
        <v>856.47092532193005</v>
      </c>
      <c r="K10" s="260">
        <v>586.91368937226275</v>
      </c>
      <c r="L10" s="260">
        <v>746.05844656111572</v>
      </c>
      <c r="M10" s="260">
        <v>363.79692483260078</v>
      </c>
      <c r="N10" s="260">
        <v>386.60048692284431</v>
      </c>
      <c r="O10" s="260">
        <v>363.35825801432918</v>
      </c>
      <c r="P10" s="260">
        <v>336.9410986242018</v>
      </c>
      <c r="Q10" s="260">
        <v>266.79496241468172</v>
      </c>
      <c r="R10" s="260">
        <v>277.52754558558019</v>
      </c>
      <c r="S10" s="260">
        <v>268.5463632739781</v>
      </c>
      <c r="T10" s="260">
        <v>351.09771729280999</v>
      </c>
      <c r="U10" s="260">
        <v>416.70792878140878</v>
      </c>
      <c r="V10" s="260">
        <v>405.65711760616051</v>
      </c>
      <c r="W10" s="260">
        <v>438.15063394859777</v>
      </c>
      <c r="X10" s="260">
        <v>425.47454532060641</v>
      </c>
      <c r="Y10" s="260">
        <v>416.53434618143359</v>
      </c>
      <c r="DA10" s="68" t="s">
        <v>3190</v>
      </c>
    </row>
    <row r="11" spans="1:105" ht="12" customHeight="1" x14ac:dyDescent="0.25">
      <c r="A11" s="37" t="s">
        <v>159</v>
      </c>
      <c r="B11" s="226">
        <v>268.43388167524552</v>
      </c>
      <c r="C11" s="226">
        <v>310.58749079129302</v>
      </c>
      <c r="D11" s="226">
        <v>270.47820856600168</v>
      </c>
      <c r="E11" s="226">
        <v>260.06364651058288</v>
      </c>
      <c r="F11" s="226">
        <v>224.0288951455243</v>
      </c>
      <c r="G11" s="226">
        <v>255.67385517151709</v>
      </c>
      <c r="H11" s="226">
        <v>239.39077112060309</v>
      </c>
      <c r="I11" s="226">
        <v>221.55895507188069</v>
      </c>
      <c r="J11" s="226">
        <v>201.17543197581901</v>
      </c>
      <c r="K11" s="226">
        <v>156.47720103302069</v>
      </c>
      <c r="L11" s="226">
        <v>160.4048994728968</v>
      </c>
      <c r="M11" s="226">
        <v>142.83384826625979</v>
      </c>
      <c r="N11" s="226">
        <v>150.19788775245399</v>
      </c>
      <c r="O11" s="226">
        <v>122.3543632535103</v>
      </c>
      <c r="P11" s="226">
        <v>121.8637478467185</v>
      </c>
      <c r="Q11" s="226">
        <v>118.3577704400671</v>
      </c>
      <c r="R11" s="226">
        <v>118.0513187125044</v>
      </c>
      <c r="S11" s="226">
        <v>114.49132637583121</v>
      </c>
      <c r="T11" s="226">
        <v>214.5740929303573</v>
      </c>
      <c r="U11" s="226">
        <v>239.66215130346589</v>
      </c>
      <c r="V11" s="226">
        <v>243.14135180225651</v>
      </c>
      <c r="W11" s="226">
        <v>247.75055005851411</v>
      </c>
      <c r="X11" s="226">
        <v>255.179150390438</v>
      </c>
      <c r="Y11" s="226">
        <v>257.44672429852483</v>
      </c>
      <c r="DA11" s="69" t="s">
        <v>3191</v>
      </c>
    </row>
    <row r="12" spans="1:105" ht="12" customHeight="1" x14ac:dyDescent="0.25">
      <c r="A12" s="37" t="s">
        <v>35</v>
      </c>
      <c r="B12" s="226">
        <v>394.11695184571192</v>
      </c>
      <c r="C12" s="226">
        <v>382.2553558848104</v>
      </c>
      <c r="D12" s="226">
        <v>384.14993420442011</v>
      </c>
      <c r="E12" s="226">
        <v>254.47911196859189</v>
      </c>
      <c r="F12" s="226">
        <v>233.4107261309135</v>
      </c>
      <c r="G12" s="226">
        <v>511.49848793793348</v>
      </c>
      <c r="H12" s="226">
        <v>416.63329599173147</v>
      </c>
      <c r="I12" s="226">
        <v>590.11586590575689</v>
      </c>
      <c r="J12" s="226">
        <v>655.29549334611102</v>
      </c>
      <c r="K12" s="226">
        <v>430.43648833924198</v>
      </c>
      <c r="L12" s="226">
        <v>585.65354708821906</v>
      </c>
      <c r="M12" s="226">
        <v>220.96307656634099</v>
      </c>
      <c r="N12" s="226">
        <v>236.4025991703902</v>
      </c>
      <c r="O12" s="226">
        <v>241.00389476081881</v>
      </c>
      <c r="P12" s="226">
        <v>215.07735077748339</v>
      </c>
      <c r="Q12" s="226">
        <v>148.43719197461459</v>
      </c>
      <c r="R12" s="226">
        <v>159.4762268730758</v>
      </c>
      <c r="S12" s="226">
        <v>154.05503689814691</v>
      </c>
      <c r="T12" s="226">
        <v>136.52362436245269</v>
      </c>
      <c r="U12" s="226">
        <v>177.04577747794289</v>
      </c>
      <c r="V12" s="226">
        <v>162.51576580390389</v>
      </c>
      <c r="W12" s="226">
        <v>190.40008389008369</v>
      </c>
      <c r="X12" s="226">
        <v>170.2953949301683</v>
      </c>
      <c r="Y12" s="226">
        <v>159.08762188290891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13833.19912670371</v>
      </c>
      <c r="C16" s="261">
        <v>13015.944827047661</v>
      </c>
      <c r="D16" s="261">
        <v>11170.29939566513</v>
      </c>
      <c r="E16" s="261">
        <v>9456.9475592236686</v>
      </c>
      <c r="F16" s="261">
        <v>8137.7696607371436</v>
      </c>
      <c r="G16" s="261">
        <v>11981.675721204179</v>
      </c>
      <c r="H16" s="261">
        <v>11015.98756954191</v>
      </c>
      <c r="I16" s="261">
        <v>11344.34427351414</v>
      </c>
      <c r="J16" s="261">
        <v>11069.72247373609</v>
      </c>
      <c r="K16" s="261">
        <v>8452.5042999902362</v>
      </c>
      <c r="L16" s="261">
        <v>10270.510252737629</v>
      </c>
      <c r="M16" s="261">
        <v>6498.1590128702137</v>
      </c>
      <c r="N16" s="261">
        <v>6700.9288876981736</v>
      </c>
      <c r="O16" s="261">
        <v>6279.6233485753637</v>
      </c>
      <c r="P16" s="261">
        <v>6388.5291623804196</v>
      </c>
      <c r="Q16" s="261">
        <v>5678.6485444552254</v>
      </c>
      <c r="R16" s="261">
        <v>5590.8657182813913</v>
      </c>
      <c r="S16" s="261">
        <v>5646.9726176669174</v>
      </c>
      <c r="T16" s="261">
        <v>6738.119459505092</v>
      </c>
      <c r="U16" s="261">
        <v>7554.6502464396553</v>
      </c>
      <c r="V16" s="261">
        <v>7674.9103221308669</v>
      </c>
      <c r="W16" s="261">
        <v>8421.0172921734265</v>
      </c>
      <c r="X16" s="261">
        <v>8421.8830125522163</v>
      </c>
      <c r="Y16" s="261">
        <v>7947.6762796028906</v>
      </c>
      <c r="DA16" s="70" t="s">
        <v>3196</v>
      </c>
    </row>
    <row r="17" spans="1:105" ht="12" customHeight="1" x14ac:dyDescent="0.25">
      <c r="A17" s="46" t="s">
        <v>28</v>
      </c>
      <c r="B17" s="229">
        <v>2689.8853134674341</v>
      </c>
      <c r="C17" s="229">
        <v>1924.5727924729249</v>
      </c>
      <c r="D17" s="229">
        <v>562.06039440442009</v>
      </c>
      <c r="E17" s="229">
        <v>524.88727683542379</v>
      </c>
      <c r="F17" s="229">
        <v>568.44321746383446</v>
      </c>
      <c r="G17" s="229">
        <v>564.96266791920607</v>
      </c>
      <c r="H17" s="229">
        <v>615.61821510165964</v>
      </c>
      <c r="I17" s="229">
        <v>556.39407055793424</v>
      </c>
      <c r="J17" s="229">
        <v>404.15133425404349</v>
      </c>
      <c r="K17" s="229">
        <v>320.09077108371531</v>
      </c>
      <c r="L17" s="229">
        <v>330.85904428813927</v>
      </c>
      <c r="M17" s="229">
        <v>329.66982583116572</v>
      </c>
      <c r="N17" s="229">
        <v>292.64260465656781</v>
      </c>
      <c r="O17" s="229">
        <v>271.84234850184657</v>
      </c>
      <c r="P17" s="229">
        <v>263.23406791131691</v>
      </c>
      <c r="Q17" s="229">
        <v>235.0905849435853</v>
      </c>
      <c r="R17" s="229">
        <v>243.2167990373288</v>
      </c>
      <c r="S17" s="229">
        <v>338.86815593144968</v>
      </c>
      <c r="T17" s="229">
        <v>400.02838577494691</v>
      </c>
      <c r="U17" s="229">
        <v>377.43870275009732</v>
      </c>
      <c r="V17" s="229">
        <v>227.2563425771728</v>
      </c>
      <c r="W17" s="229">
        <v>230.58448437913401</v>
      </c>
      <c r="X17" s="229">
        <v>211.51585282030831</v>
      </c>
      <c r="Y17" s="229">
        <v>146.52819418432551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50.638276295131021</v>
      </c>
      <c r="F18" s="229">
        <v>2.8512000000076019</v>
      </c>
      <c r="G18" s="229">
        <v>37.844153805448222</v>
      </c>
      <c r="H18" s="229">
        <v>84.415465521866409</v>
      </c>
      <c r="I18" s="229">
        <v>90.348964082146765</v>
      </c>
      <c r="J18" s="229">
        <v>54.745896679267368</v>
      </c>
      <c r="K18" s="229">
        <v>104.0350922451458</v>
      </c>
      <c r="L18" s="229">
        <v>118.31427615820731</v>
      </c>
      <c r="M18" s="229">
        <v>120.3543325778971</v>
      </c>
      <c r="N18" s="229">
        <v>79.556145244172328</v>
      </c>
      <c r="O18" s="229">
        <v>50.99760441448533</v>
      </c>
      <c r="P18" s="229">
        <v>134.55843300343179</v>
      </c>
      <c r="Q18" s="229">
        <v>176.9657252180827</v>
      </c>
      <c r="R18" s="229">
        <v>14.272782786335821</v>
      </c>
      <c r="S18" s="229">
        <v>10.81271423207297</v>
      </c>
      <c r="T18" s="229">
        <v>67.771843762084941</v>
      </c>
      <c r="U18" s="229">
        <v>85.261279279899895</v>
      </c>
      <c r="V18" s="229">
        <v>118.7082049631224</v>
      </c>
      <c r="W18" s="229">
        <v>124.6126389475433</v>
      </c>
      <c r="X18" s="229">
        <v>104.9369591137187</v>
      </c>
      <c r="Y18" s="229">
        <v>78.759889759674678</v>
      </c>
      <c r="DA18" s="73" t="s">
        <v>3198</v>
      </c>
    </row>
    <row r="19" spans="1:105" ht="12" customHeight="1" x14ac:dyDescent="0.25">
      <c r="A19" s="46" t="s">
        <v>31</v>
      </c>
      <c r="B19" s="229">
        <v>591.15410394944126</v>
      </c>
      <c r="C19" s="229">
        <v>577.52217477232136</v>
      </c>
      <c r="D19" s="229">
        <v>482.74539981151378</v>
      </c>
      <c r="E19" s="229">
        <v>333.24899574768898</v>
      </c>
      <c r="F19" s="229">
        <v>307.03106988915943</v>
      </c>
      <c r="G19" s="229">
        <v>322.53263939360932</v>
      </c>
      <c r="H19" s="229">
        <v>346.69807070661858</v>
      </c>
      <c r="I19" s="229">
        <v>331.64140738866399</v>
      </c>
      <c r="J19" s="229">
        <v>309.29931145423279</v>
      </c>
      <c r="K19" s="229">
        <v>257.04215191242861</v>
      </c>
      <c r="L19" s="229">
        <v>272.99982204938988</v>
      </c>
      <c r="M19" s="229">
        <v>177.72077134008521</v>
      </c>
      <c r="N19" s="229">
        <v>241.99450470620269</v>
      </c>
      <c r="O19" s="229">
        <v>196.52833016202331</v>
      </c>
      <c r="P19" s="229">
        <v>210.908387323097</v>
      </c>
      <c r="Q19" s="229">
        <v>204.4568444806003</v>
      </c>
      <c r="R19" s="229">
        <v>220.29507987799849</v>
      </c>
      <c r="S19" s="229">
        <v>229.94291051767141</v>
      </c>
      <c r="T19" s="229">
        <v>251.99554922263701</v>
      </c>
      <c r="U19" s="229">
        <v>258.61298693158</v>
      </c>
      <c r="V19" s="229">
        <v>230.92127854110649</v>
      </c>
      <c r="W19" s="229">
        <v>244.39852944945429</v>
      </c>
      <c r="X19" s="229">
        <v>366.97888034192022</v>
      </c>
      <c r="Y19" s="229">
        <v>215.40165917142659</v>
      </c>
      <c r="DA19" s="73" t="s">
        <v>3199</v>
      </c>
    </row>
    <row r="20" spans="1:105" ht="12" customHeight="1" x14ac:dyDescent="0.25">
      <c r="A20" s="46" t="s">
        <v>159</v>
      </c>
      <c r="B20" s="229">
        <v>2290.410036200135</v>
      </c>
      <c r="C20" s="229">
        <v>2742.5368358461101</v>
      </c>
      <c r="D20" s="229">
        <v>2411.4985602037118</v>
      </c>
      <c r="E20" s="229">
        <v>2348.008799221313</v>
      </c>
      <c r="F20" s="229">
        <v>2077.9241674736568</v>
      </c>
      <c r="G20" s="229">
        <v>2389.9620539266962</v>
      </c>
      <c r="H20" s="229">
        <v>2229.0526941582252</v>
      </c>
      <c r="I20" s="229">
        <v>2162.046420398774</v>
      </c>
      <c r="J20" s="229">
        <v>2086.2932275283042</v>
      </c>
      <c r="K20" s="229">
        <v>1542.3105481853779</v>
      </c>
      <c r="L20" s="229">
        <v>1697.524316671731</v>
      </c>
      <c r="M20" s="229">
        <v>1567.085931129634</v>
      </c>
      <c r="N20" s="229">
        <v>1660.1862114390231</v>
      </c>
      <c r="O20" s="229">
        <v>1483.568845076835</v>
      </c>
      <c r="P20" s="229">
        <v>1393.8920336121651</v>
      </c>
      <c r="Q20" s="229">
        <v>1350.477608261252</v>
      </c>
      <c r="R20" s="229">
        <v>1384.554486596887</v>
      </c>
      <c r="S20" s="229">
        <v>1407.21411044148</v>
      </c>
      <c r="T20" s="229">
        <v>2873.054252310601</v>
      </c>
      <c r="U20" s="229">
        <v>3141.6596257754218</v>
      </c>
      <c r="V20" s="229">
        <v>3135.8476930180941</v>
      </c>
      <c r="W20" s="229">
        <v>3063.2234644323889</v>
      </c>
      <c r="X20" s="229">
        <v>2999.795365560773</v>
      </c>
      <c r="Y20" s="229">
        <v>3033.8585634718329</v>
      </c>
      <c r="DA20" s="73" t="s">
        <v>3200</v>
      </c>
    </row>
    <row r="21" spans="1:105" ht="12" customHeight="1" x14ac:dyDescent="0.25">
      <c r="A21" s="46" t="s">
        <v>32</v>
      </c>
      <c r="B21" s="229">
        <v>1147.085619456381</v>
      </c>
      <c r="C21" s="229">
        <v>1468.348064882224</v>
      </c>
      <c r="D21" s="229">
        <v>1222.2165121765579</v>
      </c>
      <c r="E21" s="229">
        <v>1429.05875458585</v>
      </c>
      <c r="F21" s="229">
        <v>503.73792252318822</v>
      </c>
      <c r="G21" s="229">
        <v>552.39960206171747</v>
      </c>
      <c r="H21" s="229">
        <v>745.65130420549747</v>
      </c>
      <c r="I21" s="229">
        <v>771.44091742262708</v>
      </c>
      <c r="J21" s="229">
        <v>730.83810356666027</v>
      </c>
      <c r="K21" s="229">
        <v>608.35784139596092</v>
      </c>
      <c r="L21" s="229">
        <v>520.79897540613865</v>
      </c>
      <c r="M21" s="229">
        <v>362.22407615958639</v>
      </c>
      <c r="N21" s="229">
        <v>361.68023158245222</v>
      </c>
      <c r="O21" s="229">
        <v>198.81851033676841</v>
      </c>
      <c r="P21" s="229">
        <v>177.37103428655959</v>
      </c>
      <c r="Q21" s="229">
        <v>189.44972391328119</v>
      </c>
      <c r="R21" s="229">
        <v>222.01874841983229</v>
      </c>
      <c r="S21" s="229">
        <v>249.1258634576823</v>
      </c>
      <c r="T21" s="229">
        <v>227.8960160880942</v>
      </c>
      <c r="U21" s="229">
        <v>183.75019973661929</v>
      </c>
      <c r="V21" s="229">
        <v>155.35932913558511</v>
      </c>
      <c r="W21" s="229">
        <v>126.21791343666899</v>
      </c>
      <c r="X21" s="229">
        <v>125.79825377340759</v>
      </c>
      <c r="Y21" s="229">
        <v>101.5711575771479</v>
      </c>
      <c r="DA21" s="73" t="s">
        <v>3201</v>
      </c>
    </row>
    <row r="22" spans="1:105" ht="12" customHeight="1" x14ac:dyDescent="0.25">
      <c r="A22" s="46" t="s">
        <v>33</v>
      </c>
      <c r="B22" s="229">
        <v>2756.8335321249319</v>
      </c>
      <c r="C22" s="229">
        <v>1801.948541601505</v>
      </c>
      <c r="D22" s="229">
        <v>1523.963013777131</v>
      </c>
      <c r="E22" s="229">
        <v>1126.679851996274</v>
      </c>
      <c r="F22" s="229">
        <v>1050.383644137306</v>
      </c>
      <c r="G22" s="229">
        <v>702.23359465116255</v>
      </c>
      <c r="H22" s="229">
        <v>1222.991119509891</v>
      </c>
      <c r="I22" s="229">
        <v>1080.093098556328</v>
      </c>
      <c r="J22" s="229">
        <v>1185.13039495984</v>
      </c>
      <c r="K22" s="229">
        <v>1522.9497981317779</v>
      </c>
      <c r="L22" s="229">
        <v>1050.320403815087</v>
      </c>
      <c r="M22" s="229">
        <v>363.31549601211492</v>
      </c>
      <c r="N22" s="229">
        <v>458.09187226676522</v>
      </c>
      <c r="O22" s="229">
        <v>271.30336223629922</v>
      </c>
      <c r="P22" s="229">
        <v>515.88882642944384</v>
      </c>
      <c r="Q22" s="229">
        <v>601.82050259738367</v>
      </c>
      <c r="R22" s="229">
        <v>184.08483517276551</v>
      </c>
      <c r="S22" s="229">
        <v>163.0283561180934</v>
      </c>
      <c r="T22" s="229">
        <v>330.29035560244552</v>
      </c>
      <c r="U22" s="229">
        <v>349.51145665340948</v>
      </c>
      <c r="V22" s="229">
        <v>337.51945632231048</v>
      </c>
      <c r="W22" s="229">
        <v>956.85036547536163</v>
      </c>
      <c r="X22" s="229">
        <v>1335.877542898565</v>
      </c>
      <c r="Y22" s="229">
        <v>1293.07832814381</v>
      </c>
      <c r="DA22" s="73" t="s">
        <v>3202</v>
      </c>
    </row>
    <row r="23" spans="1:105" ht="12" customHeight="1" x14ac:dyDescent="0.25">
      <c r="A23" s="46" t="s">
        <v>35</v>
      </c>
      <c r="B23" s="229">
        <v>3719.7005623841878</v>
      </c>
      <c r="C23" s="229">
        <v>4003.4001320640009</v>
      </c>
      <c r="D23" s="229">
        <v>4466.8910321385902</v>
      </c>
      <c r="E23" s="229">
        <v>3154.0955458908038</v>
      </c>
      <c r="F23" s="229">
        <v>3126.6534537250391</v>
      </c>
      <c r="G23" s="229">
        <v>6919.281635535167</v>
      </c>
      <c r="H23" s="229">
        <v>5295.8241348015626</v>
      </c>
      <c r="I23" s="229">
        <v>5888.0574539020281</v>
      </c>
      <c r="J23" s="229">
        <v>5911.1383980910123</v>
      </c>
      <c r="K23" s="229">
        <v>3742.6063326852259</v>
      </c>
      <c r="L23" s="229">
        <v>6197.8796358403797</v>
      </c>
      <c r="M23" s="229">
        <v>3508.3369101383519</v>
      </c>
      <c r="N23" s="229">
        <v>3519.2672018611088</v>
      </c>
      <c r="O23" s="229">
        <v>3698.3201552550622</v>
      </c>
      <c r="P23" s="229">
        <v>3541.4295641266549</v>
      </c>
      <c r="Q23" s="229">
        <v>2773.5505660183198</v>
      </c>
      <c r="R23" s="229">
        <v>3103.7788147454671</v>
      </c>
      <c r="S23" s="229">
        <v>3046.1174393140741</v>
      </c>
      <c r="T23" s="229">
        <v>2454.489404768422</v>
      </c>
      <c r="U23" s="229">
        <v>2963.277666899035</v>
      </c>
      <c r="V23" s="229">
        <v>2739.0646055685779</v>
      </c>
      <c r="W23" s="229">
        <v>3186.963631642328</v>
      </c>
      <c r="X23" s="229">
        <v>2788.239967995512</v>
      </c>
      <c r="Y23" s="229">
        <v>2602.34470375195</v>
      </c>
      <c r="DA23" s="73" t="s">
        <v>3203</v>
      </c>
    </row>
    <row r="24" spans="1:105" ht="12" customHeight="1" x14ac:dyDescent="0.25">
      <c r="A24" s="46" t="s">
        <v>36</v>
      </c>
      <c r="B24" s="229">
        <v>135.86676203672451</v>
      </c>
      <c r="C24" s="229">
        <v>136.47070074021039</v>
      </c>
      <c r="D24" s="229">
        <v>113.2156818790092</v>
      </c>
      <c r="E24" s="229">
        <v>82.42311485745752</v>
      </c>
      <c r="F24" s="229">
        <v>89.303996895765522</v>
      </c>
      <c r="G24" s="229">
        <v>93.900067710456582</v>
      </c>
      <c r="H24" s="229">
        <v>77.520570812915608</v>
      </c>
      <c r="I24" s="229">
        <v>67.305332951845259</v>
      </c>
      <c r="J24" s="229">
        <v>41.431759899762767</v>
      </c>
      <c r="K24" s="229">
        <v>14.56930101940678</v>
      </c>
      <c r="L24" s="229">
        <v>20.51789628801982</v>
      </c>
      <c r="M24" s="229">
        <v>16.87753766208224</v>
      </c>
      <c r="N24" s="229">
        <v>19.121683246587139</v>
      </c>
      <c r="O24" s="229">
        <v>20.354292875400439</v>
      </c>
      <c r="P24" s="229">
        <v>15.54538085322927</v>
      </c>
      <c r="Q24" s="229">
        <v>9.9110208532095534</v>
      </c>
      <c r="R24" s="229">
        <v>17.616680055448771</v>
      </c>
      <c r="S24" s="229">
        <v>22.10100836438167</v>
      </c>
      <c r="T24" s="229">
        <v>18.297363242152539</v>
      </c>
      <c r="U24" s="229">
        <v>6.4541280332548796</v>
      </c>
      <c r="V24" s="229">
        <v>11.39538523930562</v>
      </c>
      <c r="W24" s="229">
        <v>6.7905794908477306</v>
      </c>
      <c r="X24" s="229">
        <v>11.94361549619375</v>
      </c>
      <c r="Y24" s="229">
        <v>0.300452890366671</v>
      </c>
      <c r="DA24" s="73" t="s">
        <v>3204</v>
      </c>
    </row>
    <row r="25" spans="1:105" ht="12" customHeight="1" x14ac:dyDescent="0.25">
      <c r="A25" s="46" t="s">
        <v>38</v>
      </c>
      <c r="B25" s="229">
        <v>502.26319708447829</v>
      </c>
      <c r="C25" s="229">
        <v>361.1455846683682</v>
      </c>
      <c r="D25" s="229">
        <v>387.70880127419741</v>
      </c>
      <c r="E25" s="229">
        <v>407.90694379372519</v>
      </c>
      <c r="F25" s="229">
        <v>411.4409886291881</v>
      </c>
      <c r="G25" s="229">
        <v>398.55930620071382</v>
      </c>
      <c r="H25" s="229">
        <v>398.21599472366802</v>
      </c>
      <c r="I25" s="229">
        <v>397.01660825379253</v>
      </c>
      <c r="J25" s="229">
        <v>346.69404730296662</v>
      </c>
      <c r="K25" s="229">
        <v>340.54246333119511</v>
      </c>
      <c r="L25" s="229">
        <v>61.295882220536541</v>
      </c>
      <c r="M25" s="229">
        <v>52.574132019297402</v>
      </c>
      <c r="N25" s="229">
        <v>68.388432695293915</v>
      </c>
      <c r="O25" s="229">
        <v>87.889899716642773</v>
      </c>
      <c r="P25" s="229">
        <v>135.70143483452139</v>
      </c>
      <c r="Q25" s="229">
        <v>136.92596816951041</v>
      </c>
      <c r="R25" s="229">
        <v>201.0274915893286</v>
      </c>
      <c r="S25" s="229">
        <v>179.7620592900133</v>
      </c>
      <c r="T25" s="229">
        <v>114.2962887337081</v>
      </c>
      <c r="U25" s="229">
        <v>188.68420038033841</v>
      </c>
      <c r="V25" s="229">
        <v>718.83802676559287</v>
      </c>
      <c r="W25" s="229">
        <v>481.3756849197012</v>
      </c>
      <c r="X25" s="229">
        <v>476.79657455181632</v>
      </c>
      <c r="Y25" s="229">
        <v>475.83333065235632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22788.173768302859</v>
      </c>
      <c r="C27" s="261">
        <f t="shared" si="0"/>
        <v>22461.618907275559</v>
      </c>
      <c r="D27" s="261">
        <f t="shared" si="0"/>
        <v>20749.331945721598</v>
      </c>
      <c r="E27" s="261">
        <f t="shared" si="0"/>
        <v>18717.406873479671</v>
      </c>
      <c r="F27" s="261">
        <f t="shared" si="0"/>
        <v>17969.579915812359</v>
      </c>
      <c r="G27" s="261">
        <f t="shared" si="0"/>
        <v>21595.263021747869</v>
      </c>
      <c r="H27" s="261">
        <f t="shared" si="0"/>
        <v>20265.017305327619</v>
      </c>
      <c r="I27" s="261">
        <f t="shared" si="0"/>
        <v>21664.951676795539</v>
      </c>
      <c r="J27" s="261">
        <f t="shared" si="0"/>
        <v>21648.85832925246</v>
      </c>
      <c r="K27" s="261">
        <f t="shared" si="0"/>
        <v>17351.28965236753</v>
      </c>
      <c r="L27" s="261">
        <f t="shared" si="0"/>
        <v>19033.241994006959</v>
      </c>
      <c r="M27" s="261">
        <f t="shared" si="0"/>
        <v>15866.34699270598</v>
      </c>
      <c r="N27" s="261">
        <f t="shared" si="0"/>
        <v>16454.081138004709</v>
      </c>
      <c r="O27" s="261">
        <f t="shared" si="0"/>
        <v>16329.21137053452</v>
      </c>
      <c r="P27" s="261">
        <f t="shared" si="0"/>
        <v>15900.19310516221</v>
      </c>
      <c r="Q27" s="261">
        <f t="shared" si="0"/>
        <v>14554.441323685411</v>
      </c>
      <c r="R27" s="261">
        <f t="shared" si="0"/>
        <v>14914.328675742399</v>
      </c>
      <c r="S27" s="261">
        <f t="shared" si="0"/>
        <v>15318.190276726649</v>
      </c>
      <c r="T27" s="261">
        <f t="shared" si="0"/>
        <v>16557.645786703339</v>
      </c>
      <c r="U27" s="261">
        <f t="shared" si="0"/>
        <v>17278.05696036173</v>
      </c>
      <c r="V27" s="261">
        <f t="shared" si="0"/>
        <v>16113.94230239127</v>
      </c>
      <c r="W27" s="261">
        <f t="shared" si="0"/>
        <v>17739.3788556334</v>
      </c>
      <c r="X27" s="261">
        <f t="shared" si="0"/>
        <v>17111.464409496151</v>
      </c>
      <c r="Y27" s="261">
        <f t="shared" si="0"/>
        <v>16348.727421149781</v>
      </c>
      <c r="DA27" s="70"/>
    </row>
    <row r="28" spans="1:105" ht="12" customHeight="1" x14ac:dyDescent="0.25">
      <c r="A28" s="60" t="s">
        <v>3070</v>
      </c>
      <c r="B28" s="262">
        <v>22788.173768302859</v>
      </c>
      <c r="C28" s="262">
        <v>22461.618907275559</v>
      </c>
      <c r="D28" s="262">
        <v>20749.331945721598</v>
      </c>
      <c r="E28" s="262">
        <v>18717.406873479671</v>
      </c>
      <c r="F28" s="262">
        <v>17969.579915812359</v>
      </c>
      <c r="G28" s="262">
        <v>21595.263021747869</v>
      </c>
      <c r="H28" s="262">
        <v>20265.017305327619</v>
      </c>
      <c r="I28" s="262">
        <v>21664.951676795539</v>
      </c>
      <c r="J28" s="262">
        <v>21648.85832925246</v>
      </c>
      <c r="K28" s="262">
        <v>17351.28965236753</v>
      </c>
      <c r="L28" s="262">
        <v>19033.241994006959</v>
      </c>
      <c r="M28" s="262">
        <v>15866.34699270598</v>
      </c>
      <c r="N28" s="262">
        <v>16454.081138004709</v>
      </c>
      <c r="O28" s="262">
        <v>16329.21137053452</v>
      </c>
      <c r="P28" s="262">
        <v>15900.19310516221</v>
      </c>
      <c r="Q28" s="262">
        <v>14554.441323685411</v>
      </c>
      <c r="R28" s="262">
        <v>14914.328675742399</v>
      </c>
      <c r="S28" s="262">
        <v>15318.190276726649</v>
      </c>
      <c r="T28" s="262">
        <v>16557.645786703339</v>
      </c>
      <c r="U28" s="262">
        <v>17278.05696036173</v>
      </c>
      <c r="V28" s="262">
        <v>16113.94230239127</v>
      </c>
      <c r="W28" s="262">
        <v>17739.3788556334</v>
      </c>
      <c r="X28" s="262">
        <v>17111.464409496151</v>
      </c>
      <c r="Y28" s="262">
        <v>16348.727421149781</v>
      </c>
      <c r="DA28" s="72" t="s">
        <v>3207</v>
      </c>
    </row>
    <row r="29" spans="1:105" ht="12" customHeight="1" x14ac:dyDescent="0.25">
      <c r="A29" s="59" t="s">
        <v>28</v>
      </c>
      <c r="B29" s="230">
        <v>4313.3177751251387</v>
      </c>
      <c r="C29" s="230">
        <v>3473.3180646386809</v>
      </c>
      <c r="D29" s="230">
        <v>1419.7252840852091</v>
      </c>
      <c r="E29" s="230">
        <v>1447.7911621755991</v>
      </c>
      <c r="F29" s="230">
        <v>1715.4065118125941</v>
      </c>
      <c r="G29" s="230">
        <v>1406.821687191549</v>
      </c>
      <c r="H29" s="230">
        <v>1449.837316639718</v>
      </c>
      <c r="I29" s="230">
        <v>1346.212638554392</v>
      </c>
      <c r="J29" s="230">
        <v>1212.9269348004809</v>
      </c>
      <c r="K29" s="230">
        <v>1135.734003665174</v>
      </c>
      <c r="L29" s="230">
        <v>985.704687504037</v>
      </c>
      <c r="M29" s="230">
        <v>1098.2438901670139</v>
      </c>
      <c r="N29" s="230">
        <v>994.21574708147955</v>
      </c>
      <c r="O29" s="230">
        <v>1085.102464219706</v>
      </c>
      <c r="P29" s="230">
        <v>1119.140951154247</v>
      </c>
      <c r="Q29" s="230">
        <v>1116.179641025273</v>
      </c>
      <c r="R29" s="230">
        <v>1127.523215570098</v>
      </c>
      <c r="S29" s="230">
        <v>1470.4742976078869</v>
      </c>
      <c r="T29" s="230">
        <v>1514.6328098304241</v>
      </c>
      <c r="U29" s="230">
        <v>1401.4707797760259</v>
      </c>
      <c r="V29" s="230">
        <v>1007.515916533198</v>
      </c>
      <c r="W29" s="230">
        <v>1073.79268343183</v>
      </c>
      <c r="X29" s="230">
        <v>1111.414544426136</v>
      </c>
      <c r="Y29" s="230">
        <v>788.94849258575891</v>
      </c>
      <c r="DA29" s="71" t="s">
        <v>3208</v>
      </c>
    </row>
    <row r="30" spans="1:105" ht="12" customHeight="1" x14ac:dyDescent="0.25">
      <c r="A30" s="59" t="s">
        <v>31</v>
      </c>
      <c r="B30" s="230">
        <v>1145.1745011082619</v>
      </c>
      <c r="C30" s="230">
        <v>1020.523619039055</v>
      </c>
      <c r="D30" s="230">
        <v>892.28571181560324</v>
      </c>
      <c r="E30" s="230">
        <v>661.93788367747391</v>
      </c>
      <c r="F30" s="230">
        <v>651.91973084440099</v>
      </c>
      <c r="G30" s="230">
        <v>698.77010212684183</v>
      </c>
      <c r="H30" s="230">
        <v>982.42012565375933</v>
      </c>
      <c r="I30" s="230">
        <v>705.9219646597345</v>
      </c>
      <c r="J30" s="230">
        <v>737.70205287291446</v>
      </c>
      <c r="K30" s="230">
        <v>695.70463653998991</v>
      </c>
      <c r="L30" s="230">
        <v>755.33959052183786</v>
      </c>
      <c r="M30" s="230">
        <v>617.84358900099528</v>
      </c>
      <c r="N30" s="230">
        <v>650.70811579378244</v>
      </c>
      <c r="O30" s="230">
        <v>558.48676328417889</v>
      </c>
      <c r="P30" s="230">
        <v>653.15225422355661</v>
      </c>
      <c r="Q30" s="230">
        <v>635.83161155124878</v>
      </c>
      <c r="R30" s="230">
        <v>636.57465381563929</v>
      </c>
      <c r="S30" s="230">
        <v>653.28569220425754</v>
      </c>
      <c r="T30" s="230">
        <v>693.53218525338855</v>
      </c>
      <c r="U30" s="230">
        <v>698.8310137006423</v>
      </c>
      <c r="V30" s="230">
        <v>656.29632638477801</v>
      </c>
      <c r="W30" s="230">
        <v>695.42485132422235</v>
      </c>
      <c r="X30" s="230">
        <v>853.17479468893112</v>
      </c>
      <c r="Y30" s="230">
        <v>670.30055179040642</v>
      </c>
      <c r="DA30" s="71" t="s">
        <v>3209</v>
      </c>
    </row>
    <row r="31" spans="1:105" ht="12" customHeight="1" x14ac:dyDescent="0.25">
      <c r="A31" s="59" t="s">
        <v>159</v>
      </c>
      <c r="B31" s="230">
        <v>7485.8313780754406</v>
      </c>
      <c r="C31" s="230">
        <v>7897.9676373587499</v>
      </c>
      <c r="D31" s="230">
        <v>8124.8415649688868</v>
      </c>
      <c r="E31" s="230">
        <v>7807.8833983959576</v>
      </c>
      <c r="F31" s="230">
        <v>7603.9874818268927</v>
      </c>
      <c r="G31" s="230">
        <v>7847.6165636132919</v>
      </c>
      <c r="H31" s="230">
        <v>7414.9834550115938</v>
      </c>
      <c r="I31" s="230">
        <v>7206.2530720553941</v>
      </c>
      <c r="J31" s="230">
        <v>6779.0596138777728</v>
      </c>
      <c r="K31" s="230">
        <v>5639.3497853399231</v>
      </c>
      <c r="L31" s="230">
        <v>5511.9410760724986</v>
      </c>
      <c r="M31" s="230">
        <v>5926.3966080694527</v>
      </c>
      <c r="N31" s="230">
        <v>5675.215025166437</v>
      </c>
      <c r="O31" s="230">
        <v>5378.9689384300227</v>
      </c>
      <c r="P31" s="230">
        <v>5311.1469314243586</v>
      </c>
      <c r="Q31" s="230">
        <v>5448.8360327927503</v>
      </c>
      <c r="R31" s="230">
        <v>5431.5017928835878</v>
      </c>
      <c r="S31" s="230">
        <v>5561.3946109050203</v>
      </c>
      <c r="T31" s="230">
        <v>7378.2015689961972</v>
      </c>
      <c r="U31" s="230">
        <v>7708.7534844564834</v>
      </c>
      <c r="V31" s="230">
        <v>7789.0231213113739</v>
      </c>
      <c r="W31" s="230">
        <v>7903.3862937600652</v>
      </c>
      <c r="X31" s="230">
        <v>8020.1005599612818</v>
      </c>
      <c r="Y31" s="230">
        <v>8260.2495682355311</v>
      </c>
      <c r="DA31" s="71" t="s">
        <v>3210</v>
      </c>
    </row>
    <row r="32" spans="1:105" ht="12" customHeight="1" x14ac:dyDescent="0.25">
      <c r="A32" s="59" t="s">
        <v>32</v>
      </c>
      <c r="B32" s="230">
        <v>2952.843203128285</v>
      </c>
      <c r="C32" s="230">
        <v>3114.8432571129752</v>
      </c>
      <c r="D32" s="230">
        <v>2621.333785226615</v>
      </c>
      <c r="E32" s="230">
        <v>2832.3064802176191</v>
      </c>
      <c r="F32" s="230">
        <v>1777.1332882364461</v>
      </c>
      <c r="G32" s="230">
        <v>1663.0404161407359</v>
      </c>
      <c r="H32" s="230">
        <v>2040.280782446898</v>
      </c>
      <c r="I32" s="230">
        <v>2107.830900731311</v>
      </c>
      <c r="J32" s="230">
        <v>1917.7618040785119</v>
      </c>
      <c r="K32" s="230">
        <v>1585.7953495203251</v>
      </c>
      <c r="L32" s="230">
        <v>1223.702958609246</v>
      </c>
      <c r="M32" s="230">
        <v>1033.188052686929</v>
      </c>
      <c r="N32" s="230">
        <v>1020.708606932427</v>
      </c>
      <c r="O32" s="230">
        <v>771.95784290746064</v>
      </c>
      <c r="P32" s="230">
        <v>776.35637126803113</v>
      </c>
      <c r="Q32" s="230">
        <v>744.82035405152646</v>
      </c>
      <c r="R32" s="230">
        <v>782.07731572077137</v>
      </c>
      <c r="S32" s="230">
        <v>739.69334772927277</v>
      </c>
      <c r="T32" s="230">
        <v>714.69260907728869</v>
      </c>
      <c r="U32" s="230">
        <v>639.84661580779721</v>
      </c>
      <c r="V32" s="230">
        <v>548.87368868658518</v>
      </c>
      <c r="W32" s="230">
        <v>478.34411489718769</v>
      </c>
      <c r="X32" s="230">
        <v>448.61842368329792</v>
      </c>
      <c r="Y32" s="230">
        <v>423.20196016476763</v>
      </c>
      <c r="DA32" s="71" t="s">
        <v>3211</v>
      </c>
    </row>
    <row r="33" spans="1:105" ht="12" customHeight="1" x14ac:dyDescent="0.25">
      <c r="A33" s="59" t="s">
        <v>35</v>
      </c>
      <c r="B33" s="230">
        <v>6891.0069108657308</v>
      </c>
      <c r="C33" s="230">
        <v>6954.9663291260949</v>
      </c>
      <c r="D33" s="230">
        <v>7691.1455996252853</v>
      </c>
      <c r="E33" s="230">
        <v>5967.4879490130224</v>
      </c>
      <c r="F33" s="230">
        <v>6221.1329030920242</v>
      </c>
      <c r="G33" s="230">
        <v>9979.0142526754444</v>
      </c>
      <c r="H33" s="230">
        <v>8377.495625575646</v>
      </c>
      <c r="I33" s="230">
        <v>10298.73310079471</v>
      </c>
      <c r="J33" s="230">
        <v>11001.407923622781</v>
      </c>
      <c r="K33" s="230">
        <v>8294.7058773021163</v>
      </c>
      <c r="L33" s="230">
        <v>10556.55368129934</v>
      </c>
      <c r="M33" s="230">
        <v>7190.6748527815917</v>
      </c>
      <c r="N33" s="230">
        <v>8113.2336430305813</v>
      </c>
      <c r="O33" s="230">
        <v>8534.6953616931496</v>
      </c>
      <c r="P33" s="230">
        <v>8040.3965970920171</v>
      </c>
      <c r="Q33" s="230">
        <v>6608.7736842646109</v>
      </c>
      <c r="R33" s="230">
        <v>6936.6516977523006</v>
      </c>
      <c r="S33" s="230">
        <v>6893.3423282802096</v>
      </c>
      <c r="T33" s="230">
        <v>6256.5866135460419</v>
      </c>
      <c r="U33" s="230">
        <v>6829.1550666207831</v>
      </c>
      <c r="V33" s="230">
        <v>6112.2332494753337</v>
      </c>
      <c r="W33" s="230">
        <v>7588.4309122200957</v>
      </c>
      <c r="X33" s="230">
        <v>6678.1560867365079</v>
      </c>
      <c r="Y33" s="230">
        <v>6206.0268483733207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3761.3147046497888</v>
      </c>
      <c r="C35" s="261">
        <f t="shared" si="1"/>
        <v>3619.6829757863588</v>
      </c>
      <c r="D35" s="261">
        <f t="shared" si="1"/>
        <v>2898.0363757724008</v>
      </c>
      <c r="E35" s="261">
        <f t="shared" si="1"/>
        <v>2478.8463844309831</v>
      </c>
      <c r="F35" s="261">
        <f t="shared" si="1"/>
        <v>2067.90667683228</v>
      </c>
      <c r="G35" s="261">
        <f t="shared" si="1"/>
        <v>3271.5882069619038</v>
      </c>
      <c r="H35" s="261">
        <f t="shared" si="1"/>
        <v>2936.301747006682</v>
      </c>
      <c r="I35" s="261">
        <f t="shared" si="1"/>
        <v>3291.502604432872</v>
      </c>
      <c r="J35" s="261">
        <f t="shared" si="1"/>
        <v>3192.4417850264463</v>
      </c>
      <c r="K35" s="261">
        <f t="shared" si="1"/>
        <v>2287.7667046208262</v>
      </c>
      <c r="L35" s="261">
        <f t="shared" si="1"/>
        <v>2925.1702191064101</v>
      </c>
      <c r="M35" s="261">
        <f t="shared" si="1"/>
        <v>1534.8512441918031</v>
      </c>
      <c r="N35" s="261">
        <f t="shared" si="1"/>
        <v>1543.5496596575899</v>
      </c>
      <c r="O35" s="261">
        <f t="shared" si="1"/>
        <v>1371.4651319710983</v>
      </c>
      <c r="P35" s="261">
        <f t="shared" si="1"/>
        <v>1374.1871844357797</v>
      </c>
      <c r="Q35" s="261">
        <f t="shared" si="1"/>
        <v>1204.3047799596745</v>
      </c>
      <c r="R35" s="261">
        <f t="shared" si="1"/>
        <v>1220.8942803460209</v>
      </c>
      <c r="S35" s="261">
        <f t="shared" si="1"/>
        <v>1170.4354226383321</v>
      </c>
      <c r="T35" s="261">
        <f t="shared" si="1"/>
        <v>1506.960023120017</v>
      </c>
      <c r="U35" s="261">
        <f t="shared" si="1"/>
        <v>1749.0636139938811</v>
      </c>
      <c r="V35" s="261">
        <f t="shared" si="1"/>
        <v>1767.0555900247625</v>
      </c>
      <c r="W35" s="261">
        <f t="shared" si="1"/>
        <v>1939.7890651210464</v>
      </c>
      <c r="X35" s="261">
        <f t="shared" si="1"/>
        <v>1930.4568142925204</v>
      </c>
      <c r="Y35" s="261">
        <f t="shared" si="1"/>
        <v>1791.2270516481115</v>
      </c>
      <c r="DA35" s="70"/>
    </row>
    <row r="36" spans="1:105" ht="12" customHeight="1" x14ac:dyDescent="0.25">
      <c r="A36" s="60" t="s">
        <v>3080</v>
      </c>
      <c r="B36" s="262">
        <v>1657.7828657031951</v>
      </c>
      <c r="C36" s="262">
        <v>1659.5232694325659</v>
      </c>
      <c r="D36" s="262">
        <v>1328.0290586761651</v>
      </c>
      <c r="E36" s="262">
        <v>1169.721370233201</v>
      </c>
      <c r="F36" s="262">
        <v>1011.951192708693</v>
      </c>
      <c r="G36" s="262">
        <v>1511.444788875212</v>
      </c>
      <c r="H36" s="262">
        <v>1340.314171531395</v>
      </c>
      <c r="I36" s="262">
        <v>1619.375570385748</v>
      </c>
      <c r="J36" s="262">
        <v>1599.9235591868951</v>
      </c>
      <c r="K36" s="262">
        <v>1109.43210772056</v>
      </c>
      <c r="L36" s="262">
        <v>1390.7063151613499</v>
      </c>
      <c r="M36" s="262">
        <v>755.66856855892627</v>
      </c>
      <c r="N36" s="262">
        <v>751.55617821108353</v>
      </c>
      <c r="O36" s="262">
        <v>682.08809171968244</v>
      </c>
      <c r="P36" s="262">
        <v>658.13245061198018</v>
      </c>
      <c r="Q36" s="262">
        <v>576.9711760907004</v>
      </c>
      <c r="R36" s="262">
        <v>617.06870808873225</v>
      </c>
      <c r="S36" s="262">
        <v>586.87371183631126</v>
      </c>
      <c r="T36" s="262">
        <v>729.8766537438089</v>
      </c>
      <c r="U36" s="262">
        <v>823.03432048280717</v>
      </c>
      <c r="V36" s="262">
        <v>779.19084371265831</v>
      </c>
      <c r="W36" s="262">
        <v>857.56988560030743</v>
      </c>
      <c r="X36" s="262">
        <v>836.39764141795854</v>
      </c>
      <c r="Y36" s="262">
        <v>772.74788541970543</v>
      </c>
      <c r="DA36" s="72" t="s">
        <v>3214</v>
      </c>
    </row>
    <row r="37" spans="1:105" ht="12" customHeight="1" x14ac:dyDescent="0.25">
      <c r="A37" s="59" t="s">
        <v>28</v>
      </c>
      <c r="B37" s="230">
        <v>438.83096856111467</v>
      </c>
      <c r="C37" s="230">
        <v>384.556401940135</v>
      </c>
      <c r="D37" s="230">
        <v>87.806085578208126</v>
      </c>
      <c r="E37" s="230">
        <v>81.563109973361392</v>
      </c>
      <c r="F37" s="230">
        <v>85.730361325021732</v>
      </c>
      <c r="G37" s="230">
        <v>89.753655804646698</v>
      </c>
      <c r="H37" s="230">
        <v>105.06553405060519</v>
      </c>
      <c r="I37" s="230">
        <v>93.457308021262463</v>
      </c>
      <c r="J37" s="230">
        <v>67.760103107043051</v>
      </c>
      <c r="K37" s="230">
        <v>44.54014109341098</v>
      </c>
      <c r="L37" s="230">
        <v>45.469336174251858</v>
      </c>
      <c r="M37" s="230">
        <v>39.550771080336609</v>
      </c>
      <c r="N37" s="230">
        <v>36.22553302585807</v>
      </c>
      <c r="O37" s="230">
        <v>27.945408787579058</v>
      </c>
      <c r="P37" s="230">
        <v>27.185996906013511</v>
      </c>
      <c r="Q37" s="230">
        <v>21.632011498877389</v>
      </c>
      <c r="R37" s="230">
        <v>42.878535637708218</v>
      </c>
      <c r="S37" s="230">
        <v>23.374418185345721</v>
      </c>
      <c r="T37" s="230">
        <v>32.329122586982358</v>
      </c>
      <c r="U37" s="230">
        <v>29.992233962732701</v>
      </c>
      <c r="V37" s="230">
        <v>15.930774031987269</v>
      </c>
      <c r="W37" s="230">
        <v>17.290715365828731</v>
      </c>
      <c r="X37" s="230">
        <v>14.58530154347708</v>
      </c>
      <c r="Y37" s="230">
        <v>11.165864393921041</v>
      </c>
      <c r="DA37" s="71" t="s">
        <v>3215</v>
      </c>
    </row>
    <row r="38" spans="1:105" ht="12" customHeight="1" x14ac:dyDescent="0.25">
      <c r="A38" s="59" t="s">
        <v>31</v>
      </c>
      <c r="B38" s="230">
        <v>130.86724181792471</v>
      </c>
      <c r="C38" s="230">
        <v>113.51549068783299</v>
      </c>
      <c r="D38" s="230">
        <v>92.998139872541842</v>
      </c>
      <c r="E38" s="230">
        <v>54.452953471821878</v>
      </c>
      <c r="F38" s="230">
        <v>52.669054555840617</v>
      </c>
      <c r="G38" s="230">
        <v>56.282524347268932</v>
      </c>
      <c r="H38" s="230">
        <v>51.712404469701433</v>
      </c>
      <c r="I38" s="230">
        <v>56.422678008589337</v>
      </c>
      <c r="J38" s="230">
        <v>46.844649709666811</v>
      </c>
      <c r="K38" s="230">
        <v>41.658693965450567</v>
      </c>
      <c r="L38" s="230">
        <v>46.800988003742077</v>
      </c>
      <c r="M38" s="230">
        <v>28.947627789170049</v>
      </c>
      <c r="N38" s="230">
        <v>40.405938919967539</v>
      </c>
      <c r="O38" s="230">
        <v>31.46169509486808</v>
      </c>
      <c r="P38" s="230">
        <v>38.988977425730369</v>
      </c>
      <c r="Q38" s="230">
        <v>32.659007266458168</v>
      </c>
      <c r="R38" s="230">
        <v>33.911234613850048</v>
      </c>
      <c r="S38" s="230">
        <v>34.399923018742342</v>
      </c>
      <c r="T38" s="230">
        <v>40.591741547807857</v>
      </c>
      <c r="U38" s="230">
        <v>38.814697103576393</v>
      </c>
      <c r="V38" s="230">
        <v>35.447688434158529</v>
      </c>
      <c r="W38" s="230">
        <v>39.431409807099548</v>
      </c>
      <c r="X38" s="230">
        <v>63.217243028821379</v>
      </c>
      <c r="Y38" s="230">
        <v>33.393949359331053</v>
      </c>
      <c r="DA38" s="71" t="s">
        <v>3216</v>
      </c>
    </row>
    <row r="39" spans="1:105" ht="12" customHeight="1" x14ac:dyDescent="0.25">
      <c r="A39" s="59" t="s">
        <v>159</v>
      </c>
      <c r="B39" s="230">
        <v>277.58620437891358</v>
      </c>
      <c r="C39" s="230">
        <v>276.59218671610017</v>
      </c>
      <c r="D39" s="230">
        <v>200.99605242564431</v>
      </c>
      <c r="E39" s="230">
        <v>251.06049659676529</v>
      </c>
      <c r="F39" s="230">
        <v>223.90687231112159</v>
      </c>
      <c r="G39" s="230">
        <v>232.93447807458301</v>
      </c>
      <c r="H39" s="230">
        <v>206.17420667769639</v>
      </c>
      <c r="I39" s="230">
        <v>199.2926378537833</v>
      </c>
      <c r="J39" s="230">
        <v>221.98586668350401</v>
      </c>
      <c r="K39" s="230">
        <v>139.4253056887016</v>
      </c>
      <c r="L39" s="230">
        <v>176.51955791003189</v>
      </c>
      <c r="M39" s="230">
        <v>119.50633962544519</v>
      </c>
      <c r="N39" s="230">
        <v>134.80241560524411</v>
      </c>
      <c r="O39" s="230">
        <v>105.9832115438614</v>
      </c>
      <c r="P39" s="230">
        <v>91.105615325569786</v>
      </c>
      <c r="Q39" s="230">
        <v>83.694952546200071</v>
      </c>
      <c r="R39" s="230">
        <v>82.875119006186935</v>
      </c>
      <c r="S39" s="230">
        <v>79.668333283573517</v>
      </c>
      <c r="T39" s="230">
        <v>322.68952420752402</v>
      </c>
      <c r="U39" s="230">
        <v>347.03118247088332</v>
      </c>
      <c r="V39" s="230">
        <v>340.93996410870608</v>
      </c>
      <c r="W39" s="230">
        <v>357.6644487064886</v>
      </c>
      <c r="X39" s="230">
        <v>354.1874394376004</v>
      </c>
      <c r="Y39" s="230">
        <v>355.9512231555932</v>
      </c>
      <c r="DA39" s="71" t="s">
        <v>3217</v>
      </c>
    </row>
    <row r="40" spans="1:105" ht="12" customHeight="1" x14ac:dyDescent="0.25">
      <c r="A40" s="59" t="s">
        <v>32</v>
      </c>
      <c r="B40" s="230">
        <v>182.17983456676569</v>
      </c>
      <c r="C40" s="230">
        <v>247.86352198274241</v>
      </c>
      <c r="D40" s="230">
        <v>198.0964862074712</v>
      </c>
      <c r="E40" s="230">
        <v>246.83648665761461</v>
      </c>
      <c r="F40" s="230">
        <v>111.36547421961841</v>
      </c>
      <c r="G40" s="230">
        <v>90.956707395033078</v>
      </c>
      <c r="H40" s="230">
        <v>116.1340841604607</v>
      </c>
      <c r="I40" s="230">
        <v>145.0582797384464</v>
      </c>
      <c r="J40" s="230">
        <v>142.94144434547931</v>
      </c>
      <c r="K40" s="230">
        <v>118.8462060745446</v>
      </c>
      <c r="L40" s="230">
        <v>69.533829451681797</v>
      </c>
      <c r="M40" s="230">
        <v>42.235731421285173</v>
      </c>
      <c r="N40" s="230">
        <v>44.178864977298161</v>
      </c>
      <c r="O40" s="230">
        <v>27.93084133339552</v>
      </c>
      <c r="P40" s="230">
        <v>21.208441934193811</v>
      </c>
      <c r="Q40" s="230">
        <v>20.304609919706799</v>
      </c>
      <c r="R40" s="230">
        <v>24.193187577288072</v>
      </c>
      <c r="S40" s="230">
        <v>28.82928724766623</v>
      </c>
      <c r="T40" s="230">
        <v>24.177230354902719</v>
      </c>
      <c r="U40" s="230">
        <v>15.43843688577889</v>
      </c>
      <c r="V40" s="230">
        <v>15.0332112094564</v>
      </c>
      <c r="W40" s="230">
        <v>9.2775055889543268</v>
      </c>
      <c r="X40" s="230">
        <v>8.4079406165754111</v>
      </c>
      <c r="Y40" s="230">
        <v>5.0571844490989024</v>
      </c>
      <c r="DA40" s="71" t="s">
        <v>3218</v>
      </c>
    </row>
    <row r="41" spans="1:105" ht="12" customHeight="1" x14ac:dyDescent="0.25">
      <c r="A41" s="59" t="s">
        <v>35</v>
      </c>
      <c r="B41" s="230">
        <v>628.31861637847646</v>
      </c>
      <c r="C41" s="230">
        <v>636.99566810575573</v>
      </c>
      <c r="D41" s="230">
        <v>748.13229459229956</v>
      </c>
      <c r="E41" s="230">
        <v>535.80832353363735</v>
      </c>
      <c r="F41" s="230">
        <v>538.27943029709036</v>
      </c>
      <c r="G41" s="230">
        <v>1041.5174232536799</v>
      </c>
      <c r="H41" s="230">
        <v>861.22794217293131</v>
      </c>
      <c r="I41" s="230">
        <v>1125.144666763666</v>
      </c>
      <c r="J41" s="230">
        <v>1120.3914953412011</v>
      </c>
      <c r="K41" s="230">
        <v>764.96176089845255</v>
      </c>
      <c r="L41" s="230">
        <v>1052.3826036216419</v>
      </c>
      <c r="M41" s="230">
        <v>525.42809864268929</v>
      </c>
      <c r="N41" s="230">
        <v>495.9434256827156</v>
      </c>
      <c r="O41" s="230">
        <v>488.76693495997841</v>
      </c>
      <c r="P41" s="230">
        <v>479.64341902047261</v>
      </c>
      <c r="Q41" s="230">
        <v>418.68059485945793</v>
      </c>
      <c r="R41" s="230">
        <v>433.21063125369898</v>
      </c>
      <c r="S41" s="230">
        <v>420.60175010098351</v>
      </c>
      <c r="T41" s="230">
        <v>310.08903504659179</v>
      </c>
      <c r="U41" s="230">
        <v>391.75777005983599</v>
      </c>
      <c r="V41" s="230">
        <v>371.83920592834988</v>
      </c>
      <c r="W41" s="230">
        <v>433.90580613193617</v>
      </c>
      <c r="X41" s="230">
        <v>395.99971679148427</v>
      </c>
      <c r="Y41" s="230">
        <v>367.17966406176117</v>
      </c>
      <c r="DA41" s="71" t="s">
        <v>3219</v>
      </c>
    </row>
    <row r="42" spans="1:105" ht="12" customHeight="1" x14ac:dyDescent="0.25">
      <c r="A42" s="60" t="s">
        <v>3087</v>
      </c>
      <c r="B42" s="262">
        <v>2103.5318389465938</v>
      </c>
      <c r="C42" s="262">
        <v>1960.1597063537929</v>
      </c>
      <c r="D42" s="262">
        <v>1570.007317096236</v>
      </c>
      <c r="E42" s="262">
        <v>1309.1250141977821</v>
      </c>
      <c r="F42" s="262">
        <v>1055.955484123587</v>
      </c>
      <c r="G42" s="262">
        <v>1760.143418086692</v>
      </c>
      <c r="H42" s="262">
        <v>1595.987575475287</v>
      </c>
      <c r="I42" s="262">
        <v>1672.127034047124</v>
      </c>
      <c r="J42" s="262">
        <v>1592.518225839551</v>
      </c>
      <c r="K42" s="262">
        <v>1178.334596900266</v>
      </c>
      <c r="L42" s="262">
        <v>1534.4639039450601</v>
      </c>
      <c r="M42" s="262">
        <v>779.18267563287679</v>
      </c>
      <c r="N42" s="262">
        <v>791.99348144650639</v>
      </c>
      <c r="O42" s="262">
        <v>689.37704025141579</v>
      </c>
      <c r="P42" s="262">
        <v>716.05473382379955</v>
      </c>
      <c r="Q42" s="262">
        <v>627.33360386897414</v>
      </c>
      <c r="R42" s="262">
        <v>603.82557225728874</v>
      </c>
      <c r="S42" s="262">
        <v>583.56171080202091</v>
      </c>
      <c r="T42" s="262">
        <v>777.08336937620822</v>
      </c>
      <c r="U42" s="262">
        <v>926.029293511074</v>
      </c>
      <c r="V42" s="262">
        <v>987.86474631210422</v>
      </c>
      <c r="W42" s="262">
        <v>1082.2191795207391</v>
      </c>
      <c r="X42" s="262">
        <v>1094.0591728745619</v>
      </c>
      <c r="Y42" s="262">
        <v>1018.479166228406</v>
      </c>
      <c r="DA42" s="72" t="s">
        <v>3220</v>
      </c>
    </row>
    <row r="43" spans="1:105" ht="12" customHeight="1" x14ac:dyDescent="0.25">
      <c r="A43" s="64" t="s">
        <v>28</v>
      </c>
      <c r="B43" s="229">
        <v>462.75524315914521</v>
      </c>
      <c r="C43" s="229">
        <v>331.8982650612686</v>
      </c>
      <c r="D43" s="229">
        <v>78.078563802766084</v>
      </c>
      <c r="E43" s="229">
        <v>69.216839661876008</v>
      </c>
      <c r="F43" s="229">
        <v>66.326634834296442</v>
      </c>
      <c r="G43" s="229">
        <v>78.490649022558912</v>
      </c>
      <c r="H43" s="229">
        <v>90.447453692065963</v>
      </c>
      <c r="I43" s="229">
        <v>79.663355946999516</v>
      </c>
      <c r="J43" s="229">
        <v>50.524909163163329</v>
      </c>
      <c r="K43" s="229">
        <v>32.131587516754131</v>
      </c>
      <c r="L43" s="229">
        <v>38.58419523541815</v>
      </c>
      <c r="M43" s="229">
        <v>33.008455083163227</v>
      </c>
      <c r="N43" s="229">
        <v>28.270075401752759</v>
      </c>
      <c r="O43" s="229">
        <v>19.70103605519061</v>
      </c>
      <c r="P43" s="229">
        <v>15.18063224664966</v>
      </c>
      <c r="Q43" s="229">
        <v>11.763471062246181</v>
      </c>
      <c r="R43" s="229">
        <v>18.961609738299199</v>
      </c>
      <c r="S43" s="229">
        <v>15.40443389228818</v>
      </c>
      <c r="T43" s="229">
        <v>26.93996488109676</v>
      </c>
      <c r="U43" s="229">
        <v>24.94356940512921</v>
      </c>
      <c r="V43" s="229">
        <v>11.59612318267132</v>
      </c>
      <c r="W43" s="229">
        <v>11.94397634053939</v>
      </c>
      <c r="X43" s="229">
        <v>11.52965985492254</v>
      </c>
      <c r="Y43" s="229">
        <v>9.8673405688318514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9.3525620341314593</v>
      </c>
      <c r="F44" s="229">
        <v>0</v>
      </c>
      <c r="G44" s="229">
        <v>6.989570380157244</v>
      </c>
      <c r="H44" s="229">
        <v>15.59099036728573</v>
      </c>
      <c r="I44" s="229">
        <v>16.686869165391421</v>
      </c>
      <c r="J44" s="229">
        <v>10.111212945378851</v>
      </c>
      <c r="K44" s="229">
        <v>19.214608496515339</v>
      </c>
      <c r="L44" s="229">
        <v>21.85188138798064</v>
      </c>
      <c r="M44" s="229">
        <v>22.228666610824249</v>
      </c>
      <c r="N44" s="229">
        <v>14.69350534872051</v>
      </c>
      <c r="O44" s="229">
        <v>9.4189276131508244</v>
      </c>
      <c r="P44" s="229">
        <v>24.852072067885981</v>
      </c>
      <c r="Q44" s="229">
        <v>32.684424591607197</v>
      </c>
      <c r="R44" s="229">
        <v>2.6360906447703178</v>
      </c>
      <c r="S44" s="229">
        <v>1.9970383672503109</v>
      </c>
      <c r="T44" s="229">
        <v>12.517021101946741</v>
      </c>
      <c r="U44" s="229">
        <v>15.747206696515139</v>
      </c>
      <c r="V44" s="229">
        <v>21.924637489778551</v>
      </c>
      <c r="W44" s="229">
        <v>23.0151482487524</v>
      </c>
      <c r="X44" s="229">
        <v>19.381177472633251</v>
      </c>
      <c r="Y44" s="229">
        <v>14.54644211200252</v>
      </c>
      <c r="DA44" s="73" t="s">
        <v>3222</v>
      </c>
    </row>
    <row r="45" spans="1:105" ht="12" customHeight="1" x14ac:dyDescent="0.25">
      <c r="A45" s="64" t="s">
        <v>31</v>
      </c>
      <c r="B45" s="229">
        <v>100.06487101391841</v>
      </c>
      <c r="C45" s="229">
        <v>97.560298276336084</v>
      </c>
      <c r="D45" s="229">
        <v>79.682742134493239</v>
      </c>
      <c r="E45" s="229">
        <v>50.766629930205418</v>
      </c>
      <c r="F45" s="229">
        <v>46.015253133376063</v>
      </c>
      <c r="G45" s="229">
        <v>49.342928420881748</v>
      </c>
      <c r="H45" s="229">
        <v>44.386513816177221</v>
      </c>
      <c r="I45" s="229">
        <v>51.254191503864753</v>
      </c>
      <c r="J45" s="229">
        <v>44.40189559839753</v>
      </c>
      <c r="K45" s="229">
        <v>34.210972550993951</v>
      </c>
      <c r="L45" s="229">
        <v>36.496035586505897</v>
      </c>
      <c r="M45" s="229">
        <v>18.894088788680691</v>
      </c>
      <c r="N45" s="229">
        <v>31.95683428730845</v>
      </c>
      <c r="O45" s="229">
        <v>24.2217648820051</v>
      </c>
      <c r="P45" s="229">
        <v>25.314854568022291</v>
      </c>
      <c r="Q45" s="229">
        <v>22.72394031872162</v>
      </c>
      <c r="R45" s="229">
        <v>25.576581014240411</v>
      </c>
      <c r="S45" s="229">
        <v>27.19891483910753</v>
      </c>
      <c r="T45" s="229">
        <v>31.337238964726289</v>
      </c>
      <c r="U45" s="229">
        <v>32.15658662433713</v>
      </c>
      <c r="V45" s="229">
        <v>27.792406898950428</v>
      </c>
      <c r="W45" s="229">
        <v>30.063436256572992</v>
      </c>
      <c r="X45" s="229">
        <v>52.91580718472494</v>
      </c>
      <c r="Y45" s="229">
        <v>24.184834004097919</v>
      </c>
      <c r="DA45" s="73" t="s">
        <v>3223</v>
      </c>
    </row>
    <row r="46" spans="1:105" ht="12" customHeight="1" x14ac:dyDescent="0.25">
      <c r="A46" s="64" t="s">
        <v>159</v>
      </c>
      <c r="B46" s="229">
        <v>205.1711245090363</v>
      </c>
      <c r="C46" s="229">
        <v>270.02300613941202</v>
      </c>
      <c r="D46" s="229">
        <v>184.38166051881419</v>
      </c>
      <c r="E46" s="229">
        <v>201.34497608155999</v>
      </c>
      <c r="F46" s="229">
        <v>157.4236636398719</v>
      </c>
      <c r="G46" s="229">
        <v>214.29002913576031</v>
      </c>
      <c r="H46" s="229">
        <v>192.6080000955395</v>
      </c>
      <c r="I46" s="229">
        <v>189.80727122386509</v>
      </c>
      <c r="J46" s="229">
        <v>194.82745531181229</v>
      </c>
      <c r="K46" s="229">
        <v>112.920543726438</v>
      </c>
      <c r="L46" s="229">
        <v>158.72265537310389</v>
      </c>
      <c r="M46" s="229">
        <v>100.453057510069</v>
      </c>
      <c r="N46" s="229">
        <v>130.09925676142021</v>
      </c>
      <c r="O46" s="229">
        <v>94.750312971445879</v>
      </c>
      <c r="P46" s="229">
        <v>78.547456530798215</v>
      </c>
      <c r="Q46" s="229">
        <v>64.156358590478291</v>
      </c>
      <c r="R46" s="229">
        <v>69.111849881206311</v>
      </c>
      <c r="S46" s="229">
        <v>67.157104713073338</v>
      </c>
      <c r="T46" s="229">
        <v>332.20146899178008</v>
      </c>
      <c r="U46" s="229">
        <v>375.77539355179658</v>
      </c>
      <c r="V46" s="229">
        <v>370.378779536313</v>
      </c>
      <c r="W46" s="229">
        <v>357.54634565605522</v>
      </c>
      <c r="X46" s="229">
        <v>341.88403020728788</v>
      </c>
      <c r="Y46" s="229">
        <v>343.29075301423961</v>
      </c>
      <c r="DA46" s="73" t="s">
        <v>3224</v>
      </c>
    </row>
    <row r="47" spans="1:105" ht="12" customHeight="1" x14ac:dyDescent="0.25">
      <c r="A47" s="64" t="s">
        <v>32</v>
      </c>
      <c r="B47" s="229">
        <v>145.5970233913807</v>
      </c>
      <c r="C47" s="229">
        <v>216.78211108227569</v>
      </c>
      <c r="D47" s="229">
        <v>177.6621334955081</v>
      </c>
      <c r="E47" s="229">
        <v>221.5927738169508</v>
      </c>
      <c r="F47" s="229">
        <v>57.221702894964778</v>
      </c>
      <c r="G47" s="229">
        <v>66.084563134646416</v>
      </c>
      <c r="H47" s="229">
        <v>93.269384202443817</v>
      </c>
      <c r="I47" s="229">
        <v>104.8683441736482</v>
      </c>
      <c r="J47" s="229">
        <v>102.66362016669309</v>
      </c>
      <c r="K47" s="229">
        <v>84.922970344054363</v>
      </c>
      <c r="L47" s="229">
        <v>70.405169115578119</v>
      </c>
      <c r="M47" s="229">
        <v>40.690644327368688</v>
      </c>
      <c r="N47" s="229">
        <v>41.883515619168527</v>
      </c>
      <c r="O47" s="229">
        <v>15.61326083237568</v>
      </c>
      <c r="P47" s="229">
        <v>9.9017525895691083</v>
      </c>
      <c r="Q47" s="229">
        <v>11.81380399550909</v>
      </c>
      <c r="R47" s="229">
        <v>17.399570264534869</v>
      </c>
      <c r="S47" s="229">
        <v>25.340544669128459</v>
      </c>
      <c r="T47" s="229">
        <v>20.959387541001309</v>
      </c>
      <c r="U47" s="229">
        <v>13.32535562081525</v>
      </c>
      <c r="V47" s="229">
        <v>12.0799850135166</v>
      </c>
      <c r="W47" s="229">
        <v>8.1665755899804182</v>
      </c>
      <c r="X47" s="229">
        <v>8.5237259905120411</v>
      </c>
      <c r="Y47" s="229">
        <v>4.9131312806334062</v>
      </c>
      <c r="DA47" s="73" t="s">
        <v>3225</v>
      </c>
    </row>
    <row r="48" spans="1:105" ht="12" customHeight="1" x14ac:dyDescent="0.25">
      <c r="A48" s="64" t="s">
        <v>33</v>
      </c>
      <c r="B48" s="229">
        <v>485.58232869728118</v>
      </c>
      <c r="C48" s="229">
        <v>313.49775165525529</v>
      </c>
      <c r="D48" s="229">
        <v>236.3221055987016</v>
      </c>
      <c r="E48" s="229">
        <v>177.979353570565</v>
      </c>
      <c r="F48" s="229">
        <v>159.9094237790145</v>
      </c>
      <c r="G48" s="229">
        <v>80.690329514963622</v>
      </c>
      <c r="H48" s="229">
        <v>183.31465268194299</v>
      </c>
      <c r="I48" s="229">
        <v>151.43295304614659</v>
      </c>
      <c r="J48" s="229">
        <v>140.85354042842201</v>
      </c>
      <c r="K48" s="229">
        <v>250.47521885575901</v>
      </c>
      <c r="L48" s="229">
        <v>166.07520834383729</v>
      </c>
      <c r="M48" s="229">
        <v>38.520431609396383</v>
      </c>
      <c r="N48" s="229">
        <v>60.947883807565539</v>
      </c>
      <c r="O48" s="229">
        <v>28.031526064625911</v>
      </c>
      <c r="P48" s="229">
        <v>70.456801908146559</v>
      </c>
      <c r="Q48" s="229">
        <v>85.092588565069761</v>
      </c>
      <c r="R48" s="229">
        <v>9.401402592096634</v>
      </c>
      <c r="S48" s="229">
        <v>3.8055525952809268</v>
      </c>
      <c r="T48" s="229">
        <v>37.915847268572222</v>
      </c>
      <c r="U48" s="229">
        <v>39.778913207490483</v>
      </c>
      <c r="V48" s="229">
        <v>40.267173724724408</v>
      </c>
      <c r="W48" s="229">
        <v>153.11763784234799</v>
      </c>
      <c r="X48" s="229">
        <v>208.91274002460281</v>
      </c>
      <c r="Y48" s="229">
        <v>194.60454808912539</v>
      </c>
      <c r="DA48" s="73" t="s">
        <v>3226</v>
      </c>
    </row>
    <row r="49" spans="1:105" ht="12" customHeight="1" x14ac:dyDescent="0.25">
      <c r="A49" s="64" t="s">
        <v>35</v>
      </c>
      <c r="B49" s="229">
        <v>589.46916115833881</v>
      </c>
      <c r="C49" s="229">
        <v>642.20945100018832</v>
      </c>
      <c r="D49" s="229">
        <v>727.37730966960487</v>
      </c>
      <c r="E49" s="229">
        <v>496.1692412863099</v>
      </c>
      <c r="F49" s="229">
        <v>483.39305598993809</v>
      </c>
      <c r="G49" s="229">
        <v>1178.4134914848401</v>
      </c>
      <c r="H49" s="229">
        <v>893.40107810658947</v>
      </c>
      <c r="I49" s="229">
        <v>998.41462432698529</v>
      </c>
      <c r="J49" s="229">
        <v>983.4751840946742</v>
      </c>
      <c r="K49" s="229">
        <v>583.2784059847188</v>
      </c>
      <c r="L49" s="229">
        <v>1034.6144524885699</v>
      </c>
      <c r="M49" s="229">
        <v>521.02377369800638</v>
      </c>
      <c r="N49" s="229">
        <v>476.00138861030121</v>
      </c>
      <c r="O49" s="229">
        <v>486.98179457248978</v>
      </c>
      <c r="P49" s="229">
        <v>470.91169818444331</v>
      </c>
      <c r="Q49" s="229">
        <v>374.62167900879871</v>
      </c>
      <c r="R49" s="229">
        <v>424.14985915121969</v>
      </c>
      <c r="S49" s="229">
        <v>411.65850845307671</v>
      </c>
      <c r="T49" s="229">
        <v>296.47779347235252</v>
      </c>
      <c r="U49" s="229">
        <v>391.0505724879589</v>
      </c>
      <c r="V49" s="229">
        <v>372.77570069698362</v>
      </c>
      <c r="W49" s="229">
        <v>411.44476680001992</v>
      </c>
      <c r="X49" s="229">
        <v>366.15104832488561</v>
      </c>
      <c r="Y49" s="229">
        <v>342.10754428430698</v>
      </c>
      <c r="DA49" s="73" t="s">
        <v>3227</v>
      </c>
    </row>
    <row r="50" spans="1:105" ht="12" customHeight="1" x14ac:dyDescent="0.25">
      <c r="A50" s="64" t="s">
        <v>36</v>
      </c>
      <c r="B50" s="229">
        <v>23.447893149306449</v>
      </c>
      <c r="C50" s="229">
        <v>22.06860531693901</v>
      </c>
      <c r="D50" s="229">
        <v>17.90640014123796</v>
      </c>
      <c r="E50" s="229">
        <v>12.38896035090271</v>
      </c>
      <c r="F50" s="229">
        <v>13.608152274037529</v>
      </c>
      <c r="G50" s="229">
        <v>14.75961131269262</v>
      </c>
      <c r="H50" s="229">
        <v>12.26580965154853</v>
      </c>
      <c r="I50" s="229">
        <v>9.3163504030211826</v>
      </c>
      <c r="J50" s="229">
        <v>4.1686511717263013</v>
      </c>
      <c r="K50" s="229">
        <v>0.6095959615978086</v>
      </c>
      <c r="L50" s="229">
        <v>0.80047954552880318</v>
      </c>
      <c r="M50" s="229">
        <v>0.1724109790385146</v>
      </c>
      <c r="N50" s="229">
        <v>0.12930823427943991</v>
      </c>
      <c r="O50" s="229">
        <v>0.209356188833626</v>
      </c>
      <c r="P50" s="229">
        <v>0.14778083917664611</v>
      </c>
      <c r="Q50" s="229">
        <v>0.1477808391765234</v>
      </c>
      <c r="R50" s="229">
        <v>0.1539383741422061</v>
      </c>
      <c r="S50" s="229">
        <v>0.12315069931376919</v>
      </c>
      <c r="T50" s="229">
        <v>0.1169931643481011</v>
      </c>
      <c r="U50" s="229">
        <v>9.2363024485348055E-2</v>
      </c>
      <c r="V50" s="229">
        <v>8.2437078120655372E-2</v>
      </c>
      <c r="W50" s="229">
        <v>0.1323623716224665</v>
      </c>
      <c r="X50" s="229">
        <v>5.8225650635561087E-2</v>
      </c>
      <c r="Y50" s="229">
        <v>5.5491705110795347E-2</v>
      </c>
      <c r="DA50" s="73" t="s">
        <v>3228</v>
      </c>
    </row>
    <row r="51" spans="1:105" ht="12" customHeight="1" x14ac:dyDescent="0.25">
      <c r="A51" s="64" t="s">
        <v>38</v>
      </c>
      <c r="B51" s="229">
        <v>91.444193868186687</v>
      </c>
      <c r="C51" s="229">
        <v>66.120217822118192</v>
      </c>
      <c r="D51" s="229">
        <v>68.596401735109751</v>
      </c>
      <c r="E51" s="229">
        <v>70.313677465280449</v>
      </c>
      <c r="F51" s="229">
        <v>72.057597578087652</v>
      </c>
      <c r="G51" s="229">
        <v>71.082245680191377</v>
      </c>
      <c r="H51" s="229">
        <v>70.703692861694265</v>
      </c>
      <c r="I51" s="229">
        <v>70.683074257201767</v>
      </c>
      <c r="J51" s="229">
        <v>61.491756959283691</v>
      </c>
      <c r="K51" s="229">
        <v>60.570693463434971</v>
      </c>
      <c r="L51" s="229">
        <v>6.9138268685371251</v>
      </c>
      <c r="M51" s="229">
        <v>4.1911470263297339</v>
      </c>
      <c r="N51" s="229">
        <v>8.0117133759899026</v>
      </c>
      <c r="O51" s="229">
        <v>10.4490610712985</v>
      </c>
      <c r="P51" s="229">
        <v>20.741684889107869</v>
      </c>
      <c r="Q51" s="229">
        <v>24.32955689736681</v>
      </c>
      <c r="R51" s="229">
        <v>36.434670596779057</v>
      </c>
      <c r="S51" s="229">
        <v>30.876462573501811</v>
      </c>
      <c r="T51" s="229">
        <v>18.617653990384142</v>
      </c>
      <c r="U51" s="229">
        <v>33.159332892545919</v>
      </c>
      <c r="V51" s="229">
        <v>130.96750269104569</v>
      </c>
      <c r="W51" s="229">
        <v>86.788930414848167</v>
      </c>
      <c r="X51" s="229">
        <v>84.702758164357689</v>
      </c>
      <c r="Y51" s="229">
        <v>84.909081170057888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633.35874965297353</v>
      </c>
      <c r="C54" s="261">
        <f t="shared" si="2"/>
        <v>634.94018638075227</v>
      </c>
      <c r="D54" s="261">
        <f t="shared" si="2"/>
        <v>543.77575937145525</v>
      </c>
      <c r="E54" s="261">
        <f t="shared" si="2"/>
        <v>467.52900570374072</v>
      </c>
      <c r="F54" s="261">
        <f t="shared" si="2"/>
        <v>401.44551941876665</v>
      </c>
      <c r="G54" s="261">
        <f t="shared" si="2"/>
        <v>651.90151257581726</v>
      </c>
      <c r="H54" s="261">
        <f t="shared" si="2"/>
        <v>572.06645872091167</v>
      </c>
      <c r="I54" s="261">
        <f t="shared" si="2"/>
        <v>688.91144844775943</v>
      </c>
      <c r="J54" s="261">
        <f t="shared" si="2"/>
        <v>678.22040310396221</v>
      </c>
      <c r="K54" s="261">
        <f t="shared" si="2"/>
        <v>471.82351370889194</v>
      </c>
      <c r="L54" s="261">
        <f t="shared" si="2"/>
        <v>614.78835592846167</v>
      </c>
      <c r="M54" s="261">
        <f t="shared" si="2"/>
        <v>323.14234453278283</v>
      </c>
      <c r="N54" s="261">
        <f t="shared" si="2"/>
        <v>321.61419493316009</v>
      </c>
      <c r="O54" s="261">
        <f t="shared" si="2"/>
        <v>288.85510443602931</v>
      </c>
      <c r="P54" s="261">
        <f t="shared" si="2"/>
        <v>286.79059865606206</v>
      </c>
      <c r="Q54" s="261">
        <f t="shared" si="2"/>
        <v>250.8649364629895</v>
      </c>
      <c r="R54" s="261">
        <f t="shared" si="2"/>
        <v>260.25512874303274</v>
      </c>
      <c r="S54" s="261">
        <f t="shared" si="2"/>
        <v>251.30583675039708</v>
      </c>
      <c r="T54" s="261">
        <f t="shared" si="2"/>
        <v>296.65562274349952</v>
      </c>
      <c r="U54" s="261">
        <f t="shared" si="2"/>
        <v>344.91243746760563</v>
      </c>
      <c r="V54" s="261">
        <f t="shared" si="2"/>
        <v>337.33499295290591</v>
      </c>
      <c r="W54" s="261">
        <f t="shared" si="2"/>
        <v>369.2289557603836</v>
      </c>
      <c r="X54" s="261">
        <f t="shared" si="2"/>
        <v>359.64049475115542</v>
      </c>
      <c r="Y54" s="261">
        <f t="shared" si="2"/>
        <v>333.41507489384696</v>
      </c>
      <c r="DA54" s="70"/>
    </row>
    <row r="55" spans="1:105" ht="12" customHeight="1" x14ac:dyDescent="0.25">
      <c r="A55" s="60" t="s">
        <v>3102</v>
      </c>
      <c r="B55" s="262">
        <v>475.09930095479729</v>
      </c>
      <c r="C55" s="262">
        <v>487.46735580868011</v>
      </c>
      <c r="D55" s="262">
        <v>425.65608661186383</v>
      </c>
      <c r="E55" s="262">
        <v>369.03684162616469</v>
      </c>
      <c r="F55" s="262">
        <v>322.00059271354382</v>
      </c>
      <c r="G55" s="262">
        <v>519.47692939688125</v>
      </c>
      <c r="H55" s="262">
        <v>451.99215837167378</v>
      </c>
      <c r="I55" s="262">
        <v>563.10878757901037</v>
      </c>
      <c r="J55" s="262">
        <v>558.40711965521848</v>
      </c>
      <c r="K55" s="262">
        <v>383.17138102674022</v>
      </c>
      <c r="L55" s="262">
        <v>499.34279575704642</v>
      </c>
      <c r="M55" s="262">
        <v>264.52045044128113</v>
      </c>
      <c r="N55" s="262">
        <v>262.02847846069568</v>
      </c>
      <c r="O55" s="262">
        <v>236.98974717573469</v>
      </c>
      <c r="P55" s="262">
        <v>232.91814219282949</v>
      </c>
      <c r="Q55" s="262">
        <v>203.6674239462015</v>
      </c>
      <c r="R55" s="262">
        <v>214.826245563801</v>
      </c>
      <c r="S55" s="262">
        <v>207.40150741106009</v>
      </c>
      <c r="T55" s="262">
        <v>238.19167018854969</v>
      </c>
      <c r="U55" s="262">
        <v>275.24252196833987</v>
      </c>
      <c r="V55" s="262">
        <v>263.01288037770058</v>
      </c>
      <c r="W55" s="262">
        <v>287.80807705035937</v>
      </c>
      <c r="X55" s="262">
        <v>277.32883284209743</v>
      </c>
      <c r="Y55" s="262">
        <v>256.78968307728979</v>
      </c>
      <c r="DA55" s="72" t="s">
        <v>3232</v>
      </c>
    </row>
    <row r="56" spans="1:105" ht="12" customHeight="1" x14ac:dyDescent="0.25">
      <c r="A56" s="60" t="s">
        <v>3104</v>
      </c>
      <c r="B56" s="262">
        <v>158.2594486981763</v>
      </c>
      <c r="C56" s="262">
        <v>147.47283057207221</v>
      </c>
      <c r="D56" s="262">
        <v>118.1196727595914</v>
      </c>
      <c r="E56" s="262">
        <v>98.492164077576021</v>
      </c>
      <c r="F56" s="262">
        <v>79.444926705222827</v>
      </c>
      <c r="G56" s="262">
        <v>132.42458317893599</v>
      </c>
      <c r="H56" s="262">
        <v>120.0743003492379</v>
      </c>
      <c r="I56" s="262">
        <v>125.8026608687491</v>
      </c>
      <c r="J56" s="262">
        <v>119.8132834487437</v>
      </c>
      <c r="K56" s="262">
        <v>88.652132682151702</v>
      </c>
      <c r="L56" s="262">
        <v>115.4455601714152</v>
      </c>
      <c r="M56" s="262">
        <v>58.62189409150168</v>
      </c>
      <c r="N56" s="262">
        <v>59.585716472464433</v>
      </c>
      <c r="O56" s="262">
        <v>51.865357260294623</v>
      </c>
      <c r="P56" s="262">
        <v>53.872456463232567</v>
      </c>
      <c r="Q56" s="262">
        <v>47.197512516788017</v>
      </c>
      <c r="R56" s="262">
        <v>45.428883179231747</v>
      </c>
      <c r="S56" s="262">
        <v>43.904329339336989</v>
      </c>
      <c r="T56" s="262">
        <v>58.463952554949842</v>
      </c>
      <c r="U56" s="262">
        <v>69.669915499265741</v>
      </c>
      <c r="V56" s="262">
        <v>74.322112575205324</v>
      </c>
      <c r="W56" s="262">
        <v>81.42087871002424</v>
      </c>
      <c r="X56" s="262">
        <v>82.31166190905796</v>
      </c>
      <c r="Y56" s="262">
        <v>76.625391816557183</v>
      </c>
      <c r="DA56" s="72" t="s">
        <v>3233</v>
      </c>
    </row>
    <row r="57" spans="1:105" ht="12" customHeight="1" x14ac:dyDescent="0.25">
      <c r="A57" s="64" t="s">
        <v>28</v>
      </c>
      <c r="B57" s="229">
        <v>34.815441491597127</v>
      </c>
      <c r="C57" s="229">
        <v>24.970402387054691</v>
      </c>
      <c r="D57" s="229">
        <v>5.8742493143146888</v>
      </c>
      <c r="E57" s="229">
        <v>5.2075365262853417</v>
      </c>
      <c r="F57" s="229">
        <v>4.9900916489752811</v>
      </c>
      <c r="G57" s="229">
        <v>5.9052525910389146</v>
      </c>
      <c r="H57" s="229">
        <v>6.8048241022243987</v>
      </c>
      <c r="I57" s="229">
        <v>5.9934813251661074</v>
      </c>
      <c r="J57" s="229">
        <v>3.801247084375925</v>
      </c>
      <c r="K57" s="229">
        <v>2.4174235122322858</v>
      </c>
      <c r="L57" s="229">
        <v>2.9028861619123369</v>
      </c>
      <c r="M57" s="229">
        <v>2.483394739799115</v>
      </c>
      <c r="N57" s="229">
        <v>2.1269022245832798</v>
      </c>
      <c r="O57" s="229">
        <v>1.482209609167946</v>
      </c>
      <c r="P57" s="229">
        <v>1.1421165326632969</v>
      </c>
      <c r="Q57" s="229">
        <v>0.88502603603106067</v>
      </c>
      <c r="R57" s="229">
        <v>1.426578789088341</v>
      </c>
      <c r="S57" s="229">
        <v>1.158954274027951</v>
      </c>
      <c r="T57" s="229">
        <v>2.0268312136248339</v>
      </c>
      <c r="U57" s="229">
        <v>1.87663218095016</v>
      </c>
      <c r="V57" s="229">
        <v>0.87243559995019315</v>
      </c>
      <c r="W57" s="229">
        <v>0.89860637044810443</v>
      </c>
      <c r="X57" s="229">
        <v>0.86743522419479913</v>
      </c>
      <c r="Y57" s="229">
        <v>0.74237045031963766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0.70364103078104978</v>
      </c>
      <c r="F58" s="229">
        <v>0</v>
      </c>
      <c r="G58" s="229">
        <v>0.52586109443189322</v>
      </c>
      <c r="H58" s="229">
        <v>1.17298987089297</v>
      </c>
      <c r="I58" s="229">
        <v>1.255438432505938</v>
      </c>
      <c r="J58" s="229">
        <v>0.76071821532630801</v>
      </c>
      <c r="K58" s="229">
        <v>1.4456131784212161</v>
      </c>
      <c r="L58" s="229">
        <v>1.644028693766568</v>
      </c>
      <c r="M58" s="229">
        <v>1.672376171347278</v>
      </c>
      <c r="N58" s="229">
        <v>1.1054674870510719</v>
      </c>
      <c r="O58" s="229">
        <v>0.70863405240006205</v>
      </c>
      <c r="P58" s="229">
        <v>1.8697483687437719</v>
      </c>
      <c r="Q58" s="229">
        <v>2.4590162702149621</v>
      </c>
      <c r="R58" s="229">
        <v>0.1983265688855412</v>
      </c>
      <c r="S58" s="229">
        <v>0.15024740067086981</v>
      </c>
      <c r="T58" s="229">
        <v>0.94171945594583661</v>
      </c>
      <c r="U58" s="229">
        <v>1.1847428235622679</v>
      </c>
      <c r="V58" s="229">
        <v>1.6495025070679781</v>
      </c>
      <c r="W58" s="229">
        <v>1.7315472036678909</v>
      </c>
      <c r="X58" s="229">
        <v>1.4581450136150409</v>
      </c>
      <c r="Y58" s="229">
        <v>1.094403168301129</v>
      </c>
      <c r="DA58" s="73" t="s">
        <v>3235</v>
      </c>
    </row>
    <row r="59" spans="1:105" ht="12" customHeight="1" x14ac:dyDescent="0.25">
      <c r="A59" s="64" t="s">
        <v>31</v>
      </c>
      <c r="B59" s="229">
        <v>7.5283915496364928</v>
      </c>
      <c r="C59" s="229">
        <v>7.3399597449281053</v>
      </c>
      <c r="D59" s="229">
        <v>5.9949398471092099</v>
      </c>
      <c r="E59" s="229">
        <v>3.8194329728054219</v>
      </c>
      <c r="F59" s="229">
        <v>3.4619626181850331</v>
      </c>
      <c r="G59" s="229">
        <v>3.712320633545962</v>
      </c>
      <c r="H59" s="229">
        <v>3.3394242369537719</v>
      </c>
      <c r="I59" s="229">
        <v>3.8561147212938991</v>
      </c>
      <c r="J59" s="229">
        <v>3.340581487026772</v>
      </c>
      <c r="K59" s="229">
        <v>2.5738662734290121</v>
      </c>
      <c r="L59" s="229">
        <v>2.7457832416179988</v>
      </c>
      <c r="M59" s="229">
        <v>1.421498843035538</v>
      </c>
      <c r="N59" s="229">
        <v>2.4042759338413879</v>
      </c>
      <c r="O59" s="229">
        <v>1.822327138458063</v>
      </c>
      <c r="P59" s="229">
        <v>1.9045658609170371</v>
      </c>
      <c r="Q59" s="229">
        <v>1.709638143101313</v>
      </c>
      <c r="R59" s="229">
        <v>1.9242568788143251</v>
      </c>
      <c r="S59" s="229">
        <v>2.0463133421272119</v>
      </c>
      <c r="T59" s="229">
        <v>2.35766061176624</v>
      </c>
      <c r="U59" s="229">
        <v>2.419304322834142</v>
      </c>
      <c r="V59" s="229">
        <v>2.0909647823661772</v>
      </c>
      <c r="W59" s="229">
        <v>2.26182592525941</v>
      </c>
      <c r="X59" s="229">
        <v>3.9811265593523459</v>
      </c>
      <c r="Y59" s="229">
        <v>1.81954863980674</v>
      </c>
      <c r="DA59" s="73" t="s">
        <v>3236</v>
      </c>
    </row>
    <row r="60" spans="1:105" ht="12" customHeight="1" x14ac:dyDescent="0.25">
      <c r="A60" s="64" t="s">
        <v>159</v>
      </c>
      <c r="B60" s="229">
        <v>15.43607206337577</v>
      </c>
      <c r="C60" s="229">
        <v>20.315210493247289</v>
      </c>
      <c r="D60" s="229">
        <v>13.871974459095741</v>
      </c>
      <c r="E60" s="229">
        <v>15.14821136663773</v>
      </c>
      <c r="F60" s="229">
        <v>11.843786606134559</v>
      </c>
      <c r="G60" s="229">
        <v>16.122133853474121</v>
      </c>
      <c r="H60" s="229">
        <v>14.49088401972711</v>
      </c>
      <c r="I60" s="229">
        <v>14.28017087577668</v>
      </c>
      <c r="J60" s="229">
        <v>14.657864976437279</v>
      </c>
      <c r="K60" s="229">
        <v>8.4955894966599104</v>
      </c>
      <c r="L60" s="229">
        <v>11.94151639170687</v>
      </c>
      <c r="M60" s="229">
        <v>7.5575968032653744</v>
      </c>
      <c r="N60" s="229">
        <v>9.7880318566585682</v>
      </c>
      <c r="O60" s="229">
        <v>7.1285501922090946</v>
      </c>
      <c r="P60" s="229">
        <v>5.909526510154099</v>
      </c>
      <c r="Q60" s="229">
        <v>4.8268106776535404</v>
      </c>
      <c r="R60" s="229">
        <v>5.1996376086174037</v>
      </c>
      <c r="S60" s="229">
        <v>5.0525721414224449</v>
      </c>
      <c r="T60" s="229">
        <v>24.993213968033618</v>
      </c>
      <c r="U60" s="229">
        <v>28.27150296314457</v>
      </c>
      <c r="V60" s="229">
        <v>27.865488115584672</v>
      </c>
      <c r="W60" s="229">
        <v>26.900038544656191</v>
      </c>
      <c r="X60" s="229">
        <v>25.72168252343231</v>
      </c>
      <c r="Y60" s="229">
        <v>25.827517468155939</v>
      </c>
      <c r="DA60" s="73" t="s">
        <v>3237</v>
      </c>
    </row>
    <row r="61" spans="1:105" ht="12" customHeight="1" x14ac:dyDescent="0.25">
      <c r="A61" s="64" t="s">
        <v>32</v>
      </c>
      <c r="B61" s="229">
        <v>10.95400802944557</v>
      </c>
      <c r="C61" s="229">
        <v>16.309625912146132</v>
      </c>
      <c r="D61" s="229">
        <v>13.366430106245121</v>
      </c>
      <c r="E61" s="229">
        <v>16.671556650805069</v>
      </c>
      <c r="F61" s="229">
        <v>4.3050810955459378</v>
      </c>
      <c r="G61" s="229">
        <v>4.9718793580925196</v>
      </c>
      <c r="H61" s="229">
        <v>7.0171323537888766</v>
      </c>
      <c r="I61" s="229">
        <v>7.8897813798356031</v>
      </c>
      <c r="J61" s="229">
        <v>7.7239087272747176</v>
      </c>
      <c r="K61" s="229">
        <v>6.38918899140221</v>
      </c>
      <c r="L61" s="229">
        <v>5.2969406231155949</v>
      </c>
      <c r="M61" s="229">
        <v>3.06136509046034</v>
      </c>
      <c r="N61" s="229">
        <v>3.1511108929781968</v>
      </c>
      <c r="O61" s="229">
        <v>1.174665391777481</v>
      </c>
      <c r="P61" s="229">
        <v>0.74495944247541879</v>
      </c>
      <c r="Q61" s="229">
        <v>0.88881283978751791</v>
      </c>
      <c r="R61" s="229">
        <v>1.3090585778960411</v>
      </c>
      <c r="S61" s="229">
        <v>1.9064986584924231</v>
      </c>
      <c r="T61" s="229">
        <v>1.5768818212665561</v>
      </c>
      <c r="U61" s="229">
        <v>1.0025345921616491</v>
      </c>
      <c r="V61" s="229">
        <v>0.90883899788212663</v>
      </c>
      <c r="W61" s="229">
        <v>0.61441321053144204</v>
      </c>
      <c r="X61" s="229">
        <v>0.64128346010121917</v>
      </c>
      <c r="Y61" s="229">
        <v>0.36963997095674528</v>
      </c>
      <c r="DA61" s="73" t="s">
        <v>3238</v>
      </c>
    </row>
    <row r="62" spans="1:105" ht="12" customHeight="1" x14ac:dyDescent="0.25">
      <c r="A62" s="64" t="s">
        <v>33</v>
      </c>
      <c r="B62" s="229">
        <v>36.532839776597953</v>
      </c>
      <c r="C62" s="229">
        <v>23.58603774208817</v>
      </c>
      <c r="D62" s="229">
        <v>17.779719543475981</v>
      </c>
      <c r="E62" s="229">
        <v>13.390296193396731</v>
      </c>
      <c r="F62" s="229">
        <v>12.030803042935259</v>
      </c>
      <c r="G62" s="229">
        <v>6.0707457942292384</v>
      </c>
      <c r="H62" s="229">
        <v>13.79169800741891</v>
      </c>
      <c r="I62" s="229">
        <v>11.39307483732764</v>
      </c>
      <c r="J62" s="229">
        <v>10.59713156828253</v>
      </c>
      <c r="K62" s="229">
        <v>18.844530572220108</v>
      </c>
      <c r="L62" s="229">
        <v>12.49468652116644</v>
      </c>
      <c r="M62" s="229">
        <v>2.8980888985125799</v>
      </c>
      <c r="N62" s="229">
        <v>4.5854207253340853</v>
      </c>
      <c r="O62" s="229">
        <v>2.108954939031416</v>
      </c>
      <c r="P62" s="229">
        <v>5.3008252219295233</v>
      </c>
      <c r="Q62" s="229">
        <v>6.4019502368704542</v>
      </c>
      <c r="R62" s="229">
        <v>0.70731555551824199</v>
      </c>
      <c r="S62" s="229">
        <v>0.28631116704307907</v>
      </c>
      <c r="T62" s="229">
        <v>2.8526029292969701</v>
      </c>
      <c r="U62" s="229">
        <v>2.992770899623109</v>
      </c>
      <c r="V62" s="229">
        <v>3.0295052332081052</v>
      </c>
      <c r="W62" s="229">
        <v>11.51982228280988</v>
      </c>
      <c r="X62" s="229">
        <v>15.71757291721149</v>
      </c>
      <c r="Y62" s="229">
        <v>14.641094527081529</v>
      </c>
      <c r="DA62" s="73" t="s">
        <v>3239</v>
      </c>
    </row>
    <row r="63" spans="1:105" ht="12" customHeight="1" x14ac:dyDescent="0.25">
      <c r="A63" s="64" t="s">
        <v>35</v>
      </c>
      <c r="B63" s="229">
        <v>44.348777015047418</v>
      </c>
      <c r="C63" s="229">
        <v>48.31669850785115</v>
      </c>
      <c r="D63" s="229">
        <v>54.724311699280612</v>
      </c>
      <c r="E63" s="229">
        <v>37.329347306807001</v>
      </c>
      <c r="F63" s="229">
        <v>36.368129604258662</v>
      </c>
      <c r="G63" s="229">
        <v>88.658068324878187</v>
      </c>
      <c r="H63" s="229">
        <v>67.215128133411113</v>
      </c>
      <c r="I63" s="229">
        <v>75.115833805165011</v>
      </c>
      <c r="J63" s="229">
        <v>73.991863380163565</v>
      </c>
      <c r="K63" s="229">
        <v>43.883014870323663</v>
      </c>
      <c r="L63" s="229">
        <v>77.839331848669858</v>
      </c>
      <c r="M63" s="229">
        <v>39.199280779787287</v>
      </c>
      <c r="N63" s="229">
        <v>35.812016697953688</v>
      </c>
      <c r="O63" s="229">
        <v>36.638128745265689</v>
      </c>
      <c r="P63" s="229">
        <v>35.429093280334293</v>
      </c>
      <c r="Q63" s="229">
        <v>28.184703122919021</v>
      </c>
      <c r="R63" s="229">
        <v>31.910961190060409</v>
      </c>
      <c r="S63" s="229">
        <v>30.971173049761241</v>
      </c>
      <c r="T63" s="229">
        <v>22.305539320803948</v>
      </c>
      <c r="U63" s="229">
        <v>29.420732726366811</v>
      </c>
      <c r="V63" s="229">
        <v>28.045820742092801</v>
      </c>
      <c r="W63" s="229">
        <v>30.955092173042239</v>
      </c>
      <c r="X63" s="229">
        <v>27.547414294035281</v>
      </c>
      <c r="Y63" s="229">
        <v>25.738498629540331</v>
      </c>
      <c r="DA63" s="73" t="s">
        <v>3240</v>
      </c>
    </row>
    <row r="64" spans="1:105" ht="12" customHeight="1" x14ac:dyDescent="0.25">
      <c r="A64" s="64" t="s">
        <v>36</v>
      </c>
      <c r="B64" s="229">
        <v>1.7641048137409241</v>
      </c>
      <c r="C64" s="229">
        <v>1.660333942340239</v>
      </c>
      <c r="D64" s="229">
        <v>1.347189979278091</v>
      </c>
      <c r="E64" s="229">
        <v>0.93208479129048594</v>
      </c>
      <c r="F64" s="229">
        <v>1.023810829394673</v>
      </c>
      <c r="G64" s="229">
        <v>1.1104409765035199</v>
      </c>
      <c r="H64" s="229">
        <v>0.92281953491274216</v>
      </c>
      <c r="I64" s="229">
        <v>0.7009166447414058</v>
      </c>
      <c r="J64" s="229">
        <v>0.31362892828034838</v>
      </c>
      <c r="K64" s="229">
        <v>4.5863019054380588E-2</v>
      </c>
      <c r="L64" s="229">
        <v>6.0224166434768883E-2</v>
      </c>
      <c r="M64" s="229">
        <v>1.297135892452774E-2</v>
      </c>
      <c r="N64" s="229">
        <v>9.7285191934374862E-3</v>
      </c>
      <c r="O64" s="229">
        <v>1.5750935837012609E-2</v>
      </c>
      <c r="P64" s="229">
        <v>1.111830764965363E-2</v>
      </c>
      <c r="Q64" s="229">
        <v>1.111830764964439E-2</v>
      </c>
      <c r="R64" s="229">
        <v>1.158157046837914E-2</v>
      </c>
      <c r="S64" s="229">
        <v>9.2652563747036357E-3</v>
      </c>
      <c r="T64" s="229">
        <v>8.8019935559699933E-3</v>
      </c>
      <c r="U64" s="229">
        <v>6.9489422810293201E-3</v>
      </c>
      <c r="V64" s="229">
        <v>6.202162617227989E-3</v>
      </c>
      <c r="W64" s="229">
        <v>9.958297551533532E-3</v>
      </c>
      <c r="X64" s="229">
        <v>4.3806132139607079E-3</v>
      </c>
      <c r="Y64" s="229">
        <v>4.1749245224422813E-3</v>
      </c>
      <c r="DA64" s="73" t="s">
        <v>3241</v>
      </c>
    </row>
    <row r="65" spans="1:105" ht="12" customHeight="1" x14ac:dyDescent="0.25">
      <c r="A65" s="64" t="s">
        <v>38</v>
      </c>
      <c r="B65" s="229">
        <v>6.8798139587350473</v>
      </c>
      <c r="C65" s="229">
        <v>4.9745618424164144</v>
      </c>
      <c r="D65" s="229">
        <v>5.1608578107919536</v>
      </c>
      <c r="E65" s="229">
        <v>5.2900572387671811</v>
      </c>
      <c r="F65" s="229">
        <v>5.4212612597934262</v>
      </c>
      <c r="G65" s="229">
        <v>5.3478805527416702</v>
      </c>
      <c r="H65" s="229">
        <v>5.3194000899080311</v>
      </c>
      <c r="I65" s="229">
        <v>5.3178488469368101</v>
      </c>
      <c r="J65" s="229">
        <v>4.6263390815762007</v>
      </c>
      <c r="K65" s="229">
        <v>4.5570427684089019</v>
      </c>
      <c r="L65" s="229">
        <v>0.52016252302473642</v>
      </c>
      <c r="M65" s="229">
        <v>0.31532140636963513</v>
      </c>
      <c r="N65" s="229">
        <v>0.60276213487071362</v>
      </c>
      <c r="O65" s="229">
        <v>0.78613625614784932</v>
      </c>
      <c r="P65" s="229">
        <v>1.5605029383654829</v>
      </c>
      <c r="Q65" s="229">
        <v>1.8304368825605131</v>
      </c>
      <c r="R65" s="229">
        <v>2.741166439883064</v>
      </c>
      <c r="S65" s="229">
        <v>2.3229940494170629</v>
      </c>
      <c r="T65" s="229">
        <v>1.4007012406558601</v>
      </c>
      <c r="U65" s="229">
        <v>2.4947460483420119</v>
      </c>
      <c r="V65" s="229">
        <v>9.8533544344360386</v>
      </c>
      <c r="W65" s="229">
        <v>6.529574702057543</v>
      </c>
      <c r="X65" s="229">
        <v>6.3726213039015187</v>
      </c>
      <c r="Y65" s="229">
        <v>6.3881440378726939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7123.4060037087002</v>
      </c>
      <c r="C68" s="261">
        <v>7195.2937189648146</v>
      </c>
      <c r="D68" s="261">
        <v>7730.8412977092912</v>
      </c>
      <c r="E68" s="261">
        <v>7005.1613090121427</v>
      </c>
      <c r="F68" s="261">
        <v>6991.155950924528</v>
      </c>
      <c r="G68" s="261">
        <v>7411.8036058878042</v>
      </c>
      <c r="H68" s="261">
        <v>7047.2940987851989</v>
      </c>
      <c r="I68" s="261">
        <v>6817.6037929149934</v>
      </c>
      <c r="J68" s="261">
        <v>6740.7070949601093</v>
      </c>
      <c r="K68" s="261">
        <v>6023.2864573212246</v>
      </c>
      <c r="L68" s="261">
        <v>5848.1166501142307</v>
      </c>
      <c r="M68" s="261">
        <v>6471.8462008321349</v>
      </c>
      <c r="N68" s="261">
        <v>6296.596559982796</v>
      </c>
      <c r="O68" s="261">
        <v>6381.3926677384279</v>
      </c>
      <c r="P68" s="261">
        <v>6420.6276609133593</v>
      </c>
      <c r="Q68" s="261">
        <v>6489.7089600184026</v>
      </c>
      <c r="R68" s="261">
        <v>6571.543715519615</v>
      </c>
      <c r="S68" s="261">
        <v>6761.415499311257</v>
      </c>
      <c r="T68" s="261">
        <v>6923.0026502083019</v>
      </c>
      <c r="U68" s="261">
        <v>7036.1898179746568</v>
      </c>
      <c r="V68" s="261">
        <v>6754.4507600841353</v>
      </c>
      <c r="W68" s="261">
        <v>7247.4313397837659</v>
      </c>
      <c r="X68" s="261">
        <v>7044.4362968194882</v>
      </c>
      <c r="Y68" s="261">
        <v>7148.0268329662904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1</v>
      </c>
      <c r="E73" s="232">
        <f t="shared" si="3"/>
        <v>1</v>
      </c>
      <c r="F73" s="232">
        <f t="shared" si="3"/>
        <v>1</v>
      </c>
      <c r="G73" s="232">
        <f t="shared" si="3"/>
        <v>1.0000000000000002</v>
      </c>
      <c r="H73" s="232">
        <f t="shared" si="3"/>
        <v>1.0000000000000002</v>
      </c>
      <c r="I73" s="232">
        <f t="shared" si="3"/>
        <v>0.99999999999999978</v>
      </c>
      <c r="J73" s="232">
        <f t="shared" si="3"/>
        <v>1.0000000000000002</v>
      </c>
      <c r="K73" s="232">
        <f t="shared" si="3"/>
        <v>1.0000000000000002</v>
      </c>
      <c r="L73" s="232">
        <f t="shared" si="3"/>
        <v>0.99999999999999978</v>
      </c>
      <c r="M73" s="232">
        <f t="shared" si="3"/>
        <v>1</v>
      </c>
      <c r="N73" s="232">
        <f t="shared" si="3"/>
        <v>1.0000000000000002</v>
      </c>
      <c r="O73" s="232">
        <f t="shared" si="3"/>
        <v>1</v>
      </c>
      <c r="P73" s="232">
        <f t="shared" si="3"/>
        <v>1</v>
      </c>
      <c r="Q73" s="232">
        <f t="shared" si="3"/>
        <v>1.0000000000000002</v>
      </c>
      <c r="R73" s="232">
        <f t="shared" si="3"/>
        <v>0.99999999999999989</v>
      </c>
      <c r="S73" s="232">
        <f t="shared" si="3"/>
        <v>1</v>
      </c>
      <c r="T73" s="232">
        <f t="shared" si="3"/>
        <v>1</v>
      </c>
      <c r="U73" s="232">
        <f t="shared" si="3"/>
        <v>1</v>
      </c>
      <c r="V73" s="232">
        <f t="shared" si="3"/>
        <v>1.0000000000000004</v>
      </c>
      <c r="W73" s="232">
        <f t="shared" si="3"/>
        <v>1</v>
      </c>
      <c r="X73" s="232">
        <f t="shared" si="3"/>
        <v>1</v>
      </c>
      <c r="Y73" s="232">
        <f t="shared" si="3"/>
        <v>1.0000000000000004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1.3576304050234319E-2</v>
      </c>
      <c r="C78" s="300">
        <f t="shared" si="8"/>
        <v>1.4549309964831879E-2</v>
      </c>
      <c r="D78" s="300">
        <f t="shared" si="8"/>
        <v>1.4963984864766995E-2</v>
      </c>
      <c r="E78" s="300">
        <f t="shared" si="8"/>
        <v>1.3316174449271662E-2</v>
      </c>
      <c r="F78" s="300">
        <f t="shared" si="8"/>
        <v>1.2697733398164646E-2</v>
      </c>
      <c r="G78" s="300">
        <f t="shared" si="8"/>
        <v>1.6794709847760832E-2</v>
      </c>
      <c r="H78" s="300">
        <f t="shared" si="8"/>
        <v>1.5438515374486947E-2</v>
      </c>
      <c r="I78" s="300">
        <f t="shared" si="8"/>
        <v>1.8191242027993382E-2</v>
      </c>
      <c r="J78" s="300">
        <f t="shared" si="8"/>
        <v>1.9383125080461784E-2</v>
      </c>
      <c r="K78" s="300">
        <f t="shared" si="8"/>
        <v>1.668620644618923E-2</v>
      </c>
      <c r="L78" s="300">
        <f t="shared" si="8"/>
        <v>1.8917303227250333E-2</v>
      </c>
      <c r="M78" s="300">
        <f t="shared" si="8"/>
        <v>1.1713415322762889E-2</v>
      </c>
      <c r="N78" s="300">
        <f t="shared" si="8"/>
        <v>1.2194302233998979E-2</v>
      </c>
      <c r="O78" s="300">
        <f t="shared" si="8"/>
        <v>1.1715978613121805E-2</v>
      </c>
      <c r="P78" s="300">
        <f t="shared" si="8"/>
        <v>1.0972682093843115E-2</v>
      </c>
      <c r="Q78" s="300">
        <f t="shared" si="8"/>
        <v>9.3794051882013299E-3</v>
      </c>
      <c r="R78" s="300">
        <f t="shared" si="8"/>
        <v>9.62453791518212E-3</v>
      </c>
      <c r="S78" s="300">
        <f t="shared" si="8"/>
        <v>9.1289929771770743E-3</v>
      </c>
      <c r="T78" s="300">
        <f t="shared" si="8"/>
        <v>1.0845225895778137E-2</v>
      </c>
      <c r="U78" s="300">
        <f t="shared" si="8"/>
        <v>1.2120797188324524E-2</v>
      </c>
      <c r="V78" s="300">
        <f t="shared" si="8"/>
        <v>1.2272798499632904E-2</v>
      </c>
      <c r="W78" s="300">
        <f t="shared" si="8"/>
        <v>1.2118674614779341E-2</v>
      </c>
      <c r="X78" s="300">
        <f t="shared" si="8"/>
        <v>1.2055372418124587E-2</v>
      </c>
      <c r="Y78" s="300">
        <f t="shared" si="8"/>
        <v>1.2256198516697816E-2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0.2834555596791426</v>
      </c>
      <c r="C79" s="301">
        <f t="shared" si="9"/>
        <v>0.27332751818450446</v>
      </c>
      <c r="D79" s="301">
        <f t="shared" si="9"/>
        <v>0.25533914625828913</v>
      </c>
      <c r="E79" s="301">
        <f t="shared" si="9"/>
        <v>0.2447422714264727</v>
      </c>
      <c r="F79" s="301">
        <f t="shared" si="9"/>
        <v>0.22589042313251731</v>
      </c>
      <c r="G79" s="301">
        <f t="shared" si="9"/>
        <v>0.26229929824109399</v>
      </c>
      <c r="H79" s="301">
        <f t="shared" si="9"/>
        <v>0.25924428993305182</v>
      </c>
      <c r="I79" s="301">
        <f t="shared" si="9"/>
        <v>0.25424924735229909</v>
      </c>
      <c r="J79" s="301">
        <f t="shared" si="9"/>
        <v>0.25052317477534281</v>
      </c>
      <c r="K79" s="301">
        <f t="shared" si="9"/>
        <v>0.24030830135822823</v>
      </c>
      <c r="L79" s="301">
        <f t="shared" si="9"/>
        <v>0.26042243425455985</v>
      </c>
      <c r="M79" s="301">
        <f t="shared" si="9"/>
        <v>0.20922561504918694</v>
      </c>
      <c r="N79" s="301">
        <f t="shared" si="9"/>
        <v>0.21136329329412873</v>
      </c>
      <c r="O79" s="301">
        <f t="shared" si="9"/>
        <v>0.20247766832773609</v>
      </c>
      <c r="P79" s="301">
        <f t="shared" si="9"/>
        <v>0.20804615356296904</v>
      </c>
      <c r="Q79" s="301">
        <f t="shared" si="9"/>
        <v>0.1996377485458258</v>
      </c>
      <c r="R79" s="301">
        <f t="shared" si="9"/>
        <v>0.19388885874644873</v>
      </c>
      <c r="S79" s="301">
        <f t="shared" si="9"/>
        <v>0.19196377392904276</v>
      </c>
      <c r="T79" s="301">
        <f t="shared" si="9"/>
        <v>0.2081370058869583</v>
      </c>
      <c r="U79" s="301">
        <f t="shared" si="9"/>
        <v>0.21974235943529336</v>
      </c>
      <c r="V79" s="301">
        <f t="shared" si="9"/>
        <v>0.2321976462341119</v>
      </c>
      <c r="W79" s="301">
        <f t="shared" si="9"/>
        <v>0.2329143463050479</v>
      </c>
      <c r="X79" s="301">
        <f t="shared" si="9"/>
        <v>0.23862517110556927</v>
      </c>
      <c r="Y79" s="301">
        <f t="shared" si="9"/>
        <v>0.2338541806270025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0.46695160608875375</v>
      </c>
      <c r="C80" s="301">
        <f t="shared" si="10"/>
        <v>0.47168135943338452</v>
      </c>
      <c r="D80" s="301">
        <f t="shared" si="10"/>
        <v>0.47430391225739604</v>
      </c>
      <c r="E80" s="301">
        <f t="shared" si="10"/>
        <v>0.4843995004456747</v>
      </c>
      <c r="F80" s="301">
        <f t="shared" si="10"/>
        <v>0.49880448574023017</v>
      </c>
      <c r="G80" s="301">
        <f t="shared" si="10"/>
        <v>0.47275710574539143</v>
      </c>
      <c r="H80" s="301">
        <f t="shared" si="10"/>
        <v>0.47690595043210743</v>
      </c>
      <c r="I80" s="301">
        <f t="shared" si="10"/>
        <v>0.48555452170201896</v>
      </c>
      <c r="J80" s="301">
        <f t="shared" si="10"/>
        <v>0.4899436938707169</v>
      </c>
      <c r="K80" s="301">
        <f t="shared" si="10"/>
        <v>0.49330456332803757</v>
      </c>
      <c r="L80" s="301">
        <f t="shared" si="10"/>
        <v>0.48261314091129881</v>
      </c>
      <c r="M80" s="301">
        <f t="shared" si="10"/>
        <v>0.51085949136637865</v>
      </c>
      <c r="N80" s="301">
        <f t="shared" si="10"/>
        <v>0.51900099758440077</v>
      </c>
      <c r="O80" s="301">
        <f t="shared" si="10"/>
        <v>0.52651257255527506</v>
      </c>
      <c r="P80" s="301">
        <f t="shared" si="10"/>
        <v>0.51779900073350527</v>
      </c>
      <c r="Q80" s="301">
        <f t="shared" si="10"/>
        <v>0.51167383831844993</v>
      </c>
      <c r="R80" s="301">
        <f t="shared" si="10"/>
        <v>0.51722261124132862</v>
      </c>
      <c r="S80" s="301">
        <f t="shared" si="10"/>
        <v>0.52072815194533695</v>
      </c>
      <c r="T80" s="301">
        <f t="shared" si="10"/>
        <v>0.51145706740473362</v>
      </c>
      <c r="U80" s="301">
        <f t="shared" si="10"/>
        <v>0.50256740935380728</v>
      </c>
      <c r="V80" s="301">
        <f t="shared" si="10"/>
        <v>0.48751311964889688</v>
      </c>
      <c r="W80" s="301">
        <f t="shared" si="10"/>
        <v>0.49064806384586512</v>
      </c>
      <c r="X80" s="301">
        <f t="shared" si="10"/>
        <v>0.48483529354386906</v>
      </c>
      <c r="Y80" s="301">
        <f t="shared" si="10"/>
        <v>0.48104856323592216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0.46695160608875375</v>
      </c>
      <c r="C81" s="302">
        <f t="shared" si="11"/>
        <v>0.47168135943338452</v>
      </c>
      <c r="D81" s="302">
        <f t="shared" si="11"/>
        <v>0.47430391225739604</v>
      </c>
      <c r="E81" s="302">
        <f t="shared" si="11"/>
        <v>0.4843995004456747</v>
      </c>
      <c r="F81" s="302">
        <f t="shared" si="11"/>
        <v>0.49880448574023017</v>
      </c>
      <c r="G81" s="302">
        <f t="shared" si="11"/>
        <v>0.47275710574539143</v>
      </c>
      <c r="H81" s="302">
        <f t="shared" si="11"/>
        <v>0.47690595043210743</v>
      </c>
      <c r="I81" s="302">
        <f t="shared" si="11"/>
        <v>0.48555452170201896</v>
      </c>
      <c r="J81" s="302">
        <f t="shared" si="11"/>
        <v>0.4899436938707169</v>
      </c>
      <c r="K81" s="302">
        <f t="shared" si="11"/>
        <v>0.49330456332803757</v>
      </c>
      <c r="L81" s="302">
        <f t="shared" si="11"/>
        <v>0.48261314091129881</v>
      </c>
      <c r="M81" s="302">
        <f t="shared" si="11"/>
        <v>0.51085949136637865</v>
      </c>
      <c r="N81" s="302">
        <f t="shared" si="11"/>
        <v>0.51900099758440077</v>
      </c>
      <c r="O81" s="302">
        <f t="shared" si="11"/>
        <v>0.52651257255527506</v>
      </c>
      <c r="P81" s="302">
        <f t="shared" si="11"/>
        <v>0.51779900073350527</v>
      </c>
      <c r="Q81" s="302">
        <f t="shared" si="11"/>
        <v>0.51167383831844993</v>
      </c>
      <c r="R81" s="302">
        <f t="shared" si="11"/>
        <v>0.51722261124132862</v>
      </c>
      <c r="S81" s="302">
        <f t="shared" si="11"/>
        <v>0.52072815194533695</v>
      </c>
      <c r="T81" s="302">
        <f t="shared" si="11"/>
        <v>0.51145706740473362</v>
      </c>
      <c r="U81" s="302">
        <f t="shared" si="11"/>
        <v>0.50256740935380728</v>
      </c>
      <c r="V81" s="302">
        <f t="shared" si="11"/>
        <v>0.48751311964889688</v>
      </c>
      <c r="W81" s="302">
        <f t="shared" si="11"/>
        <v>0.49064806384586512</v>
      </c>
      <c r="X81" s="302">
        <f t="shared" si="11"/>
        <v>0.48483529354386906</v>
      </c>
      <c r="Y81" s="302">
        <f t="shared" si="11"/>
        <v>0.48104856323592216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7.7072957236461737E-2</v>
      </c>
      <c r="C83" s="301">
        <f t="shared" si="13"/>
        <v>7.601130594303529E-2</v>
      </c>
      <c r="D83" s="301">
        <f t="shared" si="13"/>
        <v>6.624550585478102E-2</v>
      </c>
      <c r="E83" s="301">
        <f t="shared" si="13"/>
        <v>6.4151618780123709E-2</v>
      </c>
      <c r="F83" s="301">
        <f t="shared" si="13"/>
        <v>5.7401515857833742E-2</v>
      </c>
      <c r="G83" s="301">
        <f t="shared" si="13"/>
        <v>7.1620640617179238E-2</v>
      </c>
      <c r="H83" s="301">
        <f t="shared" si="13"/>
        <v>6.9101336273891728E-2</v>
      </c>
      <c r="I83" s="301">
        <f t="shared" si="13"/>
        <v>7.3769099355440751E-2</v>
      </c>
      <c r="J83" s="301">
        <f t="shared" si="13"/>
        <v>7.2249385941502972E-2</v>
      </c>
      <c r="K83" s="301">
        <f t="shared" si="13"/>
        <v>6.5042182905719101E-2</v>
      </c>
      <c r="L83" s="301">
        <f t="shared" si="13"/>
        <v>7.4171577684329873E-2</v>
      </c>
      <c r="M83" s="301">
        <f t="shared" si="13"/>
        <v>4.941864225529282E-2</v>
      </c>
      <c r="N83" s="301">
        <f t="shared" si="13"/>
        <v>4.8687240962548006E-2</v>
      </c>
      <c r="O83" s="301">
        <f t="shared" si="13"/>
        <v>4.4220974204973243E-2</v>
      </c>
      <c r="P83" s="301">
        <f t="shared" si="13"/>
        <v>4.475120183858778E-2</v>
      </c>
      <c r="Q83" s="301">
        <f t="shared" si="13"/>
        <v>4.2338365009203162E-2</v>
      </c>
      <c r="R83" s="301">
        <f t="shared" si="13"/>
        <v>4.2340097329170497E-2</v>
      </c>
      <c r="S83" s="301">
        <f t="shared" si="13"/>
        <v>3.9787903374448604E-2</v>
      </c>
      <c r="T83" s="301">
        <f t="shared" si="13"/>
        <v>4.6549211406616914E-2</v>
      </c>
      <c r="U83" s="301">
        <f t="shared" si="13"/>
        <v>5.0875070692064053E-2</v>
      </c>
      <c r="V83" s="301">
        <f t="shared" si="13"/>
        <v>5.3460709187109053E-2</v>
      </c>
      <c r="W83" s="301">
        <f t="shared" si="13"/>
        <v>5.3652033524769042E-2</v>
      </c>
      <c r="X83" s="301">
        <f t="shared" si="13"/>
        <v>5.4697457437474555E-2</v>
      </c>
      <c r="Y83" s="301">
        <f t="shared" si="13"/>
        <v>5.2705460029257814E-2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3.3969565949302255E-2</v>
      </c>
      <c r="C84" s="302">
        <f t="shared" si="14"/>
        <v>3.4849054957643379E-2</v>
      </c>
      <c r="D84" s="302">
        <f t="shared" si="14"/>
        <v>3.0357091966591816E-2</v>
      </c>
      <c r="E84" s="302">
        <f t="shared" si="14"/>
        <v>3.027195226516205E-2</v>
      </c>
      <c r="F84" s="302">
        <f t="shared" si="14"/>
        <v>2.8090016385363733E-2</v>
      </c>
      <c r="G84" s="302">
        <f t="shared" si="14"/>
        <v>3.3088101921379877E-2</v>
      </c>
      <c r="H84" s="302">
        <f t="shared" si="14"/>
        <v>3.1542228374202161E-2</v>
      </c>
      <c r="I84" s="302">
        <f t="shared" si="14"/>
        <v>3.6293417232809023E-2</v>
      </c>
      <c r="J84" s="302">
        <f t="shared" si="14"/>
        <v>3.6208489453673616E-2</v>
      </c>
      <c r="K84" s="302">
        <f t="shared" si="14"/>
        <v>3.1541627879315554E-2</v>
      </c>
      <c r="L84" s="302">
        <f t="shared" si="14"/>
        <v>3.5263206502419903E-2</v>
      </c>
      <c r="M84" s="302">
        <f t="shared" si="14"/>
        <v>2.4330771333378857E-2</v>
      </c>
      <c r="N84" s="302">
        <f t="shared" si="14"/>
        <v>2.3705875944135046E-2</v>
      </c>
      <c r="O84" s="302">
        <f t="shared" si="14"/>
        <v>2.1992976129189067E-2</v>
      </c>
      <c r="P84" s="302">
        <f t="shared" si="14"/>
        <v>2.1432464563372972E-2</v>
      </c>
      <c r="Q84" s="302">
        <f t="shared" si="14"/>
        <v>2.0283915383890832E-2</v>
      </c>
      <c r="R84" s="302">
        <f t="shared" si="14"/>
        <v>2.1399681839657472E-2</v>
      </c>
      <c r="S84" s="302">
        <f t="shared" si="14"/>
        <v>1.9950245940875379E-2</v>
      </c>
      <c r="T84" s="302">
        <f t="shared" si="14"/>
        <v>2.2545510255495907E-2</v>
      </c>
      <c r="U84" s="302">
        <f t="shared" si="14"/>
        <v>2.3939626267192017E-2</v>
      </c>
      <c r="V84" s="302">
        <f t="shared" si="14"/>
        <v>2.3573732106750993E-2</v>
      </c>
      <c r="W84" s="302">
        <f t="shared" si="14"/>
        <v>2.3719263645394822E-2</v>
      </c>
      <c r="X84" s="302">
        <f t="shared" si="14"/>
        <v>2.3698444872504987E-2</v>
      </c>
      <c r="Y84" s="302">
        <f t="shared" si="14"/>
        <v>2.273750429919414E-2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4.3103391287159475E-2</v>
      </c>
      <c r="C85" s="302">
        <f t="shared" si="15"/>
        <v>4.1162250985391911E-2</v>
      </c>
      <c r="D85" s="302">
        <f t="shared" si="15"/>
        <v>3.5888413888189204E-2</v>
      </c>
      <c r="E85" s="302">
        <f t="shared" si="15"/>
        <v>3.3879666514961659E-2</v>
      </c>
      <c r="F85" s="302">
        <f t="shared" si="15"/>
        <v>2.9311499472470009E-2</v>
      </c>
      <c r="G85" s="302">
        <f t="shared" si="15"/>
        <v>3.8532538695799368E-2</v>
      </c>
      <c r="H85" s="302">
        <f t="shared" si="15"/>
        <v>3.7559107899689574E-2</v>
      </c>
      <c r="I85" s="302">
        <f t="shared" si="15"/>
        <v>3.7475682122631727E-2</v>
      </c>
      <c r="J85" s="302">
        <f t="shared" si="15"/>
        <v>3.6040896487829349E-2</v>
      </c>
      <c r="K85" s="302">
        <f t="shared" si="15"/>
        <v>3.3500555026403547E-2</v>
      </c>
      <c r="L85" s="302">
        <f t="shared" si="15"/>
        <v>3.8908371181909963E-2</v>
      </c>
      <c r="M85" s="302">
        <f t="shared" si="15"/>
        <v>2.5087870921913964E-2</v>
      </c>
      <c r="N85" s="302">
        <f t="shared" si="15"/>
        <v>2.4981365018412964E-2</v>
      </c>
      <c r="O85" s="302">
        <f t="shared" si="15"/>
        <v>2.2227998075784169E-2</v>
      </c>
      <c r="P85" s="302">
        <f t="shared" si="15"/>
        <v>2.3318737275214805E-2</v>
      </c>
      <c r="Q85" s="302">
        <f t="shared" si="15"/>
        <v>2.205444962531233E-2</v>
      </c>
      <c r="R85" s="302">
        <f t="shared" si="15"/>
        <v>2.0940415489513028E-2</v>
      </c>
      <c r="S85" s="302">
        <f t="shared" si="15"/>
        <v>1.9837657433573224E-2</v>
      </c>
      <c r="T85" s="302">
        <f t="shared" si="15"/>
        <v>2.400370115112101E-2</v>
      </c>
      <c r="U85" s="302">
        <f t="shared" si="15"/>
        <v>2.6935444424872036E-2</v>
      </c>
      <c r="V85" s="302">
        <f t="shared" si="15"/>
        <v>2.9886977080358056E-2</v>
      </c>
      <c r="W85" s="302">
        <f t="shared" si="15"/>
        <v>2.9932769879374221E-2</v>
      </c>
      <c r="X85" s="302">
        <f t="shared" si="15"/>
        <v>3.0999012564969571E-2</v>
      </c>
      <c r="Y85" s="302">
        <f t="shared" si="15"/>
        <v>2.9967955730063674E-2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1.2978130164699311E-2</v>
      </c>
      <c r="C87" s="301">
        <f t="shared" si="17"/>
        <v>1.3333386676503177E-2</v>
      </c>
      <c r="D87" s="301">
        <f t="shared" si="17"/>
        <v>1.2430037301215295E-2</v>
      </c>
      <c r="E87" s="301">
        <f t="shared" si="17"/>
        <v>1.2099476083283581E-2</v>
      </c>
      <c r="F87" s="301">
        <f t="shared" si="17"/>
        <v>1.1143433892419128E-2</v>
      </c>
      <c r="G87" s="301">
        <f t="shared" si="17"/>
        <v>1.4271234946572186E-2</v>
      </c>
      <c r="H87" s="301">
        <f t="shared" si="17"/>
        <v>1.346270245399209E-2</v>
      </c>
      <c r="I87" s="301">
        <f t="shared" si="17"/>
        <v>1.5439871449349727E-2</v>
      </c>
      <c r="J87" s="301">
        <f t="shared" si="17"/>
        <v>1.5349068505208141E-2</v>
      </c>
      <c r="K87" s="301">
        <f t="shared" si="17"/>
        <v>1.3414143678150569E-2</v>
      </c>
      <c r="L87" s="301">
        <f t="shared" si="17"/>
        <v>1.5588775655968256E-2</v>
      </c>
      <c r="M87" s="301">
        <f t="shared" si="17"/>
        <v>1.0404432339898191E-2</v>
      </c>
      <c r="N87" s="301">
        <f t="shared" si="17"/>
        <v>1.0144479452096296E-2</v>
      </c>
      <c r="O87" s="301">
        <f t="shared" si="17"/>
        <v>9.3137286719657455E-3</v>
      </c>
      <c r="P87" s="301">
        <f t="shared" si="17"/>
        <v>9.3395020061523785E-3</v>
      </c>
      <c r="Q87" s="301">
        <f t="shared" si="17"/>
        <v>8.819371495259078E-3</v>
      </c>
      <c r="R87" s="301">
        <f t="shared" si="17"/>
        <v>9.0255378035457579E-3</v>
      </c>
      <c r="S87" s="301">
        <f t="shared" si="17"/>
        <v>8.5429167271105846E-3</v>
      </c>
      <c r="T87" s="301">
        <f t="shared" si="17"/>
        <v>9.1635379082308753E-3</v>
      </c>
      <c r="U87" s="301">
        <f t="shared" si="17"/>
        <v>1.0032479378304617E-2</v>
      </c>
      <c r="V87" s="301">
        <f t="shared" si="17"/>
        <v>1.0205772845345552E-2</v>
      </c>
      <c r="W87" s="301">
        <f t="shared" si="17"/>
        <v>1.0212390959908516E-2</v>
      </c>
      <c r="X87" s="301">
        <f t="shared" si="17"/>
        <v>1.0190034042099437E-2</v>
      </c>
      <c r="Y87" s="301">
        <f t="shared" si="17"/>
        <v>9.810478736797152E-3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9.7352417919976588E-3</v>
      </c>
      <c r="C88" s="302">
        <f t="shared" si="18"/>
        <v>1.0236540207382783E-2</v>
      </c>
      <c r="D88" s="302">
        <f t="shared" si="18"/>
        <v>9.7299685447371116E-3</v>
      </c>
      <c r="E88" s="302">
        <f t="shared" si="18"/>
        <v>9.5505356558256514E-3</v>
      </c>
      <c r="F88" s="302">
        <f t="shared" si="18"/>
        <v>8.9381800136126063E-3</v>
      </c>
      <c r="G88" s="302">
        <f t="shared" si="18"/>
        <v>1.1372235170085714E-2</v>
      </c>
      <c r="H88" s="302">
        <f t="shared" si="18"/>
        <v>1.0636938850253691E-2</v>
      </c>
      <c r="I88" s="302">
        <f t="shared" si="18"/>
        <v>1.2620384393101572E-2</v>
      </c>
      <c r="J88" s="302">
        <f t="shared" si="18"/>
        <v>1.2637527703615963E-2</v>
      </c>
      <c r="K88" s="302">
        <f t="shared" si="18"/>
        <v>1.0893725745129611E-2</v>
      </c>
      <c r="L88" s="302">
        <f t="shared" si="18"/>
        <v>1.2661500081153711E-2</v>
      </c>
      <c r="M88" s="302">
        <f t="shared" si="18"/>
        <v>8.5169436185002761E-3</v>
      </c>
      <c r="N88" s="302">
        <f t="shared" si="18"/>
        <v>8.2650037140338788E-3</v>
      </c>
      <c r="O88" s="302">
        <f t="shared" si="18"/>
        <v>7.6414027979255566E-3</v>
      </c>
      <c r="P88" s="302">
        <f t="shared" si="18"/>
        <v>7.5851142487694473E-3</v>
      </c>
      <c r="Q88" s="302">
        <f t="shared" si="18"/>
        <v>7.1601025579315046E-3</v>
      </c>
      <c r="R88" s="302">
        <f t="shared" si="18"/>
        <v>7.4500833466544956E-3</v>
      </c>
      <c r="S88" s="302">
        <f t="shared" si="18"/>
        <v>7.0504283935502168E-3</v>
      </c>
      <c r="T88" s="302">
        <f t="shared" si="18"/>
        <v>7.3576168184913632E-3</v>
      </c>
      <c r="U88" s="302">
        <f t="shared" si="18"/>
        <v>8.0059882616998236E-3</v>
      </c>
      <c r="V88" s="302">
        <f t="shared" si="18"/>
        <v>7.9572228455693974E-3</v>
      </c>
      <c r="W88" s="302">
        <f t="shared" si="18"/>
        <v>7.960395733874092E-3</v>
      </c>
      <c r="X88" s="302">
        <f t="shared" si="18"/>
        <v>7.8578199306283715E-3</v>
      </c>
      <c r="Y88" s="302">
        <f t="shared" si="18"/>
        <v>7.5558362994255909E-3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3.2428883727016527E-3</v>
      </c>
      <c r="C89" s="302">
        <f t="shared" si="19"/>
        <v>3.0968464691203948E-3</v>
      </c>
      <c r="D89" s="302">
        <f t="shared" si="19"/>
        <v>2.7000687564781838E-3</v>
      </c>
      <c r="E89" s="302">
        <f t="shared" si="19"/>
        <v>2.5489404274579288E-3</v>
      </c>
      <c r="F89" s="302">
        <f t="shared" si="19"/>
        <v>2.2052538788065205E-3</v>
      </c>
      <c r="G89" s="302">
        <f t="shared" si="19"/>
        <v>2.8989997764864712E-3</v>
      </c>
      <c r="H89" s="302">
        <f t="shared" si="19"/>
        <v>2.8257636037384007E-3</v>
      </c>
      <c r="I89" s="302">
        <f t="shared" si="19"/>
        <v>2.819487056248154E-3</v>
      </c>
      <c r="J89" s="302">
        <f t="shared" si="19"/>
        <v>2.7115408015921782E-3</v>
      </c>
      <c r="K89" s="302">
        <f t="shared" si="19"/>
        <v>2.5204179330209574E-3</v>
      </c>
      <c r="L89" s="302">
        <f t="shared" si="19"/>
        <v>2.9272755748145432E-3</v>
      </c>
      <c r="M89" s="302">
        <f t="shared" si="19"/>
        <v>1.887488721397915E-3</v>
      </c>
      <c r="N89" s="302">
        <f t="shared" si="19"/>
        <v>1.8794757380624174E-3</v>
      </c>
      <c r="O89" s="302">
        <f t="shared" si="19"/>
        <v>1.6723258740401889E-3</v>
      </c>
      <c r="P89" s="302">
        <f t="shared" si="19"/>
        <v>1.754387757382932E-3</v>
      </c>
      <c r="Q89" s="302">
        <f t="shared" si="19"/>
        <v>1.6592689373275732E-3</v>
      </c>
      <c r="R89" s="302">
        <f t="shared" si="19"/>
        <v>1.575454456891262E-3</v>
      </c>
      <c r="S89" s="302">
        <f t="shared" si="19"/>
        <v>1.4924883335603678E-3</v>
      </c>
      <c r="T89" s="302">
        <f t="shared" si="19"/>
        <v>1.8059210897395119E-3</v>
      </c>
      <c r="U89" s="302">
        <f t="shared" si="19"/>
        <v>2.0264911166047923E-3</v>
      </c>
      <c r="V89" s="302">
        <f t="shared" si="19"/>
        <v>2.2485499997761545E-3</v>
      </c>
      <c r="W89" s="302">
        <f t="shared" si="19"/>
        <v>2.2519952260344235E-3</v>
      </c>
      <c r="X89" s="302">
        <f t="shared" si="19"/>
        <v>2.332214111471065E-3</v>
      </c>
      <c r="Y89" s="302">
        <f t="shared" si="19"/>
        <v>2.2546424373715611E-3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0.14596544278070828</v>
      </c>
      <c r="C91" s="301">
        <f t="shared" si="21"/>
        <v>0.15109711979774088</v>
      </c>
      <c r="D91" s="301">
        <f t="shared" si="21"/>
        <v>0.17671741346355152</v>
      </c>
      <c r="E91" s="301">
        <f t="shared" si="21"/>
        <v>0.1812909588151736</v>
      </c>
      <c r="F91" s="301">
        <f t="shared" si="21"/>
        <v>0.19406240797883509</v>
      </c>
      <c r="G91" s="301">
        <f t="shared" si="21"/>
        <v>0.1622570106020024</v>
      </c>
      <c r="H91" s="301">
        <f t="shared" si="21"/>
        <v>0.16584720553247032</v>
      </c>
      <c r="I91" s="301">
        <f t="shared" si="21"/>
        <v>0.15279601811289795</v>
      </c>
      <c r="J91" s="301">
        <f t="shared" si="21"/>
        <v>0.15255155182676755</v>
      </c>
      <c r="K91" s="301">
        <f t="shared" si="21"/>
        <v>0.17124460228367536</v>
      </c>
      <c r="L91" s="301">
        <f t="shared" si="21"/>
        <v>0.14828676826659276</v>
      </c>
      <c r="M91" s="301">
        <f t="shared" si="21"/>
        <v>0.20837840366648042</v>
      </c>
      <c r="N91" s="301">
        <f t="shared" si="21"/>
        <v>0.19860968647282731</v>
      </c>
      <c r="O91" s="301">
        <f t="shared" si="21"/>
        <v>0.20575907762692808</v>
      </c>
      <c r="P91" s="301">
        <f t="shared" si="21"/>
        <v>0.20909145976494251</v>
      </c>
      <c r="Q91" s="301">
        <f t="shared" si="21"/>
        <v>0.22815127144306085</v>
      </c>
      <c r="R91" s="301">
        <f t="shared" si="21"/>
        <v>0.22789835696432423</v>
      </c>
      <c r="S91" s="301">
        <f t="shared" si="21"/>
        <v>0.22984826104688408</v>
      </c>
      <c r="T91" s="301">
        <f t="shared" si="21"/>
        <v>0.21384795149768215</v>
      </c>
      <c r="U91" s="301">
        <f t="shared" si="21"/>
        <v>0.20466188395220614</v>
      </c>
      <c r="V91" s="301">
        <f t="shared" si="21"/>
        <v>0.20434995358490415</v>
      </c>
      <c r="W91" s="301">
        <f t="shared" si="21"/>
        <v>0.20045449074963009</v>
      </c>
      <c r="X91" s="301">
        <f t="shared" si="21"/>
        <v>0.19959667145286303</v>
      </c>
      <c r="Y91" s="301">
        <f t="shared" si="21"/>
        <v>0.21032511885432273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1.6558057758546068</v>
      </c>
      <c r="C96" s="320">
        <f>IF(C$5=0,0,C$5/OIS_fec!C$5)</f>
        <v>1.5954807697236926</v>
      </c>
      <c r="D96" s="320">
        <f>IF(D$5=0,0,D$5/OIS_fec!D$5)</f>
        <v>1.473245210499688</v>
      </c>
      <c r="E96" s="320">
        <f>IF(E$5=0,0,E$5/OIS_fec!E$5)</f>
        <v>1.4682268707668964</v>
      </c>
      <c r="F96" s="320">
        <f>IF(F$5=0,0,F$5/OIS_fec!F$5)</f>
        <v>1.3727056778543021</v>
      </c>
      <c r="G96" s="320">
        <f>IF(G$5=0,0,G$5/OIS_fec!G$5)</f>
        <v>1.4889921386727645</v>
      </c>
      <c r="H96" s="320">
        <f>IF(H$5=0,0,H$5/OIS_fec!H$5)</f>
        <v>1.4543163164150961</v>
      </c>
      <c r="I96" s="320">
        <f>IF(I$5=0,0,I$5/OIS_fec!I$5)</f>
        <v>1.4720571449557147</v>
      </c>
      <c r="J96" s="320">
        <f>IF(J$5=0,0,J$5/OIS_fec!J$5)</f>
        <v>1.4955139405708295</v>
      </c>
      <c r="K96" s="320">
        <f>IF(K$5=0,0,K$5/OIS_fec!K$5)</f>
        <v>1.4331107675269943</v>
      </c>
      <c r="L96" s="320">
        <f>IF(L$5=0,0,L$5/OIS_fec!L$5)</f>
        <v>1.4459425255424561</v>
      </c>
      <c r="M96" s="320">
        <f>IF(M$5=0,0,M$5/OIS_fec!M$5)</f>
        <v>1.3621937803519459</v>
      </c>
      <c r="N96" s="320">
        <f>IF(N$5=0,0,N$5/OIS_fec!N$5)</f>
        <v>1.3717262154695127</v>
      </c>
      <c r="O96" s="320">
        <f>IF(O$5=0,0,O$5/OIS_fec!O$5)</f>
        <v>1.3685773920986919</v>
      </c>
      <c r="P96" s="320">
        <f>IF(P$5=0,0,P$5/OIS_fec!P$5)</f>
        <v>1.3801915802741902</v>
      </c>
      <c r="Q96" s="320">
        <f>IF(Q$5=0,0,Q$5/OIS_fec!Q$5)</f>
        <v>1.3090338995483894</v>
      </c>
      <c r="R96" s="320">
        <f>IF(R$5=0,0,R$5/OIS_fec!R$5)</f>
        <v>1.2999240234398755</v>
      </c>
      <c r="S96" s="320">
        <f>IF(S$5=0,0,S$5/OIS_fec!S$5)</f>
        <v>1.301573549387552</v>
      </c>
      <c r="T96" s="320">
        <f>IF(T$5=0,0,T$5/OIS_fec!T$5)</f>
        <v>1.3856352556239238</v>
      </c>
      <c r="U96" s="320">
        <f>IF(U$5=0,0,U$5/OIS_fec!U$5)</f>
        <v>1.4001758652173626</v>
      </c>
      <c r="V96" s="320">
        <f>IF(V$5=0,0,V$5/OIS_fec!V$5)</f>
        <v>1.4395817564808906</v>
      </c>
      <c r="W96" s="320">
        <f>IF(W$5=0,0,W$5/OIS_fec!W$5)</f>
        <v>1.4892143468140655</v>
      </c>
      <c r="X96" s="320">
        <f>IF(X$5=0,0,X$5/OIS_fec!X$5)</f>
        <v>1.5037964916285986</v>
      </c>
      <c r="Y96" s="320">
        <f>IF(Y$5=0,0,Y$5/OIS_fec!Y$5)</f>
        <v>1.5213694798918185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1.1652609233362636</v>
      </c>
      <c r="C101" s="332">
        <f>IF(C$10=0,0,C$10/OIS_fec!C$10)</f>
        <v>1.1735318372450396</v>
      </c>
      <c r="D101" s="332">
        <f>IF(D$10=0,0,D$10/OIS_fec!D$10)</f>
        <v>1.1181035221328699</v>
      </c>
      <c r="E101" s="332">
        <f>IF(E$10=0,0,E$10/OIS_fec!E$10)</f>
        <v>1.008460864345625</v>
      </c>
      <c r="F101" s="332">
        <f>IF(F$10=0,0,F$10/OIS_fec!F$10)</f>
        <v>0.882886243351376</v>
      </c>
      <c r="G101" s="332">
        <f>IF(G$10=0,0,G$10/OIS_fec!G$10)</f>
        <v>1.2339975089065578</v>
      </c>
      <c r="H101" s="332">
        <f>IF(H$10=0,0,H$10/OIS_fec!H$10)</f>
        <v>1.0945951290097191</v>
      </c>
      <c r="I101" s="332">
        <f>IF(I$10=0,0,I$10/OIS_fec!I$10)</f>
        <v>1.1958308372859798</v>
      </c>
      <c r="J101" s="332">
        <f>IF(J$10=0,0,J$10/OIS_fec!J$10)</f>
        <v>1.2582562004880069</v>
      </c>
      <c r="K101" s="332">
        <f>IF(K$10=0,0,K$10/OIS_fec!K$10)</f>
        <v>1.0818482918125558</v>
      </c>
      <c r="L101" s="332">
        <f>IF(L$10=0,0,L$10/OIS_fec!L$10)</f>
        <v>1.1700306788157788</v>
      </c>
      <c r="M101" s="332">
        <f>IF(M$10=0,0,M$10/OIS_fec!M$10)</f>
        <v>0.72451106675312693</v>
      </c>
      <c r="N101" s="332">
        <f>IF(N$10=0,0,N$10/OIS_fec!N$10)</f>
        <v>0.76869126302587809</v>
      </c>
      <c r="O101" s="332">
        <f>IF(O$10=0,0,O$10/OIS_fec!O$10)</f>
        <v>0.73132328047199013</v>
      </c>
      <c r="P101" s="332">
        <f>IF(P$10=0,0,P$10/OIS_fec!P$10)</f>
        <v>0.67755675643478563</v>
      </c>
      <c r="Q101" s="332">
        <f>IF(Q$10=0,0,Q$10/OIS_fec!Q$10)</f>
        <v>0.54874262176415567</v>
      </c>
      <c r="R101" s="332">
        <f>IF(R$10=0,0,R$10/OIS_fec!R$10)</f>
        <v>0.55315452850074975</v>
      </c>
      <c r="S101" s="332">
        <f>IF(S$10=0,0,S$10/OIS_fec!S$10)</f>
        <v>0.52255571060058981</v>
      </c>
      <c r="T101" s="332">
        <f>IF(T$10=0,0,T$10/OIS_fec!T$10)</f>
        <v>0.65998752670319749</v>
      </c>
      <c r="U101" s="332">
        <f>IF(U$10=0,0,U$10/OIS_fec!U$10)</f>
        <v>0.73938140490889925</v>
      </c>
      <c r="V101" s="332">
        <f>IF(V$10=0,0,V$10/OIS_fec!V$10)</f>
        <v>0.73996207626651356</v>
      </c>
      <c r="W101" s="332">
        <f>IF(W$10=0,0,W$10/OIS_fec!W$10)</f>
        <v>0.7737436275326931</v>
      </c>
      <c r="X101" s="332">
        <f>IF(X$10=0,0,X$10/OIS_fec!X$10)</f>
        <v>0.75552319575472815</v>
      </c>
      <c r="Y101" s="332">
        <f>IF(Y$10=0,0,Y$10/OIS_fec!Y$10)</f>
        <v>0.77049700525609743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1.8962236501496721</v>
      </c>
      <c r="C102" s="348">
        <f>IF(C$16=0,0,C$16/OIS_fec!C$16)</f>
        <v>1.7826240186532405</v>
      </c>
      <c r="D102" s="348">
        <f>IF(D$16=0,0,D$16/OIS_fec!D$16)</f>
        <v>1.5543473477861662</v>
      </c>
      <c r="E102" s="348">
        <f>IF(E$16=0,0,E$16/OIS_fec!E$16)</f>
        <v>1.5112793395422697</v>
      </c>
      <c r="F102" s="348">
        <f>IF(F$16=0,0,F$16/OIS_fec!F$16)</f>
        <v>1.360787306021664</v>
      </c>
      <c r="G102" s="348">
        <f>IF(G$16=0,0,G$16/OIS_fec!G$16)</f>
        <v>1.5983678650414126</v>
      </c>
      <c r="H102" s="348">
        <f>IF(H$16=0,0,H$16/OIS_fec!H$16)</f>
        <v>1.50780485660579</v>
      </c>
      <c r="I102" s="348">
        <f>IF(I$16=0,0,I$16/OIS_fec!I$16)</f>
        <v>1.5768789647394077</v>
      </c>
      <c r="J102" s="348">
        <f>IF(J$16=0,0,J$16/OIS_fec!J$16)</f>
        <v>1.4690388235168679</v>
      </c>
      <c r="K102" s="348">
        <f>IF(K$16=0,0,K$16/OIS_fec!K$16)</f>
        <v>1.4080595576388439</v>
      </c>
      <c r="L102" s="348">
        <f>IF(L$16=0,0,L$16/OIS_fec!L$16)</f>
        <v>1.4678086846494212</v>
      </c>
      <c r="M102" s="348">
        <f>IF(M$16=0,0,M$16/OIS_fec!M$16)</f>
        <v>1.5798987071466613</v>
      </c>
      <c r="N102" s="348">
        <f>IF(N$16=0,0,N$16/OIS_fec!N$16)</f>
        <v>1.5917662729260265</v>
      </c>
      <c r="O102" s="348">
        <f>IF(O$16=0,0,O$16/OIS_fec!O$16)</f>
        <v>1.5642712389965934</v>
      </c>
      <c r="P102" s="348">
        <f>IF(P$16=0,0,P$16/OIS_fec!P$16)</f>
        <v>1.6078289789878526</v>
      </c>
      <c r="Q102" s="348">
        <f>IF(Q$16=0,0,Q$16/OIS_fec!Q$16)</f>
        <v>1.5298050775744736</v>
      </c>
      <c r="R102" s="348">
        <f>IF(R$16=0,0,R$16/OIS_fec!R$16)</f>
        <v>1.5333325761708894</v>
      </c>
      <c r="S102" s="348">
        <f>IF(S$16=0,0,S$16/OIS_fec!S$16)</f>
        <v>1.5519151119901642</v>
      </c>
      <c r="T102" s="348">
        <f>IF(T$16=0,0,T$16/OIS_fec!T$16)</f>
        <v>1.695435919116024</v>
      </c>
      <c r="U102" s="348">
        <f>IF(U$16=0,0,U$16/OIS_fec!U$16)</f>
        <v>1.680531679283795</v>
      </c>
      <c r="V102" s="348">
        <f>IF(V$16=0,0,V$16/OIS_fec!V$16)</f>
        <v>1.9755354112405858</v>
      </c>
      <c r="W102" s="348">
        <f>IF(W$16=0,0,W$16/OIS_fec!W$16)</f>
        <v>2.0238336002163977</v>
      </c>
      <c r="X102" s="348">
        <f>IF(X$16=0,0,X$16/OIS_fec!X$16)</f>
        <v>2.0779274334125026</v>
      </c>
      <c r="Y102" s="348">
        <f>IF(Y$16=0,0,Y$16/OIS_fec!Y$16)</f>
        <v>2.0606280456014874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2.7556509725783283</v>
      </c>
      <c r="C103" s="348">
        <f>IF(C$27=0,0,C$27/OIS_fec!C$27)</f>
        <v>2.7008077888106472</v>
      </c>
      <c r="D103" s="348">
        <f>IF(D$27=0,0,D$27/OIS_fec!D$27)</f>
        <v>2.5690456333127498</v>
      </c>
      <c r="E103" s="348">
        <f>IF(E$27=0,0,E$27/OIS_fec!E$27)</f>
        <v>2.6863922086365024</v>
      </c>
      <c r="F103" s="348">
        <f>IF(F$27=0,0,F$27/OIS_fec!F$27)</f>
        <v>2.6498216219785262</v>
      </c>
      <c r="G103" s="348">
        <f>IF(G$27=0,0,G$27/OIS_fec!G$27)</f>
        <v>2.5753961679133823</v>
      </c>
      <c r="H103" s="348">
        <f>IF(H$27=0,0,H$27/OIS_fec!H$27)</f>
        <v>2.6057714794288067</v>
      </c>
      <c r="I103" s="348">
        <f>IF(I$27=0,0,I$27/OIS_fec!I$27)</f>
        <v>2.5650335924657361</v>
      </c>
      <c r="J103" s="348">
        <f>IF(J$27=0,0,J$27/OIS_fec!J$27)</f>
        <v>2.5610854430867978</v>
      </c>
      <c r="K103" s="348">
        <f>IF(K$27=0,0,K$27/OIS_fec!K$27)</f>
        <v>2.5636717804882116</v>
      </c>
      <c r="L103" s="348">
        <f>IF(L$27=0,0,L$27/OIS_fec!L$27)</f>
        <v>2.5139945060746109</v>
      </c>
      <c r="M103" s="348">
        <f>IF(M$27=0,0,M$27/OIS_fec!M$27)</f>
        <v>2.5549494199829961</v>
      </c>
      <c r="N103" s="348">
        <f>IF(N$27=0,0,N$27/OIS_fec!N$27)</f>
        <v>2.5262009200118118</v>
      </c>
      <c r="O103" s="348">
        <f>IF(O$27=0,0,O$27/OIS_fec!O$27)</f>
        <v>2.5179937160770276</v>
      </c>
      <c r="P103" s="348">
        <f>IF(P$27=0,0,P$27/OIS_fec!P$27)</f>
        <v>2.5274066046443293</v>
      </c>
      <c r="Q103" s="348">
        <f>IF(Q$27=0,0,Q$27/OIS_fec!Q$27)</f>
        <v>2.533297080073337</v>
      </c>
      <c r="R103" s="348">
        <f>IF(R$27=0,0,R$27/OIS_fec!R$27)</f>
        <v>2.5110467184214995</v>
      </c>
      <c r="S103" s="348">
        <f>IF(S$27=0,0,S$27/OIS_fec!S$27)</f>
        <v>2.5266816603589133</v>
      </c>
      <c r="T103" s="348">
        <f>IF(T$27=0,0,T$27/OIS_fec!T$27)</f>
        <v>2.5759706295366573</v>
      </c>
      <c r="U103" s="348">
        <f>IF(U$27=0,0,U$27/OIS_fec!U$27)</f>
        <v>2.5666755717684242</v>
      </c>
      <c r="V103" s="348">
        <f>IF(V$27=0,0,V$27/OIS_fec!V$27)</f>
        <v>2.549655149641926</v>
      </c>
      <c r="W103" s="348">
        <f>IF(W$27=0,0,W$27/OIS_fec!W$27)</f>
        <v>2.531546333745748</v>
      </c>
      <c r="X103" s="348">
        <f>IF(X$27=0,0,X$27/OIS_fec!X$27)</f>
        <v>2.5517058502502001</v>
      </c>
      <c r="Y103" s="348">
        <f>IF(Y$27=0,0,Y$27/OIS_fec!Y$27)</f>
        <v>2.5493812470865551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2.1125873466795158</v>
      </c>
      <c r="C104" s="348">
        <f>IF(C$35=0,0,C$35/OIS_fec!C$35)</f>
        <v>2.0088164104021615</v>
      </c>
      <c r="D104" s="348">
        <f>IF(D$35=0,0,D$35/OIS_fec!D$35)</f>
        <v>1.6995059765277201</v>
      </c>
      <c r="E104" s="348">
        <f>IF(E$35=0,0,E$35/OIS_fec!E$35)</f>
        <v>1.7259903696970811</v>
      </c>
      <c r="F104" s="348">
        <f>IF(F$35=0,0,F$35/OIS_fec!F$35)</f>
        <v>1.5568117880492123</v>
      </c>
      <c r="G104" s="348">
        <f>IF(G$35=0,0,G$35/OIS_fec!G$35)</f>
        <v>1.8020608298029137</v>
      </c>
      <c r="H104" s="348">
        <f>IF(H$35=0,0,H$35/OIS_fec!H$35)</f>
        <v>1.7228338161484931</v>
      </c>
      <c r="I104" s="348">
        <f>IF(I$35=0,0,I$35/OIS_fec!I$35)</f>
        <v>1.8158308301328998</v>
      </c>
      <c r="J104" s="348">
        <f>IF(J$35=0,0,J$35/OIS_fec!J$35)</f>
        <v>1.7366590566394857</v>
      </c>
      <c r="K104" s="348">
        <f>IF(K$35=0,0,K$35/OIS_fec!K$35)</f>
        <v>1.6337985825028529</v>
      </c>
      <c r="L104" s="348">
        <f>IF(L$35=0,0,L$35/OIS_fec!L$35)</f>
        <v>1.729475980136838</v>
      </c>
      <c r="M104" s="348">
        <f>IF(M$35=0,0,M$35/OIS_fec!M$35)</f>
        <v>1.7123319813411892</v>
      </c>
      <c r="N104" s="348">
        <f>IF(N$35=0,0,N$35/OIS_fec!N$35)</f>
        <v>1.7207152386671329</v>
      </c>
      <c r="O104" s="348">
        <f>IF(O$35=0,0,O$35/OIS_fec!O$35)</f>
        <v>1.643153533279043</v>
      </c>
      <c r="P104" s="348">
        <f>IF(P$35=0,0,P$35/OIS_fec!P$35)</f>
        <v>1.6567366136433892</v>
      </c>
      <c r="Q104" s="348">
        <f>IF(Q$35=0,0,Q$35/OIS_fec!Q$35)</f>
        <v>1.5918763982297737</v>
      </c>
      <c r="R104" s="348">
        <f>IF(R$35=0,0,R$35/OIS_fec!R$35)</f>
        <v>1.6055852212400574</v>
      </c>
      <c r="S104" s="348">
        <f>IF(S$35=0,0,S$35/OIS_fec!S$35)</f>
        <v>1.5786336986455891</v>
      </c>
      <c r="T104" s="348">
        <f>IF(T$35=0,0,T$35/OIS_fec!T$35)</f>
        <v>1.8030051472980857</v>
      </c>
      <c r="U104" s="348">
        <f>IF(U$35=0,0,U$35/OIS_fec!U$35)</f>
        <v>1.8020866088334295</v>
      </c>
      <c r="V104" s="348">
        <f>IF(V$35=0,0,V$35/OIS_fec!V$35)</f>
        <v>2.0635849054522333</v>
      </c>
      <c r="W104" s="348">
        <f>IF(W$35=0,0,W$35/OIS_fec!W$35)</f>
        <v>2.1139350170397146</v>
      </c>
      <c r="X104" s="348">
        <f>IF(X$35=0,0,X$35/OIS_fec!X$35)</f>
        <v>2.1588678372203538</v>
      </c>
      <c r="Y104" s="348">
        <f>IF(Y$35=0,0,Y$35/OIS_fec!Y$35)</f>
        <v>2.1509056178292245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1.0605015848125745</v>
      </c>
      <c r="C105" s="348">
        <f>IF(C$54=0,0,C$54/OIS_fec!C$54)</f>
        <v>1.0278169518681819</v>
      </c>
      <c r="D105" s="348">
        <f>IF(D$54=0,0,D$54/OIS_fec!D$54)</f>
        <v>0.91034556912072517</v>
      </c>
      <c r="E105" s="348">
        <f>IF(E$54=0,0,E$54/OIS_fec!E$54)</f>
        <v>0.90722024466166462</v>
      </c>
      <c r="F105" s="348">
        <f>IF(F$54=0,0,F$54/OIS_fec!F$54)</f>
        <v>0.78588734226072954</v>
      </c>
      <c r="G105" s="348">
        <f>IF(G$54=0,0,G$54/OIS_fec!G$54)</f>
        <v>1.0294196685604158</v>
      </c>
      <c r="H105" s="348">
        <f>IF(H$54=0,0,H$54/OIS_fec!H$54)</f>
        <v>0.98506256436141382</v>
      </c>
      <c r="I105" s="348">
        <f>IF(I$54=0,0,I$54/OIS_fec!I$54)</f>
        <v>1.0751121215073083</v>
      </c>
      <c r="J105" s="348">
        <f>IF(J$54=0,0,J$54/OIS_fec!J$54)</f>
        <v>1.1516374229870705</v>
      </c>
      <c r="K105" s="348">
        <f>IF(K$54=0,0,K$54/OIS_fec!K$54)</f>
        <v>1.0092330954189046</v>
      </c>
      <c r="L105" s="348">
        <f>IF(L$54=0,0,L$54/OIS_fec!L$54)</f>
        <v>1.1311340892158963</v>
      </c>
      <c r="M105" s="348">
        <f>IF(M$54=0,0,M$54/OIS_fec!M$54)</f>
        <v>0.76392824441850615</v>
      </c>
      <c r="N105" s="348">
        <f>IF(N$54=0,0,N$54/OIS_fec!N$54)</f>
        <v>0.76307795268254941</v>
      </c>
      <c r="O105" s="348">
        <f>IF(O$54=0,0,O$54/OIS_fec!O$54)</f>
        <v>0.72891403566313961</v>
      </c>
      <c r="P105" s="348">
        <f>IF(P$54=0,0,P$54/OIS_fec!P$54)</f>
        <v>0.73337933902440666</v>
      </c>
      <c r="Q105" s="348">
        <f>IF(Q$54=0,0,Q$54/OIS_fec!Q$54)</f>
        <v>0.63974763671772572</v>
      </c>
      <c r="R105" s="348">
        <f>IF(R$54=0,0,R$54/OIS_fec!R$54)</f>
        <v>0.64634687897537346</v>
      </c>
      <c r="S105" s="348">
        <f>IF(S$54=0,0,S$54/OIS_fec!S$54)</f>
        <v>0.62231235676309637</v>
      </c>
      <c r="T105" s="348">
        <f>IF(T$54=0,0,T$54/OIS_fec!T$54)</f>
        <v>0.72011131157526898</v>
      </c>
      <c r="U105" s="348">
        <f>IF(U$54=0,0,U$54/OIS_fec!U$54)</f>
        <v>0.79152121950061682</v>
      </c>
      <c r="V105" s="348">
        <f>IF(V$54=0,0,V$54/OIS_fec!V$54)</f>
        <v>0.80549132488259623</v>
      </c>
      <c r="W105" s="348">
        <f>IF(W$54=0,0,W$54/OIS_fec!W$54)</f>
        <v>0.86958455985451022</v>
      </c>
      <c r="X105" s="348">
        <f>IF(X$54=0,0,X$54/OIS_fec!X$54)</f>
        <v>0.87928737649998179</v>
      </c>
      <c r="Y105" s="348">
        <f>IF(Y$54=0,0,Y$54/OIS_fec!Y$54)</f>
        <v>0.87740320029566699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3.1024188000000006</v>
      </c>
      <c r="C106" s="348">
        <f>IF(C$68=0,0,C$68/OIS_fec!C$68)</f>
        <v>3.1024187999999997</v>
      </c>
      <c r="D106" s="348">
        <f>IF(D$68=0,0,D$68/OIS_fec!D$68)</f>
        <v>3.1024187999999993</v>
      </c>
      <c r="E106" s="348">
        <f>IF(E$68=0,0,E$68/OIS_fec!E$68)</f>
        <v>3.1024188000000006</v>
      </c>
      <c r="F106" s="348">
        <f>IF(F$68=0,0,F$68/OIS_fec!F$68)</f>
        <v>3.1024188000000001</v>
      </c>
      <c r="G106" s="348">
        <f>IF(G$68=0,0,G$68/OIS_fec!G$68)</f>
        <v>3.1001914074127921</v>
      </c>
      <c r="H106" s="348">
        <f>IF(H$68=0,0,H$68/OIS_fec!H$68)</f>
        <v>3.0913289421623236</v>
      </c>
      <c r="I106" s="348">
        <f>IF(I$68=0,0,I$68/OIS_fec!I$68)</f>
        <v>3.0856751829957814</v>
      </c>
      <c r="J106" s="348">
        <f>IF(J$68=0,0,J$68/OIS_fec!J$68)</f>
        <v>3.085113531851762</v>
      </c>
      <c r="K106" s="348">
        <f>IF(K$68=0,0,K$68/OIS_fec!K$68)</f>
        <v>3.0695318949784052</v>
      </c>
      <c r="L106" s="348">
        <f>IF(L$68=0,0,L$68/OIS_fec!L$68)</f>
        <v>3.0684134020525273</v>
      </c>
      <c r="M106" s="348">
        <f>IF(M$68=0,0,M$68/OIS_fec!M$68)</f>
        <v>3.0717482751022773</v>
      </c>
      <c r="N106" s="348">
        <f>IF(N$68=0,0,N$68/OIS_fec!N$68)</f>
        <v>3.0612448145267588</v>
      </c>
      <c r="O106" s="348">
        <f>IF(O$68=0,0,O$68/OIS_fec!O$68)</f>
        <v>3.058501232508096</v>
      </c>
      <c r="P106" s="348">
        <f>IF(P$68=0,0,P$68/OIS_fec!P$68)</f>
        <v>3.0512779585378422</v>
      </c>
      <c r="Q106" s="348">
        <f>IF(Q$68=0,0,Q$68/OIS_fec!Q$68)</f>
        <v>3.0424144656829637</v>
      </c>
      <c r="R106" s="348">
        <f>IF(R$68=0,0,R$68/OIS_fec!R$68)</f>
        <v>3.0088316230906202</v>
      </c>
      <c r="S106" s="348">
        <f>IF(S$68=0,0,S$68/OIS_fec!S$68)</f>
        <v>2.9891056609790638</v>
      </c>
      <c r="T106" s="348">
        <f>IF(T$68=0,0,T$68/OIS_fec!T$68)</f>
        <v>2.958787578272339</v>
      </c>
      <c r="U106" s="348">
        <f>IF(U$68=0,0,U$68/OIS_fec!U$68)</f>
        <v>2.9598286296764136</v>
      </c>
      <c r="V106" s="348">
        <f>IF(V$68=0,0,V$68/OIS_fec!V$68)</f>
        <v>2.9798139979997531</v>
      </c>
      <c r="W106" s="348">
        <f>IF(W$68=0,0,W$68/OIS_fec!W$68)</f>
        <v>2.9688118199034492</v>
      </c>
      <c r="X106" s="348">
        <f>IF(X$68=0,0,X$68/OIS_fec!X$68)</f>
        <v>2.9579472154988706</v>
      </c>
      <c r="Y106" s="348">
        <f>IF(Y$68=0,0,Y$68/OIS_fec!Y$68)</f>
        <v>2.9549605610111569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2025-11-06T10:32:17Z</dcterms:created>
  <dcterms:modified xsi:type="dcterms:W3CDTF">2025-11-06T10:32:18Z</dcterms:modified>
</cp:coreProperties>
</file>